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MAHESH YADAV\Downloads\"/>
    </mc:Choice>
  </mc:AlternateContent>
  <xr:revisionPtr revIDLastSave="0" documentId="13_ncr:1_{0ACFB144-3E4E-4CA7-B30A-464CDD479D2B}" xr6:coauthVersionLast="47" xr6:coauthVersionMax="47" xr10:uidLastSave="{00000000-0000-0000-0000-000000000000}"/>
  <bookViews>
    <workbookView xWindow="-108" yWindow="-108" windowWidth="23256" windowHeight="12456" firstSheet="2" activeTab="7"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shboard" sheetId="10" r:id="rId8"/>
    <sheet name="Data" sheetId="1" r:id="rId9"/>
    <sheet name="layout" sheetId="2" r:id="rId10"/>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1">#N/A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E7" i="4" l="1" a="1"/>
  <c r="E7" i="4" s="1"/>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4" i="4"/>
  <c r="D6" i="4"/>
  <c r="D5" i="4"/>
  <c r="D7" i="4"/>
  <c r="C3" i="1"/>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2" i="1"/>
  <c r="E41" i="6"/>
  <c r="E32" i="6"/>
  <c r="E23" i="6"/>
  <c r="E25" i="6"/>
  <c r="E37" i="6"/>
  <c r="E42" i="6"/>
  <c r="E27" i="6"/>
  <c r="E6" i="6"/>
  <c r="E44" i="6"/>
  <c r="E35" i="6"/>
  <c r="E18" i="6"/>
  <c r="E9" i="6"/>
  <c r="E47" i="6"/>
  <c r="E49" i="6"/>
  <c r="E30" i="6"/>
  <c r="E21" i="6"/>
  <c r="E38" i="6"/>
  <c r="E14" i="6"/>
  <c r="N17" i="8"/>
  <c r="E7" i="6"/>
  <c r="E45" i="6"/>
  <c r="E12" i="6"/>
  <c r="E16" i="6"/>
  <c r="K17" i="8"/>
  <c r="E19" i="6"/>
  <c r="E10" i="6"/>
  <c r="E24" i="6"/>
  <c r="E28" i="6"/>
  <c r="E31" i="6"/>
  <c r="E22" i="6"/>
  <c r="E36" i="6"/>
  <c r="E40" i="6"/>
  <c r="E33" i="6"/>
  <c r="E51" i="6"/>
  <c r="H17" i="8"/>
  <c r="E17" i="8"/>
  <c r="E43" i="6"/>
  <c r="E34" i="6"/>
  <c r="E48" i="6"/>
  <c r="E52" i="6"/>
  <c r="E39" i="6"/>
  <c r="E26" i="6"/>
  <c r="E5" i="6"/>
  <c r="E46" i="6"/>
  <c r="E4" i="6"/>
  <c r="E17" i="6"/>
  <c r="E8" i="6"/>
  <c r="E50" i="6"/>
  <c r="E15" i="6"/>
  <c r="E4" i="4"/>
  <c r="E29" i="6"/>
  <c r="E20" i="6"/>
  <c r="E11" i="6"/>
  <c r="E13" i="6"/>
  <c r="E6" i="4"/>
  <c r="E5" i="4"/>
  <c r="K9" i="9"/>
  <c r="B17" i="8"/>
  <c r="L9" i="9"/>
  <c r="J9" i="9"/>
  <c r="I9" i="9"/>
  <c r="H9"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<sst xmlns="http://schemas.openxmlformats.org/spreadsheetml/2006/main" count="130099" uniqueCount="10959">
  <si>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</si>
  <si>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</si>
  <si>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</si>
  <si>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</si>
  <si>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</si>
  <si>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</si>
  <si>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</si>
  <si>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</si>
  <si>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</si>
  <si>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</si>
  <si>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</si>
  <si>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</si>
  <si>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</si>
  <si>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</si>
  <si>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</si>
  <si>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</si>
  <si>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</si>
  <si>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</si>
  <si>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</si>
  <si>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</si>
  <si>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</si>
  <si>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</si>
  <si>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</si>
  <si>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</si>
  <si>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</si>
  <si>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</si>
  <si>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</si>
  <si>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</si>
  <si>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</si>
  <si>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</si>
  <si>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</si>
  <si>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</si>
  <si>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</si>
  <si>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</si>
  <si>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</si>
  <si>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</si>
  <si>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</si>
  <si>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</si>
  <si>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</si>
  <si>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</si>
  <si>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</si>
  <si>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</si>
  <si>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</si>
  <si>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</si>
  <si>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</si>
  <si>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</si>
  <si>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</si>
  <si>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</si>
  <si>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</si>
  <si>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</si>
  <si>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</si>
  <si>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</si>
  <si>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</si>
  <si>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</si>
  <si>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</si>
  <si>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</si>
  <si>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</si>
  <si>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</si>
  <si>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</si>
  <si>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</si>
  <si>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</si>
  <si>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</si>
  <si>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</si>
  <si>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</si>
  <si>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</si>
  <si>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</si>
  <si>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</si>
  <si>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</si>
  <si>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</si>
  <si>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</si>
  <si>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</si>
  <si>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</si>
  <si>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</si>
  <si>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</si>
  <si>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</si>
  <si>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</si>
  <si>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</si>
  <si>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</si>
  <si>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</si>
  <si>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</si>
  <si>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</si>
  <si>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</si>
  <si>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</si>
  <si>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</si>
  <si>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</si>
  <si>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</si>
  <si>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</si>
  <si>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</si>
  <si>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</si>
  <si>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</si>
  <si>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</si>
  <si>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</si>
  <si>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</si>
  <si>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</si>
  <si>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</si>
  <si>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</si>
  <si>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</si>
  <si>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</si>
  <si>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</si>
  <si>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</si>
  <si>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</si>
  <si>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</si>
  <si>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</si>
  <si>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</si>
  <si>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</si>
  <si>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</si>
  <si>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</si>
  <si>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</si>
  <si>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</si>
  <si>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</si>
  <si>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</si>
  <si>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</si>
  <si>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</si>
  <si>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</si>
  <si>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</si>
  <si>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</si>
  <si>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</si>
  <si>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</si>
  <si>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</si>
  <si>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</si>
  <si>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</si>
  <si>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</si>
  <si>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</si>
  <si>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</si>
  <si>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</si>
  <si>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</si>
  <si>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</si>
  <si>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</si>
  <si>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</si>
  <si>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</si>
  <si>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</si>
  <si>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</si>
  <si>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</si>
  <si>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</si>
  <si>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</si>
  <si>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</si>
  <si>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</si>
  <si>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</si>
  <si>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</si>
  <si>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</si>
  <si>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</si>
  <si>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</si>
  <si>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</si>
  <si>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</si>
  <si>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</si>
  <si>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</si>
  <si>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</si>
  <si>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</si>
  <si>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</si>
  <si>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</si>
  <si>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</si>
  <si>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</si>
  <si>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</si>
  <si>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</si>
  <si>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</si>
  <si>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</si>
  <si>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</si>
  <si>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</si>
  <si>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</si>
  <si>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</si>
  <si>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</si>
  <si>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</si>
  <si>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</si>
  <si>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</si>
  <si>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</si>
  <si>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</si>
  <si>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</si>
  <si>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</si>
  <si>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</si>
  <si>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</si>
  <si>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</si>
  <si>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</si>
  <si>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</si>
  <si>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</si>
  <si>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</si>
  <si>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</si>
  <si>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</si>
  <si>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</si>
  <si>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</si>
  <si>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</si>
  <si>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</si>
  <si>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</si>
  <si>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</si>
  <si>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</si>
  <si>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</si>
  <si>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</si>
  <si>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</si>
  <si>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</si>
  <si>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</si>
  <si>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</si>
  <si>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</si>
  <si>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</si>
  <si>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</si>
  <si>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</si>
  <si>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</si>
  <si>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</si>
  <si>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</si>
  <si>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</si>
  <si>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</si>
  <si>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</si>
  <si>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</si>
  <si>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</si>
  <si>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</si>
  <si>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</si>
  <si>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</si>
  <si>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</si>
  <si>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</si>
  <si>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</si>
  <si>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</si>
  <si>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</si>
  <si>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</si>
  <si>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</si>
  <si>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</si>
  <si>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</si>
  <si>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</si>
  <si>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</si>
  <si>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</si>
  <si>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</si>
  <si>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</si>
  <si>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</si>
  <si>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</si>
  <si>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</si>
  <si>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</si>
  <si>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</si>
  <si>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</si>
  <si>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</si>
  <si>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</si>
  <si>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</si>
  <si>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</si>
  <si>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</si>
  <si>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</si>
  <si>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</si>
  <si>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</si>
  <si>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</si>
  <si>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</si>
  <si>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</si>
  <si>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</si>
  <si>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</si>
  <si>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</si>
  <si>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</si>
  <si>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</si>
  <si>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</si>
  <si>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</si>
  <si>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</si>
  <si>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</si>
  <si>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</si>
  <si>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</si>
  <si>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</si>
  <si>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</si>
  <si>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</si>
  <si>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</si>
  <si>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</si>
  <si>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</si>
  <si>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</si>
  <si>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</si>
  <si>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</si>
  <si>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</si>
  <si>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</si>
  <si>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</si>
  <si>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</si>
  <si>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</si>
  <si>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</si>
  <si>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</si>
  <si>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</si>
  <si>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</si>
  <si>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</si>
  <si>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</si>
  <si>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</si>
  <si>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</si>
  <si>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</si>
  <si>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</si>
  <si>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</si>
  <si>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</si>
  <si>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</si>
  <si>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</si>
  <si>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</si>
  <si>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</si>
  <si>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</si>
  <si>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</si>
  <si>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</si>
  <si>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</si>
  <si>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</si>
  <si>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</si>
  <si>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</si>
  <si>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</si>
  <si>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</si>
  <si>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</si>
  <si>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</si>
  <si>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</si>
  <si>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</si>
  <si>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</si>
  <si>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</si>
  <si>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</si>
  <si>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</si>
  <si>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</si>
  <si>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</si>
  <si>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</si>
  <si>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</si>
  <si>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</si>
  <si>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</si>
  <si>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</si>
  <si>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</si>
  <si>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</si>
  <si>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</si>
  <si>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</si>
  <si>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</si>
  <si>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</si>
  <si>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</si>
  <si>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</si>
  <si>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</si>
  <si>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</si>
  <si>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</si>
  <si>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</si>
  <si>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</si>
  <si>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</si>
  <si>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</si>
  <si>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</si>
  <si>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</si>
  <si>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</si>
  <si>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</si>
  <si>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</si>
  <si>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</si>
  <si>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</si>
  <si>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</si>
  <si>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</si>
  <si>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</si>
  <si>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</si>
  <si>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</si>
  <si>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</si>
  <si>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</si>
  <si>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</si>
  <si>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</si>
  <si>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</si>
  <si>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</si>
  <si>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</si>
  <si>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</si>
  <si>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</si>
  <si>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</si>
  <si>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</si>
  <si>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</si>
  <si>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</si>
  <si>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</si>
  <si>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</si>
  <si>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</si>
  <si>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</si>
  <si>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</si>
  <si>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</si>
  <si>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</si>
  <si>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</si>
  <si>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</si>
  <si>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</si>
  <si>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</si>
  <si>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</si>
  <si>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</si>
  <si>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</si>
  <si>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</si>
  <si>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</si>
  <si>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</si>
  <si>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</si>
  <si>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</si>
  <si>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</si>
  <si>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</si>
  <si>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</si>
  <si>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</si>
  <si>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</si>
  <si>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</si>
  <si>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</si>
  <si>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</si>
  <si>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</si>
  <si>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</si>
  <si>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</si>
  <si>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</si>
  <si>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</si>
  <si>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</si>
  <si>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</si>
  <si>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</si>
  <si>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</si>
  <si>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</si>
  <si>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</si>
  <si>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</si>
  <si>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</si>
  <si>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</si>
  <si>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</si>
  <si>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</si>
  <si>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</si>
  <si>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</si>
  <si>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</si>
  <si>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</si>
  <si>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</si>
  <si>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</si>
  <si>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</si>
  <si>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</si>
  <si>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</si>
  <si>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</si>
  <si>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</si>
  <si>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</si>
  <si>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</si>
  <si>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</si>
  <si>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</si>
  <si>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</si>
  <si>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</si>
  <si>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</si>
  <si>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</si>
  <si>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</si>
  <si>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</si>
  <si>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</si>
  <si>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</si>
  <si>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</si>
  <si>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</si>
  <si>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</si>
  <si>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</si>
  <si>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</si>
  <si>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</si>
  <si>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</si>
  <si>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</si>
  <si>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</si>
  <si>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</si>
  <si>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</si>
  <si>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</si>
  <si>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</si>
  <si>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</si>
  <si>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</si>
  <si>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</si>
  <si>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</si>
  <si>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</si>
  <si>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</si>
  <si>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</si>
  <si>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</si>
  <si>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</si>
  <si>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</si>
  <si>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</si>
  <si>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</si>
  <si>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</si>
  <si>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</si>
  <si>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</si>
  <si>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</si>
  <si>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</si>
  <si>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</si>
  <si>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</si>
  <si>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</si>
  <si>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</si>
  <si>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</si>
  <si>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</si>
  <si>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</si>
  <si>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</si>
  <si>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</si>
  <si>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</si>
  <si>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</si>
  <si>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</si>
  <si>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</si>
  <si>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</si>
  <si>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</si>
  <si>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</si>
  <si>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</si>
  <si>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</si>
  <si>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</si>
  <si>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</si>
  <si>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</si>
  <si>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</si>
  <si>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</si>
  <si>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</si>
  <si>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</si>
  <si>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</si>
  <si>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</si>
  <si>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</si>
  <si>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</si>
  <si>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</si>
  <si>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</si>
  <si>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</si>
  <si>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</si>
  <si>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</si>
  <si>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</si>
  <si>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</si>
  <si>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</si>
  <si>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</si>
  <si>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</si>
  <si>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</si>
  <si>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</si>
  <si>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</si>
  <si>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</si>
  <si>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</si>
  <si>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</si>
  <si>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</si>
  <si>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</si>
  <si>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</si>
  <si>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</si>
  <si>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</si>
  <si>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</si>
  <si>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</si>
  <si>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</si>
  <si>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</si>
  <si>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</si>
  <si>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</si>
  <si>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</si>
  <si>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</si>
  <si>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</si>
  <si>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</si>
  <si>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</si>
  <si>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</si>
  <si>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</si>
  <si>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</si>
  <si>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</si>
  <si>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</si>
  <si>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</si>
  <si>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</si>
  <si>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</si>
  <si>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</si>
  <si>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</si>
  <si>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</si>
  <si>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</si>
  <si>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</si>
  <si>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</si>
  <si>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</si>
  <si>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</si>
  <si>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</si>
  <si>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</si>
  <si>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</si>
  <si>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</si>
  <si>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</si>
  <si>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</si>
  <si>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</si>
  <si>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</si>
  <si>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</si>
  <si>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</si>
  <si>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</si>
  <si>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</si>
  <si>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</si>
  <si>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</si>
  <si>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</si>
  <si>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</si>
  <si>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</si>
  <si>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</si>
  <si>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</si>
  <si>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</si>
  <si>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</si>
  <si>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</si>
  <si>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</si>
  <si>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</si>
  <si>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</si>
  <si>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</si>
  <si>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</si>
  <si>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</si>
  <si>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</si>
  <si>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</si>
  <si>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</si>
  <si>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</si>
  <si>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</si>
  <si>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</si>
  <si>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</si>
  <si>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</si>
  <si>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</si>
  <si>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</si>
  <si>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</si>
  <si>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</si>
  <si>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</si>
  <si>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</si>
  <si>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</si>
  <si>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</si>
  <si>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</si>
  <si>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</si>
  <si>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</si>
  <si>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</si>
  <si>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</si>
  <si>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</si>
  <si>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</si>
  <si>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</si>
  <si>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</si>
  <si>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</si>
  <si>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</si>
  <si>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</si>
  <si>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</si>
  <si>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</si>
  <si>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</si>
  <si>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</si>
  <si>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</si>
  <si>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</si>
  <si>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</si>
  <si>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</si>
  <si>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</si>
  <si>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</si>
  <si>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</si>
  <si>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</si>
  <si>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</si>
  <si>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</si>
  <si>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</si>
  <si>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</si>
  <si>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</si>
  <si>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</si>
  <si>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</si>
  <si>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</si>
  <si>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</si>
  <si>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</si>
  <si>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</si>
  <si>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</si>
  <si>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</si>
  <si>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</si>
  <si>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</si>
  <si>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</si>
  <si>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</si>
  <si>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</si>
  <si>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</si>
  <si>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</si>
  <si>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</si>
  <si>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</si>
  <si>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</si>
  <si>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</si>
  <si>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</si>
  <si>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</si>
  <si>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</si>
  <si>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</si>
  <si>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</si>
  <si>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</si>
  <si>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</si>
  <si>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</si>
  <si>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</si>
  <si>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</si>
  <si>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</si>
  <si>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</si>
  <si>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</si>
  <si>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</si>
  <si>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</si>
  <si>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</si>
  <si>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</si>
  <si>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</si>
  <si>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</si>
  <si>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</si>
  <si>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</si>
  <si>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</si>
  <si>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</si>
  <si>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</si>
  <si>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</si>
  <si>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</si>
  <si>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</si>
  <si>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</si>
  <si>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</si>
  <si>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</si>
  <si>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</si>
  <si>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</si>
  <si>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</si>
  <si>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</si>
  <si>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</si>
  <si>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</si>
  <si>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</si>
  <si>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</si>
  <si>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</si>
  <si>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</si>
  <si>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</si>
  <si>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</si>
  <si>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</si>
  <si>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</si>
  <si>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</si>
  <si>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</si>
  <si>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</si>
  <si>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</si>
  <si>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</si>
  <si>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</si>
  <si>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</si>
  <si>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</si>
  <si>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</si>
  <si>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</si>
  <si>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</si>
  <si>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</si>
  <si>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</si>
  <si>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</si>
  <si>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</si>
  <si>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</si>
  <si>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</si>
  <si>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</si>
  <si>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</si>
  <si>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</si>
  <si>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</si>
  <si>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</si>
  <si>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</si>
  <si>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</si>
  <si>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</si>
  <si>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</si>
  <si>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</si>
  <si>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</si>
  <si>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</si>
  <si>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</si>
  <si>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</si>
  <si>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</si>
  <si>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</si>
  <si>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</si>
  <si>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</si>
  <si>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</si>
  <si>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</si>
  <si>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</si>
  <si>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</si>
  <si>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</si>
  <si>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</si>
  <si>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</si>
  <si>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</si>
  <si>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</si>
  <si>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</si>
  <si>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</si>
  <si>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</si>
  <si>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</si>
  <si>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</si>
  <si>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</si>
  <si>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</si>
  <si>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</si>
  <si>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</si>
  <si>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</si>
  <si>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</si>
  <si>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</si>
  <si>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</si>
  <si>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</si>
  <si>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</si>
  <si>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</si>
  <si>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</si>
  <si>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</si>
  <si>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</si>
  <si>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</si>
  <si>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</si>
  <si>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</si>
  <si>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</si>
  <si>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</si>
  <si>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</si>
  <si>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</si>
  <si>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</si>
  <si>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</si>
  <si>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</si>
  <si>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</si>
  <si>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</si>
  <si>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</si>
  <si>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</si>
  <si>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</si>
  <si>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</si>
  <si>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</si>
  <si>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</si>
  <si>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</si>
  <si>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</si>
  <si>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</si>
  <si>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</si>
  <si>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</si>
  <si>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</si>
  <si>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</si>
  <si>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</si>
  <si>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</si>
  <si>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</si>
  <si>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</si>
  <si>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</si>
  <si>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</si>
  <si>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</si>
  <si>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</si>
  <si>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</si>
  <si>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</si>
  <si>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</si>
  <si>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</si>
  <si>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</si>
  <si>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</si>
  <si>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</si>
  <si>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</si>
  <si>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</si>
  <si>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</si>
  <si>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</si>
  <si>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</si>
  <si>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</si>
  <si>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</si>
  <si>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</si>
  <si>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</si>
  <si>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</si>
  <si>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</si>
  <si>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</si>
  <si>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</si>
  <si>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</si>
  <si>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</si>
  <si>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</si>
  <si>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</si>
  <si>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</si>
  <si>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</si>
  <si>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</si>
  <si>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</si>
  <si>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</si>
  <si>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</si>
  <si>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</si>
  <si>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</si>
  <si>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</si>
  <si>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</si>
  <si>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</si>
  <si>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</si>
  <si>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</si>
  <si>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</si>
  <si>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</si>
  <si>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</si>
  <si>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</si>
  <si>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</si>
  <si>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</si>
  <si>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</si>
  <si>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</si>
  <si>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</si>
  <si>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</si>
  <si>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</si>
  <si>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</si>
  <si>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</si>
  <si>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</si>
  <si>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</si>
  <si>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</si>
  <si>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</si>
  <si>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</si>
  <si>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</si>
  <si>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</si>
  <si>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</si>
  <si>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</si>
  <si>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</si>
  <si>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</si>
  <si>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</si>
  <si>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</si>
  <si>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</si>
  <si>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</si>
  <si>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</si>
  <si>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</si>
  <si>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</si>
  <si>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</si>
  <si>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</si>
  <si>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</si>
  <si>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</si>
  <si>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</si>
  <si>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</si>
  <si>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</si>
  <si>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</si>
  <si>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</si>
  <si>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</si>
  <si>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</si>
  <si>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</si>
  <si>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</si>
  <si>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</si>
  <si>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</si>
  <si>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</si>
  <si>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</si>
  <si>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</si>
  <si>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</si>
  <si>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</si>
  <si>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</si>
  <si>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</si>
  <si>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</si>
  <si>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</si>
  <si>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</si>
  <si>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</si>
  <si>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</si>
  <si>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</si>
  <si>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</si>
  <si>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</si>
  <si>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</si>
  <si>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</si>
  <si>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</si>
  <si>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</si>
  <si>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</si>
  <si>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</si>
  <si>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</si>
  <si>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</si>
  <si>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</si>
  <si>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</si>
  <si>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</si>
  <si>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</si>
  <si>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</si>
  <si>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</si>
  <si>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</si>
  <si>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</si>
  <si>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</si>
  <si>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</si>
  <si>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</si>
  <si>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</si>
  <si>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</si>
  <si>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</si>
  <si>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</si>
  <si>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</si>
  <si>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</si>
  <si>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</si>
  <si>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</si>
  <si>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</si>
  <si>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</si>
  <si>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</si>
  <si>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</si>
  <si>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</si>
  <si>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</si>
  <si>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</si>
  <si>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</si>
  <si>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</si>
  <si>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</si>
  <si>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</si>
  <si>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</si>
  <si>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</si>
  <si>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</si>
  <si>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</si>
  <si>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</si>
  <si>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</si>
  <si>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</si>
  <si>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</si>
  <si>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</si>
  <si>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</si>
  <si>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</si>
  <si>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</si>
  <si>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</si>
  <si>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</si>
  <si>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</si>
  <si>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</si>
  <si>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</si>
  <si>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</si>
  <si>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</si>
  <si>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</si>
  <si>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</si>
  <si>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</si>
  <si>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</si>
  <si>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</si>
  <si>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</si>
  <si>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</si>
  <si>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</si>
  <si>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</si>
  <si>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</si>
  <si>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</si>
  <si>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</si>
  <si>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</si>
  <si>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</si>
  <si>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</si>
  <si>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</si>
  <si>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</si>
  <si>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</si>
  <si>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</si>
  <si>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</si>
  <si>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</si>
  <si>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</si>
  <si>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</si>
  <si>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</si>
  <si>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</si>
  <si>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</si>
  <si>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</si>
  <si>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</si>
  <si>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</si>
  <si>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</si>
  <si>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</si>
  <si>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</si>
  <si>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</si>
  <si>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</si>
  <si>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</si>
  <si>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</si>
  <si>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</si>
  <si>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</si>
  <si>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</si>
  <si>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</si>
  <si>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</si>
  <si>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</si>
  <si>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</si>
  <si>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</si>
  <si>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</si>
  <si>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</si>
  <si>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</si>
  <si>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</si>
  <si>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</si>
  <si>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</si>
  <si>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</si>
  <si>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</si>
  <si>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</si>
  <si>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</si>
  <si>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</si>
  <si>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</si>
  <si>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</si>
  <si>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</si>
  <si>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</si>
  <si>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</si>
  <si>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</si>
  <si>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</si>
  <si>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</si>
  <si>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</si>
  <si>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</si>
  <si>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</si>
  <si>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</si>
  <si>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</si>
  <si>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</si>
  <si>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</si>
  <si>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</si>
  <si>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</si>
  <si>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</si>
  <si>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</si>
  <si>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</si>
  <si>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</si>
  <si>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</si>
  <si>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</si>
  <si>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</si>
  <si>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</si>
  <si>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</si>
  <si>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</si>
  <si>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</si>
  <si>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</si>
  <si>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</si>
  <si>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</si>
  <si>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</si>
  <si>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</si>
  <si>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</si>
  <si>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</si>
  <si>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</si>
  <si>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</si>
  <si>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</si>
  <si>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</si>
  <si>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</si>
  <si>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</si>
  <si>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</si>
  <si>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</si>
  <si>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</si>
  <si>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</si>
  <si>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</si>
  <si>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</si>
  <si>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</si>
  <si>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</si>
  <si>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</si>
  <si>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</si>
  <si>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</si>
  <si>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</si>
  <si>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</si>
  <si>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</si>
  <si>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</si>
  <si>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</si>
  <si>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</si>
  <si>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</si>
  <si>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</si>
  <si>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</si>
  <si>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</si>
  <si>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</si>
  <si>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</si>
  <si>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</si>
  <si>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</si>
  <si>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</si>
  <si>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</si>
  <si>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</si>
  <si>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</si>
  <si>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</si>
  <si>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</si>
  <si>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</si>
  <si>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</si>
  <si>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</si>
  <si>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</si>
  <si>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</si>
  <si>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</si>
  <si>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</si>
  <si>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</si>
  <si>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</si>
  <si>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</si>
  <si>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</si>
  <si>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</si>
  <si>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</si>
  <si>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</si>
  <si>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</si>
  <si>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</si>
  <si>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</si>
  <si>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</si>
  <si>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</si>
  <si>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</si>
  <si>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</si>
  <si>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</si>
  <si>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</si>
  <si>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</si>
  <si>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</si>
  <si>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</si>
  <si>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</si>
  <si>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</si>
  <si>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</si>
  <si>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</si>
  <si>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</si>
  <si>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</si>
  <si>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</si>
  <si>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</si>
  <si>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</si>
  <si>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</si>
  <si>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</si>
  <si>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</si>
  <si>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</si>
  <si>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</si>
  <si>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</si>
  <si>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</si>
  <si>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</si>
  <si>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</si>
  <si>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</si>
  <si>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</si>
  <si>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</si>
  <si>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</si>
  <si>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</si>
  <si>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</si>
  <si>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</si>
  <si>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</si>
  <si>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</si>
  <si>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</si>
  <si>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</si>
  <si>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</si>
  <si>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</si>
  <si>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</si>
  <si>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</si>
  <si>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</si>
  <si>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</si>
  <si>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</si>
  <si>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</si>
  <si>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</si>
  <si>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</si>
  <si>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</si>
  <si>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</si>
  <si>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</si>
  <si>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</si>
  <si>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</si>
  <si>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</si>
  <si>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</si>
  <si>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</si>
  <si>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</si>
  <si>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</si>
  <si>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</si>
  <si>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</si>
  <si>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</si>
  <si>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</si>
  <si>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</si>
  <si>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</si>
  <si>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</si>
  <si>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</si>
  <si>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</si>
  <si>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</si>
  <si>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</si>
  <si>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</si>
  <si>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</si>
  <si>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</si>
  <si>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</si>
  <si>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</si>
  <si>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</si>
  <si>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</si>
  <si>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</si>
  <si>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</si>
  <si>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</si>
  <si>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</si>
  <si>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</si>
  <si>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</si>
  <si>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</si>
  <si>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</si>
  <si>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</si>
  <si>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</si>
  <si>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</si>
  <si>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</si>
  <si>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</si>
  <si>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</si>
  <si>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</si>
  <si>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</si>
  <si>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</si>
  <si>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</si>
  <si>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</si>
  <si>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</si>
  <si>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</si>
  <si>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</si>
  <si>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</si>
  <si>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</si>
  <si>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</si>
  <si>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</si>
  <si>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</si>
  <si>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</si>
  <si>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</si>
  <si>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</si>
  <si>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</si>
  <si>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</si>
  <si>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</si>
  <si>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</si>
  <si>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</si>
  <si>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</si>
  <si>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</si>
  <si>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</si>
  <si>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</si>
  <si>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</si>
  <si>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</si>
  <si>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</si>
  <si>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</si>
  <si>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</si>
  <si>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</si>
  <si>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</si>
  <si>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</si>
  <si>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</si>
  <si>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</si>
  <si>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</si>
  <si>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</si>
  <si>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</si>
  <si>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</si>
  <si>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</si>
  <si>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</si>
  <si>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</si>
  <si>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</si>
  <si>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</si>
  <si>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</si>
  <si>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</si>
  <si>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</si>
  <si>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</si>
  <si>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</si>
  <si>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</si>
  <si>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</si>
  <si>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</si>
  <si>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</si>
  <si>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</si>
  <si>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</si>
  <si>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</si>
  <si>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</si>
  <si>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</si>
  <si>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</si>
  <si>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</si>
  <si>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</si>
  <si>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</si>
  <si>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</si>
  <si>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</si>
  <si>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</si>
  <si>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</si>
  <si>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</si>
  <si>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</si>
  <si>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</si>
  <si>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</si>
  <si>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</si>
  <si>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</si>
  <si>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</si>
  <si>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</si>
  <si>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</si>
  <si>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</si>
  <si>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</si>
  <si>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</si>
  <si>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</si>
  <si>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</si>
  <si>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</si>
  <si>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</si>
  <si>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</si>
  <si>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</si>
  <si>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</si>
  <si>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</si>
  <si>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</si>
  <si>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</si>
  <si>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</si>
  <si>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</si>
  <si>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</si>
  <si>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</si>
  <si>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</si>
  <si>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</si>
  <si>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</si>
  <si>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</si>
  <si>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</si>
  <si>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</si>
  <si>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</si>
  <si>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</si>
  <si>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</si>
  <si>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</si>
  <si>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</si>
  <si>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</si>
  <si>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</si>
  <si>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</si>
  <si>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</si>
  <si>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</si>
  <si>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</si>
  <si>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</si>
  <si>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</si>
  <si>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</si>
  <si>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</si>
  <si>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</si>
  <si>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</si>
  <si>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</si>
  <si>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</si>
  <si>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</si>
  <si>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</si>
  <si>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</si>
  <si>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</si>
  <si>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</si>
  <si>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</si>
  <si>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</si>
  <si>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</si>
  <si>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</si>
  <si>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</si>
  <si>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</si>
  <si>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</si>
  <si>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</si>
  <si>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</si>
  <si>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</si>
  <si>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</si>
  <si>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</si>
  <si>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</si>
  <si>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</si>
  <si>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</si>
  <si>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</si>
  <si>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</si>
  <si>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</si>
  <si>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</si>
  <si>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</si>
  <si>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</si>
  <si>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</si>
  <si>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</si>
  <si>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</si>
  <si>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</si>
  <si>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</si>
  <si>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</si>
  <si>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</si>
  <si>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</si>
  <si>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</si>
  <si>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</si>
  <si>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</si>
  <si>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</si>
  <si>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</si>
  <si>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</si>
  <si>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</si>
  <si>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</si>
  <si>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</si>
  <si>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</si>
  <si>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</si>
  <si>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</si>
  <si>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</si>
  <si>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</si>
  <si>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</si>
  <si>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</si>
  <si>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</si>
  <si>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</si>
  <si>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</si>
  <si>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</si>
  <si>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</si>
  <si>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</si>
  <si>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</si>
  <si>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</si>
  <si>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</si>
  <si>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</si>
  <si>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</si>
  <si>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</si>
  <si>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</si>
  <si>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</si>
  <si>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</si>
  <si>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</si>
  <si>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</si>
  <si>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</si>
  <si>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</si>
  <si>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</si>
  <si>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</si>
  <si>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</si>
  <si>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</si>
  <si>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</si>
  <si>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</si>
  <si>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</si>
  <si>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</si>
  <si>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</si>
  <si>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</si>
  <si>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</si>
  <si>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</si>
  <si>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</si>
  <si>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</si>
  <si>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</si>
  <si>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</si>
  <si>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</si>
  <si>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</si>
  <si>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</si>
  <si>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</si>
  <si>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</si>
  <si>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</si>
  <si>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</si>
  <si>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</si>
  <si>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</si>
  <si>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</si>
  <si>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</si>
  <si>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</si>
  <si>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</si>
  <si>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</si>
  <si>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</si>
  <si>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</si>
  <si>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</si>
  <si>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</si>
  <si>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</si>
  <si>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</si>
  <si>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</si>
  <si>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</si>
  <si>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</si>
  <si>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</si>
  <si>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</si>
  <si>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</si>
  <si>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</si>
  <si>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</si>
  <si>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</si>
  <si>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</si>
  <si>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</si>
  <si>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</si>
  <si>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</si>
  <si>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</si>
  <si>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</si>
  <si>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</si>
  <si>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</si>
  <si>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</si>
  <si>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</si>
  <si>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</si>
  <si>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</si>
  <si>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</si>
  <si>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</si>
  <si>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</si>
  <si>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</si>
  <si>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</si>
  <si>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</si>
  <si>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</si>
  <si>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</si>
  <si>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</si>
  <si>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</si>
  <si>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</si>
  <si>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</si>
  <si>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</si>
  <si>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</si>
  <si>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</si>
  <si>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</si>
  <si>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</si>
  <si>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</si>
  <si>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</si>
  <si>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</si>
  <si>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</si>
  <si>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</si>
  <si>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</si>
  <si>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</si>
  <si>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</si>
  <si>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</si>
  <si>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</si>
  <si>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</si>
  <si>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</si>
  <si>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</si>
  <si>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</si>
  <si>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</si>
  <si>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</si>
  <si>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</si>
  <si>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</si>
  <si>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</si>
  <si>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</si>
  <si>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</si>
  <si>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</si>
  <si>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</si>
  <si>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</si>
  <si>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</si>
  <si>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</si>
  <si>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</si>
  <si>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</si>
  <si>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</si>
  <si>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</si>
  <si>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</si>
  <si>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</si>
  <si>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</si>
  <si>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</si>
  <si>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</si>
  <si>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</si>
  <si>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</si>
  <si>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</si>
  <si>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</si>
  <si>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</si>
  <si>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</si>
  <si>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</si>
  <si>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</si>
  <si>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</si>
  <si>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</si>
  <si>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</si>
  <si>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</si>
  <si>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</si>
  <si>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</si>
  <si>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</si>
  <si>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</si>
  <si>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</si>
  <si>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</si>
  <si>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</si>
  <si>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</si>
  <si>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</si>
  <si>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</si>
  <si>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</si>
  <si>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</si>
  <si>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</si>
  <si>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</si>
  <si>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</si>
  <si>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</si>
  <si>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</si>
  <si>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</si>
  <si>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</si>
  <si>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</si>
  <si>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</si>
  <si>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</si>
  <si>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</si>
  <si>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</si>
  <si>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</si>
  <si>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</si>
  <si>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</si>
  <si>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</si>
  <si>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</si>
  <si>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</si>
  <si>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</si>
  <si>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</si>
  <si>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</si>
  <si>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</si>
  <si>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</si>
  <si>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</si>
  <si>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</si>
  <si>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</si>
  <si>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</si>
  <si>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</si>
  <si>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</si>
  <si>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</si>
  <si>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</si>
  <si>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</si>
  <si>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</si>
  <si>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</si>
  <si>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</si>
  <si>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</si>
  <si>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</si>
  <si>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</si>
  <si>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</si>
  <si>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</si>
  <si>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</si>
  <si>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</si>
  <si>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</si>
  <si>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</si>
  <si>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</si>
  <si>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</si>
  <si>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</si>
  <si>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</si>
  <si>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</si>
  <si>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</si>
  <si>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</si>
  <si>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</si>
  <si>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</si>
  <si>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</si>
  <si>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</si>
  <si>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</si>
  <si>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</si>
  <si>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</si>
  <si>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</si>
  <si>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</si>
  <si>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</si>
  <si>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</si>
  <si>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</si>
  <si>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</si>
  <si>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</si>
  <si>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</si>
  <si>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</si>
  <si>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</si>
  <si>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</si>
  <si>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</si>
  <si>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</si>
  <si>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</si>
  <si>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</si>
  <si>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</si>
  <si>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</si>
  <si>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</si>
  <si>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</si>
  <si>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</si>
  <si>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</si>
  <si>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</si>
  <si>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</si>
  <si>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</si>
  <si>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</si>
  <si>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</si>
  <si>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</si>
  <si>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</si>
  <si>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</si>
  <si>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</si>
  <si>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</si>
  <si>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</si>
  <si>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</si>
  <si>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</si>
  <si>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</si>
  <si>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</si>
  <si>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</si>
  <si>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</si>
  <si>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</si>
  <si>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</si>
  <si>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</si>
  <si>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</si>
  <si>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</si>
  <si>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</si>
  <si>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</si>
  <si>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</si>
  <si>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</si>
  <si>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</si>
  <si>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</si>
  <si>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</si>
  <si>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</si>
  <si>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</si>
  <si>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</si>
  <si>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</si>
  <si>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</si>
  <si>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</si>
  <si>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</si>
  <si>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</si>
  <si>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</si>
  <si>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</si>
  <si>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</si>
  <si>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</si>
  <si>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</si>
  <si>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</si>
  <si>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</si>
  <si>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</si>
  <si>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</si>
  <si>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</si>
  <si>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</si>
  <si>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</si>
  <si>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</si>
  <si>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</si>
  <si>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</si>
  <si>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</si>
  <si>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</si>
  <si>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</si>
  <si>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</si>
  <si>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</si>
  <si>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</si>
  <si>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</si>
  <si>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</si>
  <si>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</si>
  <si>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</si>
  <si>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</si>
  <si>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</si>
  <si>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</si>
  <si>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</si>
  <si>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</si>
  <si>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</si>
  <si>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</si>
  <si>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</si>
  <si>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</si>
  <si>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</si>
  <si>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</si>
  <si>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</si>
  <si>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</si>
  <si>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</si>
  <si>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</si>
  <si>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</si>
  <si>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</si>
  <si>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</si>
  <si>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</si>
  <si>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</si>
  <si>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</si>
  <si>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</si>
  <si>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</si>
  <si>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</si>
  <si>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</si>
  <si>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</si>
  <si>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</si>
  <si>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</si>
  <si>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</si>
  <si>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</si>
  <si>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</si>
  <si>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</si>
  <si>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</si>
  <si>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</si>
  <si>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</si>
  <si>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</si>
  <si>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</si>
  <si>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</si>
  <si>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</si>
  <si>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</si>
  <si>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</si>
  <si>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</si>
  <si>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</si>
  <si>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</si>
  <si>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</si>
  <si>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</si>
  <si>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</si>
  <si>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</si>
  <si>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</si>
  <si>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</si>
  <si>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</si>
  <si>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</si>
  <si>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</si>
  <si>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</si>
  <si>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</si>
  <si>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</si>
  <si>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</si>
  <si>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</si>
  <si>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</si>
  <si>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</si>
  <si>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</si>
  <si>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</si>
  <si>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</si>
  <si>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</si>
  <si>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</si>
  <si>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</si>
  <si>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</si>
  <si>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</si>
  <si>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</si>
  <si>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</si>
  <si>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</si>
  <si>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</si>
  <si>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</si>
  <si>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</si>
  <si>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</si>
  <si>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</si>
  <si>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</si>
  <si>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</si>
  <si>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</si>
  <si>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</si>
  <si>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</si>
  <si>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</si>
  <si>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</si>
  <si>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</si>
  <si>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</si>
  <si>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</si>
  <si>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</si>
  <si>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</si>
  <si>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</si>
  <si>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</si>
  <si>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</si>
  <si>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</si>
  <si>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</si>
  <si>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</si>
  <si>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</si>
  <si>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</si>
  <si>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</si>
  <si>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</si>
  <si>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</si>
  <si>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</si>
  <si>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</si>
  <si>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</si>
  <si>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</si>
  <si>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</si>
  <si>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</si>
  <si>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</si>
  <si>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</si>
  <si>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</si>
  <si>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</si>
  <si>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</si>
  <si>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</si>
  <si>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</si>
  <si>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</si>
  <si>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</si>
  <si>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</si>
  <si>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</si>
  <si>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</si>
  <si>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</si>
  <si>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</si>
  <si>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</si>
  <si>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</si>
  <si>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</si>
  <si>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</si>
  <si>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</si>
  <si>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</si>
  <si>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</si>
  <si>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</si>
  <si>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</si>
  <si>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</si>
  <si>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</si>
  <si>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</si>
  <si>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</si>
  <si>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</si>
  <si>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</si>
  <si>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</si>
  <si>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</si>
  <si>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</si>
  <si>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</si>
  <si>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</si>
  <si>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</si>
  <si>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</si>
  <si>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</si>
  <si>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</si>
  <si>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</si>
  <si>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</si>
  <si>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</si>
  <si>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</si>
  <si>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</si>
  <si>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</si>
  <si>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</si>
  <si>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</si>
  <si>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</si>
  <si>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</si>
  <si>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</si>
  <si>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</si>
  <si>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</si>
  <si>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</si>
  <si>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</si>
  <si>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</si>
  <si>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</si>
  <si>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</si>
  <si>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</si>
  <si>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</si>
  <si>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</si>
  <si>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</si>
  <si>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</si>
  <si>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</si>
  <si>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</si>
  <si>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</si>
  <si>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</si>
  <si>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</si>
  <si>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</si>
  <si>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</si>
  <si>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</si>
  <si>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</si>
  <si>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</si>
  <si>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</si>
  <si>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</si>
  <si>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</si>
  <si>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</si>
  <si>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</si>
  <si>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</si>
  <si>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</si>
  <si>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</si>
  <si>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</si>
  <si>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</si>
  <si>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</si>
  <si>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</si>
  <si>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</si>
  <si>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</si>
  <si>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</si>
  <si>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</si>
  <si>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</si>
  <si>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</si>
  <si>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</si>
  <si>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</si>
  <si>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</si>
  <si>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</si>
  <si>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</si>
  <si>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</si>
  <si>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</si>
  <si>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</si>
  <si>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</si>
  <si>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</si>
  <si>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</si>
  <si>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</si>
  <si>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</si>
  <si>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</si>
  <si>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</si>
  <si>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</si>
  <si>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</si>
  <si>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</si>
  <si>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</si>
  <si>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</si>
  <si>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</si>
  <si>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</si>
  <si>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</si>
  <si>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</si>
  <si>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</si>
  <si>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</si>
  <si>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</si>
  <si>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</si>
  <si>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</si>
  <si>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</si>
  <si>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</si>
  <si>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</si>
  <si>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</si>
  <si>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</si>
  <si>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</si>
  <si>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</si>
  <si>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</si>
  <si>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</si>
  <si>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</si>
  <si>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</si>
  <si>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</si>
  <si>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</si>
  <si>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</si>
  <si>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</si>
  <si>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</si>
  <si>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</si>
  <si>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</si>
  <si>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</si>
  <si>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</si>
  <si>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</si>
  <si>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</si>
  <si>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</si>
  <si>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</si>
  <si>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</si>
  <si>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</si>
  <si>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</si>
  <si>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</si>
  <si>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</si>
  <si>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</si>
  <si>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</si>
  <si>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</si>
  <si>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</si>
  <si>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</si>
  <si>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</si>
  <si>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</si>
  <si>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</si>
  <si>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</si>
  <si>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</si>
  <si>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</si>
  <si>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</si>
  <si>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</si>
  <si>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</si>
  <si>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</si>
  <si>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</si>
  <si>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</si>
  <si>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</si>
  <si>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</si>
  <si>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</si>
  <si>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</si>
  <si>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</si>
  <si>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</si>
  <si>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</si>
  <si>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</si>
  <si>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</si>
  <si>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</si>
  <si>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</si>
  <si>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</si>
  <si>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</si>
  <si>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</si>
  <si>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</si>
  <si>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</si>
  <si>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</si>
  <si>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</si>
  <si>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</si>
  <si>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</si>
  <si>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</si>
  <si>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</si>
  <si>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</si>
  <si>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</si>
  <si>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</si>
  <si>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</si>
  <si>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</si>
  <si>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</si>
  <si>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</si>
  <si>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</si>
  <si>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</si>
  <si>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</si>
  <si>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</si>
  <si>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</si>
  <si>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</si>
  <si>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</si>
  <si>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</si>
  <si>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</si>
  <si>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</si>
  <si>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</si>
  <si>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</si>
  <si>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</si>
  <si>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</si>
  <si>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</si>
  <si>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</si>
  <si>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</si>
  <si>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</si>
  <si>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</si>
  <si>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</si>
  <si>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</si>
  <si>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</si>
  <si>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</si>
  <si>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</si>
  <si>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</si>
  <si>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</si>
  <si>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</si>
  <si>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</si>
  <si>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</si>
  <si>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</si>
  <si>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</si>
  <si>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</si>
  <si>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</si>
  <si>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</si>
  <si>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</si>
  <si>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</si>
  <si>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</si>
  <si>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</si>
  <si>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</si>
  <si>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</si>
  <si>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</si>
  <si>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</si>
  <si>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</si>
  <si>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</si>
  <si>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</si>
  <si>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</si>
  <si>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</si>
  <si>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</si>
  <si>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</si>
  <si>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</si>
  <si>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</si>
  <si>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</si>
  <si>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</si>
  <si>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</si>
  <si>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</si>
  <si>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</si>
  <si>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</si>
  <si>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</si>
  <si>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</si>
  <si>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</si>
  <si>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</si>
  <si>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</si>
  <si>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</si>
  <si>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</si>
  <si>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</si>
  <si>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</si>
  <si>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</si>
  <si>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</si>
  <si>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</si>
  <si>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</si>
  <si>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</si>
  <si>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</si>
  <si>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</si>
  <si>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</si>
  <si>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</si>
  <si>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</si>
  <si>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</si>
  <si>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</si>
  <si>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</si>
  <si>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</si>
  <si>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</si>
  <si>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</si>
  <si>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</si>
  <si>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</si>
  <si>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</si>
  <si>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</si>
  <si>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</si>
  <si>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</si>
  <si>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</si>
  <si>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</si>
  <si>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</si>
  <si>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</si>
  <si>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</si>
  <si>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</si>
  <si>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</si>
  <si>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</si>
  <si>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</si>
  <si>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</si>
  <si>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</si>
  <si>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</si>
  <si>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</si>
  <si>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</si>
  <si>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</si>
  <si>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</si>
  <si>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</si>
  <si>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</si>
  <si>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</si>
  <si>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</si>
  <si>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</si>
  <si>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</si>
  <si>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</si>
  <si>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</si>
  <si>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</si>
  <si>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</si>
  <si>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</si>
  <si>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</si>
  <si>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</si>
  <si>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</si>
  <si>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</si>
  <si>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</si>
  <si>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</si>
  <si>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</si>
  <si>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</si>
  <si>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</si>
  <si>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</si>
  <si>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</si>
  <si>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</si>
  <si>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</si>
  <si>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</si>
  <si>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</si>
  <si>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</si>
  <si>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</si>
  <si>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</si>
  <si>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</si>
  <si>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</si>
  <si>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</si>
  <si>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</si>
  <si>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</si>
  <si>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</si>
  <si>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</si>
  <si>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</si>
  <si>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</si>
  <si>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</si>
  <si>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</si>
  <si>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</si>
  <si>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</si>
  <si>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</si>
  <si>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</si>
  <si>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</si>
  <si>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</si>
  <si>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</si>
  <si>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</si>
  <si>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</si>
  <si>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</si>
  <si>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</si>
  <si>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</si>
  <si>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</si>
  <si>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</si>
  <si>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</si>
  <si>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</si>
  <si>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</si>
  <si>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</si>
  <si>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</si>
  <si>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</si>
  <si>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</si>
  <si>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</si>
  <si>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</si>
  <si>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</si>
  <si>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</si>
  <si>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</si>
  <si>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</si>
  <si>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</si>
  <si>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</si>
  <si>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</si>
  <si>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</si>
  <si>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</si>
  <si>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</si>
  <si>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</si>
  <si>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</si>
  <si>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</si>
  <si>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</si>
  <si>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</si>
  <si>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</si>
  <si>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</si>
  <si>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</si>
  <si>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</si>
  <si>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</si>
  <si>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</si>
  <si>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</si>
  <si>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</si>
  <si>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</si>
  <si>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</si>
  <si>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</si>
  <si>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</si>
  <si>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</si>
  <si>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</si>
  <si>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</si>
  <si>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</si>
  <si>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</si>
  <si>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</si>
  <si>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</si>
  <si>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</si>
  <si>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</si>
  <si>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</si>
  <si>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</si>
  <si>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</si>
  <si>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</si>
  <si>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</si>
  <si>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</si>
  <si>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</si>
  <si>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</si>
  <si>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</si>
  <si>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</si>
  <si>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</si>
  <si>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</si>
  <si>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</si>
  <si>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</si>
  <si>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</si>
  <si>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</si>
  <si>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</si>
  <si>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</si>
  <si>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</si>
  <si>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</si>
  <si>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</si>
  <si>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</si>
  <si>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</si>
  <si>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</si>
  <si>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</si>
  <si>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</si>
  <si>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</si>
  <si>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</si>
  <si>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</si>
  <si>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</si>
  <si>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</si>
  <si>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</si>
  <si>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</si>
  <si>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</si>
  <si>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</si>
  <si>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</si>
  <si>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</si>
  <si>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</si>
  <si>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</si>
  <si>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</si>
  <si>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</si>
  <si>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</si>
  <si>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</si>
  <si>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</si>
  <si>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</si>
  <si>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</si>
  <si>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</si>
  <si>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</si>
  <si>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</si>
  <si>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</si>
  <si>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</si>
  <si>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</si>
  <si>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</si>
  <si>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</si>
  <si>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</si>
  <si>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</si>
  <si>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</si>
  <si>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</si>
  <si>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</si>
  <si>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</si>
  <si>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</si>
  <si>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</si>
  <si>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</si>
  <si>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</si>
  <si>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</si>
  <si>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</si>
  <si>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</si>
  <si>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</si>
  <si>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</si>
  <si>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</si>
  <si>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</si>
  <si>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</si>
  <si>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</si>
  <si>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</si>
  <si>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</si>
  <si>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</si>
  <si>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</si>
  <si>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</si>
  <si>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</si>
  <si>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</si>
  <si>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</si>
  <si>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</si>
  <si>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</si>
  <si>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</si>
  <si>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</si>
  <si>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</si>
  <si>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</si>
  <si>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</si>
  <si>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</si>
  <si>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</si>
  <si>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</si>
  <si>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</si>
  <si>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</si>
  <si>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</si>
  <si>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</si>
  <si>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</si>
  <si>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</si>
  <si>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</si>
  <si>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</si>
  <si>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</si>
  <si>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</si>
  <si>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</si>
  <si>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</si>
  <si>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</si>
  <si>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</si>
  <si>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</si>
  <si>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</si>
  <si>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</si>
  <si>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</si>
  <si>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</si>
  <si>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</si>
  <si>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</si>
  <si>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</si>
  <si>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</si>
  <si>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</si>
  <si>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</si>
  <si>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</si>
  <si>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</si>
  <si>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</si>
  <si>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</si>
  <si>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</si>
  <si>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</si>
  <si>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</si>
  <si>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</si>
  <si>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</si>
  <si>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</si>
  <si>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</si>
  <si>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</si>
  <si>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</si>
  <si>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</si>
  <si>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</si>
  <si>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</si>
  <si>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</si>
  <si>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</si>
  <si>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</si>
  <si>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</si>
  <si>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</si>
  <si>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</si>
  <si>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</si>
  <si>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</si>
  <si>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</si>
  <si>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</si>
  <si>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</si>
  <si>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</si>
  <si>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</si>
  <si>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</si>
  <si>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</si>
  <si>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</si>
  <si>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</si>
  <si>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</si>
  <si>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</si>
  <si>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</si>
  <si>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</si>
  <si>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</si>
  <si>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</si>
  <si>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</si>
  <si>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</si>
  <si>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</si>
  <si>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</si>
  <si>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</si>
  <si>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</si>
  <si>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</si>
  <si>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</si>
  <si>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</si>
  <si>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</si>
  <si>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</si>
  <si>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</si>
  <si>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</si>
  <si>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</si>
  <si>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</si>
  <si>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</si>
  <si>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</si>
  <si>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</si>
  <si>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</si>
  <si>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</si>
  <si>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</si>
  <si>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</si>
  <si>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</si>
  <si>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</si>
  <si>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</si>
  <si>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</si>
  <si>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</si>
  <si>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</si>
  <si>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</si>
  <si>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</si>
  <si>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</si>
  <si>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</si>
  <si>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</si>
  <si>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</si>
  <si>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</si>
  <si>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</si>
  <si>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</si>
  <si>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</si>
  <si>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</si>
  <si>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</si>
  <si>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</si>
  <si>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</si>
  <si>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</si>
  <si>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</si>
  <si>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</si>
  <si>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</si>
  <si>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</si>
  <si>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</si>
  <si>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</si>
  <si>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</si>
  <si>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</si>
  <si>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</si>
  <si>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</si>
  <si>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</si>
  <si>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</si>
  <si>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</si>
  <si>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</si>
  <si>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</si>
  <si>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</si>
  <si>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</si>
  <si>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</si>
  <si>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</si>
  <si>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</si>
  <si>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</si>
  <si>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</si>
  <si>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</si>
  <si>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</si>
  <si>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</si>
  <si>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</si>
  <si>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</si>
  <si>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</si>
  <si>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</si>
  <si>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</si>
  <si>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</si>
  <si>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</si>
  <si>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</si>
  <si>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</si>
  <si>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</si>
  <si>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</si>
  <si>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</si>
  <si>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</si>
  <si>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</si>
  <si>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</si>
  <si>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</si>
  <si>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</si>
  <si>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</si>
  <si>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</si>
  <si>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</si>
  <si>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</si>
  <si>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</si>
  <si>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</si>
  <si>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</si>
  <si>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</si>
  <si>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</si>
  <si>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</si>
  <si>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</si>
  <si>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</si>
  <si>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</si>
  <si>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</si>
  <si>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</si>
  <si>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</si>
  <si>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</si>
  <si>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</si>
  <si>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</si>
  <si>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</si>
  <si>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</si>
  <si>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</si>
  <si>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</si>
  <si>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</si>
  <si>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</si>
  <si>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</si>
  <si>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</si>
  <si>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</si>
  <si>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</si>
  <si>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</si>
  <si>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</si>
  <si>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</si>
  <si>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</si>
  <si>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</si>
  <si>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</si>
  <si>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</si>
  <si>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</si>
  <si>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</si>
  <si>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</si>
  <si>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</si>
  <si>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</si>
  <si>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</si>
  <si>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</si>
  <si>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</si>
  <si>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</si>
  <si>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</si>
  <si>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</si>
  <si>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</si>
  <si>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</si>
  <si>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</si>
  <si>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</si>
  <si>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</si>
  <si>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</si>
  <si>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</si>
  <si>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</si>
  <si>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</si>
  <si>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</si>
  <si>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</si>
  <si>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</si>
  <si>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</si>
  <si>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</si>
  <si>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</si>
  <si>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</si>
  <si>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</si>
  <si>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</si>
  <si>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</si>
  <si>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</si>
  <si>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</si>
  <si>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</si>
  <si>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</si>
  <si>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</si>
  <si>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</si>
  <si>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</si>
  <si>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</si>
  <si>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</si>
  <si>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</si>
  <si>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</si>
  <si>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</si>
  <si>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</si>
  <si>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</si>
  <si>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</si>
  <si>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</si>
  <si>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</si>
  <si>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</si>
  <si>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</si>
  <si>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</si>
  <si>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</si>
  <si>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</si>
  <si>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</si>
  <si>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</si>
  <si>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</si>
  <si>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</si>
  <si>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</si>
  <si>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</si>
  <si>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</si>
  <si>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</si>
  <si>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</si>
  <si>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</si>
  <si>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</si>
  <si>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</si>
  <si>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</si>
  <si>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</si>
  <si>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</si>
  <si>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</si>
  <si>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</si>
  <si>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</si>
  <si>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</si>
  <si>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</si>
  <si>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</si>
  <si>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</si>
  <si>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</si>
  <si>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</si>
  <si>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</si>
  <si>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</si>
  <si>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</si>
  <si>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</si>
  <si>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</si>
  <si>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</si>
  <si>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</si>
  <si>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</si>
  <si>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</si>
  <si>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</si>
  <si>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</si>
  <si>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</si>
  <si>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</si>
  <si>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</si>
  <si>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</si>
  <si>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</si>
  <si>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</si>
  <si>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</si>
  <si>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</si>
  <si>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</si>
  <si>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</si>
  <si>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</si>
  <si>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</si>
  <si>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</si>
  <si>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</si>
  <si>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</si>
  <si>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</si>
  <si>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</si>
  <si>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</si>
  <si>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</si>
  <si>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</si>
  <si>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</si>
  <si>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</si>
  <si>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</si>
  <si>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</si>
  <si>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</si>
  <si>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</si>
  <si>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</si>
  <si>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</si>
  <si>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</si>
  <si>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</si>
  <si>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</si>
  <si>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</si>
  <si>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</si>
  <si>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</si>
  <si>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</si>
  <si>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</si>
  <si>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</si>
  <si>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</si>
  <si>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</si>
  <si>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</si>
  <si>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</si>
  <si>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</si>
  <si>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</si>
  <si>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</si>
  <si>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</si>
  <si>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</si>
  <si>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</si>
  <si>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</si>
  <si>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</si>
  <si>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</si>
  <si>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</si>
  <si>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</si>
  <si>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</si>
  <si>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</si>
  <si>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</si>
  <si>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</si>
  <si>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</si>
  <si>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</si>
  <si>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</si>
  <si>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</si>
  <si>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</si>
  <si>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</si>
  <si>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</si>
  <si>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</si>
  <si>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</si>
  <si>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</si>
  <si>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</si>
  <si>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</si>
  <si>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</si>
  <si>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</si>
  <si>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</si>
  <si>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</si>
  <si>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</si>
  <si>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</si>
  <si>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</si>
  <si>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</si>
  <si>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</si>
  <si>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</si>
  <si>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</si>
  <si>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</si>
  <si>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</si>
  <si>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</si>
  <si>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</si>
  <si>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</si>
  <si>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</si>
  <si>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</si>
  <si>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</si>
  <si>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</si>
  <si>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</si>
  <si>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</si>
  <si>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</si>
  <si>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</si>
  <si>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</si>
  <si>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</si>
  <si>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</si>
  <si>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</si>
  <si>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</si>
  <si>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</si>
  <si>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</si>
  <si>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</si>
  <si>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</si>
  <si>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</si>
  <si>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</si>
  <si>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</si>
  <si>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</si>
  <si>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</si>
  <si>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</si>
  <si>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</si>
  <si>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</si>
  <si>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</si>
  <si>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</si>
  <si>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</si>
  <si>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</si>
  <si>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</si>
  <si>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</si>
  <si>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</si>
  <si>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</si>
  <si>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</si>
  <si>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</si>
  <si>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</si>
  <si>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</si>
  <si>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</si>
  <si>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</si>
  <si>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</si>
  <si>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</si>
  <si>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</si>
  <si>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</si>
  <si>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</si>
  <si>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</si>
  <si>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</si>
  <si>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</si>
  <si>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</si>
  <si>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</si>
  <si>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</si>
  <si>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</si>
  <si>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</si>
  <si>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</si>
  <si>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</si>
  <si>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</si>
  <si>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</si>
  <si>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</si>
  <si>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</si>
  <si>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</si>
  <si>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</si>
  <si>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</si>
  <si>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</si>
  <si>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</si>
  <si>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</si>
  <si>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</si>
  <si>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</si>
  <si>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</si>
  <si>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</si>
  <si>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</si>
  <si>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</si>
  <si>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</si>
  <si>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</si>
  <si>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</si>
  <si>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</si>
  <si>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</si>
  <si>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</si>
  <si>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</si>
  <si>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</si>
  <si>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</si>
  <si>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</si>
  <si>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</si>
  <si>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</si>
  <si>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</si>
  <si>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</si>
  <si>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</si>
  <si>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</si>
  <si>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</si>
  <si>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</si>
  <si>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</si>
  <si>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</si>
  <si>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</si>
  <si>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</si>
  <si>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</si>
  <si>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</si>
  <si>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</si>
  <si>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</si>
  <si>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</si>
  <si>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</si>
  <si>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</si>
  <si>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</si>
  <si>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</si>
  <si>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</si>
  <si>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</si>
  <si>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</si>
  <si>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</si>
  <si>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</si>
  <si>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</si>
  <si>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</si>
  <si>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</si>
  <si>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</si>
  <si>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</si>
  <si>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</si>
  <si>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</si>
  <si>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</si>
  <si>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</si>
  <si>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</si>
  <si>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</si>
  <si>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</si>
  <si>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</si>
  <si>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</si>
  <si>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</si>
  <si>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</si>
  <si>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</si>
  <si>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</si>
  <si>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</si>
  <si>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</si>
  <si>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</si>
  <si>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</si>
  <si>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</si>
  <si>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</si>
  <si>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</si>
  <si>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</si>
  <si>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</si>
  <si>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</si>
  <si>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</si>
  <si>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</si>
  <si>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</si>
  <si>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</si>
  <si>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</si>
  <si>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</si>
  <si>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</si>
  <si>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</si>
  <si>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</si>
  <si>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</si>
  <si>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</si>
  <si>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</si>
  <si>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</si>
  <si>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</si>
  <si>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</si>
  <si>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</si>
  <si>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</si>
  <si>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</si>
  <si>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</si>
  <si>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</si>
  <si>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</si>
  <si>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</si>
  <si>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</si>
  <si>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</si>
  <si>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</si>
  <si>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</si>
  <si>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</si>
  <si>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</si>
  <si>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</si>
  <si>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</si>
  <si>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</si>
  <si>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</si>
  <si>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</si>
  <si>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</si>
  <si>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</si>
  <si>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</si>
  <si>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</si>
  <si>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</si>
  <si>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</si>
  <si>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</si>
  <si>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</si>
  <si>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</si>
  <si>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</si>
  <si>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</si>
  <si>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</si>
  <si>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</si>
  <si>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</si>
  <si>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</si>
  <si>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</si>
  <si>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</si>
  <si>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</si>
  <si>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</si>
  <si>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</si>
  <si>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</si>
  <si>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</si>
  <si>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</si>
  <si>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</si>
  <si>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</si>
  <si>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</si>
  <si>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</si>
  <si>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</si>
  <si>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</si>
  <si>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</si>
  <si>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</si>
  <si>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</si>
  <si>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</si>
  <si>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</si>
  <si>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</si>
  <si>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</si>
  <si>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</si>
  <si>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</si>
  <si>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</si>
  <si>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</si>
  <si>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</si>
  <si>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</si>
  <si>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</si>
  <si>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</si>
  <si>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</si>
  <si>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</si>
  <si>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</si>
  <si>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</si>
  <si>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</si>
  <si>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</si>
  <si>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</si>
  <si>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</si>
  <si>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</si>
  <si>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</si>
  <si>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</si>
  <si>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</si>
  <si>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</si>
  <si>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</si>
  <si>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</si>
  <si>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</si>
  <si>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</si>
  <si>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</si>
  <si>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</si>
  <si>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</si>
  <si>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</si>
  <si>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</si>
  <si>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</si>
  <si>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</si>
  <si>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</si>
  <si>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</si>
  <si>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</si>
  <si>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</si>
  <si>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</si>
  <si>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</si>
  <si>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</si>
  <si>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</si>
  <si>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</si>
  <si>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</si>
  <si>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</si>
  <si>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</si>
  <si>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</si>
  <si>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</si>
  <si>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</si>
  <si>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</si>
  <si>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</si>
  <si>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</si>
  <si>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</si>
  <si>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</si>
  <si>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</si>
  <si>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</si>
  <si>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</si>
  <si>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</si>
  <si>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</si>
  <si>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</si>
  <si>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</si>
  <si>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</si>
  <si>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</si>
  <si>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</si>
  <si>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</si>
  <si>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</si>
  <si>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</si>
  <si>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</si>
  <si>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</si>
  <si>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</si>
  <si>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</si>
  <si>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</si>
  <si>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</si>
  <si>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</si>
  <si>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</si>
  <si>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</si>
  <si>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</si>
  <si>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</si>
  <si>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</si>
  <si>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</si>
  <si>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</si>
  <si>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</si>
  <si>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</si>
  <si>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</si>
  <si>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</si>
  <si>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</si>
  <si>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</si>
  <si>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</si>
  <si>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</si>
  <si>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</si>
  <si>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</si>
  <si>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</si>
  <si>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</si>
  <si>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</si>
  <si>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</si>
  <si>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</si>
  <si>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</si>
  <si>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</si>
  <si>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</si>
  <si>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</si>
  <si>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</si>
  <si>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</si>
  <si>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</si>
  <si>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</si>
  <si>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</si>
  <si>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</si>
  <si>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</si>
  <si>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</si>
  <si>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</si>
  <si>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</si>
  <si>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</si>
  <si>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</si>
  <si>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</si>
  <si>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</si>
  <si>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</si>
  <si>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</si>
  <si>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</si>
  <si>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</si>
  <si>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</si>
  <si>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</si>
  <si>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</si>
  <si>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</si>
  <si>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</si>
  <si>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</si>
  <si>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</si>
  <si>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</si>
  <si>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</si>
  <si>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</si>
  <si>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</si>
  <si>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</si>
  <si>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</si>
  <si>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</si>
  <si>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</si>
  <si>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</si>
  <si>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</si>
  <si>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</si>
  <si>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</si>
  <si>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</si>
  <si>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</si>
  <si>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</si>
  <si>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</si>
  <si>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</si>
  <si>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</si>
  <si>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</si>
  <si>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</si>
  <si>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</si>
  <si>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</si>
  <si>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</si>
  <si>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</si>
  <si>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</si>
  <si>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</si>
  <si>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</si>
  <si>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</si>
  <si>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</si>
  <si>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</si>
  <si>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</si>
  <si>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</si>
  <si>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</si>
  <si>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</si>
  <si>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</si>
  <si>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</si>
  <si>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</si>
  <si>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</si>
  <si>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</si>
  <si>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</si>
  <si>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</si>
  <si>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</si>
  <si>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</si>
  <si>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</si>
  <si>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</si>
  <si>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</si>
  <si>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</si>
  <si>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</si>
  <si>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</si>
  <si>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</si>
  <si>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</si>
  <si>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</si>
  <si>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</si>
  <si>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</si>
  <si>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</si>
  <si>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</si>
  <si>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</si>
  <si>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</si>
  <si>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</si>
  <si>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</si>
  <si>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</si>
  <si>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</si>
  <si>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</si>
  <si>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</si>
  <si>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</si>
  <si>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</si>
  <si>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</si>
  <si>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</si>
  <si>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</si>
  <si>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</si>
  <si>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</si>
  <si>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</si>
  <si>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</si>
  <si>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</si>
  <si>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</si>
  <si>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</si>
  <si>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</si>
  <si>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</si>
  <si>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</si>
  <si>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</si>
  <si>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</si>
  <si>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</si>
  <si>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</si>
  <si>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</si>
  <si>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</si>
  <si>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</si>
  <si>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</si>
  <si>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</si>
  <si>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</si>
  <si>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</si>
  <si>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</si>
  <si>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</si>
  <si>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</si>
  <si>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</si>
  <si>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</si>
  <si>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</si>
  <si>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</si>
  <si>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</si>
  <si>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</si>
  <si>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</si>
  <si>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</si>
  <si>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</si>
  <si>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</si>
  <si>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</si>
  <si>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</si>
  <si>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</si>
  <si>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</si>
  <si>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</si>
  <si>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</si>
  <si>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</si>
  <si>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</si>
  <si>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</si>
  <si>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</si>
  <si>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</si>
  <si>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</si>
  <si>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</si>
  <si>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</si>
  <si>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</si>
  <si>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</si>
  <si>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</si>
  <si>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</si>
  <si>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</si>
  <si>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</si>
  <si>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</si>
  <si>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</si>
  <si>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</si>
  <si>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</si>
  <si>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</si>
  <si>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</si>
  <si>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</si>
  <si>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</si>
  <si>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</si>
  <si>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</si>
  <si>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</si>
  <si>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</si>
  <si>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</si>
  <si>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</si>
  <si>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</si>
  <si>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</si>
  <si>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</si>
  <si>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</si>
  <si>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</si>
  <si>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</si>
  <si>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</si>
  <si>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</si>
  <si>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</si>
  <si>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</si>
  <si>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</si>
  <si>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</si>
  <si>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</si>
  <si>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</si>
  <si>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</si>
  <si>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</si>
  <si>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</si>
  <si>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</si>
  <si>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</si>
  <si>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</si>
  <si>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</si>
  <si>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</si>
  <si>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</si>
  <si>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</si>
  <si>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</si>
  <si>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</si>
  <si>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</si>
  <si>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</si>
  <si>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</si>
  <si>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</si>
  <si>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</si>
  <si>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</si>
  <si>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</si>
  <si>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</si>
  <si>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</si>
  <si>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</si>
  <si>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</si>
  <si>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</si>
  <si>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</si>
  <si>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</si>
  <si>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</si>
  <si>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</si>
  <si>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</si>
  <si>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</si>
  <si>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</si>
  <si>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</si>
  <si>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</si>
  <si>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</si>
  <si>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</si>
  <si>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</si>
  <si>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</si>
  <si>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</si>
  <si>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</si>
  <si>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</si>
  <si>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</si>
  <si>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</si>
  <si>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</si>
  <si>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</si>
  <si>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</si>
  <si>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</si>
  <si>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</si>
  <si>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</si>
  <si>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</si>
  <si>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</si>
  <si>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</si>
  <si>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</si>
  <si>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</si>
  <si>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</si>
  <si>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</si>
  <si>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</si>
  <si>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</si>
  <si>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</si>
  <si>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</si>
  <si>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</si>
  <si>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</si>
  <si>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</si>
  <si>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</si>
  <si>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</si>
  <si>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</si>
  <si>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</si>
  <si>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</si>
  <si>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</si>
  <si>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</si>
  <si>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</si>
  <si>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</si>
  <si>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</si>
  <si>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</si>
  <si>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</si>
  <si>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</si>
  <si>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</si>
  <si>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</si>
  <si>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</si>
  <si>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</si>
  <si>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</si>
  <si>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</si>
  <si>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</si>
  <si>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</si>
  <si>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</si>
  <si>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</si>
  <si>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</si>
  <si>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</si>
  <si>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</si>
  <si>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</si>
  <si>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</si>
  <si>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</si>
  <si>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</si>
  <si>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</si>
  <si>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</si>
  <si>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</si>
  <si>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</si>
  <si>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</si>
  <si>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</si>
  <si>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</si>
  <si>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</si>
  <si>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</si>
  <si>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</si>
  <si>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</si>
  <si>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</si>
  <si>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</si>
  <si>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</si>
  <si>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</si>
  <si>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</si>
  <si>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</si>
  <si>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</si>
  <si>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</si>
  <si>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</si>
  <si>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</si>
  <si>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</si>
  <si>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</si>
  <si>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</si>
  <si>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</si>
  <si>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</si>
  <si>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</si>
  <si>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</si>
  <si>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</si>
  <si>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</si>
  <si>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</si>
  <si>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</si>
  <si>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</si>
  <si>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</si>
  <si>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</si>
  <si>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</si>
  <si>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</si>
  <si>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</si>
  <si>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</si>
  <si>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</si>
  <si>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</si>
  <si>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</si>
  <si>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</si>
  <si>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</si>
  <si>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</si>
  <si>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</si>
  <si>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</si>
  <si>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</si>
  <si>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</si>
  <si>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</si>
  <si>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</si>
  <si>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</si>
  <si>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</si>
  <si>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</si>
  <si>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</si>
  <si>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</si>
  <si>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</si>
  <si>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</si>
  <si>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</si>
  <si>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</si>
  <si>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</si>
  <si>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</si>
  <si>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</si>
  <si>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</si>
  <si>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</si>
  <si>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</si>
  <si>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</si>
  <si>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</si>
  <si>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</si>
  <si>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</si>
  <si>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</si>
  <si>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</si>
  <si>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</si>
  <si>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</si>
  <si>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</si>
  <si>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</si>
  <si>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</si>
  <si>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</si>
  <si>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</si>
  <si>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</si>
  <si>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</si>
  <si>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</si>
  <si>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</si>
  <si>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</si>
  <si>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</si>
  <si>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</si>
  <si>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</si>
  <si>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</si>
  <si>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</si>
  <si>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</si>
  <si>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</si>
  <si>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</si>
  <si>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</si>
  <si>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</si>
  <si>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</si>
  <si>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</si>
  <si>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</si>
  <si>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</si>
  <si>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</si>
  <si>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</si>
  <si>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</si>
  <si>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</si>
  <si>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</si>
  <si>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</si>
  <si>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</si>
  <si>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</si>
  <si>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</si>
  <si>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</si>
  <si>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</si>
  <si>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</si>
  <si>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</si>
  <si>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</si>
  <si>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</si>
  <si>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</si>
  <si>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</si>
  <si>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</si>
  <si>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</si>
  <si>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</si>
  <si>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</si>
  <si>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</si>
  <si>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</si>
  <si>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</si>
  <si>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</si>
  <si>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</si>
  <si>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</si>
  <si>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</si>
  <si>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</si>
  <si>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</si>
  <si>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</si>
  <si>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</si>
  <si>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</si>
  <si>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</si>
  <si>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</si>
  <si>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</si>
  <si>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</si>
  <si>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</si>
  <si>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</si>
  <si>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</si>
  <si>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</si>
  <si>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</si>
  <si>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</si>
  <si>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</si>
  <si>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</si>
  <si>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</si>
  <si>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</si>
  <si>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</si>
  <si>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</si>
  <si>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</si>
  <si>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</si>
  <si>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</si>
  <si>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</si>
  <si>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</si>
  <si>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</si>
  <si>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</si>
  <si>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</si>
  <si>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</si>
  <si>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</si>
  <si>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</si>
  <si>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</si>
  <si>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</si>
  <si>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</si>
  <si>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</si>
  <si>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</si>
  <si>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</si>
  <si>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</si>
  <si>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</si>
  <si>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</si>
  <si>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</si>
  <si>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</si>
  <si>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</si>
  <si>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</si>
  <si>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</si>
  <si>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</si>
  <si>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</si>
  <si>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</si>
  <si>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</si>
  <si>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</si>
  <si>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</si>
  <si>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</si>
  <si>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</si>
  <si>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</si>
  <si>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</si>
  <si>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</si>
  <si>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</si>
  <si>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</si>
  <si>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</si>
  <si>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</si>
  <si>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</si>
  <si>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</si>
  <si>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</si>
  <si>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</si>
  <si>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</si>
  <si>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</si>
  <si>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</si>
  <si>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</si>
  <si>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</si>
  <si>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</si>
  <si>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</si>
  <si>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</si>
  <si>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</si>
  <si>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</si>
  <si>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</si>
  <si>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</si>
  <si>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</si>
  <si>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</si>
  <si>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</si>
  <si>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</si>
  <si>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</si>
  <si>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</si>
  <si>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</si>
  <si>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</si>
  <si>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</si>
  <si>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</si>
  <si>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</si>
  <si>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</si>
  <si>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</si>
  <si>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</si>
  <si>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</si>
  <si>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</si>
  <si>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</si>
  <si>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</si>
  <si>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</si>
  <si>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</si>
  <si>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</si>
  <si>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</si>
  <si>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</si>
  <si>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</si>
  <si>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</si>
  <si>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</si>
  <si>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</si>
  <si>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</si>
  <si>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</si>
  <si>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</si>
  <si>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</si>
  <si>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</si>
  <si>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</si>
  <si>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</si>
  <si>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</si>
  <si>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</si>
  <si>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</si>
  <si>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</si>
  <si>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</si>
  <si>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</si>
  <si>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</si>
  <si>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</si>
  <si>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</si>
  <si>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</si>
  <si>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</si>
  <si>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</si>
  <si>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</si>
  <si>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</si>
  <si>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</si>
  <si>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</si>
  <si>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</si>
  <si>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</si>
  <si>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</si>
  <si>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</si>
  <si>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</si>
  <si>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</si>
  <si>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</si>
  <si>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</si>
  <si>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</si>
  <si>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</si>
  <si>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</si>
  <si>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</si>
  <si>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</si>
  <si>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</si>
  <si>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</si>
  <si>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</si>
  <si>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</si>
  <si>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</si>
  <si>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</si>
  <si>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</si>
  <si>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</si>
  <si>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</si>
  <si>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</si>
  <si>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</si>
  <si>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</si>
  <si>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</si>
  <si>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</si>
  <si>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</si>
  <si>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</si>
  <si>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</si>
  <si>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</si>
  <si>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</si>
  <si>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</si>
  <si>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</si>
  <si>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</si>
  <si>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</si>
  <si>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</si>
  <si>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</si>
  <si>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</si>
  <si>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</si>
  <si>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</si>
  <si>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</si>
  <si>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</si>
  <si>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</si>
  <si>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</si>
  <si>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</si>
  <si>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</si>
  <si>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</si>
  <si>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</si>
  <si>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</si>
  <si>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</si>
  <si>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</si>
  <si>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</si>
  <si>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</si>
  <si>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</si>
  <si>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</si>
  <si>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</si>
  <si>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</si>
  <si>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</si>
  <si>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</si>
  <si>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</si>
  <si>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</si>
  <si>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</si>
  <si>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</si>
  <si>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</si>
  <si>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</si>
  <si>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</si>
  <si>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</si>
  <si>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</si>
  <si>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</si>
  <si>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</si>
  <si>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</si>
  <si>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</si>
  <si>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</si>
  <si>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</si>
  <si>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</si>
  <si>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</si>
  <si>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</si>
  <si>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</si>
  <si>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</si>
  <si>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</si>
  <si>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</si>
  <si>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</si>
  <si>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</si>
  <si>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</si>
  <si>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</si>
  <si>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</si>
  <si>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</si>
  <si>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</si>
  <si>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</si>
  <si>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</si>
  <si>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</si>
  <si>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</si>
  <si>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</si>
  <si>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</si>
  <si>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</si>
  <si>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</si>
  <si>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</si>
  <si>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</si>
  <si>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</si>
  <si>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</si>
  <si>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</si>
  <si>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</si>
  <si>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</si>
  <si>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</si>
  <si>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</si>
  <si>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</si>
  <si>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</si>
  <si>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</si>
  <si>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</si>
  <si>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</si>
  <si>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</si>
  <si>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</si>
  <si>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</si>
  <si>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</si>
  <si>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</si>
  <si>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</si>
  <si>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</si>
  <si>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</si>
  <si>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</si>
  <si>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</si>
  <si>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</si>
  <si>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</si>
  <si>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</si>
  <si>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</si>
  <si>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</si>
  <si>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</si>
  <si>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</si>
  <si>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</si>
  <si>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</si>
  <si>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</si>
  <si>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</si>
  <si>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</si>
  <si>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</si>
  <si>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</si>
  <si>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</si>
  <si>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</si>
  <si>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</si>
  <si>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</si>
  <si>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</si>
  <si>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</si>
  <si>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</si>
  <si>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</si>
  <si>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</si>
  <si>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</si>
  <si>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</si>
  <si>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</si>
  <si>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</si>
  <si>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</si>
  <si>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</si>
  <si>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</si>
  <si>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</si>
  <si>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</si>
  <si>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</si>
  <si>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</si>
  <si>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</si>
  <si>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</si>
  <si>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</si>
  <si>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</si>
  <si>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</si>
  <si>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</si>
  <si>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</si>
  <si>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</si>
  <si>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</si>
  <si>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</si>
  <si>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</si>
  <si>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</si>
  <si>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</si>
  <si>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</si>
  <si>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</si>
  <si>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</si>
  <si>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</si>
  <si>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</si>
  <si>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</si>
  <si>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</si>
  <si>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</si>
  <si>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</si>
  <si>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</si>
  <si>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</si>
  <si>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</si>
  <si>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</si>
  <si>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</si>
  <si>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</si>
  <si>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</si>
  <si>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</si>
  <si>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</si>
  <si>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</si>
  <si>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</si>
  <si>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</si>
  <si>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</si>
  <si>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</si>
  <si>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</si>
  <si>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</si>
  <si>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</si>
  <si>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</si>
  <si>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</si>
  <si>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</si>
  <si>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</si>
  <si>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</si>
  <si>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</si>
  <si>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</si>
  <si>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</si>
  <si>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</si>
  <si>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</si>
  <si>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</si>
  <si>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</si>
  <si>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</si>
  <si>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</si>
  <si>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</si>
  <si>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</si>
  <si>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</si>
  <si>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</si>
  <si>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</si>
  <si>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</si>
  <si>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</si>
  <si>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</si>
  <si>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</si>
  <si>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</si>
  <si>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</si>
  <si>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</si>
  <si>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</si>
  <si>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</si>
  <si>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</si>
  <si>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</si>
  <si>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</si>
  <si>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</si>
  <si>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</si>
  <si>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</si>
  <si>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</si>
  <si>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</si>
  <si>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</si>
  <si>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</si>
  <si>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</si>
  <si>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</si>
  <si>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</si>
  <si>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</si>
  <si>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</si>
  <si>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</si>
  <si>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</si>
  <si>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</si>
  <si>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</si>
  <si>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</si>
  <si>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</si>
  <si>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</si>
  <si>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</si>
  <si>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</si>
  <si>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</si>
  <si>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</si>
  <si>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</si>
  <si>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</si>
  <si>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</si>
  <si>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</si>
  <si>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</si>
  <si>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</si>
  <si>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</si>
  <si>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</si>
  <si>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</si>
  <si>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</si>
  <si>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</si>
  <si>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</si>
  <si>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</si>
  <si>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</si>
  <si>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</si>
  <si>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</si>
  <si>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</si>
  <si>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</si>
  <si>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</si>
  <si>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</si>
  <si>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</si>
  <si>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</si>
  <si>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</si>
  <si>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</si>
  <si>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</si>
  <si>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</si>
  <si>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</si>
  <si>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</si>
  <si>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</si>
  <si>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</si>
  <si>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</si>
  <si>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</si>
  <si>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</si>
  <si>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</si>
  <si>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</si>
  <si>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</si>
  <si>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</si>
  <si>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</si>
  <si>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</si>
  <si>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</si>
  <si>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</si>
  <si>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</si>
  <si>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</si>
  <si>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</si>
  <si>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</si>
  <si>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</si>
  <si>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</si>
  <si>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</si>
  <si>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</si>
  <si>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</si>
  <si>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</si>
  <si>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</si>
  <si>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</si>
  <si>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</si>
  <si>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</si>
  <si>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</si>
  <si>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</si>
  <si>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</si>
  <si>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</si>
  <si>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</si>
  <si>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</si>
  <si>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</si>
  <si>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</si>
  <si>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</si>
  <si>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</si>
  <si>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</si>
  <si>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</si>
  <si>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</si>
  <si>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</si>
  <si>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</si>
  <si>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</si>
  <si>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</si>
  <si>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</si>
  <si>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</si>
  <si>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</si>
  <si>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</si>
  <si>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</si>
  <si>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</si>
  <si>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</si>
  <si>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</si>
  <si>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</si>
  <si>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</si>
  <si>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</si>
  <si>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</si>
  <si>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</si>
  <si>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</si>
  <si>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</si>
  <si>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</si>
  <si>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</si>
  <si>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</si>
  <si>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</si>
  <si>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</si>
  <si>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</si>
  <si>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</si>
  <si>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</si>
  <si>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</si>
  <si>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</si>
  <si>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</si>
  <si>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</si>
  <si>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</si>
  <si>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</si>
  <si>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</si>
  <si>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</si>
  <si>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</si>
  <si>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</si>
  <si>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</si>
  <si>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</si>
  <si>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</si>
  <si>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</si>
  <si>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</si>
  <si>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</si>
  <si>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</si>
  <si>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</si>
  <si>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</si>
  <si>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</si>
  <si>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</si>
  <si>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</si>
  <si>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</si>
  <si>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</si>
  <si>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</si>
  <si>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</si>
  <si>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</si>
  <si>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</si>
  <si>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</si>
  <si>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</si>
  <si>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</si>
  <si>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</si>
  <si>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</si>
  <si>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</si>
  <si>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</si>
  <si>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</si>
  <si>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</si>
  <si>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</si>
  <si>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</si>
  <si>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</si>
  <si>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</si>
  <si>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</si>
  <si>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</si>
  <si>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</si>
  <si>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</si>
  <si>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</si>
  <si>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</si>
  <si>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</si>
  <si>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</si>
  <si>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</si>
  <si>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</si>
  <si>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</si>
  <si>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</si>
  <si>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</si>
  <si>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</si>
  <si>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</si>
  <si>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</si>
  <si>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</si>
  <si>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</si>
  <si>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</si>
  <si>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</si>
  <si>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</si>
  <si>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</si>
  <si>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</si>
  <si>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</si>
  <si>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</si>
  <si>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</si>
  <si>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</si>
  <si>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</si>
  <si>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</si>
  <si>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</si>
  <si>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</si>
  <si>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</si>
  <si>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</si>
  <si>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</si>
  <si>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</si>
  <si>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</si>
  <si>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</si>
  <si>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</si>
  <si>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</si>
  <si>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</si>
  <si>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</si>
  <si>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</si>
  <si>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</si>
  <si>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</si>
  <si>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</si>
  <si>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</si>
  <si>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</si>
  <si>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</si>
  <si>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</si>
  <si>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</si>
  <si>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</si>
  <si>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</si>
  <si>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</si>
  <si>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</si>
  <si>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</si>
  <si>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</si>
  <si>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</si>
  <si>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</si>
  <si>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</si>
  <si>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</si>
  <si>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</si>
  <si>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</si>
  <si>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</si>
  <si>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</si>
  <si>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</si>
  <si>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</si>
  <si>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</si>
  <si>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</si>
  <si>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</si>
  <si>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</si>
  <si>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</si>
  <si>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</si>
  <si>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</si>
  <si>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</si>
  <si>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</si>
  <si>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</si>
  <si>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</si>
  <si>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</si>
  <si>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</si>
  <si>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</si>
  <si>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</si>
  <si>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</si>
  <si>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</si>
  <si>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</si>
  <si>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</si>
  <si>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</si>
  <si>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</si>
  <si>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</si>
  <si>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</si>
  <si>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</si>
  <si>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</si>
  <si>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</si>
  <si>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</si>
  <si>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</si>
  <si>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</si>
  <si>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</si>
  <si>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</si>
  <si>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</si>
  <si>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</si>
  <si>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</si>
  <si>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</si>
  <si>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</si>
  <si>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</si>
  <si>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</si>
  <si>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</si>
  <si>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</si>
  <si>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</si>
  <si>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</si>
  <si>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</si>
  <si>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</si>
  <si>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</si>
  <si>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</si>
  <si>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</si>
  <si>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</si>
  <si>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</si>
  <si>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</si>
  <si>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</si>
  <si>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</si>
  <si>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</si>
  <si>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</si>
  <si>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</si>
  <si>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</si>
  <si>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</si>
  <si>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</si>
  <si>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</si>
  <si>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</si>
  <si>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</si>
  <si>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</si>
  <si>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</si>
  <si>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</si>
  <si>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</si>
  <si>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</si>
  <si>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</si>
  <si>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</si>
  <si>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</si>
  <si>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</si>
  <si>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</si>
  <si>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</si>
  <si>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</si>
  <si>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</si>
  <si>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</si>
  <si>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</si>
  <si>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</si>
  <si>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</si>
  <si>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</si>
  <si>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</si>
  <si>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</si>
  <si>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</si>
  <si>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</si>
  <si>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</si>
  <si>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</si>
  <si>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</si>
  <si>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</si>
  <si>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</si>
  <si>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</si>
  <si>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</si>
  <si>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</si>
  <si>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</si>
  <si>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</si>
  <si>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</si>
  <si>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</si>
  <si>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</si>
  <si>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</si>
  <si>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</si>
  <si>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</si>
  <si>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</si>
  <si>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</si>
  <si>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</si>
  <si>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</si>
  <si>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</si>
  <si>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</si>
  <si>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</si>
  <si>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</si>
  <si>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</si>
  <si>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</si>
  <si>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</si>
  <si>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</si>
  <si>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</si>
  <si>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</si>
  <si>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</si>
  <si>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</si>
  <si>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</si>
  <si>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</si>
  <si>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</si>
  <si>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</si>
  <si>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</si>
  <si>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</si>
  <si>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</si>
  <si>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</si>
  <si>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</si>
  <si>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</si>
  <si>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</si>
  <si>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</si>
  <si>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</si>
  <si>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</si>
  <si>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</si>
  <si>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</si>
  <si>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</si>
  <si>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</si>
  <si>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</si>
  <si>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</si>
  <si>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</si>
  <si>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</si>
  <si>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</si>
  <si>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</si>
  <si>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</si>
  <si>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</si>
  <si>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</si>
  <si>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</si>
  <si>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</si>
  <si>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</si>
  <si>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</si>
  <si>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</si>
  <si>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</si>
  <si>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</si>
  <si>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</si>
  <si>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</si>
  <si>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</si>
  <si>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</si>
  <si>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</si>
  <si>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</si>
  <si>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</si>
  <si>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</si>
  <si>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</si>
  <si>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</si>
  <si>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</si>
  <si>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</si>
  <si>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</si>
  <si>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</si>
  <si>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</si>
  <si>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</si>
  <si>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</si>
  <si>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</si>
  <si>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</si>
  <si>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</si>
  <si>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</si>
  <si>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</si>
  <si>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</si>
  <si>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</si>
  <si>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</si>
  <si>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</si>
  <si>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</si>
  <si>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</si>
  <si>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</si>
  <si>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</si>
  <si>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</si>
  <si>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</si>
  <si>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</si>
  <si>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</si>
  <si>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</si>
  <si>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</si>
  <si>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</si>
  <si>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</si>
  <si>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</si>
  <si>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</si>
  <si>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</si>
  <si>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</si>
  <si>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</si>
  <si>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</si>
  <si>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</si>
  <si>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</si>
  <si>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</si>
  <si>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</si>
  <si>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</si>
  <si>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</si>
  <si>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</si>
  <si>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</si>
  <si>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</si>
  <si>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</si>
  <si>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</si>
  <si>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</si>
  <si>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</si>
  <si>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</si>
  <si>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</si>
  <si>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</si>
  <si>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</si>
  <si>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</si>
  <si>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</si>
  <si>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</si>
  <si>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</si>
  <si>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</si>
  <si>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</si>
  <si>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</si>
  <si>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</si>
  <si>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</si>
  <si>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</si>
  <si>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</si>
  <si>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</si>
  <si>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</si>
  <si>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</si>
  <si>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</si>
  <si>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</si>
  <si>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</si>
  <si>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</si>
  <si>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</si>
  <si>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</si>
  <si>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</si>
  <si>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</si>
  <si>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</si>
  <si>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</si>
  <si>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</si>
  <si>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</si>
  <si>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</si>
  <si>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</si>
  <si>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</si>
  <si>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</si>
  <si>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</si>
  <si>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</si>
  <si>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</si>
  <si>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</si>
  <si>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</si>
  <si>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</si>
  <si>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</si>
  <si>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</si>
  <si>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</si>
  <si>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</si>
  <si>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</si>
  <si>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</si>
  <si>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</si>
  <si>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</si>
  <si>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</si>
  <si>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</si>
  <si>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</si>
  <si>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</si>
  <si>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</si>
  <si>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</si>
  <si>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</si>
  <si>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</si>
  <si>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</si>
  <si>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</si>
  <si>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</si>
  <si>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</si>
  <si>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</si>
  <si>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</si>
  <si>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</si>
  <si>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</si>
  <si>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</si>
  <si>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</si>
  <si>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</si>
  <si>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</si>
  <si>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</si>
  <si>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</si>
  <si>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</si>
  <si>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</si>
  <si>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</si>
  <si>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</si>
  <si>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</si>
  <si>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</si>
  <si>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</si>
  <si>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</si>
  <si>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</si>
  <si>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</si>
  <si>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</si>
  <si>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</si>
  <si>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</si>
  <si>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</si>
  <si>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</si>
  <si>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</si>
  <si>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</si>
  <si>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</si>
  <si>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</si>
  <si>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</si>
  <si>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</si>
  <si>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</si>
  <si>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</si>
  <si>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</si>
  <si>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</si>
  <si>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</si>
  <si>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</si>
  <si>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</si>
  <si>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</si>
  <si>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</si>
  <si>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</si>
  <si>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</si>
  <si>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</si>
  <si>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</si>
  <si>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</si>
  <si>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</si>
  <si>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</si>
  <si>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</si>
  <si>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</si>
  <si>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</si>
  <si>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</si>
  <si>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</si>
  <si>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</si>
  <si>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</si>
  <si>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</si>
  <si>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</si>
  <si>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</si>
  <si>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</si>
  <si>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</si>
  <si>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</si>
  <si>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</si>
  <si>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</si>
  <si>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</si>
  <si>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</si>
  <si>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</si>
  <si>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</si>
  <si>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</si>
  <si>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</si>
  <si>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</si>
  <si>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</si>
  <si>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</si>
  <si>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</si>
  <si>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</si>
  <si>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</si>
  <si>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</si>
  <si>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</si>
  <si>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</si>
  <si>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</si>
  <si>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</si>
  <si>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</si>
  <si>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</si>
  <si>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</si>
  <si>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</si>
  <si>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</si>
  <si>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</si>
  <si>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</si>
  <si>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</si>
  <si>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</si>
  <si>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</si>
  <si>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</si>
  <si>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</si>
  <si>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</si>
  <si>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</si>
  <si>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</si>
  <si>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</si>
  <si>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</si>
  <si>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</si>
  <si>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</si>
  <si>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</si>
  <si>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</si>
  <si>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</si>
  <si>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</si>
  <si>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</si>
  <si>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</si>
  <si>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</si>
  <si>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</si>
  <si>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</si>
  <si>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</si>
  <si>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</si>
  <si>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</si>
  <si>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</si>
  <si>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</si>
  <si>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</si>
  <si>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</si>
  <si>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</si>
  <si>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</si>
  <si>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</si>
  <si>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</si>
  <si>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</si>
  <si>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</si>
  <si>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</si>
  <si>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</si>
  <si>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</si>
  <si>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</si>
  <si>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</si>
  <si>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</si>
  <si>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</si>
  <si>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</si>
  <si>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</si>
  <si>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</si>
  <si>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</si>
  <si>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</si>
  <si>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</si>
  <si>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</si>
  <si>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</si>
  <si>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</si>
  <si>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</si>
  <si>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</si>
  <si>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</si>
  <si>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</si>
  <si>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</si>
  <si>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</si>
  <si>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</si>
  <si>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</si>
  <si>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</si>
  <si>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</si>
  <si>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</si>
  <si>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</si>
  <si>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</si>
  <si>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</si>
  <si>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</si>
  <si>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</si>
  <si>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</si>
  <si>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</si>
  <si>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</si>
  <si>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</si>
  <si>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</si>
  <si>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</si>
  <si>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</si>
  <si>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</si>
  <si>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</si>
  <si>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</si>
  <si>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</si>
  <si>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</si>
  <si>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</si>
  <si>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</si>
  <si>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</si>
  <si>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</si>
  <si>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</si>
  <si>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</si>
  <si>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</si>
  <si>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</si>
  <si>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</si>
  <si>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</si>
  <si>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</si>
  <si>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</si>
  <si>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</si>
  <si>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</si>
  <si>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</si>
  <si>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</si>
  <si>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</si>
  <si>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</si>
  <si>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</si>
  <si>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</si>
  <si>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</si>
  <si>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</si>
  <si>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</si>
  <si>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</si>
  <si>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</si>
  <si>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</si>
  <si>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</si>
  <si>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</si>
  <si>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</si>
  <si>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</si>
  <si>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</si>
  <si>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</si>
  <si>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</si>
  <si>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</si>
  <si>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</si>
  <si>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</si>
  <si>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</si>
  <si>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</si>
  <si>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</si>
  <si>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</si>
  <si>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</si>
  <si>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</si>
  <si>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</si>
  <si>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</si>
  <si>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</si>
  <si>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</si>
  <si>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</si>
  <si>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</si>
  <si>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</si>
  <si>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</si>
  <si>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</si>
  <si>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</si>
  <si>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</si>
  <si>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</si>
  <si>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</si>
  <si>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</si>
  <si>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</si>
  <si>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</si>
  <si>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</si>
  <si>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</si>
  <si>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</si>
  <si>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</si>
  <si>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</si>
  <si>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</si>
  <si>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</si>
  <si>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</si>
  <si>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</si>
  <si>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</si>
  <si>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</si>
  <si>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</si>
  <si>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</si>
  <si>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</si>
  <si>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</si>
  <si>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</si>
  <si>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</si>
  <si>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</si>
  <si>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</si>
  <si>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</si>
  <si>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</si>
  <si>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</si>
  <si>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</si>
  <si>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</si>
  <si>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</si>
  <si>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</si>
  <si>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</si>
  <si>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</si>
  <si>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</si>
  <si>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</si>
  <si>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</si>
  <si>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</si>
  <si>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</si>
  <si>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</si>
  <si>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</si>
  <si>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</si>
  <si>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</si>
  <si>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</si>
  <si>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</si>
  <si>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</si>
  <si>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</si>
  <si>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</si>
  <si>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</si>
  <si>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</si>
  <si>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</si>
  <si>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</si>
  <si>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</si>
  <si>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</si>
  <si>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</si>
  <si>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</si>
  <si>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</si>
  <si>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</si>
  <si>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</si>
  <si>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</si>
  <si>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</si>
  <si>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</si>
  <si>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</si>
  <si>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</si>
  <si>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</si>
  <si>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</si>
  <si>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</si>
  <si>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</si>
  <si>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</si>
  <si>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</si>
  <si>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</si>
  <si>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</si>
  <si>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</si>
  <si>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</si>
  <si>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</si>
  <si>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</si>
  <si>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</si>
  <si>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</si>
  <si>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</si>
  <si>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</si>
  <si>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</si>
  <si>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</si>
  <si>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</si>
  <si>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</si>
  <si>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</si>
  <si>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</si>
  <si>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</si>
  <si>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</si>
  <si>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</si>
  <si>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</si>
  <si>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</si>
  <si>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</si>
  <si>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</si>
  <si>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</si>
  <si>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</si>
  <si>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</si>
  <si>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</si>
  <si>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</si>
  <si>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</si>
  <si>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</si>
  <si>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</si>
  <si>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</si>
  <si>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</si>
  <si>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</si>
  <si>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</si>
  <si>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</si>
  <si>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</si>
  <si>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</si>
  <si>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</si>
  <si>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</si>
  <si>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</si>
  <si>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</si>
  <si>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</si>
  <si>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</si>
  <si>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</si>
  <si>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</si>
  <si>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</si>
  <si>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</si>
  <si>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</si>
  <si>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</si>
  <si>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</si>
  <si>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</si>
  <si>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</si>
  <si>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</si>
  <si>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</si>
  <si>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</si>
  <si>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</si>
  <si>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</si>
  <si>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</si>
  <si>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</si>
  <si>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</si>
  <si>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</si>
  <si>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</si>
  <si>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</si>
  <si>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</si>
  <si>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</si>
  <si>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</si>
  <si>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</si>
  <si>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</si>
  <si>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</si>
  <si>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</si>
  <si>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</si>
  <si>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</si>
  <si>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</si>
  <si>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</si>
  <si>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</si>
  <si>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</si>
  <si>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</si>
  <si>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</si>
  <si>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</si>
  <si>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</si>
  <si>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</si>
  <si>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</si>
  <si>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</si>
  <si>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</si>
  <si>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</si>
  <si>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</si>
  <si>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</si>
  <si>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</si>
  <si>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</si>
  <si>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</si>
  <si>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</si>
  <si>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</si>
  <si>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</si>
  <si>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</si>
  <si>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</si>
  <si>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</si>
  <si>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</si>
  <si>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</si>
  <si>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</si>
  <si>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</si>
  <si>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</si>
  <si>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</si>
  <si>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</si>
  <si>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</si>
  <si>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</si>
  <si>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</si>
  <si>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</si>
  <si>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</si>
  <si>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</si>
  <si>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</si>
  <si>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</si>
  <si>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</si>
  <si>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</si>
  <si>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</si>
  <si>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</si>
  <si>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</si>
  <si>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</si>
  <si>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</si>
  <si>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</si>
  <si>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</si>
  <si>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</si>
  <si>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</si>
  <si>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</si>
  <si>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</si>
  <si>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</si>
  <si>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</si>
  <si>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</si>
  <si>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</si>
  <si>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</si>
  <si>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</si>
  <si>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</si>
  <si>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</si>
  <si>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</si>
  <si>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</si>
  <si>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</si>
  <si>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</si>
  <si>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</si>
  <si>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</si>
  <si>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</si>
  <si>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</si>
  <si>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</si>
  <si>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</si>
  <si>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</si>
  <si>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</si>
  <si>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</si>
  <si>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</si>
  <si>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</si>
  <si>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</si>
  <si>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</si>
  <si>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</si>
  <si>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</si>
  <si>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</si>
  <si>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</si>
  <si>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</si>
  <si>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</si>
  <si>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</si>
  <si>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</si>
  <si>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</si>
  <si>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</si>
  <si>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</si>
  <si>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</si>
  <si>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</si>
  <si>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</si>
  <si>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</si>
  <si>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</si>
  <si>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</si>
  <si>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</si>
  <si>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</si>
  <si>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</si>
  <si>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</si>
  <si>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</si>
  <si>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</si>
  <si>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</si>
  <si>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</si>
  <si>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</si>
  <si>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</si>
  <si>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</si>
  <si>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</si>
  <si>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</si>
  <si>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</si>
  <si>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</si>
  <si>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</si>
  <si>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</si>
  <si>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</si>
  <si>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</si>
  <si>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</si>
  <si>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</si>
  <si>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</si>
  <si>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</si>
  <si>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</si>
  <si>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</si>
  <si>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</si>
  <si>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</si>
  <si>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</si>
  <si>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</si>
  <si>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</si>
  <si>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</si>
  <si>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</si>
  <si>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</si>
  <si>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</si>
  <si>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</si>
  <si>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</si>
  <si>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</si>
  <si>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</si>
  <si>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</si>
  <si>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</si>
  <si>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</si>
  <si>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</si>
  <si>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</si>
  <si>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</si>
  <si>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</si>
  <si>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</si>
  <si>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</si>
  <si>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</si>
  <si>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</si>
  <si>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</si>
  <si>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</si>
  <si>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</si>
  <si>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</si>
  <si>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</si>
  <si>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</si>
  <si>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</si>
  <si>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</si>
  <si>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</si>
  <si>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</si>
  <si>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</si>
  <si>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</si>
  <si>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</si>
  <si>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</si>
  <si>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</si>
  <si>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</si>
  <si>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</si>
  <si>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</si>
  <si>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</si>
  <si>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</si>
  <si>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</si>
  <si>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</si>
  <si>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</si>
  <si>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</si>
  <si>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</si>
  <si>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</si>
  <si>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</si>
  <si>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</si>
  <si>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</si>
  <si>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</si>
  <si>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</si>
  <si>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</si>
  <si>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</si>
  <si>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</si>
  <si>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</si>
  <si>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</si>
  <si>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</si>
  <si>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</si>
  <si>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</si>
  <si>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</si>
  <si>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</si>
  <si>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</si>
  <si>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</si>
  <si>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</si>
  <si>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</si>
  <si>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</si>
  <si>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</si>
  <si>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</si>
  <si>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</si>
  <si>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</si>
  <si>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</si>
  <si>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</si>
  <si>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</si>
  <si>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</si>
  <si>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</si>
  <si>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</si>
  <si>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</si>
  <si>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</si>
  <si>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</si>
  <si>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</si>
  <si>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</si>
  <si>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</si>
  <si>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</si>
  <si>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</si>
  <si>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</si>
  <si>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</si>
  <si>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</si>
  <si>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</si>
  <si>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</si>
  <si>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</si>
  <si>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</si>
  <si>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</si>
  <si>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</si>
  <si>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</si>
  <si>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</si>
  <si>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</si>
  <si>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</si>
  <si>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</si>
  <si>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</si>
  <si>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</si>
  <si>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</si>
  <si>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</si>
  <si>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</si>
  <si>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</si>
  <si>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</si>
  <si>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</si>
  <si>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</si>
  <si>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</si>
  <si>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</si>
  <si>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</si>
  <si>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</si>
  <si>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</si>
  <si>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</si>
  <si>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</si>
  <si>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</si>
  <si>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</si>
  <si>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</si>
  <si>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</si>
  <si>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</si>
  <si>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</si>
  <si>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</si>
  <si>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</si>
  <si>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</si>
  <si>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</si>
  <si>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</si>
  <si>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</si>
  <si>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</si>
  <si>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</si>
  <si>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</si>
  <si>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</si>
  <si>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</si>
  <si>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</si>
  <si>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</si>
  <si>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</si>
  <si>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</si>
  <si>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</si>
  <si>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</si>
  <si>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</si>
  <si>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</si>
  <si>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</si>
  <si>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</si>
  <si>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</si>
  <si>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</si>
  <si>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</si>
  <si>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</si>
  <si>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</si>
  <si>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</si>
  <si>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</si>
  <si>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</si>
  <si>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</si>
  <si>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</si>
  <si>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</si>
  <si>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</si>
  <si>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</si>
  <si>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</si>
  <si>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</si>
  <si>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</si>
  <si>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</si>
  <si>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</si>
  <si>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</si>
  <si>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</si>
  <si>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</si>
  <si>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</si>
  <si>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</si>
  <si>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</si>
  <si>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</si>
  <si>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</si>
  <si>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</si>
  <si>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</si>
  <si>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</si>
  <si>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</si>
  <si>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</si>
  <si>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</si>
  <si>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</si>
  <si>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</si>
  <si>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</si>
  <si>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</si>
  <si>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</si>
  <si>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</si>
  <si>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</si>
  <si>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</si>
  <si>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</si>
  <si>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</si>
  <si>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</si>
  <si>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</si>
  <si>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</si>
  <si>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</si>
  <si>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</si>
  <si>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</si>
  <si>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</si>
  <si>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</si>
  <si>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</si>
  <si>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</si>
  <si>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</si>
  <si>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</si>
  <si>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</si>
  <si>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</si>
  <si>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</si>
  <si>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</si>
  <si>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</si>
  <si>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</si>
  <si>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</si>
  <si>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</si>
  <si>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</si>
  <si>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</si>
  <si>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</si>
  <si>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</si>
  <si>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</si>
  <si>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</si>
  <si>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</si>
  <si>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</si>
  <si>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</si>
  <si>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</si>
  <si>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</si>
  <si>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</si>
  <si>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</si>
  <si>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</si>
  <si>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</si>
  <si>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</si>
  <si>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</si>
  <si>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</si>
  <si>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</si>
  <si>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</si>
  <si>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</si>
  <si>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</si>
  <si>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</si>
  <si>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</si>
  <si>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</si>
  <si>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</si>
  <si>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</si>
  <si>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</si>
  <si>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</si>
  <si>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</si>
  <si>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</si>
  <si>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</si>
  <si>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</si>
  <si>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</si>
  <si>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</si>
  <si>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</si>
  <si>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</si>
  <si>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</si>
  <si>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</si>
  <si>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</si>
  <si>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</si>
  <si>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</si>
  <si>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</si>
  <si>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</si>
  <si>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</si>
  <si>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</si>
  <si>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</si>
  <si>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</si>
  <si>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</si>
  <si>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</si>
  <si>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</si>
  <si>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</si>
  <si>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</si>
  <si>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</si>
  <si>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</si>
  <si>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</si>
  <si>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</si>
  <si>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</si>
  <si>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</si>
  <si>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</si>
  <si>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</si>
  <si>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</si>
  <si>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</si>
  <si>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</si>
  <si>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</si>
  <si>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</si>
  <si>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</si>
  <si>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</si>
  <si>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</si>
  <si>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</si>
  <si>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</si>
  <si>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</si>
  <si>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</si>
  <si>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</si>
  <si>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</si>
  <si>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</si>
  <si>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</si>
  <si>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</si>
  <si>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</si>
  <si>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</si>
  <si>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</si>
  <si>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</si>
  <si>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</si>
  <si>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</si>
  <si>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</si>
  <si>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</si>
  <si>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</si>
  <si>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</si>
  <si>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</si>
  <si>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</si>
  <si>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</si>
  <si>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</si>
  <si>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</si>
  <si>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</si>
  <si>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</si>
  <si>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</si>
  <si>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</si>
  <si>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</si>
  <si>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</si>
  <si>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</si>
  <si>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</si>
  <si>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</si>
  <si>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</si>
  <si>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</si>
  <si>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</si>
  <si>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</si>
  <si>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</si>
  <si>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</si>
  <si>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</si>
  <si>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</si>
  <si>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</si>
  <si>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</si>
  <si>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</si>
  <si>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</si>
  <si>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</si>
  <si>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</si>
  <si>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</si>
  <si>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</si>
  <si>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</si>
  <si>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</si>
  <si>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</si>
  <si>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</si>
  <si>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</si>
  <si>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</si>
  <si>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</si>
  <si>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</si>
  <si>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</si>
  <si>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</si>
  <si>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</si>
  <si>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</si>
  <si>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</si>
  <si>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</si>
  <si>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</si>
  <si>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</si>
  <si>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</si>
  <si>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</si>
  <si>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</si>
  <si>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</si>
  <si>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</si>
  <si>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</si>
  <si>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</si>
  <si>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</si>
  <si>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</si>
  <si>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</si>
  <si>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</si>
  <si>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</si>
  <si>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</si>
  <si>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</si>
  <si>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</si>
  <si>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</si>
  <si>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</si>
  <si>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</si>
  <si>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</si>
  <si>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</si>
  <si>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</si>
  <si>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</si>
  <si>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</si>
  <si>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</si>
  <si>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</si>
  <si>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</si>
  <si>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</si>
  <si>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</si>
  <si>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</si>
  <si>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</si>
  <si>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</si>
  <si>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</si>
  <si>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</si>
  <si>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</si>
  <si>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</si>
  <si>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</si>
  <si>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</si>
  <si>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</si>
  <si>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</si>
  <si>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</si>
  <si>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</si>
  <si>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</si>
  <si>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</si>
  <si>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</si>
  <si>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</si>
  <si>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</si>
  <si>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</si>
  <si>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</si>
  <si>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</si>
  <si>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</si>
  <si>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</si>
  <si>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</si>
  <si>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</si>
  <si>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</si>
  <si>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</si>
  <si>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</si>
  <si>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</si>
  <si>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</si>
  <si>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</si>
  <si>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</si>
  <si>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</si>
  <si>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</si>
  <si>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</si>
  <si>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</si>
  <si>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</si>
  <si>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</si>
  <si>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</si>
  <si>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</si>
  <si>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</si>
  <si>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</si>
  <si>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</si>
  <si>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</si>
  <si>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</si>
  <si>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</si>
  <si>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</si>
  <si>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</si>
  <si>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</si>
  <si>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</si>
  <si>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</si>
  <si>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</si>
  <si>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</si>
  <si>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</si>
  <si>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</si>
  <si>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</si>
  <si>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</si>
  <si>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</si>
  <si>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</si>
  <si>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</si>
  <si>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</si>
  <si>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</si>
  <si>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</si>
  <si>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</si>
  <si>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</si>
  <si>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</si>
  <si>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</si>
  <si>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</si>
  <si>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</si>
  <si>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</si>
  <si>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</si>
  <si>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</si>
  <si>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</si>
  <si>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</si>
  <si>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</si>
  <si>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</si>
  <si>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</si>
  <si>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</si>
  <si>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</si>
  <si>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</si>
  <si>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</si>
  <si>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</si>
  <si>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</si>
  <si>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</si>
  <si>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</si>
  <si>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</si>
  <si>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</si>
  <si>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</si>
  <si>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</si>
  <si>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</si>
  <si>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</si>
  <si>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</si>
  <si>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</si>
  <si>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</si>
  <si>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</si>
  <si>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</si>
  <si>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</si>
  <si>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</si>
  <si>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</si>
  <si>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</si>
  <si>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</si>
  <si>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</si>
  <si>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</si>
  <si>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</si>
  <si>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</si>
  <si>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</si>
  <si>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</si>
  <si>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</si>
  <si>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</si>
  <si>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</si>
  <si>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</si>
  <si>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</si>
  <si>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</si>
  <si>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</si>
  <si>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</si>
  <si>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</si>
  <si>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</si>
  <si>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</si>
  <si>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</si>
  <si>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</si>
  <si>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</si>
  <si>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</si>
  <si>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</si>
  <si>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</si>
  <si>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</si>
  <si>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</si>
  <si>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</si>
  <si>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</si>
  <si>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</si>
  <si>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</si>
  <si>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</si>
  <si>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</si>
  <si>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</si>
  <si>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</si>
  <si>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</si>
  <si>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</si>
  <si>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</si>
  <si>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</si>
  <si>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</si>
  <si>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</si>
  <si>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</si>
  <si>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</si>
  <si>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</si>
  <si>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</si>
  <si>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</si>
  <si>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</si>
  <si>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</si>
  <si>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</si>
  <si>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</si>
  <si>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</si>
  <si>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</si>
  <si>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</si>
  <si>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</si>
  <si>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</si>
  <si>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</si>
  <si>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</si>
  <si>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</si>
  <si>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</si>
  <si>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</si>
  <si>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</si>
  <si>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</si>
  <si>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</si>
  <si>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</si>
  <si>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</si>
  <si>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</si>
  <si>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</si>
  <si>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</si>
  <si>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</si>
  <si>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</si>
  <si>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</si>
  <si>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</si>
  <si>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</si>
  <si>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</si>
  <si>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</si>
  <si>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</si>
  <si>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</si>
  <si>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</si>
  <si>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</si>
  <si>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</si>
  <si>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</si>
  <si>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</si>
  <si>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</si>
  <si>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</si>
  <si>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</si>
  <si>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</si>
  <si>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</si>
  <si>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</si>
  <si>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</si>
  <si>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</si>
  <si>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</si>
  <si>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</si>
  <si>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</si>
  <si>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</si>
  <si>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</si>
  <si>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</si>
  <si>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</si>
  <si>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</si>
  <si>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</si>
  <si>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</si>
  <si>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</si>
  <si>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</si>
  <si>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</si>
  <si>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</si>
  <si>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</si>
  <si>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</si>
  <si>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</si>
  <si>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</si>
  <si>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</si>
  <si>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</si>
  <si>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</si>
  <si>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</si>
  <si>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</si>
  <si>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</si>
  <si>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</si>
  <si>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</si>
  <si>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</si>
  <si>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</si>
  <si>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</si>
  <si>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</si>
  <si>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</si>
  <si>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</si>
  <si>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</si>
  <si>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</si>
  <si>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</si>
  <si>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</si>
  <si>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</si>
  <si>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</si>
  <si>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</si>
  <si>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</si>
  <si>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</si>
  <si>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</si>
  <si>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</si>
  <si>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</si>
  <si>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</si>
  <si>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</si>
  <si>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</si>
  <si>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</si>
  <si>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</si>
  <si>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</si>
  <si>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</si>
  <si>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</si>
  <si>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</si>
  <si>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</si>
  <si>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</si>
  <si>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</si>
  <si>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</si>
  <si>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</si>
  <si>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</si>
  <si>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</si>
  <si>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</si>
  <si>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</si>
  <si>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</si>
  <si>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</si>
  <si>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</si>
  <si>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</si>
  <si>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</si>
  <si>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</si>
  <si>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</si>
  <si>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</si>
  <si>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</si>
  <si>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</si>
  <si>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</si>
  <si>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</si>
  <si>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</si>
  <si>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</si>
  <si>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</si>
  <si>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</si>
  <si>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</si>
  <si>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</si>
  <si>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</si>
  <si>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</si>
  <si>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</si>
  <si>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</si>
  <si>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</si>
  <si>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</si>
  <si>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</si>
  <si>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</si>
  <si>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</si>
  <si>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</si>
  <si>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</si>
  <si>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</si>
  <si>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</si>
  <si>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</si>
  <si>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</si>
  <si>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</si>
  <si>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</si>
  <si>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</si>
  <si>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</si>
  <si>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</si>
  <si>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</si>
  <si>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</si>
  <si>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</si>
  <si>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</si>
  <si>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</si>
  <si>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</si>
  <si>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</si>
  <si>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</si>
  <si>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</si>
  <si>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</si>
  <si>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</si>
  <si>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</si>
  <si>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</si>
  <si>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</si>
  <si>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</si>
  <si>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</si>
  <si>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</si>
  <si>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</si>
  <si>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</si>
  <si>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</si>
  <si>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</si>
  <si>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</si>
  <si>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</si>
  <si>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</si>
  <si>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</si>
  <si>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</si>
  <si>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</si>
  <si>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</si>
  <si>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</si>
  <si>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</si>
  <si>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</si>
  <si>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</si>
  <si>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</si>
  <si>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</si>
  <si>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</si>
  <si>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</si>
  <si>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</si>
  <si>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</si>
  <si>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</si>
  <si>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</si>
  <si>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</si>
  <si>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</si>
  <si>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</si>
  <si>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</si>
  <si>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</si>
  <si>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</si>
  <si>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</si>
  <si>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</si>
  <si>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</si>
  <si>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</si>
  <si>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</si>
  <si>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</si>
  <si>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</si>
  <si>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</si>
  <si>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</si>
  <si>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</si>
  <si>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</si>
  <si>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</si>
  <si>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</si>
  <si>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</si>
  <si>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</si>
  <si>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</si>
  <si>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</si>
  <si>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</si>
  <si>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</si>
  <si>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</si>
  <si>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</si>
  <si>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</si>
  <si>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</si>
  <si>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</si>
  <si>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</si>
  <si>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</si>
  <si>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</si>
  <si>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</si>
  <si>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</si>
  <si>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</si>
  <si>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</si>
  <si>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</si>
  <si>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</si>
  <si>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</si>
  <si>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</si>
  <si>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</si>
  <si>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</si>
  <si>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</si>
  <si>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</si>
  <si>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</si>
  <si>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</si>
  <si>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</si>
  <si>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</si>
  <si>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</si>
  <si>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</si>
  <si>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</si>
  <si>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</si>
  <si>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</si>
  <si>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</si>
  <si>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</si>
  <si>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</si>
  <si>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</si>
  <si>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</si>
  <si>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</si>
  <si>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</si>
  <si>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</si>
  <si>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</si>
  <si>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</si>
  <si>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</si>
  <si>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</si>
  <si>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</si>
  <si>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</si>
  <si>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</si>
  <si>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</si>
  <si>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</si>
  <si>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</si>
  <si>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</si>
  <si>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</si>
  <si>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</si>
  <si>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</si>
  <si>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</si>
  <si>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</si>
  <si>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</si>
  <si>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</si>
  <si>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</si>
  <si>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</si>
  <si>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</si>
  <si>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</si>
  <si>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</si>
  <si>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</si>
  <si>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</si>
  <si>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</si>
  <si>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</si>
  <si>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</si>
  <si>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</si>
  <si>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</si>
  <si>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</si>
  <si>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</si>
  <si>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</si>
  <si>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</si>
  <si>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</si>
  <si>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</si>
  <si>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</si>
  <si>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</si>
  <si>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</si>
  <si>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</si>
  <si>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</si>
  <si>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</si>
  <si>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</si>
  <si>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</si>
  <si>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</si>
  <si>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</si>
  <si>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</si>
  <si>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</si>
  <si>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</si>
  <si>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</si>
  <si>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</si>
  <si>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</si>
  <si>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</si>
  <si>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</si>
  <si>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</si>
  <si>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</si>
  <si>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</si>
  <si>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</si>
  <si>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</si>
  <si>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</si>
  <si>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</si>
  <si>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</si>
  <si>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</si>
  <si>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</si>
  <si>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</si>
  <si>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</si>
  <si>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</si>
  <si>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</si>
  <si>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</si>
  <si>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</si>
  <si>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</si>
  <si>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</si>
  <si>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</si>
  <si>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</si>
  <si>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</si>
  <si>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</si>
  <si>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</si>
  <si>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</si>
  <si>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</si>
  <si>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</si>
  <si>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</si>
  <si>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</si>
  <si>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</si>
  <si>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</si>
  <si>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</si>
  <si>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</si>
  <si>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</si>
  <si>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</si>
  <si>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</si>
  <si>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</si>
  <si>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</si>
  <si>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</si>
  <si>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</si>
  <si>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</si>
  <si>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</si>
  <si>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</si>
  <si>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</si>
  <si>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</si>
  <si>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</si>
  <si>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</si>
  <si>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</si>
  <si>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</si>
  <si>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</si>
  <si>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</si>
  <si>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</si>
  <si>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</si>
  <si>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</si>
  <si>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</si>
  <si>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</si>
  <si>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</si>
  <si>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</si>
  <si>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</si>
  <si>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</si>
  <si>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</si>
  <si>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</si>
  <si>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</si>
  <si>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</si>
  <si>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</si>
  <si>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</si>
  <si>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</si>
  <si>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</si>
  <si>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</si>
  <si>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</si>
  <si>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</si>
  <si>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</si>
  <si>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</si>
  <si>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</si>
  <si>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</si>
  <si>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</si>
  <si>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</si>
  <si>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</si>
  <si>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</si>
  <si>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</si>
  <si>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</si>
  <si>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</si>
  <si>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</si>
  <si>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</si>
  <si>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</si>
  <si>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</si>
  <si>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</si>
  <si>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</si>
  <si>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</si>
  <si>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</si>
  <si>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</si>
  <si>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</si>
  <si>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</si>
  <si>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</si>
  <si>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</si>
  <si>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</si>
  <si>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</si>
  <si>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</si>
  <si>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</si>
  <si>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</si>
  <si>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</si>
  <si>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</si>
  <si>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</si>
  <si>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</si>
  <si>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</si>
  <si>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</si>
  <si>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</si>
  <si>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</si>
  <si>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</si>
  <si>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</si>
  <si>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</si>
  <si>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</si>
  <si>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</si>
  <si>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</si>
  <si>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</si>
  <si>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</si>
  <si>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</si>
  <si>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</si>
  <si>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</si>
  <si>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</si>
  <si>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</si>
  <si>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</si>
  <si>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</si>
  <si>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</si>
  <si>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</si>
  <si>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</si>
  <si>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</si>
  <si>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</si>
  <si>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</si>
  <si>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</si>
  <si>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</si>
  <si>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</si>
  <si>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</si>
  <si>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</si>
  <si>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</si>
  <si>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</si>
  <si>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</si>
  <si>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</si>
  <si>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</si>
  <si>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</si>
  <si>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</si>
  <si>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</si>
  <si>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</si>
  <si>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</si>
  <si>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</si>
  <si>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</si>
  <si>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</si>
  <si>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</si>
  <si>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</si>
  <si>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</si>
  <si>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</si>
  <si>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</si>
  <si>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</si>
  <si>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</si>
  <si>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</si>
  <si>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</si>
  <si>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</si>
  <si>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</si>
  <si>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</si>
  <si>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</si>
  <si>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</si>
  <si>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</si>
  <si>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</si>
  <si>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</si>
  <si>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</si>
  <si>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</si>
  <si>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</si>
  <si>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</si>
  <si>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</si>
  <si>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</si>
  <si>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</si>
  <si>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</si>
  <si>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</si>
  <si>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</si>
  <si>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</si>
  <si>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</si>
  <si>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</si>
  <si>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</si>
  <si>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</si>
  <si>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</si>
  <si>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</si>
  <si>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</si>
  <si>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</si>
  <si>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</si>
  <si>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</si>
  <si>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</si>
  <si>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</si>
  <si>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</si>
  <si>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</si>
  <si>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</si>
  <si>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</si>
  <si>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</si>
  <si>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</si>
  <si>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</si>
  <si>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</si>
  <si>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</si>
  <si>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</si>
  <si>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</si>
  <si>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</si>
  <si>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</si>
  <si>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</si>
  <si>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</si>
  <si>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</si>
  <si>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</si>
  <si>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</si>
  <si>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</si>
  <si>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</si>
  <si>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</si>
  <si>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</si>
  <si>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</si>
  <si>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</si>
  <si>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</si>
  <si>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</si>
  <si>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</si>
  <si>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</si>
  <si>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</si>
  <si>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</si>
  <si>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</si>
  <si>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</si>
  <si>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</si>
  <si>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</si>
  <si>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</si>
  <si>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</si>
  <si>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</si>
  <si>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</si>
  <si>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</si>
  <si>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</si>
  <si>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</si>
  <si>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</si>
  <si>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</si>
  <si>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</si>
  <si>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</si>
  <si>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</si>
  <si>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</si>
  <si>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</si>
  <si>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</si>
  <si>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</si>
  <si>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</si>
  <si>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</si>
  <si>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</si>
  <si>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</si>
  <si>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</si>
  <si>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</si>
  <si>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</si>
  <si>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</si>
  <si>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</si>
  <si>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</si>
  <si>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</si>
  <si>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</si>
  <si>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</si>
  <si>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</si>
  <si>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</si>
  <si>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</si>
  <si>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</si>
  <si>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</si>
  <si>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</si>
  <si>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</si>
  <si>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</si>
  <si>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</si>
  <si>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</si>
  <si>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</si>
  <si>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</si>
  <si>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</si>
  <si>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</si>
  <si>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</si>
  <si>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</si>
  <si>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</si>
  <si>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</si>
  <si>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</si>
  <si>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</si>
  <si>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</si>
  <si>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</si>
  <si>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</si>
  <si>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</si>
  <si>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</si>
  <si>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</si>
  <si>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</si>
  <si>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</si>
  <si>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</si>
  <si>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</si>
  <si>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</si>
  <si>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</si>
  <si>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</si>
  <si>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</si>
  <si>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</si>
  <si>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</si>
  <si>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</si>
  <si>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</si>
  <si>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</si>
  <si>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</si>
  <si>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</si>
  <si>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</si>
  <si>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</si>
  <si>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</si>
  <si>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</si>
  <si>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</si>
  <si>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</si>
  <si>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</si>
  <si>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</si>
  <si>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</si>
  <si>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</si>
  <si>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</si>
  <si>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</si>
  <si>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</si>
  <si>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</si>
  <si>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</si>
  <si>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</si>
  <si>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</si>
  <si>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</si>
  <si>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</si>
  <si>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</si>
  <si>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</si>
  <si>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</si>
  <si>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</si>
  <si>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</si>
  <si>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</si>
  <si>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</si>
  <si>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</si>
  <si>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</si>
  <si>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</si>
  <si>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</si>
  <si>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</si>
  <si>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</si>
  <si>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</si>
  <si>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</si>
  <si>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</si>
  <si>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</si>
  <si>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</si>
  <si>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</si>
  <si>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</si>
  <si>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</si>
  <si>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</si>
  <si>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</si>
  <si>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</si>
  <si>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</si>
  <si>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</si>
  <si>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</si>
  <si>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</si>
  <si>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</si>
  <si>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</si>
  <si>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</si>
  <si>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</si>
  <si>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</si>
  <si>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</si>
  <si>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</si>
  <si>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</si>
  <si>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</si>
  <si>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</si>
  <si>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</si>
  <si>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</si>
  <si>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</si>
  <si>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</si>
  <si>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</si>
  <si>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</si>
  <si>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</si>
  <si>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</si>
  <si>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</si>
  <si>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</si>
  <si>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</si>
  <si>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</si>
  <si>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</si>
  <si>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</si>
  <si>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</si>
  <si>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</si>
  <si>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</si>
  <si>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</si>
  <si>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</si>
  <si>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</si>
  <si>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</si>
  <si>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</si>
  <si>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</si>
  <si>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</si>
  <si>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</si>
  <si>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</si>
  <si>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</si>
  <si>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</si>
  <si>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</si>
  <si>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</si>
  <si>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</si>
  <si>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</si>
  <si>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</si>
  <si>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</si>
  <si>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</si>
  <si>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</si>
  <si>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</si>
  <si>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</si>
  <si>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</si>
  <si>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</si>
  <si>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</si>
  <si>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</si>
  <si>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</si>
  <si>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</si>
  <si>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</si>
  <si>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</si>
  <si>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</si>
  <si>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</si>
  <si>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</si>
  <si>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</si>
  <si>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</si>
  <si>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</si>
  <si>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</si>
  <si>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</si>
  <si>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</si>
  <si>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</si>
  <si>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</si>
  <si>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</si>
  <si>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</si>
  <si>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</si>
  <si>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</si>
  <si>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</si>
  <si>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</si>
  <si>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</si>
  <si>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</si>
  <si>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</si>
  <si>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</si>
  <si>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</si>
  <si>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</si>
  <si>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</si>
  <si>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</si>
  <si>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</si>
  <si>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</si>
  <si>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</si>
  <si>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</si>
  <si>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</si>
  <si>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</si>
  <si>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</si>
  <si>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</si>
  <si>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</si>
  <si>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</si>
  <si>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</si>
  <si>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</si>
  <si>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</si>
  <si>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</si>
  <si>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</si>
  <si>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</si>
  <si>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</si>
  <si>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</si>
  <si>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</si>
  <si>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</si>
  <si>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</si>
  <si>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</si>
  <si>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</si>
  <si>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</si>
  <si>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</si>
  <si>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</si>
  <si>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</si>
  <si>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</si>
  <si>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</si>
  <si>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</si>
  <si>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</si>
  <si>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</si>
  <si>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</si>
  <si>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</si>
  <si>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</si>
  <si>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</si>
  <si>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</si>
  <si>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</si>
  <si>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</si>
  <si>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</si>
  <si>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</si>
  <si>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</si>
  <si>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</si>
  <si>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</si>
  <si>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</si>
  <si>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</si>
  <si>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</si>
  <si>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</si>
  <si>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</si>
  <si>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</si>
  <si>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</si>
  <si>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</si>
  <si>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</si>
  <si>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</si>
  <si>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</si>
  <si>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</si>
  <si>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</si>
  <si>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</si>
  <si>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</si>
  <si>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</si>
  <si>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</si>
  <si>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</si>
  <si>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</si>
  <si>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</si>
  <si>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</si>
  <si>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</si>
  <si>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</si>
  <si>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</si>
  <si>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</si>
  <si>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</si>
  <si>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</si>
  <si>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</si>
  <si>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</si>
  <si>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</si>
  <si>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</si>
  <si>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</si>
  <si>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</si>
  <si>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</si>
  <si>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</si>
  <si>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</si>
  <si>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</si>
  <si>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</si>
  <si>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</si>
  <si>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</si>
  <si>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</si>
  <si>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</si>
  <si>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</si>
  <si>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</si>
  <si>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</si>
  <si>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</si>
  <si>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</si>
  <si>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</si>
  <si>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</si>
  <si>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</si>
  <si>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</si>
  <si>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</si>
  <si>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</si>
  <si>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</si>
  <si>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</si>
  <si>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</si>
  <si>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</si>
  <si>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</si>
  <si>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</si>
  <si>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</si>
  <si>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</si>
  <si>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</si>
  <si>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</si>
  <si>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</si>
  <si>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</si>
  <si>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</si>
  <si>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</si>
  <si>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</si>
  <si>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</si>
  <si>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</si>
  <si>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</si>
  <si>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</si>
  <si>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</si>
  <si>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</si>
  <si>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</si>
  <si>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</si>
  <si>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</si>
  <si>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</si>
  <si>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</si>
  <si>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</si>
  <si>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</si>
  <si>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</si>
  <si>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</si>
  <si>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</si>
  <si>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</si>
  <si>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</si>
  <si>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</si>
  <si>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</si>
  <si>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</si>
  <si>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</si>
  <si>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</si>
  <si>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</si>
  <si>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</si>
  <si>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</si>
  <si>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</si>
  <si>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</si>
  <si>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</si>
  <si>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</si>
  <si>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</si>
  <si>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</si>
  <si>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</si>
  <si>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</si>
  <si>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</si>
  <si>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</si>
  <si>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</si>
  <si>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</si>
  <si>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</si>
  <si>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</si>
  <si>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</si>
  <si>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</si>
  <si>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</si>
  <si>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</si>
  <si>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</si>
  <si>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</si>
  <si>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</si>
  <si>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</si>
  <si>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</si>
  <si>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</si>
  <si>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</si>
  <si>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</si>
  <si>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</si>
  <si>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</si>
  <si>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</si>
  <si>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</si>
  <si>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</si>
  <si>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</si>
  <si>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</si>
  <si>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</si>
  <si>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</si>
  <si>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</si>
  <si>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</si>
  <si>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</si>
  <si>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</si>
  <si>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</si>
  <si>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</si>
  <si>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</si>
  <si>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</si>
  <si>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</si>
  <si>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</si>
  <si>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</si>
  <si>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</si>
  <si>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</si>
  <si>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</si>
  <si>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</si>
  <si>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</si>
  <si>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</si>
  <si>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</si>
  <si>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</si>
  <si>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</si>
  <si>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</si>
  <si>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</si>
  <si>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</si>
  <si>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</si>
  <si>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</si>
  <si>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</si>
  <si>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</si>
  <si>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</si>
  <si>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</si>
  <si>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</si>
  <si>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</si>
  <si>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</si>
  <si>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</si>
  <si>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</si>
  <si>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</si>
  <si>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</si>
  <si>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</si>
  <si>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</si>
  <si>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</si>
  <si>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</si>
  <si>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</si>
  <si>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</si>
  <si>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</si>
  <si>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</si>
  <si>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</si>
  <si>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</si>
  <si>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</si>
  <si>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</si>
  <si>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</si>
  <si>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</si>
  <si>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</si>
  <si>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</si>
  <si>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</si>
  <si>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</si>
  <si>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</si>
  <si>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</si>
  <si>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</si>
  <si>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</si>
  <si>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</si>
  <si>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</si>
  <si>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</si>
  <si>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</si>
  <si>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</si>
  <si>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</si>
  <si>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</si>
  <si>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</si>
  <si>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</si>
  <si>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</si>
  <si>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</si>
  <si>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</si>
  <si>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</si>
  <si>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</si>
  <si>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</si>
  <si>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</si>
  <si>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</si>
  <si>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</si>
  <si>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</si>
  <si>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</si>
  <si>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</si>
  <si>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</si>
  <si>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</si>
  <si>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</si>
  <si>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</si>
  <si>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</si>
  <si>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</si>
  <si>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</si>
  <si>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</si>
  <si>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</si>
  <si>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</si>
  <si>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</si>
  <si>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</si>
  <si>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</si>
  <si>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</si>
  <si>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</si>
  <si>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</si>
  <si>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</si>
  <si>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</si>
  <si>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</si>
  <si>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</si>
  <si>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</si>
  <si>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</si>
  <si>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</si>
  <si>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</si>
  <si>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</si>
  <si>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</si>
  <si>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</si>
  <si>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</si>
  <si>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</si>
  <si>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</si>
  <si>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</si>
  <si>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</si>
  <si>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</si>
  <si>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</si>
  <si>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</si>
  <si>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</si>
  <si>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</si>
  <si>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</si>
  <si>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</si>
  <si>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</si>
  <si>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</si>
  <si>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</si>
  <si>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</si>
  <si>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</si>
  <si>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</si>
  <si>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</si>
  <si>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</si>
  <si>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</si>
  <si>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</si>
  <si>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</si>
  <si>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</si>
  <si>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</si>
  <si>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</si>
  <si>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</si>
  <si>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</si>
  <si>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</si>
  <si>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</si>
  <si>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</si>
  <si>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</si>
  <si>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</si>
  <si>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</si>
  <si>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</si>
  <si>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</si>
  <si>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</si>
  <si>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</si>
  <si>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</si>
  <si>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</si>
  <si>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</si>
  <si>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</si>
  <si>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</si>
  <si>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</si>
  <si>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</si>
  <si>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</si>
  <si>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</si>
  <si>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</si>
  <si>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</si>
  <si>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</si>
  <si>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</si>
  <si>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</si>
  <si>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</si>
  <si>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</si>
  <si>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</si>
  <si>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</si>
  <si>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</si>
  <si>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</si>
  <si>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</si>
  <si>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</si>
  <si>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</si>
  <si>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</si>
  <si>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</si>
  <si>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</si>
  <si>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</si>
  <si>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</si>
  <si>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</si>
  <si>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</si>
  <si>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</si>
  <si>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</si>
  <si>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</si>
  <si>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</si>
  <si>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</si>
  <si>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</si>
  <si>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</si>
  <si>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</si>
  <si>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</si>
  <si>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</si>
  <si>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</si>
  <si>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</si>
  <si>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</si>
  <si>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</si>
  <si>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</si>
  <si>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</si>
  <si>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</si>
  <si>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</si>
  <si>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</si>
  <si>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</si>
  <si>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</si>
  <si>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</si>
  <si>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</si>
  <si>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</si>
  <si>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</si>
  <si>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</si>
  <si>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</si>
  <si>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</si>
  <si>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</si>
  <si>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</si>
  <si>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</si>
  <si>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</si>
  <si>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</si>
  <si>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</si>
  <si>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</si>
  <si>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</si>
  <si>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</si>
  <si>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</si>
  <si>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</si>
  <si>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</si>
  <si>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</si>
  <si>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</si>
  <si>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</si>
  <si>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</si>
  <si>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</si>
  <si>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</si>
  <si>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</si>
  <si>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</si>
  <si>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</si>
  <si>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</si>
  <si>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</si>
  <si>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</si>
  <si>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</si>
  <si>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</si>
  <si>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</si>
  <si>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</si>
  <si>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</si>
  <si>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</si>
  <si>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</si>
  <si>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</si>
  <si>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</si>
  <si>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</si>
  <si>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</si>
  <si>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</si>
  <si>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</si>
  <si>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</si>
  <si>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</si>
  <si>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</si>
  <si>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</si>
  <si>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</si>
  <si>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</si>
  <si>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</si>
  <si>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</si>
  <si>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</si>
  <si>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</si>
  <si>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</si>
  <si>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</si>
  <si>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</si>
  <si>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</si>
  <si>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</si>
  <si>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</si>
  <si>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</si>
  <si>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</si>
  <si>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</si>
  <si>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</si>
  <si>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</si>
  <si>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</si>
  <si>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</si>
  <si>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</si>
  <si>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</si>
  <si>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</si>
  <si>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</si>
  <si>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</si>
  <si>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</si>
  <si>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</si>
  <si>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</si>
  <si>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</si>
  <si>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</si>
  <si>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</si>
  <si>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</si>
  <si>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</si>
  <si>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</si>
  <si>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</si>
  <si>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</si>
  <si>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</si>
  <si>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</si>
  <si>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</si>
  <si>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</si>
  <si>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</si>
  <si>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</si>
  <si>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</si>
  <si>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</si>
  <si>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</si>
  <si>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</si>
  <si>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</si>
  <si>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</si>
  <si>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</si>
  <si>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</si>
  <si>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</si>
  <si>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</si>
  <si>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</si>
  <si>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</si>
  <si>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</si>
  <si>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</si>
  <si>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</si>
  <si>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</si>
  <si>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</si>
  <si>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</si>
  <si>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</si>
  <si>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</si>
  <si>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</si>
  <si>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</si>
  <si>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</si>
  <si>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</si>
  <si>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</si>
  <si>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</si>
  <si>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</si>
  <si>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</si>
  <si>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</si>
  <si>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</si>
  <si>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</si>
  <si>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</si>
  <si>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</si>
  <si>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</si>
  <si>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</si>
  <si>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</si>
  <si>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</si>
  <si>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</si>
  <si>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</si>
  <si>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</si>
  <si>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</si>
  <si>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</si>
  <si>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</si>
  <si>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</si>
  <si>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</si>
  <si>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</si>
  <si>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</si>
  <si>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</si>
  <si>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</si>
  <si>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</si>
  <si>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</si>
  <si>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</si>
  <si>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</si>
  <si>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</si>
  <si>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</si>
  <si>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</si>
  <si>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</si>
  <si>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</si>
  <si>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</si>
  <si>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</si>
  <si>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</si>
  <si>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</si>
  <si>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</si>
  <si>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</si>
  <si>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</si>
  <si>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</si>
  <si>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</si>
  <si>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</si>
  <si>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</si>
  <si>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</si>
  <si>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</si>
  <si>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</si>
  <si>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</si>
  <si>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</si>
  <si>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</si>
  <si>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</si>
  <si>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</si>
  <si>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</si>
  <si>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</si>
  <si>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</si>
  <si>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</si>
  <si>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</si>
  <si>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</si>
  <si>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</si>
  <si>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</si>
  <si>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</si>
  <si>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</si>
  <si>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</si>
  <si>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</si>
  <si>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</si>
  <si>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</si>
  <si>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</si>
  <si>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</si>
  <si>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</si>
  <si>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</si>
  <si>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</si>
  <si>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</si>
  <si>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</si>
  <si>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</si>
  <si>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</si>
  <si>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</si>
  <si>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</si>
  <si>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</si>
  <si>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</si>
  <si>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</si>
  <si>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</si>
  <si>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</si>
  <si>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</si>
  <si>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</si>
  <si>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</si>
  <si>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</si>
  <si>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</si>
  <si>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</si>
  <si>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</si>
  <si>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</si>
  <si>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</si>
  <si>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</si>
  <si>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</si>
  <si>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</si>
  <si>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</si>
  <si>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</si>
  <si>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</si>
  <si>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</si>
  <si>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</si>
  <si>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</si>
  <si>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</si>
  <si>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</si>
  <si>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</si>
  <si>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</si>
  <si>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</si>
  <si>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</si>
  <si>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</si>
  <si>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</si>
  <si>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</si>
  <si>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</si>
  <si>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</si>
  <si>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</si>
  <si>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</si>
  <si>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</si>
  <si>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</si>
  <si>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</si>
  <si>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</si>
  <si>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</si>
  <si>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</si>
  <si>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</si>
  <si>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</si>
  <si>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</si>
  <si>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</si>
  <si>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</si>
  <si>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</si>
  <si>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</si>
  <si>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</si>
  <si>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</si>
  <si>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</si>
  <si>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</si>
  <si>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</si>
  <si>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</si>
  <si>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</si>
  <si>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</si>
  <si>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</si>
  <si>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</si>
  <si>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</si>
  <si>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</si>
  <si>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</si>
  <si>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</si>
  <si>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</si>
  <si>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</si>
  <si>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</si>
  <si>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</si>
  <si>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</si>
  <si>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</si>
  <si>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</si>
  <si>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</si>
  <si>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</si>
  <si>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</si>
  <si>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</si>
  <si>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</si>
  <si>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</si>
  <si>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</si>
  <si>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</si>
  <si>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</si>
  <si>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</si>
  <si>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</si>
  <si>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</si>
  <si>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</si>
  <si>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</si>
  <si>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</si>
  <si>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</si>
  <si>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</si>
  <si>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</si>
  <si>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</si>
  <si>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</si>
  <si>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</si>
  <si>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</si>
  <si>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</si>
  <si>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</si>
  <si>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</si>
  <si>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</si>
  <si>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</si>
  <si>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</si>
  <si>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</si>
  <si>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</si>
  <si>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</si>
  <si>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</si>
  <si>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</si>
  <si>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</si>
  <si>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</si>
  <si>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</si>
  <si>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</si>
  <si>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</si>
  <si>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</si>
  <si>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</si>
  <si>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</si>
  <si>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</si>
  <si>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</si>
  <si>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</si>
  <si>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</si>
  <si>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</si>
  <si>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</si>
  <si>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</si>
  <si>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</si>
  <si>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</si>
  <si>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</si>
  <si>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</si>
  <si>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</si>
  <si>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</si>
  <si>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</si>
  <si>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</si>
  <si>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</si>
  <si>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</si>
  <si>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</si>
  <si>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</si>
  <si>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</si>
  <si>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</si>
  <si>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</si>
  <si>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</si>
  <si>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</si>
  <si>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</si>
  <si>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</si>
  <si>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</si>
  <si>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</si>
  <si>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</si>
  <si>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</si>
  <si>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</si>
  <si>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</si>
  <si>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</si>
  <si>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</si>
  <si>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</si>
  <si>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</si>
  <si>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</si>
  <si>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</si>
  <si>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</si>
  <si>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</si>
  <si>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</si>
  <si>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</si>
  <si>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</si>
  <si>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</si>
  <si>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</si>
  <si>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</si>
  <si>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</si>
  <si>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</si>
  <si>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</si>
  <si>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</si>
  <si>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</si>
  <si>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</si>
  <si>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</si>
  <si>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</si>
  <si>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</si>
  <si>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</si>
  <si>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</si>
  <si>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</si>
  <si>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</si>
  <si>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</si>
  <si>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</si>
  <si>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</si>
  <si>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</si>
  <si>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</si>
  <si>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</si>
  <si>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</si>
  <si>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</si>
  <si>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</si>
  <si>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</si>
  <si>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</si>
  <si>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</si>
  <si>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</si>
  <si>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</si>
  <si>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</si>
  <si>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</si>
  <si>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</si>
  <si>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</si>
  <si>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</si>
  <si>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</si>
  <si>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</si>
  <si>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</si>
  <si>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</si>
  <si>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</si>
  <si>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</si>
  <si>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</si>
  <si>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</si>
  <si>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</si>
  <si>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</si>
  <si>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</si>
  <si>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</si>
  <si>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</si>
  <si>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</si>
  <si>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</si>
  <si>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</si>
  <si>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</si>
  <si>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</si>
  <si>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</si>
  <si>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</si>
  <si>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</si>
  <si>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</si>
  <si>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</si>
  <si>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</si>
  <si>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</si>
  <si>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</si>
  <si>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</si>
  <si>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</si>
  <si>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</si>
  <si>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</si>
  <si>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</si>
  <si>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</si>
  <si>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</si>
  <si>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</si>
  <si>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</si>
  <si>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</si>
  <si>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</si>
  <si>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</si>
  <si>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</si>
  <si>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</si>
  <si>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</si>
  <si>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</si>
  <si>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</si>
  <si>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</si>
  <si>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</si>
  <si>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</si>
  <si>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</si>
  <si>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</si>
  <si>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</si>
  <si>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</si>
  <si>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</si>
  <si>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</si>
  <si>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</si>
  <si>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</si>
  <si>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</si>
  <si>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</si>
  <si>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</si>
  <si>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</si>
  <si>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</si>
  <si>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</si>
  <si>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</si>
  <si>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</si>
  <si>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</si>
  <si>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</si>
  <si>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</si>
  <si>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</si>
  <si>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</si>
  <si>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</si>
  <si>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</si>
  <si>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</si>
  <si>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</si>
  <si>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</si>
  <si>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</si>
  <si>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</si>
  <si>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</si>
  <si>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</si>
  <si>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</si>
  <si>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</si>
  <si>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</si>
  <si>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</si>
  <si>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</si>
  <si>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</si>
  <si>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</si>
  <si>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</si>
  <si>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</si>
  <si>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</si>
  <si>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</si>
  <si>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</si>
  <si>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</si>
  <si>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</si>
  <si>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</si>
  <si>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</si>
  <si>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</si>
  <si>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</si>
  <si>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</si>
  <si>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</si>
  <si>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</si>
  <si>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</si>
  <si>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</si>
  <si>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</si>
  <si>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</si>
  <si>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</si>
  <si>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</si>
  <si>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</si>
  <si>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</si>
  <si>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</si>
  <si>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</si>
  <si>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</si>
  <si>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</si>
  <si>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</si>
  <si>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</si>
  <si>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</si>
  <si>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</si>
  <si>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</si>
  <si>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</si>
  <si>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</si>
  <si>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</si>
  <si>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</si>
  <si>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</si>
  <si>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</si>
  <si>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</si>
  <si>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</si>
  <si>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</si>
  <si>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</si>
  <si>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</si>
  <si>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</si>
  <si>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</si>
  <si>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</si>
  <si>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</si>
  <si>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</si>
  <si>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</si>
  <si>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</si>
  <si>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</si>
  <si>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</si>
  <si>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</si>
  <si>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</si>
  <si>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</si>
  <si>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</si>
  <si>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</si>
  <si>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</si>
  <si>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</si>
  <si>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</si>
  <si>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</si>
  <si>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</si>
  <si>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</si>
  <si>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</si>
  <si>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</si>
  <si>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</si>
  <si>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</si>
  <si>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</si>
  <si>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</si>
  <si>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</si>
  <si>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</si>
  <si>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</si>
  <si>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</si>
  <si>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</si>
  <si>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</si>
  <si>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</si>
  <si>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</si>
  <si>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</si>
  <si>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</si>
  <si>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</si>
  <si>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</si>
  <si>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</si>
  <si>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</si>
  <si>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</si>
  <si>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</si>
  <si>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</si>
  <si>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</si>
  <si>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</si>
  <si>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</si>
  <si>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</si>
  <si>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</si>
  <si>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</si>
  <si>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</si>
  <si>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</si>
  <si>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</si>
  <si>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</si>
  <si>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</si>
  <si>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</si>
  <si>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</si>
  <si>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</si>
  <si>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</si>
  <si>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</si>
  <si>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</si>
  <si>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</si>
  <si>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</si>
  <si>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</si>
  <si>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</si>
  <si>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</si>
  <si>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</si>
  <si>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</si>
  <si>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</si>
  <si>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</si>
  <si>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</si>
  <si>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</si>
  <si>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</si>
  <si>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</si>
  <si>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</si>
  <si>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</si>
  <si>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</si>
  <si>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</si>
  <si>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</si>
  <si>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</si>
  <si>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</si>
  <si>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</si>
  <si>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</si>
  <si>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</si>
  <si>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</si>
  <si>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</si>
  <si>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</si>
  <si>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</si>
  <si>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</si>
  <si>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</si>
  <si>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</si>
  <si>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</si>
  <si>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</si>
  <si>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</si>
  <si>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</si>
  <si>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</si>
  <si>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</si>
  <si>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</si>
  <si>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</si>
  <si>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</si>
  <si>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</si>
  <si>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</si>
  <si>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</si>
  <si>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</si>
  <si>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</si>
  <si>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</si>
  <si>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</si>
  <si>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</si>
  <si>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</si>
  <si>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</si>
  <si>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</si>
  <si>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</si>
  <si>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</si>
  <si>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</si>
  <si>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</si>
  <si>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</si>
  <si>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</si>
  <si>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</si>
  <si>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</si>
  <si>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</si>
  <si>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</si>
  <si>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</si>
  <si>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</si>
  <si>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</si>
  <si>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</si>
  <si>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</si>
  <si>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</si>
  <si>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</si>
  <si>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</si>
  <si>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</si>
  <si>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</si>
  <si>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</si>
  <si>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</si>
  <si>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</si>
  <si>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</si>
  <si>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</si>
  <si>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</si>
  <si>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</si>
  <si>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</si>
  <si>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</si>
  <si>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</si>
  <si>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</si>
  <si>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</si>
  <si>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</si>
  <si>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</si>
  <si>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</si>
  <si>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</si>
  <si>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</si>
  <si>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</si>
  <si>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</si>
  <si>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</si>
  <si>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</si>
  <si>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</si>
  <si>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</si>
  <si>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</si>
  <si>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</si>
  <si>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</si>
  <si>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</si>
  <si>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</si>
  <si>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</si>
  <si>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</si>
  <si>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</si>
  <si>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</si>
  <si>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</si>
  <si>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</si>
  <si>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</si>
  <si>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</si>
  <si>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</si>
  <si>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</si>
  <si>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</si>
  <si>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</si>
  <si>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</si>
  <si>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</si>
  <si>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</si>
  <si>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</si>
  <si>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</si>
  <si>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</si>
  <si>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</si>
  <si>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</si>
  <si>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</si>
  <si>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</si>
  <si>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</si>
  <si>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</si>
  <si>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</si>
  <si>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</si>
  <si>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</si>
  <si>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</si>
  <si>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</si>
  <si>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</si>
  <si>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</si>
  <si>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</si>
  <si>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</si>
  <si>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</si>
  <si>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</si>
  <si>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</si>
  <si>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</si>
  <si>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</si>
  <si>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</si>
  <si>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</si>
  <si>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</si>
  <si>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</si>
  <si>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</si>
  <si>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</si>
  <si>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</si>
  <si>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</si>
  <si>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</si>
  <si>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</si>
  <si>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</si>
  <si>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</si>
  <si>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</si>
  <si>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</si>
  <si>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</si>
  <si>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</si>
  <si>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</si>
  <si>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</si>
  <si>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</si>
  <si>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</si>
  <si>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</si>
  <si>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</si>
  <si>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</si>
  <si>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</si>
  <si>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</si>
  <si>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</si>
  <si>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</si>
  <si>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</si>
  <si>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</si>
  <si>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</si>
  <si>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</si>
  <si>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</si>
  <si>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</si>
  <si>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</si>
  <si>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</si>
  <si>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</si>
  <si>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</si>
  <si>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</si>
  <si>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</si>
  <si>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</si>
  <si>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</si>
  <si>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</si>
  <si>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</si>
  <si>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</si>
  <si>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</si>
  <si>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</si>
  <si>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</si>
  <si>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</si>
  <si>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</si>
  <si>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</si>
  <si>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</si>
  <si>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</si>
  <si>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</si>
  <si>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</si>
  <si>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</si>
  <si>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</si>
  <si>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</si>
  <si>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</si>
  <si>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</si>
  <si>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</si>
  <si>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</si>
  <si>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</si>
  <si>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</si>
  <si>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</si>
  <si>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</si>
  <si>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</si>
  <si>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</si>
  <si>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</si>
  <si>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</si>
  <si>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</si>
  <si>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</si>
  <si>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</si>
  <si>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</si>
  <si>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</si>
  <si>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</si>
  <si>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</si>
  <si>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</si>
  <si>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</si>
  <si>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</si>
  <si>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</si>
  <si>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</si>
  <si>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</si>
  <si>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</si>
  <si>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</si>
  <si>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</si>
  <si>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</si>
  <si>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</si>
  <si>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</si>
  <si>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</si>
  <si>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</si>
  <si>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</si>
  <si>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</si>
  <si>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</si>
  <si>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</si>
  <si>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</si>
  <si>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</si>
  <si>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</si>
  <si>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</si>
  <si>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</si>
  <si>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</si>
  <si>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</si>
  <si>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</si>
  <si>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</si>
  <si>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</si>
  <si>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</si>
  <si>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</si>
  <si>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</si>
  <si>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</si>
  <si>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</si>
  <si>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</si>
  <si>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</si>
  <si>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</si>
  <si>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</si>
  <si>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</si>
  <si>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</si>
  <si>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</si>
  <si>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</si>
  <si>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</si>
  <si>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</si>
  <si>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</si>
  <si>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</si>
  <si>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</si>
  <si>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</si>
  <si>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</si>
  <si>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</si>
  <si>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</si>
  <si>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</si>
  <si>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</si>
  <si>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</si>
  <si>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</si>
  <si>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</si>
  <si>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</si>
  <si>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</si>
  <si>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</si>
  <si>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</si>
  <si>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</si>
  <si>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</si>
  <si>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</si>
  <si>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</si>
  <si>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</si>
  <si>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</si>
  <si>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</si>
  <si>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</si>
  <si>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</si>
  <si>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</si>
  <si>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</si>
  <si>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</si>
  <si>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</si>
  <si>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</si>
  <si>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</si>
  <si>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</si>
  <si>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</si>
  <si>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</si>
  <si>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</si>
  <si>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</si>
  <si>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</si>
  <si>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</si>
  <si>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</si>
  <si>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</si>
  <si>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</si>
  <si>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</si>
  <si>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</si>
  <si>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</si>
  <si>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</si>
  <si>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</si>
  <si>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</si>
  <si>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</si>
  <si>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</si>
  <si>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</si>
  <si>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</si>
  <si>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</si>
  <si>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</si>
  <si>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</si>
  <si>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</si>
  <si>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</si>
  <si>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</si>
  <si>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</si>
  <si>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</si>
  <si>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</si>
  <si>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</si>
  <si>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</si>
  <si>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</si>
  <si>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</si>
  <si>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</si>
  <si>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</si>
  <si>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</si>
  <si>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</si>
  <si>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</si>
  <si>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</si>
  <si>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</si>
  <si>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</si>
  <si>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</si>
  <si>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</si>
  <si>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</si>
  <si>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</si>
  <si>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</si>
  <si>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</si>
  <si>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</si>
  <si>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</si>
  <si>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</si>
  <si>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</si>
  <si>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</si>
  <si>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</si>
  <si>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</si>
  <si>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</si>
  <si>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</si>
  <si>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</si>
  <si>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</si>
  <si>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</si>
  <si>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</si>
  <si>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</si>
  <si>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</si>
  <si>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</si>
  <si>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</si>
  <si>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</si>
  <si>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</si>
  <si>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</si>
  <si>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</si>
  <si>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</si>
  <si>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</si>
  <si>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</si>
  <si>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</si>
  <si>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</si>
  <si>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</si>
  <si>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</si>
  <si>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</si>
  <si>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</si>
  <si>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</si>
  <si>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</si>
  <si>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</si>
  <si>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</si>
  <si>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</si>
  <si>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</si>
  <si>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</si>
  <si>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</si>
  <si>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</si>
  <si>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</si>
  <si>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</si>
  <si>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</si>
  <si>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</si>
  <si>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</si>
  <si>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</si>
  <si>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</si>
  <si>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</si>
  <si>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</si>
  <si>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</si>
  <si>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</si>
  <si>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</si>
  <si>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</si>
  <si>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</si>
  <si>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</si>
  <si>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</si>
  <si>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</si>
  <si>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</si>
  <si>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</si>
  <si>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</si>
  <si>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</si>
  <si>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</si>
  <si>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</si>
  <si>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</si>
  <si>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</si>
  <si>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</si>
  <si>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</si>
  <si>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</si>
  <si>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</si>
  <si>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</si>
  <si>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</si>
  <si>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</si>
  <si>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</si>
  <si>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</si>
  <si>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</si>
  <si>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</si>
  <si>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</si>
  <si>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</si>
  <si>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</si>
  <si>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</si>
  <si>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</si>
  <si>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</si>
  <si>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</si>
  <si>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</si>
  <si>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</si>
  <si>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</si>
  <si>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</si>
  <si>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</si>
  <si>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</si>
  <si>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</si>
  <si>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</si>
  <si>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</si>
  <si>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</si>
  <si>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</si>
  <si>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</si>
  <si>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</si>
  <si>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</si>
  <si>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</si>
  <si>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</si>
  <si>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</si>
  <si>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</si>
  <si>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</si>
  <si>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</si>
  <si>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</si>
  <si>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</si>
  <si>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</si>
  <si>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</si>
  <si>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</si>
  <si>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</si>
  <si>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</si>
  <si>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</si>
  <si>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</si>
  <si>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</si>
  <si>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</si>
  <si>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</si>
  <si>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</si>
  <si>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</si>
  <si>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</si>
  <si>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</si>
  <si>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</si>
  <si>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</si>
  <si>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</si>
  <si>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</si>
  <si>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</si>
  <si>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</si>
  <si>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</si>
  <si>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</si>
  <si>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</si>
  <si>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</si>
  <si>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</si>
  <si>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</si>
  <si>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</si>
  <si>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</si>
  <si>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</si>
  <si>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</si>
  <si>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</si>
  <si>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</si>
  <si>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</si>
  <si>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</si>
  <si>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</si>
  <si>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</si>
  <si>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</si>
  <si>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</si>
  <si>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</si>
  <si>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</si>
  <si>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</si>
  <si>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</si>
  <si>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</si>
  <si>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</si>
  <si>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</si>
  <si>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</si>
  <si>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</si>
  <si>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</si>
  <si>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</si>
  <si>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</si>
  <si>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</si>
  <si>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</si>
  <si>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</si>
  <si>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</si>
  <si>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</si>
  <si>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</si>
  <si>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</si>
  <si>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</si>
  <si>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</si>
  <si>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</si>
  <si>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</si>
  <si>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</si>
  <si>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</si>
  <si>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</si>
  <si>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</si>
  <si>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</si>
  <si>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</si>
  <si>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</si>
  <si>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</si>
  <si>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</si>
  <si>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</si>
  <si>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</si>
  <si>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</si>
  <si>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</si>
  <si>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</si>
  <si>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</si>
  <si>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</si>
  <si>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</si>
  <si>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</si>
  <si>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</si>
  <si>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</si>
  <si>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</si>
  <si>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</si>
  <si>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</si>
  <si>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</si>
  <si>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</si>
  <si>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</si>
  <si>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</si>
  <si>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</si>
  <si>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</si>
  <si>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</si>
  <si>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</si>
  <si>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</si>
  <si>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</si>
  <si>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</si>
  <si>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</si>
  <si>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</si>
  <si>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</si>
  <si>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</si>
  <si>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</si>
  <si>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</si>
  <si>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</si>
  <si>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</si>
  <si>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</si>
  <si>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</si>
  <si>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</si>
  <si>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</si>
  <si>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</si>
  <si>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</si>
  <si>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</si>
  <si>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</si>
  <si>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</si>
  <si>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</si>
  <si>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</si>
  <si>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</si>
  <si>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</si>
  <si>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</si>
  <si>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</si>
  <si>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</si>
  <si>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</si>
  <si>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</si>
  <si>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</si>
  <si>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</si>
  <si>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</si>
  <si>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</si>
  <si>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</si>
  <si>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</si>
  <si>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</si>
  <si>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</si>
  <si>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</si>
  <si>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</si>
  <si>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</si>
  <si>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</si>
  <si>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</si>
  <si>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</si>
  <si>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</si>
  <si>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</si>
  <si>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</si>
  <si>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</si>
  <si>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</si>
  <si>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</si>
  <si>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</si>
  <si>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</si>
  <si>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</si>
  <si>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</si>
  <si>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</si>
  <si>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</si>
  <si>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</si>
  <si>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</si>
  <si>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</si>
  <si>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</si>
  <si>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</si>
  <si>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</si>
  <si>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</si>
  <si>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</si>
  <si>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</si>
  <si>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</si>
  <si>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</si>
  <si>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</si>
  <si>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</si>
  <si>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</si>
  <si>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</si>
  <si>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</si>
  <si>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</si>
  <si>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</si>
  <si>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</si>
  <si>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</si>
  <si>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</si>
  <si>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</si>
  <si>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</si>
  <si>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</si>
  <si>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</si>
  <si>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</si>
  <si>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</si>
  <si>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</si>
  <si>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</si>
  <si>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</si>
  <si>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</si>
  <si>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</si>
  <si>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</si>
  <si>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</si>
  <si>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</si>
  <si>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</si>
  <si>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</si>
  <si>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</si>
  <si>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</si>
  <si>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</si>
  <si>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</si>
  <si>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</si>
  <si>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</si>
  <si>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</si>
  <si>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</si>
  <si>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</si>
  <si>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</si>
  <si>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</si>
  <si>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</si>
  <si>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</si>
  <si>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</si>
  <si>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</si>
  <si>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</si>
  <si>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</si>
  <si>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</si>
  <si>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</si>
  <si>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</si>
  <si>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</si>
  <si>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</si>
  <si>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</si>
  <si>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</si>
  <si>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</si>
  <si>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</si>
  <si>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</si>
  <si>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</si>
  <si>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</si>
  <si>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</si>
  <si>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</si>
  <si>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</si>
  <si>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</si>
  <si>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</si>
  <si>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</si>
  <si>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</si>
  <si>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</si>
  <si>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</si>
  <si>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</si>
  <si>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</si>
  <si>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</si>
  <si>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</si>
  <si>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</si>
  <si>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</si>
  <si>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</si>
  <si>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</si>
  <si>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</si>
  <si>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</si>
  <si>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</si>
  <si>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</si>
  <si>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</si>
  <si>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</si>
  <si>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</si>
  <si>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</si>
  <si>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</si>
  <si>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</si>
  <si>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</si>
  <si>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</si>
  <si>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</si>
  <si>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</si>
  <si>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</si>
  <si>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</si>
  <si>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</si>
  <si>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</si>
  <si>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</si>
  <si>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</si>
  <si>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</si>
  <si>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</si>
  <si>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</si>
  <si>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</si>
  <si>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</si>
  <si>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</si>
  <si>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</si>
  <si>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</si>
  <si>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</si>
  <si>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</si>
  <si>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</si>
  <si>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</si>
  <si>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</si>
  <si>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</si>
  <si>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</si>
  <si>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</si>
  <si>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</si>
  <si>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</si>
  <si>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</si>
  <si>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</si>
  <si>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</si>
  <si>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</si>
  <si>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</si>
  <si>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</si>
  <si>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</si>
  <si>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</si>
  <si>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</si>
  <si>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</si>
  <si>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</si>
  <si>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</si>
  <si>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</si>
  <si>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</si>
  <si>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</si>
  <si>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</si>
  <si>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</si>
  <si>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</si>
  <si>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</si>
  <si>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</si>
  <si>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</si>
  <si>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</si>
  <si>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</si>
  <si>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</si>
  <si>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</si>
  <si>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</si>
  <si>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</si>
  <si>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</si>
  <si>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</si>
  <si>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</si>
  <si>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</si>
  <si>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</si>
  <si>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</si>
  <si>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</si>
  <si>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</si>
  <si>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</si>
  <si>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</si>
  <si>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</si>
  <si>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</si>
  <si>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</si>
  <si>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</si>
  <si>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</si>
  <si>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</si>
  <si>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</si>
  <si>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</si>
  <si>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</si>
  <si>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</si>
  <si>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</si>
  <si>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</si>
  <si>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</si>
  <si>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</si>
  <si>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</si>
  <si>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</si>
  <si>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</si>
  <si>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</si>
  <si>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</si>
  <si>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</si>
  <si>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</si>
  <si>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</si>
  <si>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</si>
  <si>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</si>
  <si>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</si>
  <si>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</si>
  <si>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</si>
  <si>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</si>
  <si>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</si>
  <si>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</si>
  <si>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</si>
  <si>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</si>
  <si>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</si>
  <si>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</si>
  <si>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</si>
  <si>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</si>
  <si>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</si>
  <si>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</si>
  <si>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</si>
  <si>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</si>
  <si>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</si>
  <si>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</si>
  <si>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</si>
  <si>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</si>
  <si>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</si>
  <si>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</si>
  <si>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</si>
  <si>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</si>
  <si>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</si>
  <si>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</si>
  <si>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</si>
  <si>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</si>
  <si>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</si>
  <si>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</si>
  <si>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</si>
  <si>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</si>
  <si>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</si>
  <si>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</si>
  <si>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</si>
  <si>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</si>
  <si>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</si>
  <si>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</si>
  <si>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</si>
  <si>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</si>
  <si>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</si>
  <si>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</si>
  <si>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</si>
  <si>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</si>
  <si>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</si>
  <si>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</si>
  <si>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</si>
  <si>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</si>
  <si>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</si>
  <si>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</si>
  <si>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</si>
  <si>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</si>
  <si>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</si>
  <si>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</si>
  <si>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</si>
  <si>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</si>
  <si>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</si>
  <si>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</si>
  <si>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</si>
  <si>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</si>
  <si>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</si>
  <si>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</si>
  <si>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</si>
  <si>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</si>
  <si>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</si>
  <si>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</si>
  <si>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</si>
  <si>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</si>
  <si>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</si>
  <si>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</si>
  <si>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</si>
  <si>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</si>
  <si>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</si>
  <si>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</si>
  <si>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</si>
  <si>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</si>
  <si>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</si>
  <si>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</si>
  <si>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</si>
  <si>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</si>
  <si>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</si>
  <si>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</si>
  <si>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</si>
  <si>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</si>
  <si>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</si>
  <si>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</si>
  <si>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</si>
  <si>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</si>
  <si>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</si>
  <si>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</si>
  <si>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</si>
  <si>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</si>
  <si>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</si>
  <si>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</si>
  <si>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</si>
  <si>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</si>
  <si>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</si>
  <si>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</si>
  <si>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</si>
  <si>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</si>
  <si>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</si>
  <si>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</si>
  <si>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</si>
  <si>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</si>
  <si>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</si>
  <si>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</si>
  <si>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</si>
  <si>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</si>
  <si>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</si>
  <si>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</si>
  <si>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</si>
  <si>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</si>
  <si>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</si>
  <si>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</si>
  <si>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</si>
  <si>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</si>
  <si>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</si>
  <si>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</si>
  <si>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</si>
  <si>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</si>
  <si>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</si>
  <si>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</si>
  <si>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</si>
  <si>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</si>
  <si>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</si>
  <si>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</si>
  <si>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</si>
  <si>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</si>
  <si>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</si>
  <si>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</si>
  <si>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</si>
  <si>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</si>
  <si>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</si>
  <si>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</si>
  <si>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</si>
  <si>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</si>
  <si>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</si>
  <si>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</si>
  <si>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</si>
  <si>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</si>
  <si>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</si>
  <si>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</si>
  <si>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</si>
  <si>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</si>
  <si>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</si>
  <si>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</si>
  <si>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</si>
  <si>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</si>
  <si>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</si>
  <si>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</si>
  <si>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</si>
  <si>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</si>
  <si>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</si>
  <si>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</si>
  <si>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</si>
  <si>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</si>
  <si>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</si>
  <si>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</si>
  <si>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</si>
  <si>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</si>
  <si>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</si>
  <si>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</si>
  <si>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</si>
  <si>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</si>
  <si>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</si>
  <si>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</si>
  <si>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</si>
  <si>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</si>
  <si>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</si>
  <si>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</si>
  <si>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</si>
  <si>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</si>
  <si>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</si>
  <si>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</si>
  <si>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</si>
  <si>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</si>
  <si>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</si>
  <si>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</si>
  <si>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</si>
  <si>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</si>
  <si>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</si>
  <si>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</si>
  <si>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</si>
  <si>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</si>
  <si>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</si>
  <si>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</si>
  <si>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</si>
  <si>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</si>
  <si>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</si>
  <si>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</si>
  <si>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</si>
  <si>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</si>
  <si>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</si>
  <si>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</si>
  <si>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</si>
  <si>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</si>
  <si>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</si>
  <si>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</si>
  <si>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</si>
  <si>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</si>
  <si>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</si>
  <si>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</si>
  <si>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</si>
  <si>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</si>
  <si>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</si>
  <si>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</si>
  <si>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</si>
  <si>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</si>
  <si>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</si>
  <si>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</si>
  <si>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</si>
  <si>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</si>
  <si>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</si>
  <si>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</si>
  <si>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</si>
  <si>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</si>
  <si>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</si>
  <si>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</si>
  <si>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</si>
  <si>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</si>
  <si>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</si>
  <si>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</si>
  <si>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</si>
  <si>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</si>
  <si>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</si>
  <si>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</si>
  <si>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</si>
  <si>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</si>
  <si>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</si>
  <si>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</si>
  <si>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</si>
  <si>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</si>
  <si>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</si>
  <si>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</si>
  <si>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</si>
  <si>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</si>
  <si>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</si>
  <si>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</si>
  <si>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</si>
  <si>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</si>
  <si>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</si>
  <si>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</si>
  <si>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</si>
  <si>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</si>
  <si>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</si>
  <si>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</si>
  <si>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</si>
  <si>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</si>
  <si>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</si>
  <si>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</si>
  <si>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</si>
  <si>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</si>
  <si>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</si>
  <si>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</si>
  <si>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</si>
  <si>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</si>
  <si>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</si>
  <si>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</si>
  <si>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</si>
  <si>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</si>
  <si>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</si>
  <si>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</si>
  <si>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</si>
  <si>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</si>
  <si>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</si>
  <si>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</si>
  <si>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</si>
  <si>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</si>
  <si>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</si>
  <si>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</si>
  <si>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</si>
  <si>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</si>
  <si>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</si>
  <si>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</si>
  <si>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</si>
  <si>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</si>
  <si>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</si>
  <si>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</si>
  <si>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</si>
  <si>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</si>
  <si>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</si>
  <si>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</si>
  <si>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</si>
  <si>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</si>
  <si>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</si>
  <si>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</si>
  <si>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</si>
  <si>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</si>
  <si>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</si>
  <si>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</si>
  <si>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</si>
  <si>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</si>
  <si>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</si>
  <si>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</si>
  <si>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</si>
  <si>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</si>
  <si>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</si>
  <si>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</si>
  <si>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</si>
  <si>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</si>
  <si>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</si>
  <si>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</si>
  <si>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</si>
  <si>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</si>
  <si>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</si>
  <si>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</si>
  <si>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</si>
  <si>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</si>
  <si>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</si>
  <si>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</si>
  <si>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</si>
  <si>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</si>
  <si>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</si>
  <si>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</si>
  <si>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</si>
  <si>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</si>
  <si>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</si>
  <si>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</si>
  <si>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</si>
  <si>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</si>
  <si>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</si>
  <si>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</si>
  <si>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</si>
  <si>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</si>
  <si>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</si>
  <si>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</si>
  <si>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</si>
  <si>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</si>
  <si>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</si>
  <si>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</si>
  <si>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</si>
  <si>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</si>
  <si>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</si>
  <si>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</si>
  <si>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</si>
  <si>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</si>
  <si>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</si>
  <si>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</si>
  <si>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</si>
  <si>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</si>
  <si>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</si>
  <si>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</si>
  <si>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</si>
  <si>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</si>
  <si>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</si>
  <si>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</si>
  <si>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</si>
  <si>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</si>
  <si>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</si>
  <si>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</si>
  <si>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</si>
  <si>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</si>
  <si>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</si>
  <si>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</si>
  <si>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</si>
  <si>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</si>
  <si>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</si>
  <si>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</si>
  <si>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</si>
  <si>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</si>
  <si>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</si>
  <si>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</si>
  <si>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</si>
  <si>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</si>
  <si>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</si>
  <si>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</si>
  <si>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</si>
  <si>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</si>
  <si>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</si>
  <si>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</si>
  <si>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</si>
  <si>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</si>
  <si>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</si>
  <si>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</si>
  <si>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</si>
  <si>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</si>
  <si>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</si>
  <si>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</si>
  <si>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</si>
  <si>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</si>
  <si>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</si>
  <si>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</si>
  <si>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</si>
  <si>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</si>
  <si>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</si>
  <si>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</si>
  <si>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</si>
  <si>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</si>
  <si>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</si>
  <si>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</si>
  <si>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</si>
  <si>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</si>
  <si>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</si>
  <si>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</si>
  <si>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</si>
  <si>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</si>
  <si>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</si>
  <si>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</si>
  <si>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</si>
  <si>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</si>
  <si>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</si>
  <si>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</si>
  <si>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</si>
  <si>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</si>
  <si>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</si>
  <si>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</si>
  <si>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</si>
  <si>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</si>
  <si>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</si>
  <si>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</si>
  <si>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</si>
  <si>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</si>
  <si>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</si>
  <si>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</si>
  <si>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</si>
  <si>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</si>
  <si>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</si>
  <si>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</si>
  <si>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</si>
  <si>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</si>
  <si>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</si>
  <si>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</si>
  <si>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</si>
  <si>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</si>
  <si>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</si>
  <si>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</si>
  <si>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</si>
  <si>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</si>
  <si>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</si>
  <si>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</si>
  <si>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</si>
  <si>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</si>
  <si>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</si>
  <si>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</si>
  <si>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</si>
  <si>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</si>
  <si>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</si>
  <si>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</si>
  <si>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</si>
  <si>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</si>
  <si>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</si>
  <si>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</si>
  <si>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</si>
  <si>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</si>
  <si>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</si>
  <si>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</si>
  <si>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</si>
  <si>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</si>
  <si>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</si>
  <si>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</si>
  <si>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</si>
  <si>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</si>
  <si>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</si>
  <si>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</si>
  <si>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</si>
  <si>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</si>
  <si>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</si>
  <si>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</si>
  <si>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</si>
  <si>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</si>
  <si>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</si>
  <si>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</si>
  <si>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</si>
  <si>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</si>
  <si>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</si>
  <si>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</si>
  <si>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</si>
  <si>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</si>
  <si>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</si>
  <si>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</si>
  <si>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</si>
  <si>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</si>
  <si>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</si>
  <si>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</si>
  <si>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</si>
  <si>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</si>
  <si>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</si>
  <si>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</si>
  <si>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</si>
  <si>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</si>
  <si>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</si>
  <si>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</si>
  <si>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</si>
  <si>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</si>
  <si>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</si>
  <si>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</si>
  <si>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</si>
  <si>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</si>
  <si>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</si>
  <si>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</si>
  <si>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</si>
  <si>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</si>
  <si>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</si>
  <si>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</si>
  <si>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</si>
  <si>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</si>
  <si>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</si>
  <si>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</si>
  <si>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</si>
  <si>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</si>
  <si>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</si>
  <si>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</si>
  <si>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</si>
  <si>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</si>
  <si>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</si>
  <si>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</si>
  <si>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</si>
  <si>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</si>
  <si>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</si>
  <si>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</si>
  <si>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</si>
  <si>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</si>
  <si>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</si>
  <si>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</si>
  <si>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</si>
  <si>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</si>
  <si>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</si>
  <si>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</si>
  <si>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</si>
  <si>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</si>
  <si>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</si>
  <si>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</si>
  <si>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</si>
  <si>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</si>
  <si>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</si>
  <si>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</si>
  <si>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</si>
  <si>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</si>
  <si>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</si>
  <si>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</si>
  <si>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</si>
  <si>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</si>
  <si>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</si>
  <si>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</si>
  <si>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</si>
  <si>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</si>
  <si>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</si>
  <si>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</si>
  <si>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</si>
  <si>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</si>
  <si>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</si>
  <si>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</si>
  <si>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</si>
  <si>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</si>
  <si>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</si>
  <si>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</si>
  <si>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</si>
  <si>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</si>
  <si>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</si>
  <si>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</si>
  <si>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</si>
  <si>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</si>
  <si>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</si>
  <si>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</si>
  <si>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</si>
  <si>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</si>
  <si>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</si>
  <si>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</si>
  <si>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</si>
  <si>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</si>
  <si>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</si>
  <si>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</si>
  <si>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</si>
  <si>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</si>
  <si>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</si>
  <si>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</si>
  <si>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</si>
  <si>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</si>
  <si>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</si>
  <si>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</si>
  <si>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</si>
  <si>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</si>
  <si>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</si>
  <si>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</si>
  <si>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</si>
  <si>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</si>
  <si>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</si>
  <si>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</si>
  <si>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</si>
  <si>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</si>
  <si>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</si>
  <si>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</si>
  <si>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</si>
  <si>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</si>
  <si>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</si>
  <si>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</si>
  <si>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</si>
  <si>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</si>
  <si>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</si>
  <si>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</si>
  <si>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</si>
  <si>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</si>
  <si>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</si>
  <si>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</si>
  <si>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</si>
  <si>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</si>
  <si>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</si>
  <si>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</si>
  <si>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</si>
  <si>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</si>
  <si>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</si>
  <si>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</si>
  <si>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</si>
  <si>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</si>
  <si>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</si>
  <si>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</si>
  <si>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</si>
  <si>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</si>
  <si>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</si>
  <si>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</si>
  <si>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</si>
  <si>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</si>
  <si>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</si>
  <si>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</si>
  <si>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</si>
  <si>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</si>
  <si>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</si>
  <si>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</si>
  <si>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</si>
  <si>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</si>
  <si>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</si>
  <si>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</si>
  <si>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</si>
  <si>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</si>
  <si>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</si>
  <si>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</si>
  <si>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</si>
  <si>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</si>
  <si>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</si>
  <si>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</si>
  <si>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</si>
  <si>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</si>
  <si>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</si>
  <si>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</si>
  <si>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</si>
  <si>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</si>
  <si>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</si>
  <si>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</si>
  <si>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</si>
  <si>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</si>
  <si>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</si>
  <si>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</si>
  <si>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</si>
  <si>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</si>
  <si>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</si>
  <si>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</si>
  <si>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</si>
  <si>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</si>
  <si>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</si>
  <si>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</si>
  <si>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</si>
  <si>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</si>
  <si>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</si>
  <si>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</si>
  <si>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</si>
  <si>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</si>
  <si>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</si>
  <si>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</si>
  <si>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</si>
  <si>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</si>
  <si>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</si>
  <si>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</si>
  <si>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</si>
  <si>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</si>
  <si>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</si>
  <si>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</si>
  <si>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</si>
  <si>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</si>
  <si>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</si>
  <si>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</si>
  <si>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</si>
  <si>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</si>
  <si>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</si>
  <si>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</si>
  <si>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</si>
  <si>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</si>
  <si>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</si>
  <si>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</si>
  <si>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</si>
  <si>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</si>
  <si>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</si>
  <si>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</si>
  <si>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</si>
  <si>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</si>
  <si>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</si>
  <si>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</si>
  <si>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</si>
  <si>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</si>
  <si>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</si>
  <si>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</si>
  <si>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</si>
  <si>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</si>
  <si>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</si>
  <si>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</si>
  <si>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</si>
  <si>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</si>
  <si>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</si>
  <si>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</si>
  <si>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</si>
  <si>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</si>
  <si>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</si>
  <si>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</si>
  <si>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</si>
  <si>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</si>
  <si>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</si>
  <si>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</si>
  <si>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</si>
  <si>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</si>
  <si>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</si>
  <si>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</si>
  <si>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</si>
  <si>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</si>
  <si>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</si>
  <si>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</si>
  <si>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</si>
  <si>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</si>
  <si>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</si>
  <si>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</si>
  <si>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</si>
  <si>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</si>
  <si>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</si>
  <si>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</si>
  <si>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</si>
  <si>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</si>
  <si>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</si>
  <si>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</si>
  <si>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</si>
  <si>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</si>
  <si>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</si>
  <si>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</si>
  <si>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</si>
  <si>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</si>
  <si>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</si>
  <si>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</si>
  <si>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</si>
  <si>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</si>
  <si>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</si>
  <si>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</si>
  <si>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</si>
  <si>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</si>
  <si>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</si>
  <si>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</si>
  <si>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</si>
  <si>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</si>
  <si>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</si>
  <si>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</si>
  <si>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</si>
  <si>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</si>
  <si>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</si>
  <si>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</si>
  <si>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</si>
  <si>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</si>
  <si>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</si>
  <si>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</si>
  <si>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</si>
  <si>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</si>
  <si>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</si>
  <si>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</si>
  <si>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</si>
  <si>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</si>
  <si>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</si>
  <si>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</si>
  <si>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</si>
  <si>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</si>
  <si>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</si>
  <si>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</si>
  <si>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</si>
  <si>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</si>
  <si>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</si>
  <si>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</si>
  <si>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</si>
  <si>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</si>
  <si>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</si>
  <si>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</si>
  <si>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</si>
  <si>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</si>
  <si>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</si>
  <si>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</si>
  <si>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</si>
  <si>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</si>
  <si>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</si>
  <si>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</si>
  <si>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</si>
  <si>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</si>
  <si>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</si>
  <si>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</si>
  <si>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</si>
  <si>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</si>
  <si>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</si>
  <si>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</si>
  <si>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</si>
  <si>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</si>
  <si>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</si>
  <si>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</si>
  <si>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</si>
  <si>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</si>
  <si>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</si>
  <si>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</si>
  <si>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</si>
  <si>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</si>
  <si>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</si>
  <si>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</si>
  <si>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</si>
  <si>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</si>
  <si>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</si>
  <si>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</si>
  <si>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</si>
  <si>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</si>
  <si>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</si>
  <si>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</si>
  <si>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</si>
  <si>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</si>
  <si>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</si>
  <si>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</si>
  <si>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</si>
  <si>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</si>
  <si>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</si>
  <si>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</si>
  <si>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</si>
  <si>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</si>
  <si>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</si>
  <si>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</si>
  <si>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</si>
  <si>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</si>
  <si>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</si>
  <si>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</si>
  <si>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</si>
  <si>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</si>
  <si>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</si>
  <si>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</si>
  <si>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</si>
  <si>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</si>
  <si>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</si>
  <si>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</si>
  <si>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</si>
  <si>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</si>
  <si>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</si>
  <si>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</si>
  <si>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</si>
  <si>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</si>
  <si>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</si>
  <si>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</si>
  <si>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</si>
  <si>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</si>
  <si>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</si>
  <si>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</si>
  <si>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</si>
  <si>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</si>
  <si>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</si>
  <si>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</si>
  <si>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</si>
  <si>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</si>
  <si>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</si>
  <si>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</si>
  <si>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</si>
  <si>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</si>
  <si>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</si>
  <si>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</si>
  <si>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</si>
  <si>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</si>
  <si>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</si>
  <si>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</si>
  <si>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</si>
  <si>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</si>
  <si>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</si>
  <si>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</si>
  <si>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</si>
  <si>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</si>
  <si>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</si>
  <si>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</si>
  <si>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</si>
  <si>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</si>
  <si>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</si>
  <si>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</si>
  <si>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</si>
  <si>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</si>
  <si>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</si>
  <si>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</si>
  <si>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</si>
  <si>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</si>
  <si>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</si>
  <si>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</si>
  <si>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</si>
  <si>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</si>
  <si>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</si>
  <si>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</si>
  <si>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</si>
  <si>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</si>
  <si>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</si>
  <si>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</si>
  <si>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</si>
  <si>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</si>
  <si>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</si>
  <si>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</si>
  <si>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</si>
  <si>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</si>
  <si>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</si>
  <si>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</si>
  <si>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</si>
  <si>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</si>
  <si>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</si>
  <si>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</si>
  <si>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</si>
  <si>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</si>
  <si>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</si>
  <si>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</si>
  <si>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</si>
  <si>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</si>
  <si>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</si>
  <si>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</si>
  <si>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</si>
  <si>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</si>
  <si>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</si>
  <si>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</si>
  <si>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</si>
  <si>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</si>
  <si>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</si>
  <si>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</si>
  <si>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</si>
  <si>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</si>
  <si>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</si>
  <si>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</si>
  <si>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</si>
  <si>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</si>
  <si>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</si>
  <si>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</si>
  <si>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</si>
  <si>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</si>
  <si>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</si>
  <si>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</si>
  <si>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</si>
  <si>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</si>
  <si>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</si>
  <si>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</si>
  <si>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</si>
  <si>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</si>
  <si>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</si>
  <si>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</si>
  <si>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</si>
  <si>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</si>
  <si>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</si>
  <si>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</si>
  <si>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</si>
  <si>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</si>
  <si>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</si>
  <si>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</si>
  <si>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</si>
  <si>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</si>
  <si>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</si>
  <si>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</si>
  <si>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</si>
  <si>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</si>
  <si>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</si>
  <si>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</si>
  <si>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</si>
  <si>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</si>
  <si>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</si>
  <si>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</si>
  <si>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</si>
  <si>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</si>
  <si>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</si>
  <si>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</si>
  <si>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</si>
  <si>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</si>
  <si>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</si>
  <si>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</si>
  <si>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</si>
  <si>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</si>
  <si>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</si>
  <si>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</si>
  <si>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</si>
  <si>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</si>
  <si>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</si>
  <si>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</si>
  <si>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</si>
  <si>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</si>
  <si>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</si>
  <si>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</si>
  <si>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</si>
  <si>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</si>
  <si>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</si>
  <si>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</si>
  <si>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</si>
  <si>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</si>
  <si>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</si>
  <si>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</si>
  <si>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</si>
  <si>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</si>
  <si>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</si>
  <si>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</si>
  <si>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</si>
  <si>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</si>
  <si>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</si>
  <si>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</si>
  <si>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</si>
  <si>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</si>
  <si>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</si>
  <si>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</si>
  <si>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</si>
  <si>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</si>
  <si>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</si>
  <si>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</si>
  <si>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</si>
  <si>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</si>
  <si>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</si>
  <si>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</si>
  <si>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</si>
  <si>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</si>
  <si>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</si>
  <si>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</si>
  <si>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</si>
  <si>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</si>
  <si>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</si>
  <si>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</si>
  <si>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</si>
  <si>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</si>
  <si>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</si>
  <si>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</si>
  <si>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</si>
  <si>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</si>
  <si>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</si>
  <si>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</si>
  <si>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</si>
  <si>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</si>
  <si>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</si>
  <si>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</si>
  <si>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</si>
  <si>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</si>
  <si>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</si>
  <si>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</si>
  <si>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</si>
  <si>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</si>
  <si>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</si>
  <si>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</si>
  <si>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</si>
  <si>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</si>
  <si>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</si>
  <si>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</si>
  <si>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</si>
  <si>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</si>
  <si>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</si>
  <si>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</si>
  <si>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</si>
  <si>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</si>
  <si>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</si>
  <si>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</si>
  <si>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</si>
  <si>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</si>
  <si>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</si>
  <si>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</si>
  <si>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</si>
  <si>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</si>
  <si>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</si>
  <si>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</si>
  <si>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</si>
  <si>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</si>
  <si>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</si>
  <si>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</si>
  <si>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</si>
  <si>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</si>
  <si>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</si>
  <si>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</si>
  <si>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</si>
  <si>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</si>
  <si>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</si>
  <si>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</si>
  <si>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</si>
  <si>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</si>
  <si>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</si>
  <si>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</si>
  <si>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</si>
  <si>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</si>
  <si>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</si>
  <si>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</si>
  <si>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</si>
  <si>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</si>
  <si>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</si>
  <si>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</si>
  <si>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</si>
  <si>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</si>
  <si>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</si>
  <si>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</si>
  <si>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</si>
  <si>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</si>
  <si>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</si>
  <si>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</si>
  <si>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</si>
  <si>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</si>
  <si>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</si>
  <si>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</si>
  <si>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</si>
  <si>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</si>
  <si>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</si>
  <si>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</si>
  <si>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</si>
  <si>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</si>
  <si>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</si>
  <si>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</si>
  <si>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</si>
  <si>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</si>
  <si>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</si>
  <si>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</si>
  <si>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</si>
  <si>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</si>
  <si>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</si>
  <si>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</si>
  <si>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</si>
  <si>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</si>
  <si>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</si>
  <si>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</si>
  <si>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</si>
  <si>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</si>
  <si>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</si>
  <si>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</si>
  <si>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</si>
  <si>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</si>
  <si>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</si>
  <si>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</si>
  <si>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</si>
  <si>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</si>
  <si>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</si>
  <si>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</si>
  <si>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</si>
  <si>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</si>
  <si>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</si>
  <si>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</si>
  <si>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</si>
  <si>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</si>
  <si>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</si>
  <si>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</si>
  <si>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</si>
  <si>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</si>
  <si>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</si>
  <si>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</si>
  <si>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</si>
  <si>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</si>
  <si>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</si>
  <si>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</si>
  <si>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</si>
  <si>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</si>
  <si>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</si>
  <si>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</si>
  <si>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</si>
  <si>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</si>
  <si>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</si>
  <si>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</si>
  <si>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</si>
  <si>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</si>
  <si>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</si>
  <si>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</si>
  <si>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</si>
  <si>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</si>
  <si>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</si>
  <si>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</si>
  <si>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</si>
  <si>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</si>
  <si>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</si>
  <si>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</si>
  <si>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</si>
  <si>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</si>
  <si>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</si>
  <si>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</si>
  <si>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</si>
  <si>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</si>
  <si>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</si>
  <si>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</si>
  <si>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</si>
  <si>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</si>
  <si>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</si>
  <si>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</si>
  <si>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</si>
  <si>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</si>
  <si>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</si>
  <si>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</si>
  <si>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</si>
  <si>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</si>
  <si>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</si>
  <si>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</si>
  <si>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</si>
  <si>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</si>
  <si>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</si>
  <si>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</si>
  <si>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</si>
  <si>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</si>
  <si>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</si>
  <si>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</si>
  <si>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</si>
  <si>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</si>
  <si>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</si>
  <si>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</si>
  <si>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</si>
  <si>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</si>
  <si>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</si>
  <si>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</si>
  <si>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</si>
  <si>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</si>
  <si>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</si>
  <si>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</si>
  <si>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</si>
  <si>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</si>
  <si>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</si>
  <si>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</si>
  <si>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</si>
  <si>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</si>
  <si>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</si>
  <si>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</si>
  <si>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</si>
  <si>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</si>
  <si>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</si>
  <si>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</si>
  <si>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</si>
  <si>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</si>
  <si>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</si>
  <si>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</si>
  <si>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</si>
  <si>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</si>
  <si>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</si>
  <si>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</si>
  <si>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</si>
  <si>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</si>
  <si>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</si>
  <si>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</si>
  <si>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</si>
  <si>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</si>
  <si>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</si>
  <si>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</si>
  <si>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</si>
  <si>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</si>
  <si>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</si>
  <si>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</si>
  <si>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</si>
  <si>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</si>
  <si>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</si>
  <si>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</si>
  <si>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</si>
  <si>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</si>
  <si>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</si>
  <si>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</si>
  <si>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</si>
  <si>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</si>
  <si>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</si>
  <si>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</si>
  <si>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</si>
  <si>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</si>
  <si>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</si>
  <si>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</si>
  <si>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</si>
  <si>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</si>
  <si>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</si>
  <si>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</si>
  <si>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</si>
  <si>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</si>
  <si>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</si>
  <si>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</si>
  <si>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</si>
  <si>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</si>
  <si>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</si>
  <si>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</si>
  <si>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</si>
  <si>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</si>
  <si>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</si>
  <si>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</si>
  <si>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</si>
  <si>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</si>
  <si>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</si>
  <si>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</si>
  <si>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</si>
  <si>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</si>
  <si>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</si>
  <si>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</si>
  <si>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</si>
  <si>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</si>
  <si>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</si>
  <si>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</si>
  <si>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</si>
  <si>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</si>
  <si>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</si>
  <si>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</si>
  <si>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</si>
  <si>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</si>
  <si>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</si>
  <si>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</si>
  <si>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</si>
  <si>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</si>
  <si>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</si>
  <si>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</si>
  <si>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</si>
  <si>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</si>
  <si>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</si>
  <si>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</si>
  <si>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</si>
  <si>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</si>
  <si>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</si>
  <si>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</si>
  <si>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</si>
  <si>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</si>
  <si>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</si>
  <si>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</si>
  <si>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</si>
  <si>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</si>
  <si>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</si>
  <si>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</si>
  <si>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</si>
  <si>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</si>
  <si>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</si>
  <si>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</si>
  <si>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</si>
  <si>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</si>
  <si>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</si>
  <si>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</si>
  <si>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</si>
  <si>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</si>
  <si>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</si>
  <si>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</si>
  <si>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</si>
  <si>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</si>
  <si>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</si>
  <si>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</si>
  <si>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</si>
  <si>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</si>
  <si>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</si>
  <si>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</si>
  <si>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</si>
  <si>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</si>
  <si>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</si>
  <si>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</si>
  <si>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</si>
  <si>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</si>
  <si>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</si>
  <si>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</si>
  <si>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</si>
  <si>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</si>
  <si>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</si>
  <si>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</si>
  <si>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</si>
  <si>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</si>
  <si>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</si>
  <si>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</si>
  <si>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</si>
  <si>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</si>
  <si>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</si>
  <si>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</si>
  <si>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</si>
  <si>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</si>
  <si>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</si>
  <si>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</si>
  <si>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</si>
  <si>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</si>
  <si>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</si>
  <si>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</si>
  <si>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</si>
  <si>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</si>
  <si>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</si>
  <si>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</si>
  <si>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</si>
  <si>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</si>
  <si>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</si>
  <si>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</si>
  <si>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</si>
  <si>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</si>
  <si>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</si>
  <si>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</si>
  <si>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</si>
  <si>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</si>
  <si>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</si>
  <si>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</si>
  <si>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</si>
  <si>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</si>
  <si>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</si>
  <si>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</si>
  <si>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</si>
  <si>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</si>
  <si>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</si>
  <si>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</si>
  <si>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</si>
  <si>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</si>
  <si>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</si>
  <si>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</si>
  <si>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</si>
  <si>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</si>
  <si>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</si>
  <si>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</si>
  <si>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</si>
  <si>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</si>
  <si>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</si>
  <si>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</si>
  <si>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</si>
  <si>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</si>
  <si>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</si>
  <si>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</si>
  <si>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</si>
  <si>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</si>
  <si>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</si>
  <si>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</si>
  <si>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</si>
  <si>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</si>
  <si>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</si>
  <si>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</si>
  <si>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</si>
  <si>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</si>
  <si>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</si>
  <si>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</si>
  <si>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</si>
  <si>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</si>
  <si>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</si>
  <si>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</si>
  <si>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</si>
  <si>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</si>
  <si>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</si>
  <si>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</si>
  <si>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</si>
  <si>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</si>
  <si>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</si>
  <si>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</si>
  <si>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</si>
  <si>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</si>
  <si>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</si>
  <si>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</si>
  <si>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</si>
  <si>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</si>
  <si>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</si>
  <si>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</si>
  <si>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</si>
  <si>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</si>
  <si>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</si>
  <si>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</si>
  <si>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</si>
  <si>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</si>
  <si>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</si>
  <si>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</si>
  <si>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</si>
  <si>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</si>
  <si>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</si>
  <si>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</si>
  <si>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</si>
  <si>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</si>
  <si>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</si>
  <si>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</si>
  <si>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</si>
  <si>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</si>
  <si>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</si>
  <si>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</si>
  <si>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</si>
  <si>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</si>
  <si>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</si>
  <si>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</si>
  <si>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</si>
  <si>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</si>
  <si>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</si>
  <si>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</si>
  <si>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</si>
  <si>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</si>
  <si>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</si>
  <si>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</si>
  <si>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</si>
  <si>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</si>
  <si>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</si>
  <si>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</si>
  <si>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</si>
  <si>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</si>
  <si>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</si>
  <si>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</si>
  <si>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</si>
  <si>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</si>
  <si>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</si>
  <si>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</si>
  <si>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</si>
  <si>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</si>
  <si>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</si>
  <si>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</si>
  <si>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</si>
  <si>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</si>
  <si>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</si>
  <si>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</si>
  <si>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</si>
  <si>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</si>
  <si>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</si>
  <si>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</si>
  <si>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</si>
  <si>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</si>
  <si>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</si>
  <si>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</si>
  <si>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</si>
  <si>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</si>
  <si>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</si>
  <si>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</si>
  <si>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</si>
  <si>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</si>
  <si>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</si>
  <si>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</si>
  <si>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</si>
  <si>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</si>
  <si>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</si>
  <si>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</si>
  <si>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</si>
  <si>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</si>
  <si>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</si>
  <si>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</si>
  <si>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</si>
  <si>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</si>
  <si>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</si>
  <si>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</si>
  <si>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</si>
  <si>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</si>
  <si>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</si>
  <si>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</si>
  <si>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</si>
  <si>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</si>
  <si>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</si>
  <si>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</si>
  <si>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</si>
  <si>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</si>
  <si>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</si>
  <si>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</si>
  <si>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</si>
  <si>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</si>
  <si>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</si>
  <si>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</si>
  <si>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</si>
  <si>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</si>
  <si>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</si>
  <si>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</si>
  <si>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</si>
  <si>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</si>
  <si>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</si>
  <si>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</si>
  <si>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</si>
  <si>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</si>
  <si>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</si>
  <si>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</si>
  <si>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</si>
  <si>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</si>
  <si>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</si>
  <si>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</si>
  <si>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</si>
  <si>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</si>
  <si>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</si>
  <si>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</si>
  <si>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</si>
  <si>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</si>
  <si>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</si>
  <si>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</si>
  <si>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</si>
  <si>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</si>
  <si>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</si>
  <si>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</si>
  <si>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</si>
  <si>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</si>
  <si>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</si>
  <si>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</si>
  <si>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</si>
  <si>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</si>
  <si>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</si>
  <si>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</si>
  <si>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</si>
  <si>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</si>
  <si>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</si>
  <si>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</si>
  <si>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</si>
  <si>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</si>
  <si>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</si>
  <si>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</si>
  <si>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</si>
  <si>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</si>
  <si>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</si>
  <si>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</si>
  <si>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</si>
  <si>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</si>
  <si>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</si>
  <si>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</si>
  <si>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</si>
  <si>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</si>
  <si>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</si>
  <si>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</si>
  <si>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</si>
  <si>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</si>
  <si>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</si>
  <si>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</si>
  <si>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</si>
  <si>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</si>
  <si>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</si>
  <si>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</si>
  <si>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</si>
  <si>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</si>
  <si>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</si>
  <si>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</si>
  <si>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</si>
  <si>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</si>
  <si>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</si>
  <si>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</si>
  <si>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</si>
  <si>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</si>
  <si>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</si>
  <si>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</si>
  <si>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</si>
  <si>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</si>
  <si>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</si>
  <si>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</si>
  <si>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</si>
  <si>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</si>
  <si>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</si>
  <si>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</si>
  <si>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</si>
  <si>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</si>
  <si>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</si>
  <si>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</si>
  <si>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</si>
  <si>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</si>
  <si>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</si>
  <si>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</si>
  <si>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</si>
  <si>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</si>
  <si>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</si>
  <si>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</si>
  <si>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</si>
  <si>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</si>
  <si>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</si>
  <si>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</si>
  <si>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</si>
  <si>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</si>
  <si>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</si>
  <si>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</si>
  <si>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</si>
  <si>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</si>
  <si>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</si>
  <si>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</si>
  <si>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</si>
  <si>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</si>
  <si>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</si>
  <si>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</si>
  <si>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</si>
  <si>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</si>
  <si>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</si>
  <si>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</si>
  <si>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</si>
  <si>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</si>
  <si>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</si>
  <si>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</si>
  <si>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</si>
  <si>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</si>
  <si>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</si>
  <si>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</si>
  <si>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</si>
  <si>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</si>
  <si>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</si>
  <si>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</si>
  <si>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</si>
  <si>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</si>
  <si>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</si>
  <si>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</si>
  <si>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</si>
  <si>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</si>
  <si>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</si>
  <si>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</si>
  <si>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</si>
  <si>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</si>
  <si>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</si>
  <si>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</si>
  <si>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</si>
  <si>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</si>
  <si>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</si>
  <si>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</si>
  <si>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</si>
  <si>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</si>
  <si>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</si>
  <si>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</si>
  <si>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</si>
  <si>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</si>
  <si>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</si>
  <si>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</si>
  <si>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</si>
  <si>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</si>
  <si>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</si>
  <si>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</si>
  <si>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</si>
  <si>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</si>
  <si>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</si>
  <si>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</si>
  <si>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</si>
  <si>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</si>
  <si>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</si>
  <si>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</si>
  <si>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</si>
  <si>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</si>
  <si>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</si>
  <si>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</si>
  <si>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</si>
  <si>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</si>
  <si>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</si>
  <si>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</si>
  <si>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</si>
  <si>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</si>
  <si>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</si>
  <si>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</si>
  <si>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</si>
  <si>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</si>
  <si>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</si>
  <si>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</si>
  <si>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</si>
  <si>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</si>
  <si>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</si>
  <si>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</si>
  <si>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</si>
  <si>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</si>
  <si>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</si>
  <si>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</si>
  <si>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</si>
  <si>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</si>
  <si>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</si>
  <si>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</si>
  <si>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</si>
  <si>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</si>
  <si>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</si>
  <si>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</si>
  <si>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</si>
  <si>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</si>
  <si>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</si>
  <si>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</si>
  <si>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</si>
  <si>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</si>
  <si>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</si>
  <si>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</si>
  <si>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</si>
  <si>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</si>
  <si>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</si>
  <si>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</si>
  <si>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</si>
  <si>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</si>
  <si>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</si>
  <si>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</si>
  <si>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</si>
  <si>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</si>
  <si>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</si>
  <si>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</si>
  <si>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</si>
  <si>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</si>
  <si>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</si>
  <si>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</si>
  <si>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</si>
  <si>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</si>
  <si>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</si>
  <si>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</si>
  <si>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</si>
  <si>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</si>
  <si>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</si>
  <si>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</si>
  <si>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</si>
  <si>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</si>
  <si>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</si>
  <si>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</si>
  <si>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</si>
  <si>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</si>
  <si>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</si>
  <si>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</si>
  <si>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</si>
  <si>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</si>
  <si>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</si>
  <si>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</si>
  <si>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</si>
  <si>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</si>
  <si>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</si>
  <si>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</si>
  <si>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</si>
  <si>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</si>
  <si>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</si>
  <si>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</si>
  <si>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</si>
  <si>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</si>
  <si>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</si>
  <si>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</si>
  <si>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</si>
  <si>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</si>
  <si>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</si>
  <si>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</si>
  <si>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</si>
  <si>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</si>
  <si>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</si>
  <si>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</si>
  <si>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</si>
  <si>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</si>
  <si>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</si>
  <si>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</si>
  <si>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</si>
  <si>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</si>
  <si>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</si>
  <si>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</si>
  <si>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</si>
  <si>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</si>
  <si>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</si>
  <si>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</si>
  <si>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</si>
  <si>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</si>
  <si>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</si>
  <si>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</si>
  <si>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</si>
  <si>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</si>
  <si>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</si>
  <si>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</si>
  <si>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</si>
  <si>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</si>
  <si>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</si>
  <si>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</si>
  <si>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</si>
  <si>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</si>
  <si>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</si>
  <si>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</si>
  <si>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</si>
  <si>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</si>
  <si>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</si>
  <si>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</si>
  <si>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</si>
  <si>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</si>
  <si>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</si>
  <si>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</si>
  <si>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</si>
  <si>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</si>
  <si>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</si>
  <si>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</si>
  <si>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</si>
  <si>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</si>
  <si>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</si>
  <si>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</si>
  <si>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</si>
  <si>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</si>
  <si>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</si>
  <si>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</si>
  <si>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</si>
  <si>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</si>
  <si>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</si>
  <si>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</si>
  <si>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</si>
  <si>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</si>
  <si>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</si>
  <si>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</si>
  <si>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</si>
  <si>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</si>
  <si>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</si>
  <si>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</si>
  <si>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</si>
  <si>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</si>
  <si>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</si>
  <si>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</si>
  <si>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</si>
  <si>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</si>
  <si>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</si>
  <si>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</si>
  <si>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</si>
  <si>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</si>
  <si>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</si>
  <si>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</si>
  <si>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</si>
  <si>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</si>
  <si>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</si>
  <si>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</si>
  <si>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</si>
  <si>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</si>
  <si>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</si>
  <si>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</si>
  <si>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</si>
  <si>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</si>
  <si>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</si>
  <si>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</si>
  <si>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</si>
  <si>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</si>
  <si>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</si>
  <si>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</si>
  <si>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</si>
  <si>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</si>
  <si>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</si>
  <si>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</si>
  <si>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</si>
  <si>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</si>
  <si>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</si>
  <si>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</si>
  <si>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</si>
  <si>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</si>
  <si>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</si>
  <si>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</si>
  <si>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</si>
  <si>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</si>
  <si>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</si>
  <si>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</si>
  <si>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</si>
  <si>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</si>
  <si>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</si>
  <si>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</si>
  <si>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</si>
  <si>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</si>
  <si>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</si>
  <si>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</si>
  <si>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</si>
  <si>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</si>
  <si>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</si>
  <si>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</si>
  <si>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</si>
  <si>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</si>
  <si>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</si>
  <si>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</si>
  <si>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</si>
  <si>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</si>
  <si>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</si>
  <si>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</si>
  <si>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</si>
  <si>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</si>
  <si>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</si>
  <si>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</si>
  <si>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</si>
  <si>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</si>
  <si>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</si>
  <si>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</si>
  <si>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</si>
  <si>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</si>
  <si>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</si>
  <si>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</si>
  <si>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</si>
  <si>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</si>
  <si>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</si>
  <si>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</si>
  <si>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</si>
  <si>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</si>
  <si>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</si>
  <si>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</si>
  <si>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</si>
  <si>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</si>
  <si>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</si>
  <si>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</si>
  <si>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</si>
  <si>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</si>
  <si>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</si>
  <si>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</si>
  <si>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</si>
  <si>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</si>
  <si>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</si>
  <si>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</si>
  <si>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</si>
  <si>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</si>
  <si>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</si>
  <si>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</si>
  <si>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</si>
  <si>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</si>
  <si>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</si>
  <si>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</si>
  <si>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</si>
  <si>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</si>
  <si>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</si>
  <si>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</si>
  <si>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</si>
  <si>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</si>
  <si>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</si>
  <si>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</si>
  <si>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</si>
  <si>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</si>
  <si>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</si>
  <si>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</si>
  <si>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</si>
  <si>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</si>
  <si>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</si>
  <si>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</si>
  <si>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</si>
  <si>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</si>
  <si>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</si>
  <si>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</si>
  <si>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</si>
  <si>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</si>
  <si>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</si>
  <si>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</si>
  <si>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</si>
  <si>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</si>
  <si>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</si>
  <si>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</si>
  <si>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</si>
  <si>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</si>
  <si>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</si>
  <si>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</si>
  <si>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</si>
  <si>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</si>
  <si>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</si>
  <si>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</si>
  <si>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</si>
  <si>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</si>
  <si>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</si>
  <si>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</si>
  <si>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</si>
  <si>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</si>
  <si>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</si>
  <si>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</si>
  <si>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</si>
  <si>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</si>
  <si>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</si>
  <si>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</si>
  <si>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</si>
  <si>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</si>
  <si>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</si>
  <si>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</si>
  <si>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</si>
  <si>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</si>
  <si>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</si>
  <si>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</si>
  <si>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</si>
  <si>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</si>
  <si>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</si>
  <si>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</si>
  <si>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</si>
  <si>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</si>
  <si>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</si>
  <si>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</si>
  <si>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</si>
  <si>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</si>
  <si>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</si>
  <si>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</si>
  <si>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</si>
  <si>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</si>
  <si>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</si>
  <si>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</si>
  <si>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</si>
  <si>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</si>
  <si>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</si>
  <si>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</si>
  <si>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</si>
  <si>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</si>
  <si>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</si>
  <si>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</si>
  <si>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</si>
  <si>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</si>
  <si>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</si>
  <si>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</si>
  <si>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</si>
  <si>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</si>
  <si>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</si>
  <si>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</si>
  <si>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</si>
  <si>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</si>
  <si>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</si>
  <si>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</si>
  <si>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</si>
  <si>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</si>
  <si>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</si>
  <si>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</si>
  <si>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</si>
  <si>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</si>
  <si>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</si>
  <si>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</si>
  <si>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</si>
  <si>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</si>
  <si>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</si>
  <si>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</si>
  <si>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</si>
  <si>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</si>
  <si>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</si>
  <si>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</si>
  <si>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</si>
  <si>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</si>
  <si>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</si>
  <si>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</si>
  <si>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</si>
  <si>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</si>
  <si>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</si>
  <si>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</si>
  <si>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</si>
  <si>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</si>
  <si>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</si>
  <si>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</si>
  <si>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</si>
  <si>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</si>
  <si>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</si>
  <si>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</si>
  <si>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</si>
  <si>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</si>
  <si>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</si>
  <si>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</si>
  <si>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</si>
  <si>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</si>
  <si>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</si>
  <si>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</si>
  <si>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</si>
  <si>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</si>
  <si>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</si>
  <si>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</si>
  <si>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</si>
  <si>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</si>
  <si>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</si>
  <si>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</si>
  <si>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</si>
  <si>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</si>
  <si>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</si>
  <si>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</si>
  <si>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</si>
  <si>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</si>
  <si>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</si>
  <si>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</si>
  <si>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</si>
  <si>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</si>
  <si>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</si>
  <si>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</si>
  <si>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</si>
  <si>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</si>
  <si>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</si>
  <si>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</si>
  <si>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</si>
  <si>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</si>
  <si>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</si>
  <si>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</si>
  <si>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</si>
  <si>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</si>
  <si>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</si>
  <si>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</si>
  <si>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</si>
  <si>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</si>
  <si>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</si>
  <si>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</si>
  <si>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</si>
  <si>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</si>
  <si>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</si>
  <si>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</si>
  <si>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</si>
  <si>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</si>
  <si>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</si>
  <si>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</si>
  <si>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</si>
  <si>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</si>
  <si>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</si>
  <si>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</si>
  <si>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</si>
  <si>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</si>
  <si>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</si>
  <si>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</si>
  <si>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</si>
  <si>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</si>
  <si>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</si>
  <si>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</si>
  <si>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</si>
  <si>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</si>
  <si>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</si>
  <si>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</si>
  <si>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</si>
  <si>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</si>
  <si>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</si>
  <si>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</si>
  <si>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</si>
  <si>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</si>
  <si>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</si>
  <si>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</si>
  <si>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</si>
  <si>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</si>
  <si>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</si>
  <si>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</si>
  <si>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</si>
  <si>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</si>
  <si>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</si>
  <si>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</si>
  <si>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</si>
  <si>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</si>
  <si>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</si>
  <si>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</si>
  <si>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</si>
  <si>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</si>
  <si>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</si>
  <si>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</si>
  <si>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</si>
  <si>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</si>
  <si>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</si>
  <si>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</si>
  <si>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</si>
  <si>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</si>
  <si>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</si>
  <si>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</si>
  <si>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</si>
  <si>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</si>
  <si>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</si>
  <si>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</si>
  <si>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</si>
  <si>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</si>
  <si>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</si>
  <si>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</si>
  <si>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</si>
  <si>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</si>
  <si>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</si>
  <si>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</si>
  <si>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</si>
  <si>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</si>
  <si>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</si>
  <si>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</si>
  <si>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</si>
  <si>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</si>
  <si>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</si>
  <si>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</si>
  <si>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</si>
  <si>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</si>
  <si>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</si>
  <si>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</si>
  <si>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</si>
  <si>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</si>
  <si>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</si>
  <si>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</si>
  <si>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</si>
  <si>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</si>
  <si>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</si>
  <si>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</si>
  <si>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</si>
  <si>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</si>
  <si>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</si>
  <si>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</si>
  <si>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</si>
  <si>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</si>
  <si>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</si>
  <si>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</si>
  <si>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</si>
  <si>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</si>
  <si>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</si>
  <si>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</si>
  <si>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</si>
  <si>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</si>
  <si>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</si>
  <si>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</si>
  <si>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</si>
  <si>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</si>
  <si>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</si>
  <si>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</si>
  <si>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</si>
  <si>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</si>
  <si>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</si>
  <si>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</si>
  <si>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</si>
  <si>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</si>
  <si>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</si>
  <si>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</si>
  <si>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</si>
  <si>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</si>
  <si>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</si>
  <si>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</si>
  <si>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</si>
  <si>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</si>
  <si>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</si>
  <si>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</si>
  <si>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</si>
  <si>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</si>
  <si>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</si>
  <si>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</si>
  <si>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</si>
  <si>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</si>
  <si>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</si>
  <si>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</si>
  <si>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</si>
  <si>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</si>
  <si>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</si>
  <si>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</si>
  <si>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</si>
  <si>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</si>
  <si>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</si>
  <si>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</si>
  <si>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</si>
  <si>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</si>
  <si>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</si>
  <si>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</si>
  <si>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</si>
  <si>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</si>
  <si>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</si>
  <si>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</si>
  <si>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</si>
  <si>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</si>
  <si>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</si>
  <si>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</si>
  <si>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</si>
  <si>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</si>
  <si>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</si>
  <si>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</si>
  <si>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</si>
  <si>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</si>
  <si>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</si>
  <si>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</si>
  <si>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</si>
  <si>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</si>
  <si>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</si>
  <si>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</si>
  <si>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</si>
  <si>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</si>
  <si>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</si>
  <si>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</si>
  <si>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</si>
  <si>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</si>
  <si>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</si>
  <si>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</si>
  <si>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</si>
  <si>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</si>
  <si>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</si>
  <si>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</si>
  <si>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</si>
  <si>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</si>
  <si>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</si>
  <si>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</si>
  <si>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</si>
  <si>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</si>
  <si>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</si>
  <si>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</si>
  <si>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</si>
  <si>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</si>
  <si>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</si>
  <si>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</si>
  <si>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</si>
  <si>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</si>
  <si>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</si>
  <si>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</si>
  <si>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</si>
  <si>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</si>
  <si>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</si>
  <si>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</si>
  <si>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</si>
  <si>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</si>
  <si>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</si>
  <si>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</si>
  <si>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</si>
  <si>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</si>
  <si>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</si>
  <si>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</si>
  <si>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</si>
  <si>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</si>
  <si>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</si>
  <si>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</si>
  <si>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</si>
  <si>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</si>
  <si>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</si>
  <si>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</si>
  <si>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</si>
  <si>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</si>
  <si>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</si>
  <si>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</si>
  <si>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</si>
  <si>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</si>
  <si>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</si>
  <si>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</si>
  <si>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</si>
  <si>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</si>
  <si>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</si>
  <si>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</si>
  <si>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</si>
  <si>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</si>
  <si>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</si>
  <si>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</si>
  <si>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</si>
  <si>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</si>
  <si>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</si>
  <si>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</si>
  <si>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</si>
  <si>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</si>
  <si>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</si>
  <si>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</si>
  <si>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</si>
  <si>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</si>
  <si>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</si>
  <si>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</si>
  <si>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</si>
  <si>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</si>
  <si>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</si>
  <si>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</si>
  <si>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</si>
  <si>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</si>
  <si>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</si>
  <si>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</si>
  <si>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</si>
  <si>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</si>
  <si>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</si>
  <si>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</si>
  <si>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</si>
  <si>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</si>
  <si>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</si>
  <si>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</si>
  <si>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</si>
  <si>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</si>
  <si>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</si>
  <si>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</si>
  <si>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</si>
  <si>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</si>
  <si>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</si>
  <si>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</si>
  <si>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</si>
  <si>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</si>
  <si>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</si>
  <si>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</si>
  <si>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</si>
  <si>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</si>
  <si>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</si>
  <si>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</si>
  <si>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</si>
  <si>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</si>
  <si>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</si>
  <si>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</si>
  <si>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</si>
  <si>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</si>
  <si>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</si>
  <si>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</si>
  <si>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</si>
  <si>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</si>
  <si>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</si>
  <si>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</si>
  <si>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</si>
  <si>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</si>
  <si>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</si>
  <si>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</si>
  <si>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</si>
  <si>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</si>
  <si>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</si>
  <si>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</si>
  <si>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</si>
  <si>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</si>
  <si>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</si>
  <si>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</si>
  <si>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</si>
  <si>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</si>
  <si>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</si>
  <si>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</si>
  <si>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</si>
  <si>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</si>
  <si>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</si>
  <si>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</si>
  <si>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</si>
  <si>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</si>
  <si>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</si>
  <si>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</si>
  <si>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</si>
  <si>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</si>
  <si>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</si>
  <si>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</si>
  <si>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</si>
  <si>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</si>
  <si>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</si>
  <si>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</si>
  <si>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</si>
  <si>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</si>
  <si>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</si>
  <si>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</si>
  <si>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</si>
  <si>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</si>
  <si>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</si>
  <si>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</si>
  <si>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</si>
  <si>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</si>
  <si>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</si>
  <si>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</si>
  <si>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</si>
  <si>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</si>
  <si>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</si>
  <si>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</si>
  <si>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</si>
  <si>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</si>
  <si>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</si>
  <si>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</si>
  <si>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</si>
  <si>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</si>
  <si>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</si>
  <si>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</si>
  <si>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</si>
  <si>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</si>
  <si>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</si>
  <si>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</si>
  <si>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</si>
  <si>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</si>
  <si>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</si>
  <si>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</si>
  <si>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</si>
  <si>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</si>
  <si>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</si>
  <si>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</si>
  <si>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</si>
  <si>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</si>
  <si>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</si>
  <si>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</si>
  <si>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</si>
  <si>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</si>
  <si>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</si>
  <si>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</si>
  <si>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</si>
  <si>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</si>
  <si>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</si>
  <si>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</si>
  <si>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</si>
  <si>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</si>
  <si>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</si>
  <si>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</si>
  <si>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</si>
  <si>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</si>
  <si>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</si>
  <si>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</si>
  <si>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</si>
  <si>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</si>
  <si>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</si>
  <si>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</si>
  <si>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</si>
  <si>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</si>
  <si>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</si>
  <si>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</si>
  <si>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</si>
  <si>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</si>
  <si>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</si>
  <si>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</si>
  <si>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</si>
  <si>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</si>
  <si>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</si>
  <si>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</si>
  <si>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</si>
  <si>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</si>
  <si>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</si>
  <si>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</si>
  <si>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</si>
  <si>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</si>
  <si>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</si>
  <si>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</si>
  <si>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</si>
  <si>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</si>
  <si>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</si>
  <si>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</si>
  <si>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</si>
  <si>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</si>
  <si>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</si>
  <si>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</si>
  <si>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</si>
  <si>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</si>
  <si>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</si>
  <si>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</si>
  <si>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</si>
  <si>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</si>
  <si>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</si>
  <si>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</si>
  <si>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</si>
  <si>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</si>
  <si>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</si>
  <si>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</si>
  <si>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</si>
  <si>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</si>
  <si>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</si>
  <si>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</si>
  <si>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</si>
  <si>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</si>
  <si>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</si>
  <si>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</si>
  <si>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</si>
  <si>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</si>
  <si>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</si>
  <si>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</si>
  <si>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</si>
  <si>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</si>
  <si>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</si>
  <si>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</si>
  <si>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</si>
  <si>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</si>
  <si>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</si>
  <si>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</si>
  <si>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</si>
  <si>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</si>
  <si>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</si>
  <si>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</si>
  <si>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</si>
  <si>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</si>
  <si>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</si>
  <si>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</si>
  <si>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</si>
  <si>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</si>
  <si>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</si>
  <si>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</si>
  <si>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</si>
  <si>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</si>
  <si>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</si>
  <si>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</si>
  <si>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</si>
  <si>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</si>
  <si>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</si>
  <si>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</si>
  <si>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</si>
  <si>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</si>
  <si>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</si>
  <si>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</si>
  <si>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</si>
  <si>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</si>
  <si>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</si>
  <si>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</si>
  <si>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</si>
  <si>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</si>
  <si>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</si>
  <si>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</si>
  <si>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</si>
  <si>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</si>
  <si>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</si>
  <si>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</si>
  <si>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</si>
  <si>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</si>
  <si>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</si>
  <si>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</si>
  <si>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</si>
  <si>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</si>
  <si>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</si>
  <si>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</si>
  <si>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</si>
  <si>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</si>
  <si>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</si>
  <si>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</si>
  <si>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</si>
  <si>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</si>
  <si>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</si>
  <si>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</si>
  <si>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</si>
  <si>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</si>
  <si>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</si>
  <si>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</si>
  <si>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</si>
  <si>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</si>
  <si>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</si>
  <si>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</si>
  <si>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</si>
  <si>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</si>
  <si>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</si>
  <si>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</si>
  <si>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</si>
  <si>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</si>
  <si>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</si>
  <si>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</si>
  <si>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</si>
  <si>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</si>
  <si>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</si>
  <si>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</si>
  <si>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</si>
  <si>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</si>
  <si>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</si>
  <si>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</si>
  <si>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</si>
  <si>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</si>
  <si>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</si>
  <si>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</si>
  <si>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</si>
  <si>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</si>
  <si>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</si>
  <si>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</si>
  <si>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</si>
  <si>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</si>
  <si>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</si>
  <si>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</si>
  <si>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</si>
  <si>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</si>
  <si>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</si>
  <si>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</si>
  <si>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</si>
  <si>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</si>
  <si>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</si>
  <si>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</si>
  <si>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</si>
  <si>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</si>
  <si>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</si>
  <si>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</si>
  <si>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</si>
  <si>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</si>
  <si>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</si>
  <si>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</si>
  <si>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</si>
  <si>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</si>
  <si>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</si>
  <si>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</si>
  <si>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</si>
  <si>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</si>
  <si>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</si>
  <si>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</si>
  <si>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</si>
  <si>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</si>
  <si>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</si>
  <si>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</si>
  <si>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</si>
  <si>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</si>
  <si>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</si>
  <si>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</si>
  <si>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</si>
  <si>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</si>
  <si>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</si>
  <si>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</si>
  <si>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</si>
  <si>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</si>
  <si>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</si>
  <si>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</si>
  <si>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</si>
  <si>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</si>
  <si>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</si>
  <si>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</si>
  <si>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</si>
  <si>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</si>
  <si>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</si>
  <si>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</si>
  <si>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</si>
  <si>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</si>
  <si>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</si>
  <si>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</si>
  <si>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</si>
  <si>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</si>
  <si>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</si>
  <si>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</si>
  <si>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</si>
  <si>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</si>
  <si>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</si>
  <si>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</si>
  <si>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</si>
  <si>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</si>
  <si>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</si>
  <si>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</si>
  <si>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</si>
  <si>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</si>
  <si>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</si>
  <si>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</si>
  <si>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</si>
  <si>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</si>
  <si>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</si>
  <si>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</si>
  <si>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</si>
  <si>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</si>
  <si>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</si>
  <si>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</si>
  <si>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</si>
  <si>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</si>
  <si>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</si>
  <si>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</si>
  <si>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</si>
  <si>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</si>
  <si>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</si>
  <si>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</si>
  <si>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</si>
  <si>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</si>
  <si>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</si>
  <si>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</si>
  <si>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</si>
  <si>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</si>
  <si>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</si>
  <si>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</si>
  <si>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</si>
  <si>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</si>
  <si>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</si>
  <si>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</si>
  <si>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</si>
  <si>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</si>
  <si>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</si>
  <si>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</si>
  <si>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</si>
  <si>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</si>
  <si>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</si>
  <si>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</si>
  <si>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</si>
  <si>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</si>
  <si>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</si>
  <si>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</si>
  <si>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</si>
  <si>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</si>
  <si>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</si>
  <si>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</si>
  <si>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</si>
  <si>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</si>
  <si>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</si>
  <si>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</si>
  <si>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</si>
  <si>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</si>
  <si>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</si>
  <si>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</si>
  <si>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</si>
  <si>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</si>
  <si>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</si>
  <si>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</si>
  <si>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</si>
  <si>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</si>
  <si>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</si>
  <si>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</si>
  <si>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</si>
  <si>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</si>
  <si>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</si>
  <si>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</si>
  <si>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</si>
  <si>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</si>
  <si>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</si>
  <si>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</si>
  <si>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</si>
  <si>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</si>
  <si>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</si>
  <si>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</si>
  <si>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</si>
  <si>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</si>
  <si>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</si>
  <si>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</si>
  <si>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</si>
  <si>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</si>
  <si>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</si>
  <si>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</si>
  <si>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</si>
  <si>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</si>
  <si>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</si>
  <si>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</si>
  <si>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</si>
  <si>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</si>
  <si>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</si>
  <si>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</si>
  <si>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</si>
  <si>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</si>
  <si>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</si>
  <si>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</si>
  <si>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</si>
  <si>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</si>
  <si>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</si>
  <si>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</si>
  <si>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</si>
  <si>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</si>
  <si>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</si>
  <si>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</si>
  <si>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</si>
  <si>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</si>
  <si>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</si>
  <si>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</si>
  <si>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</si>
  <si>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</si>
  <si>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</si>
  <si>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</si>
  <si>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</si>
  <si>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</si>
  <si>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</si>
  <si>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</si>
  <si>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</si>
  <si>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</si>
  <si>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</si>
  <si>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</si>
  <si>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</si>
  <si>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</si>
  <si>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</si>
  <si>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</si>
  <si>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</si>
  <si>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</si>
  <si>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</si>
  <si>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</si>
  <si>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</si>
  <si>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</si>
  <si>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</si>
  <si>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</si>
  <si>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</si>
  <si>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</si>
  <si>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</si>
  <si>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</si>
  <si>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</si>
  <si>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</si>
  <si>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</si>
  <si>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</si>
  <si>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</si>
  <si>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</si>
  <si>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</si>
  <si>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</si>
  <si>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</si>
  <si>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</si>
  <si>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</si>
  <si>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</si>
  <si>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</si>
  <si>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</si>
  <si>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</si>
  <si>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</si>
  <si>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</si>
  <si>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</si>
  <si>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</si>
  <si>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</si>
  <si>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</si>
  <si>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</si>
  <si>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</si>
  <si>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</si>
  <si>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</si>
  <si>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</si>
  <si>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</si>
  <si>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</si>
  <si>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</si>
  <si>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</si>
  <si>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</si>
  <si>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</si>
  <si>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</si>
  <si>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</si>
  <si>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</si>
  <si>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</si>
  <si>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</si>
  <si>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</si>
  <si>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</si>
  <si>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</si>
  <si>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</si>
  <si>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</si>
  <si>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</si>
  <si>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</si>
  <si>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</si>
  <si>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</si>
  <si>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</si>
  <si>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</si>
  <si>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</si>
  <si>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</si>
  <si>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</si>
  <si>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</si>
  <si>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</si>
  <si>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</si>
  <si>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</si>
  <si>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</si>
  <si>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</si>
  <si>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</si>
  <si>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</si>
  <si>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</si>
  <si>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</si>
  <si>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</si>
  <si>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</si>
  <si>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</si>
  <si>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</si>
  <si>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</si>
  <si>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</si>
  <si>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</si>
  <si>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</si>
  <si>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</si>
  <si>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</si>
  <si>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</si>
  <si>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</si>
  <si>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</si>
  <si>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</si>
  <si>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</si>
  <si>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</si>
  <si>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</si>
  <si>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</si>
  <si>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</si>
  <si>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</si>
  <si>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</si>
  <si>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</si>
  <si>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</si>
  <si>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</si>
  <si>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</si>
  <si>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</si>
  <si>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</si>
  <si>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</si>
  <si>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</si>
  <si>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</si>
  <si>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</si>
  <si>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</si>
  <si>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</si>
  <si>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</si>
  <si>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</si>
  <si>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</si>
  <si>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</si>
  <si>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</si>
  <si>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</si>
  <si>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</si>
  <si>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</si>
  <si>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</si>
  <si>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</si>
  <si>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</si>
  <si>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</si>
  <si>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</si>
  <si>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</si>
  <si>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</si>
  <si>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</si>
  <si>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</si>
  <si>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</si>
  <si>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</si>
  <si>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</si>
  <si>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</si>
  <si>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</si>
  <si>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</si>
  <si>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</si>
  <si>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</si>
  <si>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</si>
  <si>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</si>
  <si>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</si>
  <si>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</si>
  <si>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</si>
  <si>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</si>
  <si>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</si>
  <si>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</si>
  <si>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</si>
  <si>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</si>
  <si>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</si>
  <si>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</si>
  <si>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</si>
  <si>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</si>
  <si>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</si>
  <si>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</si>
  <si>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</si>
  <si>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</si>
  <si>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</si>
  <si>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</si>
  <si>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</si>
  <si>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</si>
  <si>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</si>
  <si>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</si>
  <si>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</si>
  <si>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</si>
  <si>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</si>
  <si>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</si>
  <si>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</si>
  <si>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</si>
  <si>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</si>
  <si>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</si>
  <si>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</si>
  <si>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</si>
  <si>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</si>
  <si>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</si>
  <si>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</si>
  <si>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</si>
  <si>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</si>
  <si>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</si>
  <si>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</si>
  <si>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</si>
  <si>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</si>
  <si>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</si>
  <si>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</si>
  <si>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</si>
  <si>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</si>
  <si>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</si>
  <si>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</si>
  <si>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</si>
  <si>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</si>
  <si>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</si>
  <si>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</si>
  <si>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</si>
  <si>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</si>
  <si>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</si>
  <si>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</si>
  <si>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</si>
  <si>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</si>
  <si>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</si>
  <si>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</si>
  <si>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</si>
  <si>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</si>
  <si>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</si>
  <si>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</si>
  <si>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</si>
  <si>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</si>
  <si>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</si>
  <si>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</si>
  <si>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</si>
  <si>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</si>
  <si>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</si>
  <si>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</si>
  <si>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</si>
  <si>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</si>
  <si>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</si>
  <si>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</si>
  <si>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</si>
  <si>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</si>
  <si>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</si>
  <si>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</si>
  <si>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</si>
  <si>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</si>
  <si>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</si>
  <si>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</si>
  <si>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</si>
  <si>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</si>
  <si>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</si>
  <si>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</si>
  <si>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</si>
  <si>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</si>
  <si>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</si>
  <si>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</si>
  <si>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</si>
  <si>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</si>
  <si>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</si>
  <si>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</si>
  <si>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</si>
  <si>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</si>
  <si>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</si>
  <si>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</si>
  <si>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</si>
  <si>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</si>
  <si>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</si>
  <si>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</si>
  <si>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</si>
  <si>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</si>
  <si>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</si>
  <si>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</si>
  <si>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</si>
  <si>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</si>
  <si>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</si>
  <si>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</si>
  <si>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</si>
  <si>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</si>
  <si>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</si>
  <si>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</si>
  <si>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</si>
  <si>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</si>
  <si>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</si>
  <si>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</si>
  <si>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</si>
  <si>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</si>
  <si>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</si>
  <si>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</si>
  <si>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</si>
  <si>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</si>
  <si>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</si>
  <si>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</si>
  <si>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</si>
  <si>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</si>
  <si>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</si>
  <si>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</si>
  <si>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</si>
  <si>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</si>
  <si>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</si>
  <si>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</si>
  <si>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</si>
  <si>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</si>
  <si>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</si>
  <si>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</si>
  <si>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</si>
  <si>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</si>
  <si>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</si>
  <si>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</si>
  <si>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</si>
  <si>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</si>
  <si>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</si>
  <si>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</si>
  <si>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</si>
  <si>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</si>
  <si>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</si>
  <si>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</si>
  <si>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</si>
  <si>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</si>
  <si>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</si>
  <si>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</si>
  <si>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</si>
  <si>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</si>
  <si>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</si>
  <si>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</si>
  <si>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</si>
  <si>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</si>
  <si>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</si>
  <si>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</si>
  <si>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</si>
  <si>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</si>
  <si>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</si>
  <si>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</si>
  <si>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</si>
  <si>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</si>
  <si>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</si>
  <si>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</si>
  <si>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</si>
  <si>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</si>
  <si>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</si>
  <si>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</si>
  <si>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</si>
  <si>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</si>
  <si>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</si>
  <si>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</si>
  <si>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</si>
  <si>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</si>
  <si>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</si>
  <si>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</si>
  <si>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</si>
  <si>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</si>
  <si>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</si>
  <si>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</si>
  <si>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</si>
  <si>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</si>
  <si>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</si>
  <si>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</si>
  <si>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</si>
  <si>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</si>
  <si>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</si>
  <si>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</si>
  <si>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</si>
  <si>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</si>
  <si>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</si>
  <si>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</si>
  <si>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</si>
  <si>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</si>
  <si>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</si>
  <si>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</si>
  <si>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</si>
  <si>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</si>
  <si>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</si>
  <si>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</si>
  <si>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</si>
  <si>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</si>
  <si>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</si>
  <si>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</si>
  <si>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</si>
  <si>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</si>
  <si>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</si>
  <si>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</si>
  <si>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</si>
  <si>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</si>
  <si>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</si>
  <si>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</si>
  <si>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</si>
  <si>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</si>
  <si>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</si>
  <si>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</si>
  <si>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</si>
  <si>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</si>
  <si>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</si>
  <si>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</si>
  <si>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</si>
  <si>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</si>
  <si>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</si>
  <si>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</si>
  <si>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</si>
  <si>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</si>
  <si>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</si>
  <si>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</si>
  <si>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</si>
  <si>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</si>
  <si>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</si>
  <si>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</si>
  <si>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</si>
  <si>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</si>
  <si>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</si>
  <si>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</si>
  <si>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</si>
  <si>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</si>
  <si>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</si>
  <si>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</si>
  <si>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</si>
  <si>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</si>
  <si>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</si>
  <si>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</si>
  <si>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</si>
  <si>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</si>
  <si>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</si>
  <si>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</si>
  <si>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</si>
  <si>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</si>
  <si>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</si>
  <si>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</si>
  <si>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</si>
  <si>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</si>
  <si>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</si>
  <si>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</si>
  <si>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</si>
  <si>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</si>
  <si>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</si>
  <si>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</si>
  <si>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</si>
  <si>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</si>
  <si>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</si>
  <si>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</si>
  <si>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</si>
  <si>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</si>
  <si>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</si>
  <si>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</si>
  <si>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</si>
  <si>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</si>
  <si>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</si>
  <si>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</si>
  <si>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</si>
  <si>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</si>
  <si>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</si>
  <si>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</si>
  <si>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</si>
  <si>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</si>
  <si>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</si>
  <si>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</si>
  <si>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</si>
  <si>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</si>
  <si>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</si>
  <si>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</si>
  <si>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</si>
  <si>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</si>
  <si>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</si>
  <si>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</si>
  <si>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</si>
  <si>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</si>
  <si>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</si>
  <si>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</si>
  <si>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</si>
  <si>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</si>
  <si>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</si>
  <si>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</si>
  <si>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</si>
  <si>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</si>
  <si>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</si>
  <si>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</si>
  <si>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</si>
  <si>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</si>
  <si>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</si>
  <si>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</si>
  <si>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</si>
  <si>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</si>
  <si>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</si>
  <si>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</si>
  <si>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</si>
  <si>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</si>
  <si>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</si>
  <si>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</si>
  <si>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</si>
  <si>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</si>
  <si>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</si>
  <si>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</si>
  <si>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</si>
  <si>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</si>
  <si>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</si>
  <si>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</si>
  <si>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</si>
  <si>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</si>
  <si>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</si>
  <si>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</si>
  <si>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</si>
  <si>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</si>
  <si>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</si>
  <si>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</si>
  <si>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</si>
  <si>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</si>
  <si>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</si>
  <si>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</si>
  <si>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</si>
  <si>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</si>
  <si>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</si>
  <si>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</si>
  <si>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</si>
  <si>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</si>
  <si>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</si>
  <si>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</si>
  <si>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</si>
  <si>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</si>
  <si>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</si>
  <si>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</si>
  <si>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</si>
  <si>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</si>
  <si>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</si>
  <si>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</si>
  <si>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</si>
  <si>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</si>
  <si>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</si>
  <si>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</si>
  <si>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</si>
  <si>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</si>
  <si>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</si>
  <si>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</si>
  <si>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</si>
  <si>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</si>
  <si>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</si>
  <si>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</si>
  <si>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</si>
  <si>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</si>
  <si>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</si>
  <si>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</si>
  <si>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</si>
  <si>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</si>
  <si>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</si>
  <si>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</si>
  <si>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</si>
  <si>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</si>
  <si>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</si>
  <si>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</si>
  <si>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</si>
  <si>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</si>
  <si>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</si>
  <si>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</si>
  <si>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</si>
  <si>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</si>
  <si>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</si>
  <si>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</si>
  <si>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</si>
  <si>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</si>
  <si>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</si>
  <si>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</si>
  <si>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</si>
  <si>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</si>
  <si>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</si>
  <si>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</si>
  <si>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</si>
  <si>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</si>
  <si>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</si>
  <si>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</si>
  <si>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</si>
  <si>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</si>
  <si>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</si>
  <si>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</si>
  <si>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</si>
  <si>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</si>
  <si>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</si>
  <si>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</si>
  <si>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</si>
  <si>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</si>
  <si>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</si>
  <si>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</si>
  <si>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</si>
  <si>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</si>
  <si>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</si>
  <si>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</si>
  <si>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</si>
  <si>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</si>
  <si>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</si>
  <si>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</si>
  <si>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</si>
  <si>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</si>
  <si>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</si>
  <si>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</si>
  <si>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</si>
  <si>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</si>
  <si>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</si>
  <si>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</si>
  <si>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</si>
  <si>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</si>
  <si>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</si>
  <si>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</si>
  <si>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</si>
  <si>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</si>
  <si>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</si>
  <si>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</si>
  <si>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</si>
  <si>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</si>
  <si>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</si>
  <si>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</si>
  <si>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</si>
  <si>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</si>
  <si>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</si>
  <si>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</si>
  <si>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</si>
  <si>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</si>
  <si>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</si>
  <si>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</si>
  <si>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</si>
  <si>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</si>
  <si>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</si>
  <si>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</si>
  <si>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</si>
  <si>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</si>
  <si>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</si>
  <si>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</si>
  <si>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</si>
  <si>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</si>
  <si>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</si>
  <si>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</si>
  <si>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</si>
  <si>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</si>
  <si>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</si>
  <si>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</si>
  <si>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</si>
  <si>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</si>
  <si>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</si>
  <si>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</si>
  <si>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</si>
  <si>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</si>
  <si>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</si>
  <si>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</si>
  <si>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</si>
  <si>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</si>
  <si>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</si>
  <si>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</si>
  <si>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</si>
  <si>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</si>
  <si>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</si>
  <si>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</si>
  <si>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</si>
  <si>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</si>
  <si>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</si>
  <si>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</si>
  <si>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</si>
  <si>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</si>
  <si>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</si>
  <si>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</si>
  <si>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</si>
  <si>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</si>
  <si>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</si>
  <si>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</si>
  <si>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</si>
  <si>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</si>
  <si>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</si>
  <si>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</si>
  <si>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</si>
  <si>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</si>
  <si>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</si>
  <si>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</si>
  <si>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</si>
  <si>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</si>
  <si>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</si>
  <si>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</si>
  <si>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</si>
  <si>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 xml:space="preserve">State </t>
  </si>
  <si>
    <t>2011</t>
  </si>
  <si>
    <t>2012</t>
  </si>
  <si>
    <t>2013</t>
  </si>
  <si>
    <t>2014</t>
  </si>
  <si>
    <t>Sum of Quantity</t>
  </si>
  <si>
    <t>Count of Order ID</t>
  </si>
  <si>
    <t>Sum of Profit margin</t>
  </si>
  <si>
    <t>order ID</t>
  </si>
  <si>
    <t xml:space="preserve">Profit margin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</si>
</sst>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7" formatCode="\ &quot;#&quot;\ 0"/>
  </numFmts>
  <fonts count="8"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1"/>
      <color theme="1"/>
      <name val="Aptos ExtraBold"/>
      <family val="2"/>
    </font>
    <font>
      <sz val="11"/>
      <color theme="2"/>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3" fillId="0" borderId="0" applyFont="0" applyFill="0" applyBorder="0" applyAlignment="0" applyProtection="0"/>
  </cellStyleXfs>
  <cellXfs count="1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0" xfId="0" pivotButton="1"/>
    <xf numFmtId="0" fontId="0" fillId="0" borderId="0" xfId="0" applyAlignment="1">
      <alignment horizontal="left"/>
    </xf>
    <xf numFmtId="165" fontId="0" fillId="0" borderId="0" xfId="0" applyNumberFormat="1"/>
    <xf numFmtId="0" fontId="1" fillId="0" borderId="0" xfId="0" applyFont="1"/>
    <xf numFmtId="10" fontId="0" fillId="0" borderId="0" xfId="0" applyNumberFormat="1"/>
    <xf numFmtId="166" fontId="0" fillId="0" borderId="0" xfId="0" applyNumberFormat="1"/>
    <xf numFmtId="167" fontId="0" fillId="0" borderId="0" xfId="0" applyNumberFormat="1"/>
    <xf numFmtId="10" fontId="0" fillId="0" borderId="0" xfId="1" applyNumberFormat="1" applyFont="1"/>
    <xf numFmtId="0" fontId="0" fillId="0" borderId="0" xfId="0" applyNumberFormat="1"/>
    <xf numFmtId="164" fontId="6" fillId="0" borderId="0" xfId="0" applyNumberFormat="1" applyFont="1"/>
    <xf numFmtId="0" fontId="0" fillId="0" borderId="0" xfId="0" applyAlignment="1">
      <alignment horizontal="center" vertical="center"/>
    </xf>
    <xf numFmtId="0" fontId="7" fillId="0" borderId="0" xfId="0" applyFont="1"/>
  </cellXfs>
  <cellStyles count="2">
    <cellStyle name="Normal" xfId="0" builtinId="0"/>
    <cellStyle name="Percent" xfId="1" builtinId="5"/>
  </cellStyles>
  <dxfs count="173">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color theme="0"/>
      </font>
      <border>
        <bottom style="thin">
          <color theme="4"/>
        </bottom>
        <vertical/>
        <horizontal/>
      </border>
    </dxf>
    <dxf>
      <font>
        <color theme="0"/>
      </font>
      <fill>
        <patternFill>
          <bgColor theme="1" tint="0.14996795556505021"/>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068C6D5D-9A7A-401C-86B6-8E4A9859619E}">
      <tableStyleElement type="wholeTable" dxfId="169"/>
      <tableStyleElement type="headerRow" dxfId="168"/>
    </tableStyle>
    <tableStyle name="Data-style" pivot="0" count="3" xr9:uid="{00000000-0011-0000-FFFF-FFFF00000000}">
      <tableStyleElement type="headerRow" dxfId="172"/>
      <tableStyleElement type="firstRowStripe" dxfId="171"/>
      <tableStyleElement type="secondRowStripe" dxfId="17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730.20659999999998</c:v>
                </c:pt>
                <c:pt idx="1">
                  <c:v>1138.5829999999994</c:v>
                </c:pt>
                <c:pt idx="2">
                  <c:v>4358.8912999999984</c:v>
                </c:pt>
                <c:pt idx="3">
                  <c:v>2237.1077999999993</c:v>
                </c:pt>
                <c:pt idx="4">
                  <c:v>1260.0067000000001</c:v>
                </c:pt>
                <c:pt idx="5">
                  <c:v>2091.9339999999997</c:v>
                </c:pt>
                <c:pt idx="6">
                  <c:v>3517.9279999999999</c:v>
                </c:pt>
                <c:pt idx="7">
                  <c:v>5276.824599999999</c:v>
                </c:pt>
                <c:pt idx="8">
                  <c:v>3480.5183999999999</c:v>
                </c:pt>
                <c:pt idx="9">
                  <c:v>3309.6647999999996</c:v>
                </c:pt>
                <c:pt idx="10">
                  <c:v>3976.7724999999969</c:v>
                </c:pt>
                <c:pt idx="11">
                  <c:v>3058.9921999999997</c:v>
                </c:pt>
              </c:numCache>
            </c:numRef>
          </c:val>
          <c:extLst>
            <c:ext xmlns:c16="http://schemas.microsoft.com/office/drawing/2014/chart" uri="{C3380CC4-5D6E-409C-BE32-E72D297353CC}">
              <c16:uniqueId val="{00000001-320E-4207-B0CF-5F8CCEBC37A9}"/>
            </c:ext>
          </c:extLst>
        </c:ser>
        <c:dLbls>
          <c:showLegendKey val="0"/>
          <c:showVal val="0"/>
          <c:showCatName val="0"/>
          <c:showSerName val="0"/>
          <c:showPercent val="0"/>
          <c:showBubbleSize val="0"/>
        </c:dLbls>
        <c:axId val="1287768239"/>
        <c:axId val="1287780239"/>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3705.9459999999999</c:v>
                </c:pt>
                <c:pt idx="1">
                  <c:v>6622.8639999999968</c:v>
                </c:pt>
                <c:pt idx="2">
                  <c:v>25565.98</c:v>
                </c:pt>
                <c:pt idx="3">
                  <c:v>14219.011000000002</c:v>
                </c:pt>
                <c:pt idx="4">
                  <c:v>13297.954500000003</c:v>
                </c:pt>
                <c:pt idx="5">
                  <c:v>9876.0540000000019</c:v>
                </c:pt>
                <c:pt idx="6">
                  <c:v>23627.624999999996</c:v>
                </c:pt>
                <c:pt idx="7">
                  <c:v>26189.992999999995</c:v>
                </c:pt>
                <c:pt idx="8">
                  <c:v>23754.678500000009</c:v>
                </c:pt>
                <c:pt idx="9">
                  <c:v>22187.042999999987</c:v>
                </c:pt>
                <c:pt idx="10">
                  <c:v>22600.390499999998</c:v>
                </c:pt>
                <c:pt idx="11">
                  <c:v>34207.735000000008</c:v>
                </c:pt>
              </c:numCache>
            </c:numRef>
          </c:val>
          <c:extLst>
            <c:ext xmlns:c16="http://schemas.microsoft.com/office/drawing/2014/chart" uri="{C3380CC4-5D6E-409C-BE32-E72D297353CC}">
              <c16:uniqueId val="{00000000-320E-4207-B0CF-5F8CCEBC37A9}"/>
            </c:ext>
          </c:extLst>
        </c:ser>
        <c:dLbls>
          <c:showLegendKey val="0"/>
          <c:showVal val="0"/>
          <c:showCatName val="0"/>
          <c:showSerName val="0"/>
          <c:showPercent val="0"/>
          <c:showBubbleSize val="0"/>
        </c:dLbls>
        <c:gapWidth val="219"/>
        <c:overlap val="-27"/>
        <c:axId val="1287792719"/>
        <c:axId val="1287795119"/>
      </c:barChart>
      <c:catAx>
        <c:axId val="128779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795119"/>
        <c:crosses val="autoZero"/>
        <c:auto val="1"/>
        <c:lblAlgn val="ctr"/>
        <c:lblOffset val="100"/>
        <c:noMultiLvlLbl val="0"/>
      </c:catAx>
      <c:valAx>
        <c:axId val="1287795119"/>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792719"/>
        <c:crosses val="autoZero"/>
        <c:crossBetween val="between"/>
      </c:valAx>
      <c:valAx>
        <c:axId val="1287780239"/>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768239"/>
        <c:crosses val="max"/>
        <c:crossBetween val="between"/>
      </c:valAx>
      <c:catAx>
        <c:axId val="1287768239"/>
        <c:scaling>
          <c:orientation val="minMax"/>
        </c:scaling>
        <c:delete val="1"/>
        <c:axPos val="b"/>
        <c:numFmt formatCode="General" sourceLinked="1"/>
        <c:majorTickMark val="out"/>
        <c:minorTickMark val="none"/>
        <c:tickLblPos val="nextTo"/>
        <c:crossAx val="128778023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0C7-4F72-A5B4-40F4892744E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0C7-4F72-A5B4-40F4892744E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0C7-4F72-A5B4-40F4892744E1}"/>
              </c:ext>
            </c:extLst>
          </c:dPt>
          <c:cat>
            <c:strRef>
              <c:f>'Pie chart'!$A$4:$A$7</c:f>
              <c:strCache>
                <c:ptCount val="3"/>
                <c:pt idx="0">
                  <c:v>Furniture</c:v>
                </c:pt>
                <c:pt idx="1">
                  <c:v>Office Supplies</c:v>
                </c:pt>
                <c:pt idx="2">
                  <c:v>Technology</c:v>
                </c:pt>
              </c:strCache>
            </c:strRef>
          </c:cat>
          <c:val>
            <c:numRef>
              <c:f>'Pie chart'!$B$4:$B$7</c:f>
              <c:numCache>
                <c:formatCode>0.00%</c:formatCode>
                <c:ptCount val="3"/>
                <c:pt idx="0">
                  <c:v>0.36784665172829495</c:v>
                </c:pt>
                <c:pt idx="1">
                  <c:v>0.34151894911801167</c:v>
                </c:pt>
                <c:pt idx="2">
                  <c:v>0.29063439915369338</c:v>
                </c:pt>
              </c:numCache>
            </c:numRef>
          </c:val>
          <c:extLst>
            <c:ext xmlns:c16="http://schemas.microsoft.com/office/drawing/2014/chart" uri="{C3380CC4-5D6E-409C-BE32-E72D297353CC}">
              <c16:uniqueId val="{00000000-EA30-4A8B-8F4B-DE76492F52C0}"/>
            </c:ext>
          </c:extLst>
        </c:ser>
        <c:dLbls>
          <c:showLegendKey val="0"/>
          <c:showVal val="0"/>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Chairs</c:v>
                </c:pt>
                <c:pt idx="1">
                  <c:v>Tables</c:v>
                </c:pt>
                <c:pt idx="2">
                  <c:v>Phones</c:v>
                </c:pt>
                <c:pt idx="3">
                  <c:v>Storage</c:v>
                </c:pt>
                <c:pt idx="4">
                  <c:v>Accessories</c:v>
                </c:pt>
              </c:strCache>
            </c:strRef>
          </c:cat>
          <c:val>
            <c:numRef>
              <c:f>'Top 5'!$B$4:$B$9</c:f>
              <c:numCache>
                <c:formatCode>General</c:formatCode>
                <c:ptCount val="5"/>
                <c:pt idx="0">
                  <c:v>36279.223999999987</c:v>
                </c:pt>
                <c:pt idx="1">
                  <c:v>28137.891</c:v>
                </c:pt>
                <c:pt idx="2">
                  <c:v>24832.768000000007</c:v>
                </c:pt>
                <c:pt idx="3">
                  <c:v>24803.766</c:v>
                </c:pt>
                <c:pt idx="4">
                  <c:v>20071.872000000003</c:v>
                </c:pt>
              </c:numCache>
            </c:numRef>
          </c:val>
          <c:extLst>
            <c:ext xmlns:c16="http://schemas.microsoft.com/office/drawing/2014/chart" uri="{C3380CC4-5D6E-409C-BE32-E72D297353CC}">
              <c16:uniqueId val="{00000000-D4D1-460E-9BCA-24768EEB4802}"/>
            </c:ext>
          </c:extLst>
        </c:ser>
        <c:dLbls>
          <c:showLegendKey val="0"/>
          <c:showVal val="0"/>
          <c:showCatName val="0"/>
          <c:showSerName val="0"/>
          <c:showPercent val="0"/>
          <c:showBubbleSize val="0"/>
        </c:dLbls>
        <c:gapWidth val="182"/>
        <c:axId val="1287741359"/>
        <c:axId val="1287756719"/>
      </c:barChart>
      <c:catAx>
        <c:axId val="1287741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756719"/>
        <c:crosses val="autoZero"/>
        <c:auto val="1"/>
        <c:lblAlgn val="ctr"/>
        <c:lblOffset val="100"/>
        <c:noMultiLvlLbl val="0"/>
      </c:catAx>
      <c:valAx>
        <c:axId val="1287756719"/>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7741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797720503963727E-2"/>
          <c:y val="0.27638538655513867"/>
          <c:w val="0.8806536285525729"/>
          <c:h val="0.5543625103075600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3705.9459999999999</c:v>
                </c:pt>
                <c:pt idx="1">
                  <c:v>6622.8639999999968</c:v>
                </c:pt>
                <c:pt idx="2">
                  <c:v>25565.98</c:v>
                </c:pt>
                <c:pt idx="3">
                  <c:v>14219.011000000002</c:v>
                </c:pt>
                <c:pt idx="4">
                  <c:v>13297.954500000003</c:v>
                </c:pt>
                <c:pt idx="5">
                  <c:v>9876.0540000000019</c:v>
                </c:pt>
                <c:pt idx="6">
                  <c:v>23627.624999999996</c:v>
                </c:pt>
                <c:pt idx="7">
                  <c:v>26189.992999999995</c:v>
                </c:pt>
                <c:pt idx="8">
                  <c:v>23754.678500000009</c:v>
                </c:pt>
                <c:pt idx="9">
                  <c:v>22187.042999999987</c:v>
                </c:pt>
                <c:pt idx="10">
                  <c:v>22600.390499999998</c:v>
                </c:pt>
                <c:pt idx="11">
                  <c:v>34207.735000000008</c:v>
                </c:pt>
              </c:numCache>
            </c:numRef>
          </c:val>
          <c:smooth val="0"/>
          <c:extLst>
            <c:ext xmlns:c16="http://schemas.microsoft.com/office/drawing/2014/chart" uri="{C3380CC4-5D6E-409C-BE32-E72D297353CC}">
              <c16:uniqueId val="{00000000-292E-4ACC-947B-E4D16FA56695}"/>
            </c:ext>
          </c:extLst>
        </c:ser>
        <c:dLbls>
          <c:showLegendKey val="0"/>
          <c:showVal val="0"/>
          <c:showCatName val="0"/>
          <c:showSerName val="0"/>
          <c:showPercent val="0"/>
          <c:showBubbleSize val="0"/>
        </c:dLbls>
        <c:smooth val="0"/>
        <c:axId val="1287753359"/>
        <c:axId val="1287766319"/>
      </c:lineChart>
      <c:catAx>
        <c:axId val="1287753359"/>
        <c:scaling>
          <c:orientation val="minMax"/>
        </c:scaling>
        <c:delete val="1"/>
        <c:axPos val="b"/>
        <c:numFmt formatCode="General" sourceLinked="1"/>
        <c:majorTickMark val="none"/>
        <c:minorTickMark val="none"/>
        <c:tickLblPos val="nextTo"/>
        <c:crossAx val="1287766319"/>
        <c:crosses val="autoZero"/>
        <c:auto val="1"/>
        <c:lblAlgn val="ctr"/>
        <c:lblOffset val="100"/>
        <c:noMultiLvlLbl val="0"/>
      </c:catAx>
      <c:valAx>
        <c:axId val="128776631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877533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730.20659999999998</c:v>
                </c:pt>
                <c:pt idx="1">
                  <c:v>1138.5829999999994</c:v>
                </c:pt>
                <c:pt idx="2">
                  <c:v>4358.8912999999984</c:v>
                </c:pt>
                <c:pt idx="3">
                  <c:v>2237.1077999999993</c:v>
                </c:pt>
                <c:pt idx="4">
                  <c:v>1260.0067000000001</c:v>
                </c:pt>
                <c:pt idx="5">
                  <c:v>2091.9339999999997</c:v>
                </c:pt>
                <c:pt idx="6">
                  <c:v>3517.9279999999999</c:v>
                </c:pt>
                <c:pt idx="7">
                  <c:v>5276.824599999999</c:v>
                </c:pt>
                <c:pt idx="8">
                  <c:v>3480.5183999999999</c:v>
                </c:pt>
                <c:pt idx="9">
                  <c:v>3309.6647999999996</c:v>
                </c:pt>
                <c:pt idx="10">
                  <c:v>3976.7724999999969</c:v>
                </c:pt>
                <c:pt idx="11">
                  <c:v>3058.9921999999997</c:v>
                </c:pt>
              </c:numCache>
            </c:numRef>
          </c:val>
          <c:smooth val="0"/>
          <c:extLst>
            <c:ext xmlns:c16="http://schemas.microsoft.com/office/drawing/2014/chart" uri="{C3380CC4-5D6E-409C-BE32-E72D297353CC}">
              <c16:uniqueId val="{00000000-848B-4069-9D68-32A14164A3BE}"/>
            </c:ext>
          </c:extLst>
        </c:ser>
        <c:dLbls>
          <c:showLegendKey val="0"/>
          <c:showVal val="0"/>
          <c:showCatName val="0"/>
          <c:showSerName val="0"/>
          <c:showPercent val="0"/>
          <c:showBubbleSize val="0"/>
        </c:dLbls>
        <c:smooth val="0"/>
        <c:axId val="1632853231"/>
        <c:axId val="1632835951"/>
      </c:lineChart>
      <c:catAx>
        <c:axId val="1632853231"/>
        <c:scaling>
          <c:orientation val="minMax"/>
        </c:scaling>
        <c:delete val="1"/>
        <c:axPos val="b"/>
        <c:numFmt formatCode="General" sourceLinked="1"/>
        <c:majorTickMark val="none"/>
        <c:minorTickMark val="none"/>
        <c:tickLblPos val="nextTo"/>
        <c:crossAx val="1632835951"/>
        <c:crosses val="autoZero"/>
        <c:auto val="1"/>
        <c:lblAlgn val="ctr"/>
        <c:lblOffset val="100"/>
        <c:noMultiLvlLbl val="0"/>
      </c:catAx>
      <c:valAx>
        <c:axId val="163283595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32853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5568849299306"/>
          <c:y val="0.23055099430372186"/>
          <c:w val="0.72191863517060373"/>
          <c:h val="0.53774387576552929"/>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110</c:v>
                </c:pt>
                <c:pt idx="1">
                  <c:v>123</c:v>
                </c:pt>
                <c:pt idx="2">
                  <c:v>263</c:v>
                </c:pt>
                <c:pt idx="3">
                  <c:v>183</c:v>
                </c:pt>
                <c:pt idx="4">
                  <c:v>247</c:v>
                </c:pt>
                <c:pt idx="5">
                  <c:v>195</c:v>
                </c:pt>
                <c:pt idx="6">
                  <c:v>235</c:v>
                </c:pt>
                <c:pt idx="7">
                  <c:v>275</c:v>
                </c:pt>
                <c:pt idx="8">
                  <c:v>517</c:v>
                </c:pt>
                <c:pt idx="9">
                  <c:v>451</c:v>
                </c:pt>
                <c:pt idx="10">
                  <c:v>378</c:v>
                </c:pt>
                <c:pt idx="11">
                  <c:v>653</c:v>
                </c:pt>
              </c:numCache>
            </c:numRef>
          </c:val>
          <c:smooth val="0"/>
          <c:extLst>
            <c:ext xmlns:c16="http://schemas.microsoft.com/office/drawing/2014/chart" uri="{C3380CC4-5D6E-409C-BE32-E72D297353CC}">
              <c16:uniqueId val="{00000000-13FD-4025-A124-7BC6EF5B6167}"/>
            </c:ext>
          </c:extLst>
        </c:ser>
        <c:dLbls>
          <c:showLegendKey val="0"/>
          <c:showVal val="0"/>
          <c:showCatName val="0"/>
          <c:showSerName val="0"/>
          <c:showPercent val="0"/>
          <c:showBubbleSize val="0"/>
        </c:dLbls>
        <c:smooth val="0"/>
        <c:axId val="1287752399"/>
        <c:axId val="1287754319"/>
      </c:lineChart>
      <c:catAx>
        <c:axId val="1287752399"/>
        <c:scaling>
          <c:orientation val="minMax"/>
        </c:scaling>
        <c:delete val="1"/>
        <c:axPos val="b"/>
        <c:numFmt formatCode="General" sourceLinked="1"/>
        <c:majorTickMark val="none"/>
        <c:minorTickMark val="none"/>
        <c:tickLblPos val="nextTo"/>
        <c:crossAx val="1287754319"/>
        <c:crosses val="autoZero"/>
        <c:auto val="1"/>
        <c:lblAlgn val="ctr"/>
        <c:lblOffset val="100"/>
        <c:noMultiLvlLbl val="0"/>
      </c:catAx>
      <c:valAx>
        <c:axId val="128775431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87752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9375E-2"/>
          <c:y val="0.24615384615384617"/>
          <c:w val="0.828125"/>
          <c:h val="0.54871794871794877"/>
        </c:manualLayout>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26</c:v>
                </c:pt>
                <c:pt idx="1">
                  <c:v>37</c:v>
                </c:pt>
                <c:pt idx="2">
                  <c:v>72</c:v>
                </c:pt>
                <c:pt idx="3">
                  <c:v>52</c:v>
                </c:pt>
                <c:pt idx="4">
                  <c:v>59</c:v>
                </c:pt>
                <c:pt idx="5">
                  <c:v>45</c:v>
                </c:pt>
                <c:pt idx="6">
                  <c:v>61</c:v>
                </c:pt>
                <c:pt idx="7">
                  <c:v>77</c:v>
                </c:pt>
                <c:pt idx="8">
                  <c:v>144</c:v>
                </c:pt>
                <c:pt idx="9">
                  <c:v>119</c:v>
                </c:pt>
                <c:pt idx="10">
                  <c:v>99</c:v>
                </c:pt>
                <c:pt idx="11">
                  <c:v>169</c:v>
                </c:pt>
              </c:numCache>
            </c:numRef>
          </c:val>
          <c:smooth val="0"/>
          <c:extLst>
            <c:ext xmlns:c16="http://schemas.microsoft.com/office/drawing/2014/chart" uri="{C3380CC4-5D6E-409C-BE32-E72D297353CC}">
              <c16:uniqueId val="{00000000-5B08-4DE0-A8D6-FD10D4A31552}"/>
            </c:ext>
          </c:extLst>
        </c:ser>
        <c:dLbls>
          <c:showLegendKey val="0"/>
          <c:showVal val="0"/>
          <c:showCatName val="0"/>
          <c:showSerName val="0"/>
          <c:showPercent val="0"/>
          <c:showBubbleSize val="0"/>
        </c:dLbls>
        <c:smooth val="0"/>
        <c:axId val="1632847471"/>
        <c:axId val="1632840271"/>
      </c:lineChart>
      <c:catAx>
        <c:axId val="1632847471"/>
        <c:scaling>
          <c:orientation val="minMax"/>
        </c:scaling>
        <c:delete val="1"/>
        <c:axPos val="b"/>
        <c:numFmt formatCode="General" sourceLinked="1"/>
        <c:majorTickMark val="none"/>
        <c:minorTickMark val="none"/>
        <c:tickLblPos val="nextTo"/>
        <c:crossAx val="1632840271"/>
        <c:crosses val="autoZero"/>
        <c:auto val="1"/>
        <c:lblAlgn val="ctr"/>
        <c:lblOffset val="100"/>
        <c:noMultiLvlLbl val="0"/>
      </c:catAx>
      <c:valAx>
        <c:axId val="163284027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328474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0.1970364921669123</c:v>
                </c:pt>
                <c:pt idx="1">
                  <c:v>0.17191701354580133</c:v>
                </c:pt>
                <c:pt idx="2">
                  <c:v>0.17049576429301747</c:v>
                </c:pt>
                <c:pt idx="3">
                  <c:v>0.15733216606977793</c:v>
                </c:pt>
                <c:pt idx="4">
                  <c:v>9.4751918424747186E-2</c:v>
                </c:pt>
                <c:pt idx="5">
                  <c:v>0.21181880941517728</c:v>
                </c:pt>
                <c:pt idx="6">
                  <c:v>0.14889046190634905</c:v>
                </c:pt>
                <c:pt idx="7">
                  <c:v>0.20148247462303637</c:v>
                </c:pt>
                <c:pt idx="8">
                  <c:v>0.14651928040196371</c:v>
                </c:pt>
                <c:pt idx="9">
                  <c:v>0.14917106348962328</c:v>
                </c:pt>
                <c:pt idx="10">
                  <c:v>0.17596034457900173</c:v>
                </c:pt>
                <c:pt idx="11">
                  <c:v>8.9423991386743354E-2</c:v>
                </c:pt>
              </c:numCache>
            </c:numRef>
          </c:val>
          <c:smooth val="0"/>
          <c:extLst>
            <c:ext xmlns:c16="http://schemas.microsoft.com/office/drawing/2014/chart" uri="{C3380CC4-5D6E-409C-BE32-E72D297353CC}">
              <c16:uniqueId val="{00000000-C5C9-4D26-B2A2-5C723A560117}"/>
            </c:ext>
          </c:extLst>
        </c:ser>
        <c:dLbls>
          <c:showLegendKey val="0"/>
          <c:showVal val="0"/>
          <c:showCatName val="0"/>
          <c:showSerName val="0"/>
          <c:showPercent val="0"/>
          <c:showBubbleSize val="0"/>
        </c:dLbls>
        <c:smooth val="0"/>
        <c:axId val="1632887311"/>
        <c:axId val="1632862351"/>
      </c:lineChart>
      <c:catAx>
        <c:axId val="1632887311"/>
        <c:scaling>
          <c:orientation val="minMax"/>
        </c:scaling>
        <c:delete val="1"/>
        <c:axPos val="b"/>
        <c:numFmt formatCode="General" sourceLinked="1"/>
        <c:majorTickMark val="none"/>
        <c:minorTickMark val="none"/>
        <c:tickLblPos val="nextTo"/>
        <c:crossAx val="1632862351"/>
        <c:crosses val="autoZero"/>
        <c:auto val="1"/>
        <c:lblAlgn val="ctr"/>
        <c:lblOffset val="100"/>
        <c:noMultiLvlLbl val="0"/>
      </c:catAx>
      <c:valAx>
        <c:axId val="163286235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328873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6797720503963727E-2"/>
          <c:y val="0.27638538655513867"/>
          <c:w val="0.8806536285525729"/>
          <c:h val="0.55436251030756001"/>
        </c:manualLayout>
      </c:layout>
      <c:lineChart>
        <c:grouping val="standard"/>
        <c:varyColors val="0"/>
        <c:ser>
          <c:idx val="0"/>
          <c:order val="0"/>
          <c:tx>
            <c:strRef>
              <c:f>Kpi!$B$3</c:f>
              <c:strCache>
                <c:ptCount val="1"/>
                <c:pt idx="0">
                  <c:v>Total</c:v>
                </c:pt>
              </c:strCache>
            </c:strRef>
          </c:tx>
          <c:spPr>
            <a:ln w="28575" cap="rnd">
              <a:solidFill>
                <a:schemeClr val="bg1">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3705.9459999999999</c:v>
                </c:pt>
                <c:pt idx="1">
                  <c:v>6622.8639999999968</c:v>
                </c:pt>
                <c:pt idx="2">
                  <c:v>25565.98</c:v>
                </c:pt>
                <c:pt idx="3">
                  <c:v>14219.011000000002</c:v>
                </c:pt>
                <c:pt idx="4">
                  <c:v>13297.954500000003</c:v>
                </c:pt>
                <c:pt idx="5">
                  <c:v>9876.0540000000019</c:v>
                </c:pt>
                <c:pt idx="6">
                  <c:v>23627.624999999996</c:v>
                </c:pt>
                <c:pt idx="7">
                  <c:v>26189.992999999995</c:v>
                </c:pt>
                <c:pt idx="8">
                  <c:v>23754.678500000009</c:v>
                </c:pt>
                <c:pt idx="9">
                  <c:v>22187.042999999987</c:v>
                </c:pt>
                <c:pt idx="10">
                  <c:v>22600.390499999998</c:v>
                </c:pt>
                <c:pt idx="11">
                  <c:v>34207.735000000008</c:v>
                </c:pt>
              </c:numCache>
            </c:numRef>
          </c:val>
          <c:smooth val="0"/>
          <c:extLst>
            <c:ext xmlns:c16="http://schemas.microsoft.com/office/drawing/2014/chart" uri="{C3380CC4-5D6E-409C-BE32-E72D297353CC}">
              <c16:uniqueId val="{00000000-F128-48D3-8613-91370D1B8BE7}"/>
            </c:ext>
          </c:extLst>
        </c:ser>
        <c:dLbls>
          <c:showLegendKey val="0"/>
          <c:showVal val="0"/>
          <c:showCatName val="0"/>
          <c:showSerName val="0"/>
          <c:showPercent val="0"/>
          <c:showBubbleSize val="0"/>
        </c:dLbls>
        <c:smooth val="0"/>
        <c:axId val="1287753359"/>
        <c:axId val="1287766319"/>
      </c:lineChart>
      <c:catAx>
        <c:axId val="1287753359"/>
        <c:scaling>
          <c:orientation val="minMax"/>
        </c:scaling>
        <c:delete val="1"/>
        <c:axPos val="b"/>
        <c:numFmt formatCode="General" sourceLinked="1"/>
        <c:majorTickMark val="none"/>
        <c:minorTickMark val="none"/>
        <c:tickLblPos val="nextTo"/>
        <c:crossAx val="1287766319"/>
        <c:crosses val="autoZero"/>
        <c:auto val="1"/>
        <c:lblAlgn val="ctr"/>
        <c:lblOffset val="100"/>
        <c:noMultiLvlLbl val="0"/>
      </c:catAx>
      <c:valAx>
        <c:axId val="128776631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877533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Analysis.xlsx]Kpi!PivotTable6</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730.20659999999998</c:v>
                </c:pt>
                <c:pt idx="1">
                  <c:v>1138.5829999999994</c:v>
                </c:pt>
                <c:pt idx="2">
                  <c:v>4358.8912999999984</c:v>
                </c:pt>
                <c:pt idx="3">
                  <c:v>2237.1077999999993</c:v>
                </c:pt>
                <c:pt idx="4">
                  <c:v>1260.0067000000001</c:v>
                </c:pt>
                <c:pt idx="5">
                  <c:v>2091.9339999999997</c:v>
                </c:pt>
                <c:pt idx="6">
                  <c:v>3517.9279999999999</c:v>
                </c:pt>
                <c:pt idx="7">
                  <c:v>5276.824599999999</c:v>
                </c:pt>
                <c:pt idx="8">
                  <c:v>3480.5183999999999</c:v>
                </c:pt>
                <c:pt idx="9">
                  <c:v>3309.6647999999996</c:v>
                </c:pt>
                <c:pt idx="10">
                  <c:v>3976.7724999999969</c:v>
                </c:pt>
                <c:pt idx="11">
                  <c:v>3058.9921999999997</c:v>
                </c:pt>
              </c:numCache>
            </c:numRef>
          </c:val>
          <c:smooth val="0"/>
          <c:extLst>
            <c:ext xmlns:c16="http://schemas.microsoft.com/office/drawing/2014/chart" uri="{C3380CC4-5D6E-409C-BE32-E72D297353CC}">
              <c16:uniqueId val="{00000000-0BFF-4CD6-89CB-38233197523F}"/>
            </c:ext>
          </c:extLst>
        </c:ser>
        <c:dLbls>
          <c:showLegendKey val="0"/>
          <c:showVal val="0"/>
          <c:showCatName val="0"/>
          <c:showSerName val="0"/>
          <c:showPercent val="0"/>
          <c:showBubbleSize val="0"/>
        </c:dLbls>
        <c:smooth val="0"/>
        <c:axId val="1632853231"/>
        <c:axId val="1632835951"/>
      </c:lineChart>
      <c:catAx>
        <c:axId val="1632853231"/>
        <c:scaling>
          <c:orientation val="minMax"/>
        </c:scaling>
        <c:delete val="1"/>
        <c:axPos val="b"/>
        <c:numFmt formatCode="General" sourceLinked="1"/>
        <c:majorTickMark val="none"/>
        <c:minorTickMark val="none"/>
        <c:tickLblPos val="nextTo"/>
        <c:crossAx val="1632835951"/>
        <c:crosses val="autoZero"/>
        <c:auto val="1"/>
        <c:lblAlgn val="ctr"/>
        <c:lblOffset val="100"/>
        <c:noMultiLvlLbl val="0"/>
      </c:catAx>
      <c:valAx>
        <c:axId val="163283595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3285323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Analysis.xlsx]Kpi!PivotTable7</c:name>
    <c:fmtId val="1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55568849299306"/>
          <c:y val="0.23055099430372186"/>
          <c:w val="0.72191863517060373"/>
          <c:h val="0.53774387576552929"/>
        </c:manualLayout>
      </c:layout>
      <c:lineChart>
        <c:grouping val="standard"/>
        <c:varyColors val="0"/>
        <c:ser>
          <c:idx val="0"/>
          <c:order val="0"/>
          <c:tx>
            <c:strRef>
              <c:f>Kpi!$H$3</c:f>
              <c:strCache>
                <c:ptCount val="1"/>
                <c:pt idx="0">
                  <c:v>Total</c:v>
                </c:pt>
              </c:strCache>
            </c:strRef>
          </c:tx>
          <c:spPr>
            <a:ln w="3492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110</c:v>
                </c:pt>
                <c:pt idx="1">
                  <c:v>123</c:v>
                </c:pt>
                <c:pt idx="2">
                  <c:v>263</c:v>
                </c:pt>
                <c:pt idx="3">
                  <c:v>183</c:v>
                </c:pt>
                <c:pt idx="4">
                  <c:v>247</c:v>
                </c:pt>
                <c:pt idx="5">
                  <c:v>195</c:v>
                </c:pt>
                <c:pt idx="6">
                  <c:v>235</c:v>
                </c:pt>
                <c:pt idx="7">
                  <c:v>275</c:v>
                </c:pt>
                <c:pt idx="8">
                  <c:v>517</c:v>
                </c:pt>
                <c:pt idx="9">
                  <c:v>451</c:v>
                </c:pt>
                <c:pt idx="10">
                  <c:v>378</c:v>
                </c:pt>
                <c:pt idx="11">
                  <c:v>653</c:v>
                </c:pt>
              </c:numCache>
            </c:numRef>
          </c:val>
          <c:smooth val="0"/>
          <c:extLst>
            <c:ext xmlns:c16="http://schemas.microsoft.com/office/drawing/2014/chart" uri="{C3380CC4-5D6E-409C-BE32-E72D297353CC}">
              <c16:uniqueId val="{00000000-E065-4F0D-B756-82710D6F21D2}"/>
            </c:ext>
          </c:extLst>
        </c:ser>
        <c:dLbls>
          <c:showLegendKey val="0"/>
          <c:showVal val="0"/>
          <c:showCatName val="0"/>
          <c:showSerName val="0"/>
          <c:showPercent val="0"/>
          <c:showBubbleSize val="0"/>
        </c:dLbls>
        <c:smooth val="0"/>
        <c:axId val="1287752399"/>
        <c:axId val="1287754319"/>
      </c:lineChart>
      <c:catAx>
        <c:axId val="1287752399"/>
        <c:scaling>
          <c:orientation val="minMax"/>
        </c:scaling>
        <c:delete val="1"/>
        <c:axPos val="b"/>
        <c:numFmt formatCode="General" sourceLinked="1"/>
        <c:majorTickMark val="none"/>
        <c:minorTickMark val="none"/>
        <c:tickLblPos val="nextTo"/>
        <c:crossAx val="1287754319"/>
        <c:crosses val="autoZero"/>
        <c:auto val="1"/>
        <c:lblAlgn val="ctr"/>
        <c:lblOffset val="100"/>
        <c:noMultiLvlLbl val="0"/>
      </c:catAx>
      <c:valAx>
        <c:axId val="128775431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28775239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Analysis.xlsx]Kpi!PivotTable8</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59375E-2"/>
          <c:y val="0.24615384615384617"/>
          <c:w val="0.828125"/>
          <c:h val="0.54871794871794877"/>
        </c:manualLayout>
      </c:layout>
      <c:lineChart>
        <c:grouping val="standard"/>
        <c:varyColors val="0"/>
        <c:ser>
          <c:idx val="0"/>
          <c:order val="0"/>
          <c:tx>
            <c:strRef>
              <c:f>Kpi!$K$3</c:f>
              <c:strCache>
                <c:ptCount val="1"/>
                <c:pt idx="0">
                  <c:v>Total</c:v>
                </c:pt>
              </c:strCache>
            </c:strRef>
          </c:tx>
          <c:spPr>
            <a:ln w="34925" cap="rnd">
              <a:solidFill>
                <a:schemeClr val="bg1">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26</c:v>
                </c:pt>
                <c:pt idx="1">
                  <c:v>37</c:v>
                </c:pt>
                <c:pt idx="2">
                  <c:v>72</c:v>
                </c:pt>
                <c:pt idx="3">
                  <c:v>52</c:v>
                </c:pt>
                <c:pt idx="4">
                  <c:v>59</c:v>
                </c:pt>
                <c:pt idx="5">
                  <c:v>45</c:v>
                </c:pt>
                <c:pt idx="6">
                  <c:v>61</c:v>
                </c:pt>
                <c:pt idx="7">
                  <c:v>77</c:v>
                </c:pt>
                <c:pt idx="8">
                  <c:v>144</c:v>
                </c:pt>
                <c:pt idx="9">
                  <c:v>119</c:v>
                </c:pt>
                <c:pt idx="10">
                  <c:v>99</c:v>
                </c:pt>
                <c:pt idx="11">
                  <c:v>169</c:v>
                </c:pt>
              </c:numCache>
            </c:numRef>
          </c:val>
          <c:smooth val="0"/>
          <c:extLst>
            <c:ext xmlns:c16="http://schemas.microsoft.com/office/drawing/2014/chart" uri="{C3380CC4-5D6E-409C-BE32-E72D297353CC}">
              <c16:uniqueId val="{00000000-BAED-4B41-8E3F-F6CB654FA72B}"/>
            </c:ext>
          </c:extLst>
        </c:ser>
        <c:dLbls>
          <c:showLegendKey val="0"/>
          <c:showVal val="0"/>
          <c:showCatName val="0"/>
          <c:showSerName val="0"/>
          <c:showPercent val="0"/>
          <c:showBubbleSize val="0"/>
        </c:dLbls>
        <c:smooth val="0"/>
        <c:axId val="1632847471"/>
        <c:axId val="1632840271"/>
      </c:lineChart>
      <c:catAx>
        <c:axId val="1632847471"/>
        <c:scaling>
          <c:orientation val="minMax"/>
        </c:scaling>
        <c:delete val="1"/>
        <c:axPos val="b"/>
        <c:numFmt formatCode="General" sourceLinked="1"/>
        <c:majorTickMark val="none"/>
        <c:minorTickMark val="none"/>
        <c:tickLblPos val="nextTo"/>
        <c:crossAx val="1632840271"/>
        <c:crosses val="autoZero"/>
        <c:auto val="1"/>
        <c:lblAlgn val="ctr"/>
        <c:lblOffset val="100"/>
        <c:noMultiLvlLbl val="0"/>
      </c:catAx>
      <c:valAx>
        <c:axId val="163284027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3284747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Analysis.xlsx]Kpi!PivotTable9</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0.1970364921669123</c:v>
                </c:pt>
                <c:pt idx="1">
                  <c:v>0.17191701354580133</c:v>
                </c:pt>
                <c:pt idx="2">
                  <c:v>0.17049576429301747</c:v>
                </c:pt>
                <c:pt idx="3">
                  <c:v>0.15733216606977793</c:v>
                </c:pt>
                <c:pt idx="4">
                  <c:v>9.4751918424747186E-2</c:v>
                </c:pt>
                <c:pt idx="5">
                  <c:v>0.21181880941517728</c:v>
                </c:pt>
                <c:pt idx="6">
                  <c:v>0.14889046190634905</c:v>
                </c:pt>
                <c:pt idx="7">
                  <c:v>0.20148247462303637</c:v>
                </c:pt>
                <c:pt idx="8">
                  <c:v>0.14651928040196371</c:v>
                </c:pt>
                <c:pt idx="9">
                  <c:v>0.14917106348962328</c:v>
                </c:pt>
                <c:pt idx="10">
                  <c:v>0.17596034457900173</c:v>
                </c:pt>
                <c:pt idx="11">
                  <c:v>8.9423991386743354E-2</c:v>
                </c:pt>
              </c:numCache>
            </c:numRef>
          </c:val>
          <c:smooth val="0"/>
          <c:extLst>
            <c:ext xmlns:c16="http://schemas.microsoft.com/office/drawing/2014/chart" uri="{C3380CC4-5D6E-409C-BE32-E72D297353CC}">
              <c16:uniqueId val="{00000000-1715-4FA6-888B-60549947F7CA}"/>
            </c:ext>
          </c:extLst>
        </c:ser>
        <c:dLbls>
          <c:showLegendKey val="0"/>
          <c:showVal val="0"/>
          <c:showCatName val="0"/>
          <c:showSerName val="0"/>
          <c:showPercent val="0"/>
          <c:showBubbleSize val="0"/>
        </c:dLbls>
        <c:smooth val="0"/>
        <c:axId val="1632887311"/>
        <c:axId val="1632862351"/>
      </c:lineChart>
      <c:catAx>
        <c:axId val="1632887311"/>
        <c:scaling>
          <c:orientation val="minMax"/>
        </c:scaling>
        <c:delete val="1"/>
        <c:axPos val="b"/>
        <c:numFmt formatCode="General" sourceLinked="1"/>
        <c:majorTickMark val="none"/>
        <c:minorTickMark val="none"/>
        <c:tickLblPos val="nextTo"/>
        <c:crossAx val="1632862351"/>
        <c:crosses val="autoZero"/>
        <c:auto val="1"/>
        <c:lblAlgn val="ctr"/>
        <c:lblOffset val="100"/>
        <c:noMultiLvlLbl val="0"/>
      </c:catAx>
      <c:valAx>
        <c:axId val="163286235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1632887311"/>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31186501895507"/>
          <c:y val="0.25306452817824765"/>
          <c:w val="0.68189845194307785"/>
          <c:h val="0.55122095837865148"/>
        </c:manualLayout>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730.20659999999998</c:v>
                </c:pt>
                <c:pt idx="1">
                  <c:v>1138.5829999999994</c:v>
                </c:pt>
                <c:pt idx="2">
                  <c:v>4358.8912999999984</c:v>
                </c:pt>
                <c:pt idx="3">
                  <c:v>2237.1077999999993</c:v>
                </c:pt>
                <c:pt idx="4">
                  <c:v>1260.0067000000001</c:v>
                </c:pt>
                <c:pt idx="5">
                  <c:v>2091.9339999999997</c:v>
                </c:pt>
                <c:pt idx="6">
                  <c:v>3517.9279999999999</c:v>
                </c:pt>
                <c:pt idx="7">
                  <c:v>5276.824599999999</c:v>
                </c:pt>
                <c:pt idx="8">
                  <c:v>3480.5183999999999</c:v>
                </c:pt>
                <c:pt idx="9">
                  <c:v>3309.6647999999996</c:v>
                </c:pt>
                <c:pt idx="10">
                  <c:v>3976.7724999999969</c:v>
                </c:pt>
                <c:pt idx="11">
                  <c:v>3058.9921999999997</c:v>
                </c:pt>
              </c:numCache>
            </c:numRef>
          </c:val>
          <c:extLst>
            <c:ext xmlns:c16="http://schemas.microsoft.com/office/drawing/2014/chart" uri="{C3380CC4-5D6E-409C-BE32-E72D297353CC}">
              <c16:uniqueId val="{00000000-5765-4FAE-ABF7-3FB5E661DF58}"/>
            </c:ext>
          </c:extLst>
        </c:ser>
        <c:dLbls>
          <c:showLegendKey val="0"/>
          <c:showVal val="0"/>
          <c:showCatName val="0"/>
          <c:showSerName val="0"/>
          <c:showPercent val="0"/>
          <c:showBubbleSize val="0"/>
        </c:dLbls>
        <c:axId val="1287768239"/>
        <c:axId val="1287780239"/>
      </c:areaChart>
      <c:barChart>
        <c:barDir val="col"/>
        <c:grouping val="clustered"/>
        <c:varyColors val="0"/>
        <c:ser>
          <c:idx val="0"/>
          <c:order val="0"/>
          <c:tx>
            <c:strRef>
              <c:f>'Combo chart'!$B$3</c:f>
              <c:strCache>
                <c:ptCount val="1"/>
                <c:pt idx="0">
                  <c:v>Sum of Sales</c:v>
                </c:pt>
              </c:strCache>
            </c:strRef>
          </c:tx>
          <c:spPr>
            <a:solidFill>
              <a:schemeClr val="bg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3705.9459999999999</c:v>
                </c:pt>
                <c:pt idx="1">
                  <c:v>6622.8639999999968</c:v>
                </c:pt>
                <c:pt idx="2">
                  <c:v>25565.98</c:v>
                </c:pt>
                <c:pt idx="3">
                  <c:v>14219.011000000002</c:v>
                </c:pt>
                <c:pt idx="4">
                  <c:v>13297.954500000003</c:v>
                </c:pt>
                <c:pt idx="5">
                  <c:v>9876.0540000000019</c:v>
                </c:pt>
                <c:pt idx="6">
                  <c:v>23627.624999999996</c:v>
                </c:pt>
                <c:pt idx="7">
                  <c:v>26189.992999999995</c:v>
                </c:pt>
                <c:pt idx="8">
                  <c:v>23754.678500000009</c:v>
                </c:pt>
                <c:pt idx="9">
                  <c:v>22187.042999999987</c:v>
                </c:pt>
                <c:pt idx="10">
                  <c:v>22600.390499999998</c:v>
                </c:pt>
                <c:pt idx="11">
                  <c:v>34207.735000000008</c:v>
                </c:pt>
              </c:numCache>
            </c:numRef>
          </c:val>
          <c:extLst>
            <c:ext xmlns:c16="http://schemas.microsoft.com/office/drawing/2014/chart" uri="{C3380CC4-5D6E-409C-BE32-E72D297353CC}">
              <c16:uniqueId val="{00000001-5765-4FAE-ABF7-3FB5E661DF58}"/>
            </c:ext>
          </c:extLst>
        </c:ser>
        <c:dLbls>
          <c:showLegendKey val="0"/>
          <c:showVal val="0"/>
          <c:showCatName val="0"/>
          <c:showSerName val="0"/>
          <c:showPercent val="0"/>
          <c:showBubbleSize val="0"/>
        </c:dLbls>
        <c:gapWidth val="73"/>
        <c:overlap val="-27"/>
        <c:axId val="1287792719"/>
        <c:axId val="1287795119"/>
      </c:barChart>
      <c:catAx>
        <c:axId val="128779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87795119"/>
        <c:crosses val="autoZero"/>
        <c:auto val="1"/>
        <c:lblAlgn val="ctr"/>
        <c:lblOffset val="100"/>
        <c:noMultiLvlLbl val="0"/>
      </c:catAx>
      <c:valAx>
        <c:axId val="128779511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SALES</a:t>
                </a:r>
              </a:p>
            </c:rich>
          </c:tx>
          <c:layout>
            <c:manualLayout>
              <c:xMode val="edge"/>
              <c:yMode val="edge"/>
              <c:x val="1.4931739611153986E-2"/>
              <c:y val="0.4255069214013741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87792719"/>
        <c:crosses val="autoZero"/>
        <c:crossBetween val="between"/>
      </c:valAx>
      <c:valAx>
        <c:axId val="1287780239"/>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r>
                  <a:rPr lang="en-US" b="1">
                    <a:solidFill>
                      <a:schemeClr val="bg1"/>
                    </a:solidFill>
                  </a:rPr>
                  <a:t>PROFIT</a:t>
                </a:r>
              </a:p>
            </c:rich>
          </c:tx>
          <c:layout>
            <c:manualLayout>
              <c:xMode val="edge"/>
              <c:yMode val="edge"/>
              <c:x val="0.93966072265857392"/>
              <c:y val="0.42065108760677106"/>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287768239"/>
        <c:crosses val="max"/>
        <c:crossBetween val="between"/>
      </c:valAx>
      <c:catAx>
        <c:axId val="1287768239"/>
        <c:scaling>
          <c:orientation val="minMax"/>
        </c:scaling>
        <c:delete val="1"/>
        <c:axPos val="b"/>
        <c:numFmt formatCode="General" sourceLinked="1"/>
        <c:majorTickMark val="out"/>
        <c:minorTickMark val="none"/>
        <c:tickLblPos val="nextTo"/>
        <c:crossAx val="1287780239"/>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Analysis.xlsx]Pie chart!PivotTable2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6">
              <a:lumMod val="20000"/>
              <a:lumOff val="8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20000"/>
              <a:lumOff val="80000"/>
            </a:schemeClr>
          </a:solidFill>
          <a:ln w="19050">
            <a:solidFill>
              <a:schemeClr val="lt1"/>
            </a:solidFill>
          </a:ln>
          <a:effectLst/>
        </c:spPr>
      </c:pivotFmt>
    </c:pivotFmts>
    <c:plotArea>
      <c:layout>
        <c:manualLayout>
          <c:layoutTarget val="inner"/>
          <c:xMode val="edge"/>
          <c:yMode val="edge"/>
          <c:x val="0.32662559285053255"/>
          <c:y val="0.26262428263953719"/>
          <c:w val="0.32382305404823186"/>
          <c:h val="0.69629589376434142"/>
        </c:manualLayout>
      </c:layout>
      <c:doughnutChart>
        <c:varyColors val="1"/>
        <c:ser>
          <c:idx val="0"/>
          <c:order val="0"/>
          <c:tx>
            <c:strRef>
              <c:f>'Pie chart'!$B$3</c:f>
              <c:strCache>
                <c:ptCount val="1"/>
                <c:pt idx="0">
                  <c:v>Total</c:v>
                </c:pt>
              </c:strCache>
            </c:strRef>
          </c:tx>
          <c:spPr>
            <a:solidFill>
              <a:schemeClr val="accent6">
                <a:lumMod val="20000"/>
                <a:lumOff val="80000"/>
              </a:schemeClr>
            </a:solidFill>
          </c:spPr>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4253-4D26-B753-9026E2800062}"/>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4253-4D26-B753-9026E2800062}"/>
              </c:ext>
            </c:extLst>
          </c:dPt>
          <c:dPt>
            <c:idx val="2"/>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5-4253-4D26-B753-9026E2800062}"/>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0.36784665172829495</c:v>
                </c:pt>
                <c:pt idx="1">
                  <c:v>0.34151894911801167</c:v>
                </c:pt>
                <c:pt idx="2">
                  <c:v>0.29063439915369338</c:v>
                </c:pt>
              </c:numCache>
            </c:numRef>
          </c:val>
          <c:extLst>
            <c:ext xmlns:c16="http://schemas.microsoft.com/office/drawing/2014/chart" uri="{C3380CC4-5D6E-409C-BE32-E72D297353CC}">
              <c16:uniqueId val="{00000006-4253-4D26-B753-9026E2800062}"/>
            </c:ext>
          </c:extLst>
        </c:ser>
        <c:dLbls>
          <c:showLegendKey val="0"/>
          <c:showVal val="1"/>
          <c:showCatName val="0"/>
          <c:showSerName val="0"/>
          <c:showPercent val="0"/>
          <c:showBubbleSize val="0"/>
          <c:showLeaderLines val="1"/>
        </c:dLbls>
        <c:firstSliceAng val="0"/>
        <c:holeSize val="38"/>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5!PivotTable4</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05789366644405"/>
          <c:y val="6.4102564102564097E-2"/>
          <c:w val="0.65001300123990235"/>
          <c:h val="0.7807803351504139"/>
        </c:manualLayout>
      </c:layout>
      <c:barChart>
        <c:barDir val="bar"/>
        <c:grouping val="clustered"/>
        <c:varyColors val="0"/>
        <c:ser>
          <c:idx val="0"/>
          <c:order val="0"/>
          <c:tx>
            <c:strRef>
              <c:f>'Top 5'!$B$3</c:f>
              <c:strCache>
                <c:ptCount val="1"/>
                <c:pt idx="0">
                  <c:v>Total</c:v>
                </c:pt>
              </c:strCache>
            </c:strRef>
          </c:tx>
          <c:spPr>
            <a:solidFill>
              <a:schemeClr val="bg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Chairs</c:v>
                </c:pt>
                <c:pt idx="1">
                  <c:v>Tables</c:v>
                </c:pt>
                <c:pt idx="2">
                  <c:v>Phones</c:v>
                </c:pt>
                <c:pt idx="3">
                  <c:v>Storage</c:v>
                </c:pt>
                <c:pt idx="4">
                  <c:v>Accessories</c:v>
                </c:pt>
              </c:strCache>
            </c:strRef>
          </c:cat>
          <c:val>
            <c:numRef>
              <c:f>'Top 5'!$B$4:$B$9</c:f>
              <c:numCache>
                <c:formatCode>General</c:formatCode>
                <c:ptCount val="5"/>
                <c:pt idx="0">
                  <c:v>36279.223999999987</c:v>
                </c:pt>
                <c:pt idx="1">
                  <c:v>28137.891</c:v>
                </c:pt>
                <c:pt idx="2">
                  <c:v>24832.768000000007</c:v>
                </c:pt>
                <c:pt idx="3">
                  <c:v>24803.766</c:v>
                </c:pt>
                <c:pt idx="4">
                  <c:v>20071.872000000003</c:v>
                </c:pt>
              </c:numCache>
            </c:numRef>
          </c:val>
          <c:extLst>
            <c:ext xmlns:c16="http://schemas.microsoft.com/office/drawing/2014/chart" uri="{C3380CC4-5D6E-409C-BE32-E72D297353CC}">
              <c16:uniqueId val="{00000000-AEDD-40CB-90DC-5C2E013630DC}"/>
            </c:ext>
          </c:extLst>
        </c:ser>
        <c:dLbls>
          <c:dLblPos val="inEnd"/>
          <c:showLegendKey val="0"/>
          <c:showVal val="1"/>
          <c:showCatName val="0"/>
          <c:showSerName val="0"/>
          <c:showPercent val="0"/>
          <c:showBubbleSize val="0"/>
        </c:dLbls>
        <c:gapWidth val="75"/>
        <c:axId val="1287741359"/>
        <c:axId val="1287756719"/>
      </c:barChart>
      <c:catAx>
        <c:axId val="12877413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287756719"/>
        <c:crosses val="autoZero"/>
        <c:auto val="1"/>
        <c:lblAlgn val="ctr"/>
        <c:lblOffset val="100"/>
        <c:noMultiLvlLbl val="0"/>
      </c:catAx>
      <c:valAx>
        <c:axId val="1287756719"/>
        <c:scaling>
          <c:orientation val="minMax"/>
        </c:scaling>
        <c:delete val="1"/>
        <c:axPos val="b"/>
        <c:numFmt formatCode="General" sourceLinked="1"/>
        <c:majorTickMark val="none"/>
        <c:minorTickMark val="none"/>
        <c:tickLblPos val="nextTo"/>
        <c:crossAx val="128774135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67BD175B-25DB-48A3-8F68-4054A4164419}">
          <cx:tx>
            <cx:txData>
              <cx:f>_xlchart.v1.1</cx:f>
              <cx:v>Profit</cx:v>
            </cx:txData>
          </cx:tx>
          <cx:dataLabels pos="outEnd">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visibility seriesName="0" categoryName="0" value="1"/>
          </cx:dataLabels>
          <cx:dataId val="0"/>
          <cx:layoutPr>
            <cx:visibility connectorLines="1"/>
            <cx:subtotals>
              <cx:idx val="0"/>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0490D033-8138-4A73-9234-8B5BBCC06ECB}">
          <cx:tx>
            <cx:txData>
              <cx:f>_xlchart.v5.5</cx:f>
              <cx:v>Sales</cx:v>
            </cx:txData>
          </cx:tx>
          <cx:dataId val="0"/>
          <cx:layoutPr>
            <cx:geography cultureLanguage="en-US" cultureRegion="IN" attribution="Powered by Bing">
              <cx:geoCache provider="{E9337A44-BEBE-4D9F-B70C-5C5E7DAFC167}">
                <cx:binary>7Htpc902svZfcfnzpYIdxNRkqi55VkmWbHmL9YWlSDIBLgAJruCvf/tYtiOdOHbmndwPqRpVqhyJ
BwcN9Pb0081/3s7/uK3ub/yzua5s94/b+efnuu+bf/z0U3er7+ub7qQ2t9517mN/cuvqn9zHj+b2
/qc7fzMZm/9EEGY/3eob39/Pz//1T/i2/N6du9ub3jj7arj34eq+G6q++86zbz56dnNXG7syXe/N
bY9/fv6/3izO3jx/dm9704c3obn/+fmTDz1/9tPxV/1u22cVSNYPd7CWshOiKCExZurTj3z+rHI2
//w4whifCMG4Elygww/+svfFTQ3r/4RAn8S5ubvz910HB/r076OFT6SHv18/f3brBtsfLi2H+/v5
+Vtr+vu7Z6/7m/6+e/7MdC59+EDqDkd4+/rTmX96eu3/+ufRH+AWjv7ySDPHV/ajR79TTHpTmY/O
W/NX6kaeEM6EUFh9uvrD3T/VjToRWBKJGX5Q3lPd/DmZvq2ex2uPNJT+799SQy+c7W/+Stdh8gRR
yrGS7EE99Eg9CNTDOCaCsqeK+ROifFsrXxceqeTFm7+FSr7v149D2pNP/rshTZ1wRLlkVH5TL0qd
IBxTQdXnkHeknaNw88difVtHR8ufnORvEstc5fzNnftitH9BlolPlIo5R4x8O5IhfsKZPCjly6YP
6SX9E6J8Ww2/rTzylfTyb+ErT6SGzH9xPz17cT+b279SLeyEEUwhfzzkdvS7CCZOMIqpQvFR2v9z
0nxbM4/XPjklHPLF31I3+7sb/ReqhbETGiskyZe0Hh8lFsxOBFdUxog/dZcfCvJtjXxedqSM/epv
qYyL+/Hm7q9EYeqEcsEYp+gBZP1OGwK0wWks4/hTcPudq/xInm8r5cs5jrRy8e5vqZVLf587+8Va
//OMwuiJorGIBRUPWlFHPkLQCecxRpBWvuz6kFJ+LMm39fFl3ZE+Lq/+lvp429/oL/fyn2uDgo8Q
KqUg/CG/kyNtHKpIGRNChPiy64M2fiTHt3XxsOpIE2//HiD4idSQ2N/fdBpIhP4v9Q55wjAGDBzL
B+84ruo/eYdgMWL4WzHrz8n0bd08XvvkrHDUv2fluPU39u7ZG9ffVF+M949c5v+QYUD/yd5/LNdX
cmh109+sP7FKj8iP7z/9ZABAdR0t/R459VBN7e9+fk4ophAmvrJVhy/5vPIhNDzGib9bdn/T9T8/
jzCiJwgxwamiCHgqBOFluv/8COo8TgWYOOFKAn/1/Jl1vtdAekHlDqW7VDHBUkrKoALs3PDpEYZI
prCIKdT1iGAWfyX0XroqQA77eiWff39mh/qlM7bvfn7O4Yuah48djsgBMcD2POaMcywUZ6DE5vbm
CvwdPo3/py1YtUy5Lc49GUy4YY7xLrFM9myNtIqsSujkpyLsDHVdHe0d0Q33qeLS7txk0FZEXbjz
NB/qNEINT+cijMvZbIW8b30lV0ZI4Zd2Z/tclJ1IymoK7HXU6SUe8mQcCGm6u0paXyUo5LHk63JZ
Cq0ukYl6+Wp0w4jpuhG9b8Jran3Wp2Iae/SholNlQrKwiAyp1w7Z+tTE0ZTOsYwSMtY8LGWSL7yc
9bkYbdvErzWRi5uKFEoKRNa4Zv3ik8I2dfemg9oPr+OC0Qq9N63sl2FrmzEmddqh2qIzg005rBfU
3uqo8xvZNuElJ5WV6RKmApaKEC3XjUXSQBEBVvXZ5J9o7dY1wZtcf2Ziv/76rzeuhv8+rfntjwci
97ffXnxhgL/7qe29O1hvd/yhgzRfv+s3KvJg9F9FPXKjB874D3zsuw//nAMCciKQF/7YAd8HB+xz
/iXuHCz685qv3scOLkakQAI4cKAif/M+yPiIg4dRqmJgYqBQ+ex8jAP9ggiANyah7gQU99X5GAKa
QElISWAgSMaY/DvOd+x7UB0BL08VMHCMMUVBhMe+lw0TNjxrp4uhvsu7aqWrXx/dxje8Gy7riXMf
bwAB5vEGfqZV3cywQVyIRMd1MqgbM14Yler67vtbcbjJp3vhOOYUE0oZhBFAWU/3CrjDFa8YflHw
KqCiSeqIQEQMCcS4suXXXTHn8a12WdyjLWpIFy3AkPBg7CmiqM3rO9e6WOaX+cA0UnKb+RxtQ2yH
exOj2NTng2ddxM6QaJZ91aki82/iAoUzwSKXvQltvymI4addX+CXResKk4Qia22fEkvyJKae9xAW
RDR1yTRS1a94Vbe6fN0qko8+FcyO0q1AiLpPjAgE4uBATj1uzNswV8NZlbUDOPsYqmlTj6ai9Zns
ebHis1guYlzy6TpyCCJclNcmiXviUyQ5o5csks1yVvRKR68nFBlm13TMMxU1aV8W/ZxtZeVNt/1v
1PjjntJv+ZdyRL6btt/d+xqo9idR42HN56gh8QmTEBYERcCNK7Dqr1FD0hNGmURSMCwQ5gJ2ehw2
ODSqDu2OzxHlc85m5ERCzoY487Xi+xI1n0R/QCrf8OqjsEEUpGoIQiAhhC3G0OH5o5Qd43FYjIv5
Lo67Pqm1jpMib2nyfYeGIPfYn1ksMIUzMgiQCsFNHJ4/2iUbxpZQl2e7obAWJyNScRLPmbu2/Ti/
rIWk+2ppS79yS998+P7eB339bnNo58VIwbVB1XZ0RC2qaqZlrHY5U67cSN9Nq3HGsC9H5VWBibvJ
Vd2opLOGrrolmPs56q1dCy/oqvJ4ScJQmG0/xlVK26g9HUqnL7u4sFFaVBlP++CbdZfny4uhk9lV
Lapp9f9xCMngAFyhQ5Pl6AaRZw2t+0Xt2mUm65m5ZVNHNdsbOYW3LUVjmuFS0nVUhzHFaG4+TGqI
V9zlAeQzan4pLJlfui6OEzQuZquUXjZjXFb7WY3lJh4n/KY2Q78JdumLJKqteYghD43Ib5jaIQM9
QoefjCCW0N+L45hB8XwU1DtGhyHISQH6a6aVR0uVzKMPW+mKj9+/rUMq+t1OMXRFWAxoVMVHl8VH
3NUNhp1GmqNd6FtQnojbU9/T9hXieZ1+f78jJ/p0MmAwY0bAxA8N5qfmTXBnbR1VsF9u/CuIKF2y
DLk6//4u37g/dkjxUOfSmNBjdK08hItqiuKdJ5PZxnBrDVVmV3bxm+9vRL7hrpwALpHgeFAuHAeF
IsdETWCDO7Lgar/Ijqy1ApsJARQXagrwGmvRJc715VUYeXzeVKJcsQJnV3qwy1nNefvKBxGZRIxQ
AzTYoDEB7L3s8qrJTl1lw9aAbb4dc2lDShfEoiQvJkDQLIdN5oYBpI6J2XVEdO8nsZjd9w9J44O9
PbESIDA/0QZExkCr8QPgeRyUSFYNevHzbiooTurcTXuZZ90+an25cWVHEkHdx7ny0YqXlU/AeItd
VRfDZsRNvykb7y+a0kwm6S1dtcKi95iU5oKrwK7lVNfveSvWHk/kNVZ1WyV+qnDqRVa9IahUG73A
MEQ/6vmtzi1ZwZRC2Jb5Bhdjfg3hrNyJnnNAMITvRuPcGWQXvaubjKxpLswOyqmQOm7qtQZqfdtR
F7/xGS/2RVTUK4tb3Sdtnt1qSDxp3ZX5njXLeNlUeGqTcZHsvI7bajtmgq+bkTDALM2QikG4Ku1x
7nald+W7vrNp1doqsXWILrlqwl0IoUviSvfrvOzplmes6JJCaJIuZSNWkVzYK64petMMXf1e5rr8
2GDt5qREKoRUeW2zZHKIJs7q+RcZ23Ila+J3XKlqX4RiPl9aJS5FVcarPjaHsrE20+XQ2/ZXW1T8
BrXdOppVkeqsvI/KKH4R2Spasdzk60j607oWILXA7bokaj+Pkb1wWZMlZLZTn+TeR0kkLQDH4vxw
nytXFU0KyD5KOgeADtf0A9diStis0T4v6/qcZU14G1VlT+ApWi7wEGVVEkZN1gjyS1rUE90Sp+L9
sDB64zPRvSzgnuy+R4NKW9nRNyXbWN2ARYxVmQwtpTeu9W5TahKtaDMDonbE+rc2dEPqynkC1cxF
0s0u301h2GhNX5GsHtYQ28Z9X7mQhGju48Rrckc96NwL3LwKvnphMq7TaBrL1ZhXw2rISp/ouofK
FqHThhR5gnLGkkLN+Wtb5C+yXFzrOaAdjAmhqwwvYV148T705Q2prV1NvivSqBDqXc+zeEO9x+dy
HqZTy0uVuHGZ0xrRPBmKNkr6EWWJVJGGEDVMKa5tkbLCzWdRnKtt2c02DVGcfYgaHUCYOdtoUrJU
l9S5xKN2BOMaJ7mCNFRuTB4LuyomY1ZDLsjWd110xhfnznuAx6mfebgppg69Gkwn48QGHpMEkaK5
XBwCDUEh0Z6FgNle27naYWrQTjpwFxEFh8pEtWSBQpxMRCda6jZZep2lMyrsrR9Z/kuR4eFOyC78
Qkc/ndZxPO7LUfXJmDfs3KOo2bZ9maU8Q+N+wOBfUSibZKhCyGmCCtnhvTVKLu0Kt6Je1yivkzla
5rdsRHYDxIHeozJv1qxyLC3CkCWKDmaLRWvPzeygbEBQQXAHvxZ2KBugQOb2VDWoXAk3hG0k4i5p
O1RusmIMH8feT+4CuI9qlTUACqDAQIl3pFw1pI5XJofMgZcsTggamjUaJ7KGE/tTKXqynnwoV0RD
FbT0qHu/qIldEnDUi2BQO6zKrBc6QY0b73Hhp5Wq0LILReFvtZzzjXBGvtOmt+eWS/wmQoAvKtfo
y7KcAJ2MAPmcm1AiclWAdNXctskApfN6RqK8qnLW/lIUtFyVaJlWJgJcGPEmbKsS0/3E2nLT5Gp4
5/qu2reGd3dLpNGuKhjEHg+HbBuAX6Jy2emiGMgVaHNB9ZKdys5D5pqgL5wKystV4WyzVn6Ek5dG
XypUTys+ULJu+4WsGWf55SKbrEtKtsAaoqrufS4ETwdPQZJyUGg7jj0cKRI4T3oql/xQevE1VZpf
YggM6WI7s216suxQIapUySE7BazC0yYTKgEc6U9H6CAkmOrwETDw+M6MHuK6I+1pEaqxSgDbkC1G
dbvNbMTPeu+iqwAb6FVUQeZdMtmC2EHz6ynjPk8yofsrJBv4vzIfrjwi7cpLjX9BMT/rSlxs5di6
bVeQZUoAL9IzPqNt30JQwH6gFyNt2abR7byvSyLSsSr0xtFMr50d3uAsIunU9ybh5cTX0qCXPrNq
TEqdj1vfjEFv4fpleetZ3Opz39XtCNYMNXI/2yEkfe3RylPis3OV1byByBq6PLExYfpinshcL/tP
6f2/NNc3ufhHBStMxwHQ+WOa6/WB+X2W3nhXmd/mwz6xXQ9Lv9StMcyoYICA4qE0BTT6mWqO6aFF
zKGOAxQPRSs8+cI08xMC1QnEWEoFIwBUv5JdlJwgaMBwybnAHNAr+3fILq6OizolORBewKnFIAcG
/uwpeBsMKa0vjNvNo8TTWkH6mFILoXargZzdQLHDhtTmRfxKGbqMCTHWXExidqux0nEMxjjgN0Vm
6HvR6fDSCWJfj53IrhWDyrBZ6NTs5LTwXeNpDUEZyvczCEpuJUvr5nSaS1Gv+mgG6KOBeqfncRXp
ixK7qEwq6K6fDktbtetWmXxJfAgTTstB6Hm1jIX92NWDaSBJBrYpo45dalzML0udsTRyAFfWqI3o
qc+CrRNQgS1WEdWQKca5a5LRBfGCRD4DwodkdD/UlJ5OS0z3ajbIrueqHT+gGoRatXXW38MueEw8
swqn2WA7msRNazR8cRXWKnC6nzMrfFqK3pVrE018Z1Cs5BpAef3RgMJ3POOH+pFP+RovJrtbBIfg
XeKpe98sEQTJDCR7zxrevbcT1NSqRPPLbIboOg2ZfdN0sbvsOz+Gs7mdc75iA0E6ybSE3FXVFc5S
hFuHkkU38au5BLla0cBFQj2R1QmiJpsTVszy1WKW5hrncfwyq9zkknnxCK8ymFm0kI4mt5Fx3SV8
kfu5qZvLErfqJYeGpD4vgGjcdXB/m9G16rwSpt0uWk/nelBkM+uxrlPDrXuNcRu/ihhYS1HqOlUB
uJEaQ8lYZx6/yVwJNXcA7USVYft5kO6y9O0YvV5YHdZCFviUddOUtlU5sJXhhHe7Jap7ODOmG2pN
++u01O0HPzjyvkGB0VQtLSB0nkNOw1Edr6Gp04sknoJ6NTe5TkJg6jUBov/VTJc5X6vZRyrlI70m
2dwdoHjEyarX0XQTL2Wclh1W501DZb4ZAspP2VxYs4OE0S97qMAJVF7ZEJ2TLBqndCKyXlM0x1Yn
HVVFv9ccyMckn5rhSmLFy3NNZ/WyiSNME+yFeGtxYC90F6EpT2nFIpTEReEWngrsF7rNAUiqLImK
YmpCEsFF+F3gwDF9aEc3JlGvpjYFHEwz0A+A1ATI7KGd1oeJk00ObAsZdpnzUX/ai2ZA+6ptg3kP
jR3Vn3L48QcmFf0iszx6HQCZpqTMXsi6Hs/M2HfvdVtfZIrm59VQG3Vb8KgYSUJo7Vh0mtdI2pUk
FXoLAzBmY5YAiGbpl3UG2GcDDLOGhI4AYSz59M70xKwipd2LrtDtumv6q2LAemWqhohEFgTHkAH1
9E4IQNA7cO/ojc1ptnXeQyE7cFo30B3CANoKSMeiBJQU9aTL77gFGXYBmXk4dK2GVejnA0BGxd4N
iK+Cslduic/7osv2BdAZqYrdfDqZYljL2VRr1mudtG7eThGL7vgCkabKfNpmy3aOIdkHQ3ASml5e
dGF+3S9dvpL5tI37gr/D3oekGIYhWcLgLqcYXWFKSTL6BdTWKb0CLAbdtCprIFSIfJPZLu0Kbs+Q
bbr7IsgLtJDsA5TJ026e2uq1FWN8WYyuSwOApoRV3fgSDxndtC6qksnosGVAa5s2BjzHUJ9q3VWb
gEsMWBhW4TKUqfHeNasyXj64TPI0VPJyafyLfgJ43RA9plAg+G2bWb8pRIReeJ9Nl6Kr4gRG6H9V
EG231uB4bbKQbaAzWqQ2413qMGl3UDCYtBrH6LSoDT4LVRiTQebXzpBulWNt0lIGuyJqcEnVO/9+
Ktpph+q8f1sMvgfDmKJt7uePgxfVNugirAFo4zcjJtk1LXkEoD7TbC8KVgN3FhO0hzp6Kne0ZvzM
tqbZKOWBDWlyB8BwKNlpnEVVOkeRfDU0Wm3NAqmpqAE29pzVYBVikReha61NxnIxxTpuTX+lujZ7
p1oOLsvrbA2Msb5YVAxlsStdmSyzKX9pZFVv8DD6JDMk3tRdr7ZuGZsPzZSh98rn0bofB5u6yS4X
gMDcWWgnv6tpHb+i8OBFJ+YI2M38nczbGqVYtcMm7xZx4UmG52SY+xKf8rnIz1VZxyrJLW/TqjfQ
zyiB5TVJK8yyYlMdEt4zl44wlHlBs0wnS61nn0QNUIsSejdb2cjyNPJQrPgmH5I2GqJ3fQOlB1ic
bVdmmJozRP2VyAr3aoai5IIWpV3FPdz0UIEZsGmDZtKlM9ZsRwBeJmPHor3PZHFPO1bfD7WvV0LT
eknHPps45EERTq2EjA34tOUrwQ1+6/QwXmlVxncz9JHXjWrj8zYj15EaPhroGf4iiJiTKFiUdoy/
tYxHL8CnypTQ8kBrQZxbQpu9zT3bzrS4zsRwG5OWbxfHesDqy5hSE34JY1ArKNzJSkp/09ZAA4wU
7Us9l0ATkeY+zyRg6iJyKxLTYjeSwbqULIGtF5Hhl1Un/LrspvKVxeIChmzseb34YV33BIUE+k6m
TyftJ+Cicb1c5KHP1tCNvhsK/Sa41WE+Jo3MAmTXRMdqJ3GxrKBwJW2iDsG15O0BzLRx2jPfJTNk
uTVQNeaGlOWbiAi3olOLrqHtbXbOxPLeY381jPhjVrdJ7E2bqkh+sBVGq5b3ZjuXSJ6qkC3nDRpY
Imn7weVLs1nUcDrZMoPY2TRr6KWXqzgf6a6YQ72nY7PnAREglPBbM4XyvAKbT6wReIN9p7ak6HXa
oGILNEpz6vr5NVt0t8GLtkk1QpWmi+WuB/yZ9nRwr7N4HlPTLXDXWU3Dqgp2XHPh+iTYrt7Mg6sT
H8W3WU5+wUCXfUAtp5dUySqtY/6qxT3YFb+tSY33Zhm6daNNc9bY0Z0NLbmX9ZQCLrjr4rLVqwFE
SrHtpl3cZEDdsIatTasLqPiE3gJikVc4Cjn0ZqdigwA9XhIrM6il3KkHpbvKb41GFzp0LOWyARPF
cb4KeiYrjwt8QZvi7Qwc21U262HbTIYPiSTWXQ16cGnRRYkcBZwudwmDlH4etZ1YdWJ510P74gA2
W2wvnezzlE3qjDTuIzf5riV1legIXWZTd7lUJgFqr0t9J5Oiqa99pWyydPObqRteNri/7CP7AtCa
SeGLA/h9NqchDCVgwCFPoUmqEw7k4LjiFPrRySwZP7dFHJ+LurWpFj4hQQIlHJX18pJ4W579t/B7
1Km8ffyy2OOuI3T9v1f2Hb2n8VvB+Gnd55pPiBMFjL84dBigT/NovgiGHU6g7QSj8TBZAG9pHVoq
n4s+aHACGSHhZQZ4re5QDH7uU2J4C4KSQ3cRQxNTwYtb/07FR2E4/xFbf9gRE6SgjwjzFzBF8aln
8Yitr4Bysngq+X2Ms35Qa9KwBjIoakazvON8aMobFnnebWwbusBWPZm5nqGeytCvuYXyJ0odmUuI
SJoHILNgHKndTaquuhcVr5soJMC58uZXXvYFpOJIiKqgaS4lw/dydmG4qvQsqxsYXGiyW1rTVlwA
Dd82NKmx6UAUqH98DaUc6ie7yivugQh0Ewf2GMvQgsh5XeNwRmpqi49RNwI2+kEf6umIBhMKWpxQ
x0AT6vAaHTnu20gMDTwtdHyfTc4W7a6vWcV2FRs7L3eAAXszpYtp4N2+CgE4yDaPLOrlQ+vk8fwX
DKw81dGhjywpYRTavAKDME+L8qWgcQfDM+auwCUtTdo7yqlOlCJRW2z8POW+X3nd50wngFuXxr6c
GA0dSTFbxEQB8WvblcATttTjC8XjFp79QMgjQ5IYC5jEgWmRw6QOg8t6KmTckq4PnXC/2opHhw4u
3AdwYkCU9oGf0YyDJXX54MubGjAv6Mg3tcfQII+KaCyTVoP+DrYUNKyyZqnGMwZB2f2oqYhhpvux
xYOgigpJDpPEEnFx3PKd6WQbZRf6a5cREdXrou+aanjZLr1pbDq1oQXhIlmP8MyFtnZhFZdLgLGQ
psn2nfJVkaf1sgCfW2sYXYEsCs15GHkbOIqqK1GrfKkBwqgZLplERcAwPbOoCr61NNkEFf73b/5p
VxbmHCg0E6HTBqNvDOYXDuNTj/ttszYR0Z5GdyLyIyIrIAxz2W6qmEHJlVjfC3FdcpT1D1TgH/ad
j7zisC9TTEKaRgQGEI73bYbgpItofJcH8HYB0wdN1f2iWUZsnkyFGcylzaDz0SdaO5jp/sGxj9WI
YK4C3jeOiWJAjEH0enrsnI8mQrOmd5GsZEtTPiHBbyCERf3eLUZWFybCDr+gZRuG12WH0AKluIaR
IPQDSZ42kEEBHPrTwDLHB9aOwCTbU0l6YVARSpvdZmqx3G9d29RZWEdZ3akA01F+Bq18X+e/PzyU
7YIJDtMXCF5BPKLpoKWSVUVA/o6JCeIr1HxiweWG+2noABvFGRPXByoEMGgnYHbj2qEwerWGhidq
ph8YAj52fQTDEwziE4RIeOXooSP8KIfkaimgg9lHv2rjZR3t5l4fQlE9Ow1vYQ9TwRaWmroLpElm
RShIxQ3Sw+u6EUVIbYS9fa1qXXsLENd5cgWjW7b79ft39rT7zsDvKTo03TmWkD2BSH2qpmHKYmiD
LfOvs+89GAEaSgSXheaJ8iiZPQW2qYExuIPT9JM7/GOgfPrRZcFc0pPwQwSOlVDA/h7YXriyp2LA
/dh2tGNzLbnjBbQuoJMAF5JlA5SyKV4kcJJJFh58uBoYPBs+GXWDsxgezVNPRbsZJvpjs2LHsQTe
MgYwwhWGGcGDOR/dUTmXXZ1p11w3HnTZrmlXxuwFwZqGM9oNAYKXysZqeQcVZwgyGaAsanUKYWcS
V3m7ZNHO16xY3vlo6MRFbGBgL0pnNtYV9CgHfgimDvgwCPhhlHy8anxRLu8WGHOYygRV1SFpGYiV
EE6dVRr+SGEWd3kX1/MMkZbyAqqvpFtQ3scrIEZptxFyOERaYIGgsQfc7GF7FedRmBIgdwr4Cgfg
ASQ3kT1gg77hdXkzd+JAaKvR4/E1ozAgde59mfmkqmoP88RRntUzjDZBcv1gY5uxdyMagUdcyxgm
sT+OrXUAUb5voceBBG4fptYkvFZ86ABQfGQaFIjpHKumul5w3UHzaSbQeYJBSFe4an8g88Bcv7/j
sU+Qw2wa8GkHVAoZ5HjHzqNOTzWdPtBlOBjjNLCDE5JOlpBCxAgM6nVW0AWMcCJD3+Uv/h9lV9cc
J65tf5GqAAFCr0B3+zuOHeckeVHFSQbxIZCEhIBffxdxbt2TTNVM3YeZLnfaDRLS1t5rr7XMkAZg
nf7zbRzp7G+bgqIfkrCj6ZFESYos+fdNsQMgMYTn6qNKR+Vo6SafkR+TkQa5g+znMT4BfJjaxwUA
CvIDLcHAOjXgby5TWTAWhqV0SWPA/yzy5xVMmmIr5xDny5MrSNRWJgMQdItFBIC8i1KBNkEq8vg4
mmWEdTgtEmfcteh6d5zTC1oN7yBEYoAgaG/puvwLaevPLASM5gKEpWPUGC1FTfD7iPtcyDGYmb0A
GgKV4ZRZmyCJXfZj3aY46tMrGYejmbv2nOKlcT8zW5LrY0lT34VEPIs1P5Z0Ytpd2atWJ/RIaMw+
R/HZDIsG7rVnW49dJ4I6cup4KxR2J4sNttG/PMQ/IhuIkwU6VAmiGp5gDMnv70MydFT71I3JS+EA
d+iz081xA45Qf2zdn/sYyu4N9ybkemxxxMojpFgNzPMrkTHS+BjUA7w1mX7uvw68Y+lVG342tc0W
pvxBmBWfaiU9hrg1Kp/R6mGWnnVhFwqkFNkdhvsvQ/sj18HQOJiWSYytAi3goef4Lcdyax+zwU/b
C22WI1I5a7C09gEcz28OnKJkLDc3mf0jYIMjm1VkivFA1lwNzXbaVR675swp8eEFuZLFdAQGdtR4
Q5cd0WRsCccSS8Ogj+jmETav2kQHhDWHcxEXbJ2I8BNqrBizo5oUU+Eck8RV2eA7bAnJkw4/vc3P
EQr7r/88CX/s0QLJPc54lmQFys7obwlXHHZgfLkhHxbFJkSHtyQrkUCC+gqVJdhW/xYW/jiOjkuC
lxcl6EXiv78R5qJuQiKjV/Zh9jFWiNucw4JCpo75STudTtlJBLT25jIf6IYJHxYxosBA0MMsBbsO
7pHlcyG6s3BpgWCADbk8Wfij4ARQBBsfjXQcVL8eW2MA3oZyHYoRewW76HgcDThDmHrStTFe+Nbx
5Sma1IQ7yfoeZxM6fEed+s+zjW4M1tT/8ejAToboBt2SJInRQP57Xo+kZCZNtG4fpNzyQZTO91RX
IkSie8iTPbVo50mb66LkScI7WVprWnMTDZ6uWalRm5Bb2yiS3gslGa1MmNbmW9QO0VUQPs3rno3T
8D3tht0+qSlX8CkCLzG8SxcQXfcaPFye6cqg2pv9OYSsWB6skWKdylxFKr6jkY15PY4WHdBudR4w
8bQWZu9KOS42Xatm7RdshmW3YQMplWRd2p15Evv0OR/cljZVtMY+AHLjQcYC1ZZo3LWTDHVUxfYh
7DvKWixFfb32mwCSPesuPy+cNbTOFFn3DyGfkvajT4dG1DR1SVyBlMTB4cobN/Oat0noqyYbmiuW
UAfhQBT2W8HHKLrEIZbJuSFzIaOT7ieVvmzZ0vTkhU/Run5Y3UrdPZndSJ5wYjD/PUObzr7sbGnG
qdTTFMv5PV+BgV5EC3TjDFi6UFPJ+4kmsmJ2n03xGquuGL9LoILLWmOpbOYH9y6EqILKao67KydG
kxU1stFsyC9CkT5/AOGa9P1lyaHBGOQPWYzUYZbXmBY2vd/ptGBJ7wButXxP88jl0WkcU63Zteei
lQO4QmtvmhM4jy4sdyETTdueRaqCz57EmFBz9FRkA9LZiqS+L/WyRzjWh7loA1oPJM2Nq6Wwe7dd
h2Ymsr2EVuG0qXrQlxBgF9367NNEfJ7N11gcgYgqUKQt8YPXyLp46TZarPm7IWEML+7tTdK2A/4N
gp4Ul9unOTWvu4e6Y7npcnQrkqv4aN4wIJ5Z79llHbsYMGqWLse5GGWkxXAamuFQ+bqKDcqgqssk
z5p3W9BBs8dOkC4MZ9ZTkujr3m+8WN7lHc1aXhrOj8qYWZfJHm0YIch+m6Kthpkim0HIvkfUNjK7
JVRYNtzFrWnj4REt164Qp9AhEDSnqY0p7h0h67ilbSEDyFZRI7fW1JHuO1vUo4tINn5KGuDQ5qy6
gfMX3xTGgKbK0DBGH8K3OEGqGL1NfAnu/yD/GsOPnD6VM0ZfaRmPND93MhwzRgfX42WapSPPo2JH
yE8XBzFexYObsAD2EfnGxXGr8Dn9NlTpsh3TZzoIGBnOklngaoOMUeqMcXs8nlinMsn+Ew/rMc9j
yjtgSWgYWTwKMvaFTH8Yg4LGnG2L5gSrQhFvzFRtITNP8ARTbzyA8NG3I+aLyH26SJA14/W+6Nhx
yy2etN6fc6wsXIHin8yrIOuxwHJ03PHks43gvYGrY2qWBbrKFkdsYQLuYQHlC2P8NR4Lrph5BeAm
8V626il/7rMUfekDeQcMUWpwszAXv1aP2GeOr2QdOQYn3PZzMjxWja1+5bg827PjJzpn/T1615Y8
/5pq8vbx/53kt8+hXk36e5ZohRuIRyKX177NdYsOw0g3DBrER9jDlU1CmzZ6BlzWTLzM3h4U2oUO
Sw04mbfN9RijiZOVcS+XLX/HlZ8wS0uiBnwk0UB6bIViGwQ/EHy3I+ltVJbgzYE1kXnlbzM4aewg
xLW3McmkRY1W6WnMQ3y1+eLA0qK3R/u2PHLRD5ifPG3xG6eMDcfgV/TnsU6b2B6XkanM8eY2mYjJ
lx1SKO9uMFJ6TO/bQtr95nGXGOTxLXFrZ/weCPYUq2t28rj1twkle9jxwzTQKWUnEmVj313vYDit
+tIcuEp0Cq2fsKd51xz19xzwfNuFJeY1zpsRy2fOkLFi8Ba03fzdDCz7+EJoxPCSLk2Bl2GMju2g
9uy4/9HnjQwvfmiGpj2PTYHvlYbGDQWnf2Oxu6Vva6Xt0J5jl19TzrvF4nbWlvb4EpwAEy7e6bbH
Ob/EZs+jF2RuXbHU2kDG0lbRDHmYrbJOwtEN/UcNhG0AvAfgAI9J+ms2Ncd29jhf8V6/+bwrzj2S
xXW7oXwe1ukKfdwIDJmBp4NaSjE3AK9iHnt8Xjoz4wVJYzY8KOPx/00FQDlZFGIAFgZY/vCw9E4A
FAi2w9Vj2UzLx3wUK6oAse3H2g8cobw7r9QkiDCFlYMvToPCEatOKxkFn6+he7b7+jnK1w7xphmm
qe+vfsHJnRuk7c5eDqh3v20p1Cb0SncS03GhP/cMtHhQJ5ezAKFg/0hlMQUH5UyQIb9yb0NfeTNj
ikDG3nuMqG/CnJ3yPYoR5ZxNj+mLV32sGqDLxxJ/Q/GKuQ+Ygdgnx3hd2yZ4sVjg+LxpAciRsh12
oJs8BWuNg7Ddbrm6pxpMjLHOwYPAol4yP2NdvYEse5wNVpz9aKxIrhthdnzH/gYACZTlwK5MlvZA
7aD6QemrFGqnsXIDgInsVvX5sZ9cGlqA8E1fOIRKmosNZ968IdJ0Z9R6x+T5lh5QQeKLHlh8N4xQ
C93abcAoPwekZ4LcBDFb2z5w2h1Q2eRx3N2zXtDcvU8BOm/itIqObPKcB50Ncw3oAkKwkgEEyr+k
DUSepsRhyPHwd5LuGFUOKQEmVGXiWG42sTEW39tMdm4CHgqSdksXcNrAcWDv+90H8myRTANV2DWU
AV8Qb7G+SNA7ZqCDaOZYRnokCP4oLw+UamiRryKz5moK+kvON2ni13Qd8uEhzyG2Fuc0mWZH/got
qHfihBONDlk5D0BhSVUMMbPAZtLQuw9RY7qmqUS2Ubk+BYbcxnznSwtJ2+dZFIAmLrb3i+IVScAJ
+LiD3ZZOoDbnKDhKF8cTckrGMu5jj1WuOp5UC94k6PWzgM7UWv8ayduzNLoDTFllGd2OYf0MNwM6
21hufGuOaILs/9i87QxJhjqNPzFk0SXHe1kcEXxia7bjg4ICnVAnVO4Hwt6C0IOt3CBbFA+722J9
gmyBHbsS8jf8y68li5wSkQh6meOf3lDZI5ySBnT7zVJWxomNikcvwSiayhCNwHDTbRc8uQ5mPHZ5
Q/YDDpzRJ8JLirTMgVEVYX2nEVBw0If4ced9i07jl18XyiwIMs8GS4U8v1VsY9uBUnwo6n36vn8L
WP0b0GhghYPVQAbwJHGPNrdpWqtGmUmU0uSePPs20xizC+jiLTdtAu2frWQK6twzW4bjtvzPDUem
HudIKTJ/bHKdHG3GegzrsSaZ2KHnKTM5jwoqm27Abjy/TQi6NkfQ6+HYg+9N55h0tzKhAyv+Bfj6
o6AHloP4gBX809Qh/lsTCExAJKe9Tp7lBI6qKVnTrNgNYUKYNSQ9dtCwAHiR5dKa497/pbr7vbY7
Lg+fCZB9D51ojo37O55g/TpB4swAVb2Fxg4YMO4CdQB20j9f6o9WAXZTBAdDXAuQFf6fH2X9f4Hz
AQyKQiCV/N81EvXrNFVGizR9xzg6J4jIuTweqgcNDosktSke2a/g+M/38juEkEGRD1QohsvVIYDD
Ov+jUyIWmgC+7ZpnMEsRxtosPvLxeS6gsNwnpM7/Ns9/v2DCOYCDvOAJwEX+B67YSxvFg4rEk4HZ
Rf6l6XHiX7OtR5j7tbP/eYAHJ/y/ivZjhIfyGEIMSIxjNEX+uOAK4UQzuiF/+hUxAiw0sIi2nG5Z
dl7TuVjOnRa7fe8D3bpa+fGI59QiNJB5BwPqX1C5+PeVjjtCKVVAHApicgb/sZ9yvf96/huPSGAb
NU/D26YKyOuwx1ffC8T1tlhaPAKZgtKa1JzicEBqQeRxI52mxoPgZVDZnzNFpywqV4SWrUKoN/g4
9oeIH9qNop6swltXRb+F2X+e1j8fIx5cCoOBDB0TWAlD7Pr7Gsa5a1yykuVBzv0RmfafiZCes9G/
h+jJp/8/SSgaILBcBQv+p6vRwdT//XpsRTaSFJF/+HXsrY00XRlNiKzQUs1t8/+C1rIIkD/Uuxhf
Acb9Iej+/Xo0CCDRS9s9vB1LSJKPp8H6AftinM1xYPzzhB5f+H/YEvBZEOuxUA9SCpqH+Pn3C4YN
lEYL15UrNhLbZxVTitEvucWG+bct+PdL4dEV6LdDxosi88+xKZGoDRqz5uotFVkyoCNYR4lRePnn
UcW/I9D4djA0OFrCmEXUAYisvw9rjKAy61bNv0UdYOpf2yrJ+yNVtFQd5WQollFVkUptwkpmB3Q6
ygGp6Axe27iyly5ECIL/cl9vFJH/mnBgmJgCDuLOz7Y1LOd+v7MoQr+ItXK+2B0c/fmUZOvRq/fw
OvXTX/M+ot1bTTM0ujMvldhRxZYua1ysbpFFgBrUQLuogUjdJSkwkehRiayBmBQcU3RMHyAK6ON1
q0SCVtjn2RiF8sx2STqakxr8nrgqgu3FrOrCZoAA7+gaTzR/5G99xj5HkUTfiVHFZr3vG7lwUHn8
krcxsJoOFBLo43PWqnogncYS+ZU4MYJfk2X/lu6gcgA7s8x/hte3Eqj/OZtBqgRHCkrWIz0JS0KQ
aE9JgfplTDymG6lf7tkDnYcjySRvOZcGxQLPLdIFxBFlPzsFx4Bxtnxs6xxs3M6X/wvFGBznIJy/
JVg/Mzt0/ALmdzfFkVwwAx3WNWqePk9OGvpJ8qx6VDvLTYQuSttUw6pm1HnoMwzd8EKRjnP6kG+O
p/q6yyNygBTzYoH/bm/1IQ/bTE0te68ABwMZYuh+lJ10xSQq4qcmRKo0FKym5JEbrlk4NQZBx3zI
Nr7s0wf0QY5OG3LTKMkfIL9Dc+NDq4GCg1IOx4IUQmZr4rirVIxk+K8NJfFc3GQ5ZF1f4mzdXPEA
OE/o9yPnXZ+cuhHSAVToEeo4V0HsAEbOaZw2PNs6rMkOcnpEgJgsFVLGOCuqLd1EuOv57GZIaQaI
QVHl88KiXwu25HxJo8GF1zxS/SZrAaUuONOKjcp+GoEIEV8Wb63AXzHSgFXT5HeFwnnSQZE75LB8
+pX/AZA/8tdtdMdh+LY0hp9Z6siGHqWk5eCLQINjo1zFiLDNxHAbIMgmZejJwj/gcJmKZz1yMpxV
C1FHKZsmPMOaBuYuWxvEpU3BdW0jul8ruy5XQFimJ2bzpFp5Jh9Y64YIWPZiPwgs6qu0ySACxe6T
r53Vw6cmaqd65TG0rcVA3QVFOKCuZMxuCx19mXpsxzHo/C4Pra5ZKiWebkRAmWdreuqm1r/bu8FF
J1QL7lRsER2wYnP1TWr/DH8wfWtT0tyqZXanbAY0DppGcwXfLF5LHor3DBJBsIN0+70FLbceJASH
WwqJcCa4uSn2RJ03MaI7PeosxVcX2wjx78jOAV95XaBOfLXr5C9gT4nvhvfDpV/jAQYbvMvOsoum
Z52iZ1AOgI7AEYVnyEtY9+LrQMbsUMaqDwGmAKcocdFNGnHZlhMh9C4FfHi20Kr/mDsm3gPUbMHm
cZR/j9GCQp0V6/hpSTrZnvU2khP8IdzTvKQAQhAKamgk/A2dIQEpMxWKSjAuZPGpXRK+XYMZ4b/N
CcwNTpPXDuVXq+QG5nZW/ChcxlRNBIHmnIMmUaex696vC+1Rv6npNptdbCpRyOlr1M36DmzY6HbO
42OFiuzo7TZLuFmRZt9HrF+ugcqTm7aH2KsuEP2+xyFQsG/3IoYuBXzHz0Gb8MMQslZJG+9f57mb
EjAdNGiN+z5j5cpBDyX4RNbXeg/9epP7BmKOKNbtwxYzBGKUetUS6EChSI1AobarsedE++QWFkZr
CQT6Yxa2b5EX4iGNsX2W2bsakGfUls2qFgbZ6URPcHUbH7RM7edNr8gVI7Tdm7n0PbgZfcXaBipP
4mn6FR3zqaTwNrtMADAgPFbu/RqP/Xvo7lxf9c41L0Zu5pOFZispzepXeJlY3ZUd7g+d4AJYIDbe
KvcqXYvwyJNZDtUIId3XTum9RPNJfRyn1pRaL/F7jubGtU5sAcFuBNltO6Zf5yJf7zr0IRa0QyAM
BBjlSuGJQaXsm7u8IJAtDHHPv1qCZKsukDd2ZdbN5jEPeQ8vKJPnFW93duXiST6C7QfOCbj2LwnU
xJfFr/Gl00v+1VLxElC/v+xG7cXF6BRSG6OaHxsm5CId8/6E9HR7dpaDHW1Tg05y37gykstynfMe
enLkx3HZsJm/8NHxV7pq+qEDR/x12Zf9h8cCr+EtldynIDxcIpwUtVmNe0beS8osjMsdsXP/ZY+m
8UKhrQNvCTA3SOVRirMM8jsclLC2w6nd51cMDaNKz2N36TNvX8B8orj/JbmJo5FCYEHnz8ALzSMf
pb2Kt4E/K2X322buzGllCLkoz1X7MELUc2N9Gh7HGU5aFgYw3yCNQHBIzLY8pJvC5gHW9i6mzt+u
loXrNqx0Ap5UjBeRq7RG2Q7mJ+AYfr1D3HgHvYh9vyeFfCkA6Xw2e+E+4MBvrrDZ2P0eEwcmZN6e
By6yO3TeY1o5xYe62LcRynswtc57Q6bHHq2Bx2adNOQJeojOFtKez9r5FErpbN/vLE/9LeiOcPcj
avrQ0J0rxGy1nijri6sYvchq0Xv6rlgaio6BJd+JSMDQutuydIf72aZW5OA184Dai7s+owtzp2iy
/eDKgWtxF4huHoH+DA8k3caPg7Nf8TsNAOg2/jgrZDCdZ90D/CxATsxglXLDJ518gcME7BMGGaJ7
UJD8S5ssi7nIZKBpxWXMblOo5Ioz9Osjv1Gy0DX6y1BfLejD1wXfFfj7u4NIW1EB/wsCHsLtRgzD
XOdRcPbO8AUNqHiFQ8n1mBr1jq4pec9G3uoqX2GCCNMXbZ+6pl3UCa3oTd6qtp8gibNjBr6gEDGB
qnye9yc4q1kvL0fqEdXcrPC57zFrU2h6yEqK3A5VzJC5VJnyYrkHitPNFRS4zYcAD0XYmERDfgcy
m4jrECNFvHUACNzHrEVVahFHrHbZ4T3QjKA7XS0uZzdZskZj92Gnm0iWcltNBFlJgmAXXRcpOhUX
A6mHreUyZ/6Zk6bvwAxqBm4h9xDN0Fck5etzS8HmKROZDu+nLSb7JaAAhqUjM0l0F3gHs4rEor9w
zwaE0xo0272egLjddIlrK/y5kv7GkW2du3fDRnK+U0z/GK2qBn6k+oM9ppNMvXMu7QpXbzncABIA
//OE/VCg7Vr5eEvUKY39IO+gh4G1nhoBP1e7W81YUrWhIcV811+NbZpNpyZk4b5vAd/W3dquV7RJ
46LOi0gyQHWdja/7xmq0SX3GIAkK6MrD2cE9kIyvrFKdgF0CS3sKiBBY4sdYE/t94UhNqNVbcpkm
AX/MBrYmPqmQwkkyVeAMgCIXSibzp42kE0Ni5outHSpEUrhw4OGRFk7+CEKmyE9SD7rMGhOv/NQr
FjN50sk6Zdl9TJbcv6DJrMRVZ4r0a7MsX/ZdNi+N1F8arrOuRJmgngM4JydRCHuJcHhECBK5RVuO
7bfDlgwPlraw4JGWV9roHTJqkL3hEKgy9WzHIa+thVGgL9oU8XVx6ptrxH5m04D2YrOKe3Q+C6ja
1jmYesdhkz7yWdJnBmKTrdsFGBTWAxZMCZ5e+B5Pun+vzTgXp5mx5m6eoBH2ZnbNya/NIq6BZjcM
dlkrv1ZTZ+pkNMO5NyJ7HvsoPnEnp9teQDCW9GsKzQ2aqVMzo6nOURbVSSKWr6Nn/gJbrwSupQyH
cB3xBQ43Os6nB/Aag7vWNkCDPodorUzfwE8lnxdd8lgJMNFB1PTXc47BnTaA78+7sO13gX68uXTo
+9UWmzJAoNbDrsgnOPzbvB8gSUV+gVsQTzh12rNnPK/8qOXHrm3iL0AE1zPIRJAORlydIdTrHkkX
2WpRufwEd9SXoQNDrUHhdmaJ6D5PIXFTmcHD5TONhL3xCYVoW9i1K6oWoO2N0AkG3URA3ltIslCE
03cdypKbBcaV33pJ2ZdeNPEn2H2EuwUd5TrTZrqmgLI/oikABxPEtFWXtIvMfS4ERd6K4HgswvRb
2h9FOuTyx6kNQeDrtBSkPUHljQYtQO4pvx6zsZ0qeIGsDj2wfQKIyUIXQ8GMOFLCqarL7gc9J69S
SteXyYB7KLuBSQiq8b0VYDmsCbnp7FrlPmEQXINgCjUjju8bpSf3HyjWc1n1mtLoCw7eYEtOirBc
EdfntdMduWpNlrwcfAbI1ZbelxCS63cZpJSvfik0jgdUnufJC7C0JpHRO7QU7a3eQHYpbYOU5m6d
vX7tE7dCfQX4cynbZVi/Obdhr2BTok7zGujq9wXdtKVEp3A5jd0CewADaRsO13VHMg866w8YiS7i
rJh0t+mG+q0kSEdcDVdKkp2IUVAORPuSfYTbyvCZ6WWFqpzO9RAREz34wOJndP0KDrYScrgyd0EO
l4Ck6gbRbwyn1Uio3szKkXqCXUImWLGEmFTQBIPvtKko0yerF/DvwZTBIqpSqWSX9su5WXK0eFRf
dT2SNHs6ylhYrWwGhg9VRkexfxpnP/bvkikOc42qQvQIaTyfdl3Z2DcDPHFgADSm73JPYXQDD4CW
fh1AZyVjtZBi7Q518Niv0X0vp3ziFartNYVnzy4VnJcYDtxsqyX6asVQemhC0q0el02o/nYrBCCd
avYowPTjsAC1ouUKsQj3Z+vhqvCpafp0auqArYL2DlRCMBkul9VMuTs3yNXGa0j1iPprNvO6ZCcJ
XpYaT5lBD/AZSkz0hC4aBC431naDsr577Lzu8RzgSjq3vgPDGr2JBSRwDP+HIpxFmMe5G7eaa7lm
nzKbJfL5DUQm+miEuIEfkG0Si1Xfwo/2oBSAx3D0Z7APd/a9SUW05hfwvXfsNxPPvP3sdZBEwp8F
ABxBZSu6kOOIQDh2H70EoABpOhLK9SHqODwMKt/M3vSXHV03PC0ced3UvdLCj4uCMarz23hLPYa3
l/gTaLDHq0DGga3GM3WZbvNTDgJtS28i7802gR/VOuQ4qB0ac9a66BCPiZvqHuyo+wQkM6TumiNi
brxFElWkl9YxBW86oMMLEN4WPiDWDyE9NeOaQiyvA5hAHNjBOBV3O1K/4gTxdS7QnVsE176MU8PT
E9t2ml7Qj1QfdeGHFwLWD0xeJ4jiytRj75zAglHfo/HQuENDI21/mvJDLw/vnpGt5Z4YNEX33MM+
C1qdG3h/LI8ZWLtXwKfbOxhSUSikc3/fxdumTpoqkMgW2AlRTYZnuHEFdm2QwrGSjnpLS7iV9ePF
ugjsyrXQAVLwaOm/6z0SULPaFL4kOc5RXzu6b08zrDtWJAhkOCEDRYUoOp1lF5unTtVCFesr2cW6
6TJugomfir7tsxp/8A9OV3DIteXcLSgNxp0sqEZsF0t4gIG4deVhCLF8b8h6IC7IqJMRPm+yOUM/
tghyVj4uQBpKDB8rEaXTdEq3aL6K54l9hpFRCsCSiaSZKgCKbYYKlW3zgyryyNewFvHuEygZoHOU
VoP9V4FrYhYkSHECvhPArYcGlbcqU4M8/H5FI3CFdrlnJ9bnww1p5gkUe59BogXOn1aglCSbn+ti
zDhaZcTJC9RPeDDwpyIlBefvyujBdJUHYPa6g0iBtSH4e0+iCeOENjmP9fq44WHXKRcFP3XgfPwg
IFUBPOx0c0cQhucvKC6DfM86ZY+si8KlEBlMfmNTlrWvCJF0u9Al7Z6mQMU96JvNd/haYOaLsK+g
0QkPZGTf27XUbRReijXzj8FCM/ugIa9D15qpCdGUKYgo+ow/xYAPWc07GBTGAC3aOoCz859AU+gb
s35Or8a060CbtNmzEc10dskYfcrtHJecgR8p7bBDOTDvWwl10PYArSd8LRI/L5A8DbB0KHm78OW6
yS1Yc/O4g6baiLDidvlwUDZQDVd6ZFtyRucK/d+IQvBYQ7K9IPQS6DDggKgZaI+0mQ2SAjjY3VOv
/V2TxEtRw3BTszMIGvpDWJkDG9qNGCVYCuxLamXRlAoJ+DtDjox3LtJiLJFTb7CO7AUHTaaHW02N
A70DIwxwyeOugACUe67hpdcvIP7VNFLtaTcrfqfJQPMDnUXpeqH6rzDL8ZSIGY49Lts+M0SL5XZ1
o9U1bHKKpzmzzuNyGSwMCLhGN1Ql0z0dRHJbyKFnoC+JDQrxWPBbQmTyug1tf7MSPT+CQ9hV4KYl
X6Gt8yP6H3DagYfM3NmKhbTdah822AMNtoAO38u2GBB/LR1uuzjZsrPLQ/aRCKnXByBXPQUYMMEy
YdAq/txyMDFKeJhaGBfyOTqxAAP6aucJ1BZGRDCAUDFU/X222lDh3ERWh/y8ltSa4pi3/F2gATA0
TSbxUAyKfjJgfxwW+cNnOqvpk3Vw28Nf6gD2CKYnCFzNgiU/2M8NCVGD3GolFUHmcW89RIIzcJcv
Y+NhrdBhU9e27dk759104zIDDYpl/R1wAXZFRFR8BGLcMiyDJn/VyU7hVhvNT4vdkut+nlxSdUsB
Hzi4KShQekZAPGyei6uZyjGvd06QOMG5Zb2MWbIMT1DxtrUFuFVbLPW0MjTzJ6Qv8e24TRKcxRB/
kmJbP3Hh4lLPPoKwMOtPqhjEX6A7RzUs3dxLgXT/Eqcifp3AjP8U4VeykqyYOEgRPkELVNyvIB9c
9OKw6wr/FcRp96h9tAm4b09RjH2wP/KG9Mho4lRdcB7YEWXGTGv8nYFboGjkLpjE/qcD2FEXKwoV
iOTHvVxlPH0kxZA+d5Km6n/YO7PeuI1o6/4iBizOBC4+4CN7Vmu0bMl+IeSJ80wWi/z1d1HOYMmJ
jdznIHlIIEjdzSarTp2z99qhRVf/2DSVYESHAjQ3zU/zSPcftENDP6j7yAaVl3LDbB531SMn2rps
7jqrJ03hegBEwyoPxXfVTHUtvmzEC2rOSvgyDYPQ+toCO4ksBqjaKuoya10NMAbHpMyWIwLzeXgb
pWqyP9mVVeeHbCWUW2FkdfqgbTxpW1PH4pWjsmHWhm4j80Xq6BsEgWKhbPT0OQ273Ol0dRxnRRcz
cAxl7yyrmrwPTlUNLCptkxcK8ItrJ8BsqPPQT2y02YljhDYW2i9k0pTxqL1mPNo8NMjrLRuJatLU
X/RWm91+w6AVASHQHRgQsG6WNM5RMTVxtIrbuQdbxiBxFi96eytNb+AIk5rK6bp3tTdFMtswIPY4
92FlSlV2BaCoH+tNP5GxJLZ6Y459+3HMFylmsLNxk87hVFuUZMHSJKwMhwgTYeaHdKzXT2I5se4X
+ySGNtY+jFq8GHaQRl7Oz9Douw7wnqHnwHyRzX1UOBAkfc+Vu5+P515OyJkaug5ANmvVHDAmxyP4
cjZHq8wbdNwLX8q6Wb1N8pvGxbSrjkF57ybWiCRN6gpaX5JmjOh+8QZejrfXN4BQAAspFHOmhAyF
Xr6B1J7xRsWp+zn/9gbKb8qTMvcL7jitZi72bVL6H8bvFxg/vBSrBuSfMX7kcySM7//MGHvOmPn2
S7/DHDyDVCTDdwEBfAuEMf4k+Pn6bxb6Ft9enbBM1R20OH+A573fqNcwSq8+bQja62iaqe0aFmOJ
3+DXMxf2LMGBilXt3wAdXus9INhAlQI6z/3Eray/VqC0CnhtW/Ss443F6hJKgg7UocMuvY8SvXLA
4SZzWZ+zlRL2NlUVuLVmThoqVVpFT24qK0NsSIcwpaJV7ywzUyd4B9lFbOCMZypSsVbTuel+D0P4
R0M5l+B7UYKBUsla/dyu7hm2bbx+514/TsC2lu4Curi6EwnOUXvK/DNtWv1q0mZmc999tTffxu/f
gxUwIf3wkmjAhAvyf3XQ/yBO0HCDN+u09sJx/HM9uFrGGgjpAPUjpySEaGDpD6LTm/f+1NKADUdL
4kjznZFjvh2zBR0jNwVAtUiXq1I50bjsjcFRN16VIt6A8qlu2J7EfWGIYdlbUVVfZL3gBB6ziUnU
31HnBG3HWAM9OwfwXTxRdl5ojlR3sPu9jSEWbO2Y2gCyMnZNA58GCcN9NwJNjLFDMCIl38cLHb6R
NiyHfhx3Ua/Nl7OTGvcdowHEOagwGaKUEFsthIzAaRtx1XkIWkIXPnaMCttfKYTrO9fp2nabNomN
eyHgGgWpC+UaNSANfi2Z1U0MtStFwYF/YGvaRvPekFO+hDhx2uRaJSXv6Jl/SJkDhLtrbYjcaIoM
cc+kUPQXBlpw42rJJ1fDvDs7zSM68io5DV3P/UfIyoLkk27KHZWAca+ZhaEeEAEo7YNprL2LtFe8
H/x2qj5yQkE/LZkKLGHkaLx00Uh+CguMd2dkq9hDLa0OIE/PsuQmkoJpAI2KMtlYHHlSGiKVDes4
jt6Ns+O/kxAq4sCfBICrNnVuE4hYS6j3LRcpnS2+BQ5+A5wDJkLNwVqQb2+5juYY2jS9U0zGBQRZ
ZQ/t8mZe6hWQZdiGuIghQCQnJivGvbvCIf02zfn+qCwufHZmAf1u0NbkEjldJvG03EKtSxgb/tWN
bvGiDFumqTyEhU97LMBMAtC5lgbgusiNN4XdCk71f9udXuyRPIZssC+fO9SadMXVJJvixjTz+Mmg
sD7gJLXoKnLmfqriXD6gCcTUJBZuWZo36kYS6eSFSTZxxcsiyueToRxbbe3a9d8hEu6HWyNdNGdj
S5fbRlK9piGuIae71gdlm7vejgGKhyWQ7jX8wcKeYG4y7kjj07ROewISDKzp6wyvuXnPf5ag+NWk
7tJSByoKDzxde7z2U09YzBgmtS/ucWPw9RS51jqBBmiJZJdpKcrt4tbNe64MD5eLN2XZQxKZUJlC
lu4fe7ibd6A4eRC0xWV1xGuJdSYvdEbLBrRMSr++O8QyI9cii8h3sEy7XU+yszqb4KLjwK1HXsWh
3loCwdPmb5XKuC4A0GgfjHZXX1RJbnT3HEg17Z02gqo+D0andTez8nknxWyy/CJkm/23qcXE747q
CsdoqXVMtmmBHRdpsUAsFP2c4gcqMaof1AdgX2IuRKNjd4wKr1DUiBFPT9NSWoTPN3KuNL64WuPc
sXHk+lCgsuevMCdmDaU+Ne7TEe5kSD2UOI/YHUfjOot8FgovFnn9yeWQc5U4HkRzDjm8JuV5pg6w
IbvsA92LKWYWMcbDZzqBQ/7QsUKIJFTRYnfXNWRzx6PLr0X+1i1irdsacJKZlXM7nRCz8Z0PpH9c
ZcNiqgdvjNr8C0llBp0zlO9xBMxbGsZ1yf6ztIExZrFzxLLmMcRGq6vrRwTBYCDBPBAdpqWx/oEz
Qx+kMM2vKlP3H205RmG9CBTJsVpJ6fX4dkYYvs2HPtlwY6wzsjg5msw4NwD06GWXqZwCYYrZ3iRu
aR80KtrpXFsZZ5eHmAKw31mN7VRZQDZYBBGtqTlrePq73m6M0Cz1Dxr6PQIL4KHlyFyCNJkUU87c
iD8WfeR+UfArg4rp6TXi0PM4de28JfxA3To1vESGm9WWcAeLIVhv3nnQGD8Ierc7Og5xhBWypIU0
uB0HJYiObgOkIgCwDpG+iYu3RgZTzNf7YbdoAzw9qVRY0fvZynJqrqE1lGf8c+N2nNzilmW9+ZD5
Y/JGWsXN5OoK5BvdsR3cG8UIm+k2kJD0Tdw7xduptPoYAUhVnX02sE2Rt8up0HxyTUwrDSR2WQ7i
rsuyJ836nk2neaygPiWbbOmrnZfq9UPiMOQSbD1+4Dk2gMSV13DVOMoM1gnoBjhf/xVuSLdhnAFt
cMni3VQYxpUd9y7zazxDM9A8yoFN3xnyouWYvfeKdiYdAFvR0QXjtottcZtFdbOHCDNu8K41j1ne
NVh5MQodqzkScjuX7njVDlb0hp6us0dtCzCFMSXOXm3xdvPsOFcarpsLFuz5oFcVzkdtHZtjvNvO
fccZYIUft+OcHcApOfd4FZbPul5kFz4zlIsOI2yx+XmF8vJoYlMSodHkH+y/iAd/SFzhiGp62Zrs
oYamO8CYgcw1mWxClobNMNPB5UU85Yefv+oryebzq0J89cDawBgjeuXlecRCfki73vZPLaD596mV
sjBAXafG+PnrvDz3fPt0DspQymUDZeRrrpZkTjD2foyYBLM/a6resWZXeGRsvC/xL4q9v3sxV0f2
6lIge6hEX34owTOskXrgnwh78bd1DVa0J8MIciP0hZ9/rh8LWbA8HteN0yRq5deIlzb23UYDv38y
MSFdVSOlt03PL+zpeFz0bu394i75m9cTtkMKJb58NITeK7myILOmrorSPi0qid5924KqRGfHsFEP
T5s+nbm8P/+M6+X6TtDKPcKHI9ONTYWR4g/F+oz+C6vpYJ06AlpQgmlMqylLInbgShnsgRYNXDPU
Ssl/61CL1b++ST3MDFxnRkwrg+rVh66RVugK8eBpHNPuME2aeVRiqr9hD//xTPLjo8CruKRDOY6w
4YW9umtoWE6gOnvnFBPncCAID8Sqh8vx5xfz716FAyWWlDUwB4zGy3vTGUyjtRlznnymfxsHeFVo
qOb/cJvYvmXqWF/48tzXt0mOKBiFYW2fDCbZ+7RLuCnkjPNqO9Pju8KhLZf9zz/Yj+sXazprGB+L
Fgcv+/KDVanEcFw41gleoPMoRi8+LTpkQZI8an9bIZQkDahfuEV+/ro/PuwYPuDZCD6tD7Hi1c3h
k+SkL41tnPKRpzuqWScHYMqbJXO8X3gF/uYjcnMghkARAgDv9WLpFhORWyjskBvCNadJWV8s/dC8
LyxumHw9wan1rvn3nw9BPfyzlWBnvzbSSB23cQIr8FQ4bXeoSougN91L9hx0fvmkP6vmXz7qPt0J
zCMWfiDvxyct8TpPZz05LV1P2giGfEDmtqsXd1AD6KRnBYzYaKZMVhN13USt1V/JVhJBY0Hh53BR
209FbMBhZ8ZJ1blURXLj5U5T/OKy/LgQriAyhPasSCupcX3OvvO6VKk9MfuPuMOZEJthCubnfbai
sAOZWSv81qes//k3IX58doko46lie15tXa+9KXFBvwSQILe4p1HrKhTOTQB2fPjsdYItM2mi9X6H
HnLVjkX7Xkp7EcxifXXX9kZb7Nt4XGAtoSzeYx4sks3P3+DfXRPWMO4VAUoFlsrLa4LeN1mkx1OP
cJKiW7czSP+A9vFkVmkwYQb6xZfww7PnrKmMKyRn9XxYr1+wTfu16J+Xk7QiJKJ6Fq/6o4rbVDWc
xn/+6f7uxegb4aOHO8l28OrToYz2MZL680nFSt1kVe6fdXgvECOgEaa/eLEfvmo+2RqyJ3Rz3fGe
41W/u73KXBNNH+nzySEbxqF8HbizeBA5Jf78UxkvjSxURg7L5Vo82Hw4WvKvbuTCTFKFx2GiguiS
/kbnDDeGGlGS+dtIq5f+oskknRArtrxzgr1CcSJxzS5oi3UbrFt1l6Q5fQJt4rAU9mJp3i9u1x10
8FHvfbpe5g4N8Ho8b3MOxyj45puhqn2ozT//JD9+Pza8FZuGKc1tVFbr3fndJUur2WtWheLJWGZ8
CNUIhGsCJhLr87+uujD8cA+QXUKX12Vi8vKlhhj1ulSELnXghI4eNCSUaYRSbDV0chdWpX7ZP1x3
r+8WRottDYgoj76LqVH/4VuqltIUbWdbJ6dV1pcVLcSsOvLfPTdEcLLS1WmXwn5bK2X84iGDAvT6
xXm8mBqYvLKBL842X35cq4iG1CK54CTIvC6XjZ55ZHfvZ2cZTVKFVOR9dESeWxvyA0R/5cc1T6DZ
xenBGGaS4gwjm+/0saSLuORrv6bt3PVgMYLbY7LPfdQB18r2I3//hmGmVvGXQGMfvok+Re6Z9S1S
bmhi6+1VaGwG+3noRHNiJsn023B6dWMjRx5DxET0/XIaR1GQtmQTQiaf4GgATCWcVBd5ecsEKbvq
nEHboy1xbr6pRmu3ylfKCeO+b9JR2tJ6FfauPfpwKrrmPOQWOSmvVaSTlwrgEIWNIoBkCTQUBMOl
9kDvW5dT/WQuGWkzKNNhH4VjIwrxmXF8TlMc7xHJIapZm6FznCc3coYAuHW1dqmP4M1pevsdLoaD
A3kB9Vq78NOlJWj1ufiUSHrUzidcGcV9w7OWQMOdv9ItBxGci7jj4D53ys+PsaepOxSpZcLEG13v
OY9bOdyiBuMLMRj7d1t4NE1OXoXOftGNOB52Am/PHYYh7xw7gAbu3Eb0n1Wv8ykmM7OXL6ZTjdYl
vqG1FTUVfM1KT/lFPrr9hIidpiScBQsJqZFZZ8nVlHQ0SNTYpfkAR9RpGHlu6IPQuRpWE9reK/Gu
bqUZ8RdJ4mDQu+CdOLZq9QqrGgAD0smFXcvHsE4LJynM3riuJmkPdysOpt/kaISTG86rNXjL2Z2a
UIMpcpSyw3u3GQcJRaapCKdk4MkNs8TcQVUlOUgY7pS6Z0tGKKkBxq0MLCVkelV3BT0trxl7YjmQ
whjEEPl0GeNRV929gMFa7D0yYvLLKvEc40pLO/aG5zqAnj133xI7tBoSh6DEEyYm4JYRjRCPmLq5
Vl/9YYluvIWktG8tOABrvBkoBeLeygz7KY2ShJCIsZ+aw7fHyiHzkjuUZ2Zyzcx7quyU1hvaAnEv
yFBID3R76c0bg8Uy3jk2dxGaXk5mCYxsWMH92jM3s378OKf1JHcqpQ//bTQjEPSiWVwLidiitvNq
13pCpLB2Yjva8yBZOP4oodOBf97+XNRp3U1C78o926hHFvAxjGp3tQfu9AI4MY8pXG4mDcVscWGt
SFpYEsjXTm/7quWNCJ3eya4pjP6uWkSrPoy42zRJowfe2Z1X+2q8tFUh7p0MPSB2kCidv3gak4xt
hunMugWBQBc4mamNTZ4/dDfsx4wBEqQRtCu4VyymOTlP8GC6DxTm+RAHKEZWomaRSpR64FCXkt68
VtjZqeh6uvVzQVNyRwdt8WhJZFZ0KnVd0WqjQz54NMiWUWbTtx3/vznpL+akrAHs5P88Jv3/bAL1
y5izb7/y+5BU6D65ZBiamaqbsCrX3en3mDMhrN84tzAfXU3yNCyMP4ekpvsbTSCd8y+n0/UnvIff
h6QmNHwMoWy1JnstR+V/MyMFf/dy86RrYPO+KOYMxn8WtdbLzbMkOJQhEi1eAbZdMTtADV4WVUAh
XesXdSM9ELBZ6w7LuM9BMpX6A9ZFJA55RfLHvVFaAy3oVU1gbIsOB+GUhS6RG433JnWQfjlDSCR3
KsawmRRabgvoeIl+0p8PmUavAkUewIdSHhFUlr1EdoXUaWguq2LO2GdlSoKX7zXV2WY/OdV0UfRj
Rt795WxF0X1mtiyRmvOo9bXcT7V0V5IetDs7a87PYTdlpkYR2HZu3CekxlRhmkB7CfxyWpeQTvpb
OEusP0W3EGrhFGwrC3rYJ70xeC6roZeXAJp5oI1kmEb0/iNFAelPerGvlCz2SkJY3dh+nR6dMm7d
K98fZBb2RC/tsdGhgWInGfZDl8sx0Fb0eVJa+aGJummXLZ270DCq+MOMOsm5KGUkrw07qt4P0yzu
Jmj1cl8PGQS6vpdxEOOhUGEfz0vQ52W3yexWPjLSmN9FS+06YRe3jaLsheiBftPmg6K9HY1HGNkt
7DtR7Ek7ploWudw6cdOKoBfdeQLgt3o5seZSMHJoS/PJPjpR777zMwY9xjD5/T7NrHbYJX2Ht1Zy
q2+gmc76bevkW4PIjnJvDkXE7NNWTLyywQUfk2UMriWOPhreVldv9BERDgaF8gBHJdlgbxi9nTFN
03YasjrEli7j3WyQaBsgR2/sUPTF9NWNUv1pgZCxy22exl0epd2WPXZm9Yf8v/O70t6PtWreiKpL
LiALFo81Xu0g0qWYwkaLB3CYSaxvjM69hmTUbUaDfQsDEvg21DiCm4bdSW7juGh3M7OSbeJ2/rWy
W9xyUTeGI6KiU+JHyg1qs8yBNpq4D+1kLD7rpOkcQXkYx6HEqkn0RfSBpwEjIMA+/2NUSpEGcz/I
fB8PrXEfFel4nLrS3eEAcMkuqKL+DaLBT/pkaxs5e8sGPDeSQJ6A9FgT0kIvBVmQH8aOJ86lU1in
PLG990AsjL2kcxsFdr8IwbDRYDhtlBoZ81F7jz22u2o9fflYDGW0AVM2vxvTpjxEC/Z2Sg/dz4JG
Qz7HPtNfs99XV60N4S8Y6ixLA0OmxM5iD9mIJKrfOnE7BJPmV0f8W/EDygrOWggPi7vcYvLDDAGb
4lDuhxr/PjN5awwASOkENbdjOOPX93d0Ko2JlSUS0cWz7Hq0h+a6KyN/R6pD8aUipuvY+pDS1UqZ
kGr2gyoaPmV6am0gqk2hjenmsEIEcWUYT2qaH8BY2SE6DF9tfGm4Xb5Bv8f3CBm5TZrRuZl63Fi8
LBSrEQHH81r/3674i12Ro575023x6ot8+gz747sYmG+/8se2yN6no7kz0bavyG2dfeePbXHtk/wh
FiLUU2fq4zoGtPq1rf/XPmjzIxvjme5Z5NKvOqL/9z8vutn9q///XgAjjPWU+N0RVsdKt74MvVKa
NogqXm2EyYA4D9Wueemu6948WfZxNoXGeHVB4jknZdsSGl+fHATkIqhFK7f6EvdbjmvFfjT6lh1q
XWrReORX+IlYiVp82lZoNK2yN+O6SKPZZrleF+5hXcKT59Xclxg/g2Zd5NXzeo+qV9yNZl+/r9bt
YOGUpdAJrrtE/rxjsCRNu3TdRtwu4zDyvLe46zbjcGADyJpkCtZrTOWLKNJkaA+h3tklaGzjA/Gj
y7hZ5ZEfs7Ho0QPPef655Vx3jYNYlsGEAuE6ikBwrOnufPYS3TsmJ1yT7rGeO2uBtzqCLcTLy0/N
dfB7op8938ALbecjygbsfiyzSjt5vEE6DtFCfl3dlqV5a3hNfetbWXy3ZLm8btcHNXML8HxJ6QFB
W/fxbCJNBqtt1YaZVeMooq5VN503Es2mWR0TQLIsjLdD0wzu0mxInauH9hAJOx33UFZi09178BXj
ndvR/NY36BE6ktXyylNXJiPkSoQDtNIjVK16xMoYt4kTkvXmVRX5pKRdFuqBJBSLAbTMOXd31Dto
6+2UFNKrvJUo92GJpB1w0Truyl3jNWjMsZOYThzaWpJF15GYtZ2MatGzaPVMNbiYo3SHM7oLSf5h
qztY5fV+Yik0QBFGm9bq5XrjuMthUZxgd0S/4hnOSwek+2kYxrHRr8RcZoOJw5RqYFpKJB7G1IvH
OEoMY3lPbiOO1M/D1A5lGdgILoro9r8F77vwq6fPZVpt0n7o0k/Di9WLRiRrzz+fA66+fOyeALH/
zS/9vuT59m/rAQAx+F+ayD+WPJ3VkDkBdC5zNTiwtP6xAJqscrRY4YQ9jxy+V0vq/2bBg8L1asHz
ADvRkiRpDmnkOtN4WfkXJqaUOUrkmexCXyaXS96BzQWob7XZXJ1RLllzUx4ZXIFdHjV6Ahh6pnsc
g86xX4boTVGifw4q3v5lJzLn2uh656w4P1vBQBOMwzyOE4JRO22HoXl8tPqyRGoHFGUD92Lc+YOX
XhmMCULqOggFtM0MPKkJJm50YVcDlFdAGXq706VXYrPXqxto0eOdXzlGhrUxzt91FAWnVQEw4lhz
qke9nVCv6YlG04njOYlaXnnXGcM7h+CiY490bo9hOL5xSEG400XR3a1ylB2xtM71Eg1qq00mOYWN
v4RIhHCYO0JtrcRyUdXkbXEPGE49uW7ZHogEjeLAWmhPtC1mDeZiyUNb5uMMXyhrNuDxqUwTfIyu
3SZ3tnKyrdTBtCK/q9S5o+t39toeCH7KkV+gPujo79Gv1M1mucfvka816cdcqa4PVh8MHWuZntu0
yjiWNHb/AdXkREQr3+HbIs/KK5ygCemvyXLCbEDzIplNhHASOi/dEI9pVaSlN4bfZwetiK+nPMt2
LvvEZklszivMLQ/6VE9nlVTjmSCa9CoRJfKlAWHWm3kgojOnWxcOTm5ce53qD7PRVpduq09nq6/m
Awwc8ykjP+SEoH/ATW0UnGdyLd9WRoOFs0sM71g21ghaodV3LVzvDSqO6lYbdPMNDPThPQPM4uts
9Pq9wTFrQ5xtdV32tgav00XYog+PXKtmDnEf+jfMh8tHs0vlTnA8BDRtQNCtclr4sJK2mtmpz8SE
9NdiaOhmsoGEvgnBMMi4cZA1ar7/yTQz9OxtJ/AUUQcjyFNFkm8tp0puq17q+E4xQTATLpeg1Gu5
85ggBSgqnqQhvYtnOQN6uObKwvmCt1mnqjYW9Hh9jLdZkGSwlZqfnZuFHlsRN95Bl07xJSM1/EZv
aMWmebxc55xVmyCzI+2TV5teGURxD2yqnZyCApsG7wXZlC4FW5JAbgFdi64u26wNocdUcBzHAa3O
WKz1bQKe/jJ1G1vRymzlbYeN4H1LljBGlKJRFw1hjPe+ldvXXmsFndfEeynd6iZFMXVn4MnfApcY
sLbLJS+5Jys3sGvAd4BuqGCcfoAQ1k+VNgUpyJSjmWXR0fBFd7SxIYELaglZQzDYkjnsdFH5jmWk
uZmrYjlUbHhbOZY28d+Nfgmaupr2o2ya0IVfy0lsbq+ha8bXXWIZG6d1zA9FWvi0vLWOvZggb9zy
3ji/cZzcjPGKFdp2wUF4sJ2oJAkdAwhJE+4UYcBtbbnD3aij42MsHoIfz8srLV/jZgV9Cdz8Ncnm
VttGrCRps2yWsv5MpigmzNEp1aW54PXkq7HTHEmm1N7FECgw6tGMicJCixUjS8Fplc55S7C3atmH
qQDULdWQeOj6qBpDTHxdQ/IYp2FdXcKY8tibca+VIxKtDmwJMNd4mh0v3ip97PU3EcXU7LyN3ZIM
6MEkLvZAvcTTfloao9eWcPCyUjUb/Kf59KbLVOx9suKc6JQwcQuOjm9Len6tu/Ua5BM7bRyH7PPs
No3I9zARu46Ni83tv4PPrw4+gn7cz+qAy7oanl72A5Ejrb/zx8ln3euZmSLLWEVYDAP/OvkIh16h
z4bv6KsPx/irIWjRRYTkx9TaWXGthFX+eRCyrN+I8MKBgXAM2QxKtX9TF1imeFUXYNggBJN/TXRv
KCte1QUN+FEjiubkmruHpIUCRB1kE9D4oU2vZz64aLyrHdLfhCYBOuXL2Ci0sEjj5DO04qWGIFsa
TYhou1XHZGlLWAO963xaOsPfllXqWYFVNvOZYJuueEgXqz3XxFh9zsxY+TCuc5YPChd33pSalOY+
1Zz6rTsMrnHsIcrIkzLTbrrsGqfaJoxqCJwxihmxqZNfriOdkGDwIcCBftbHuUnx/XKuEFm1gDGa
uw9yNGjmGUlxtKTSZ+IVPPGFefqIPQzYyc7HimsQplLZCRSMJL0sGPYdx2LEe9iN3VHWZdYEXVqp
W9lqpAWPxqY2/IepUtB7NHot9LHopQTzvGQPyu4bNLZms8HLdk6wunWHFRNFu2bKyRndjHWRYYdl
ZG0Pgag4Jxik9PbhokX5IgK+ea6yvoziJsXdfCLSq7/pabI6FxPpbp+4IvMFLNcMKBKG1eVIM7DX
rAu3I3Jk9VcH6MgdDmus9kmxNZQxXdaZVaQW8czFTHZRtXMWjyZVOMFyGwhJTlXC2Dzs80aO7sUy
KtScC504ahS1nQBqZFR1ftwhKD2KEoKHvEBHSE+WAYRAm/A80XPdZsO+Y72npBF3Pfyzm6IFPvHZ
r9wm++pnov86wyOYzCuj6u2SMqmMxM4Z0nX0ytDPfWwmZLBBC1XwDOUnPzHQY5ZKhydKyG4fsyNx
CpUJNyi/BYFNRzAtSSRP8um6nwnB0tOU7mOh8nozN3nMzizEyctyEDexzhEWcMc+r5Nr+t7qbnBG
XM949o1NCrG+Cot2iE+eN7iQI0yudmhg0UYKq8thS8AOiA6ldwRNL/1TbTTFJwP3ornz894hAbwl
X3HwIugO8ZB1JqhGX5x6cyCnwoyLNSE+EwerGj9ApJDDmhxh31AnpHZQW038gZBv/SLOrHJXKlvb
00OoNi4vd1k4ZrMXi1C3VT2IPWlIXnZticgNytZbuwOGnl8YIm4nSES9JKwTHISkHrpK1wZloIbC
AkWWLScoF3qwZPoM2zJ54j0CbCfIZkdUwJWT9CPTSMs5ozfE3qHy6EPSJbTvygV4RGZa27zNq9Mo
3OYtU+8ru3Lt2/XO5tTb6xuOG9XWacXlkkEIIsx6CD2zsdFAsylyBRr9ay3Ynms7jx8xRqIXbi0k
5jIvDn3hNMGcOvE+y2iYojeMgojy+rMxMdFvnM5/E1sajlAMTmcvd9/BEL2uzKwNXS1yzvki7XOT
ttohy/rpwW5rKuSM1KIzYQbG+9KeFfHymFGI5Sx0846u07gVCM2/aq6HZm3gauzyJRuO41B8QtPj
h10aIUTUYO2TPiEd601jTioJDVfWnyxvju+J8okhCOWd/XEo63Rf+T1BXEujHbEkoIjHVrUe/Ysj
qZz1KVe4mb0sAz8kmY+bhDIcFEVMMJH4vRYgzCehnQpu9HFIL4SfjPcDHIiw4Prc96q95bau7zxj
PpMURHcdB/tBcxOyjzyzdU8gFJCXE6JA0jxl7I1feOmBPkT12U11H7wKNpGgYV7ogPKx8Ejr4hg5
2d1Qdh79rjWYh7v7jdDqhgpwmo2DD+QEb/vy1tMz3HDKBkbkUrVd4dNmZR9180NdxGROcEbcqEnQ
c0Lwa7+3MfczP2+Wu1r5aWi53fSQAzoH4ZPVl0bRYO2XrvqkKfLSoWoMX+N80jgKtsu2LuDDKtS2
jwbSkutFpP61VN5CMWnXO1HEw43Rdc1FhJX8jSu6JQ97gtNI4qJrte3hOj8xE+82Funrdxlok4E0
tMTEsTMyERFD/BVOjX6oZOW+x0m1aJuFWwv2/8R4htYQU7AYxllVs/J7U0fquSedS6Nd4pAn0txZ
sTDeIrZqLrzJTk613zU3rYCENCA75Mr6yfwlnbvhDSlKwCBag2FHr88FogDRlyElskN5LY3j0pFs
HqIW+FKWqbkViogUjGT1pcqaLNTMtjtjOppuC1fbjnPuX7ZI8tPAndOE+tvR8stEF+2GCITsQ9FL
4546vLl0G29+o0+ixwLhJP4dHLLhIL1BHWsVpRboH2sKZZLq15Si+UPp1+1DDGDtphqL6F3DfOVi
pIoPkslb3goal9uEM+1+7uRMmMbQBrpT4R+x+LS06jl4DUeKfHhRsTu+xYmpUz5zJtxoqY3Jwbbq
bUu2ICc20qpIjSSMvpo0a+B0OM0X5FgC40k7YeAes0yu4zA9Wsq1A1tiTsABLhMGkNFyEqlwPhn8
fZBUUZXeIESeQifT/Yd5sTkfWwsbvUeGYBH0cZ/unDR3zm7aNPeRK8EaaEjVgPBFzBA23qTOYCO7
Xc+J9Pe0tv+K418Ux2LV+f+sOD7XY9qnr8rj33/r9/LY85iJO4jkcPojK0PM/2d57FM4W4i1bQjQ
ghm4+Ks8NmmT0eECdY2KxUXw7P5ZHhv8QTwOzMvp7VNa+/+qPDbX6ve7MYFAO8q6YwnbpXfm2q+F
tTzV0wgthTNvFbkYTzJN3FHpLpfg45td3ULhA7Ho6h97zY3u3cTvjnNZRSeNjeS02naQaLkCVI9T
7cH8yNCQcPkDz8u1e4+J+oa13E63tT74oaCPfy0qbfySdYagMxMX71grhi0gSGJXkjK6rHUYLZuK
7QhWA9A9EevdtB9ALa3nR+fNiO32FzEK6yDk5RWwIOTSxiS4G8/D60FJRoyzrDm6H1Un1A1TYn8f
z6OPpmdYPxfv+7tb5ObbX/5+NEPz84fX8xke8WBjCSc2gZ9/J5w0NKEr6r8GDxK1lIr/l73zWI4b
adf0FWECLmGWUyhPFilSFGU2CFIS4X3C5dXPk1KfGYnqoeI/67PoVlAsFYBEms+8pnzG22gC0swY
vH0lJsnrK5FEka2BNgUz/RoLoUbPQuLW46iOu2Fr5/mq6bvGAZ2M7D3cUvewUtu/f/ui//J4WnHB
tEDRMk1N/ftfHg9Z22Gu6qE8gSmjzWKMfb4ZTBpU23ERSFX/51cT6OoD3dW2iq/5FUkYIMiEDdvJ
omYAKqyv1H7xemu+Hcvw4e1rvbaAYK3wYKzWwAcZqmHQvz8a3OQyrcBcnbp0KZ3ISeOh3KLI3mwD
kJIUKNPlduxH63oeiumoSl+2UJq94T9+ZtDQGLK5JiV0UAyvOnulNfhrNTr5qRsL4FMLDkVbD8u7
h9Brm78p7/85hwRAGiArAJb/BfPddyGi2b2Xn1pLqbsm6IetNFjBbdoW6WkdMnpjKKAWwX/jIVHv
QI0b/LfvvcZJw0qdswSBlhNeupzEE29zdsYZdSOt6vb2i301ZX/0L9wwpCTG67WQKvj9vbrogFlT
GmYnAJXJFlUk6oKt2a9XyTo7H96+1qv99mevBHiU6wa+SQ/41cvLK+kZPb7FJ7Wq2do2sV+dy8yZ
rO3b16Eg8+va/3kdXZXBAUdPV/v3Zxq9cui9ZslOaB8h7rLMWPZtUNO1N1CQxfs0yyryW5B5KBwg
HR3vzCpJL2/fw6u5o+8BJBYbHUhLDN90H/zXrWBCow8BR8k9TEOyba2pszeJMpJL7KzVuUkCsUUM
bP3Lfv6a1aIvq7mNIKhhbdi0019dNvGmRiHecEqD2PnY5151htWw3rR5nR56p4XZigorFY15XRIf
39VxnU6zVy/fLA/Hoq/tFFbnAlH2Y4KX2jnOKMnGKjd+th5/a9n/eg78233CciM0gAFKley1Fwm1
6XgGjm0c4eh4zwTOLgo1XRnyikoPj7UaRwZ/s+aYZu6MZi4usKdxxkLSMT6NReNehTKMT0sWODeh
4Q0+rt5pk2+bNEQU8e03+eesDSCXQQuEjRh4f9immOhqN0CXslMVmvCUiwRAVlQPaN6/fZ0/VyLS
JrwyiH+agfj6bMwMm0ExBnBCc6PukA8HBlsXjbgqB1e8f/tar7dz5olmGAY2p6OAx/uaVrAGgxbs
z9nO0Z7eJkE8bZF3H6OSpbKP7Za6PIicK7AB/mejqpMDorzyLwNrmT+4Jb/EH/o2HAgUGEYRFHA7
r06Vsm8xoSClOvqQx9eTVm6lSxUuTntKxha5CKqrzyKNsyjLRkpCNE4QG6Xc0yNchjDo1YCq7jkc
R4geU2iPm6HLW9pAqEhmkQ2B4EL2GZ/TrLPxtXbil2kZy8dgLdVFwVPHo7Trvfd+txSQqwJxNaFa
2W6GarbvxVh477GQMhFxB6uVglEbt2abGQ/0JtTdmuCXhiBeOt1WvSmfyng1n4FGxJfBQIR1Ey51
/FIFhgDTWKGDskFYIz6qwXIH7BXSMd04vrYQwFKM1J3ug/sEJs36Wo+V82Gm0oBFejxVBmpqsftS
TtKdtxXIqxQ5rzy9JA4r2xVsLcjUZ89jyuZNvixeksYI7Ai7ef5pjb5aglZFmIx7M/Xcw+xCnNqi
Pjl8C/wRIw3AoJ9xJO2D+8bKmW+s/qTYF03I5du2N+4CW1vJmMPof1ZuLMCahMnF1/92EA23QXPX
3XXZPCD5nJXGQ9g464VzpnzscDa//TG8sTfLnQ3V7q51urQ4N8ov01NsJZ5zRuA/xZoFn9Adlba8
3fk/diuErq96qdihfiik1LjEYBWDr7IZlaWlsCJsGbsVCNkQ9aaZPrhL5n5Ewp/qtZ3QXAZT4tfb
3OV7IOakFw/b9u3Q+dlzb4ZoY8Z9vyaHEPkStQHnK97nieN8CHB4tjeGzdhWCDU+l1S/AWc37hPg
TIg3LBpEfOOsUnfgMTEkkQUYfHPqlltUVMCC+K6VfSk9ydaEDu8jpTG33Dl6HiIrHJ8D/O2TaE0D
maEmbRHAIOOg9jUec+PGr6S60EiCEBCTeq0b8KrqrhKGaUaqIs5BS5WGac4DDBuU7FQcDUywnTmk
7VM6UwPBp5rZKwoXgA1e9FqlkozBE43x4KUFA2Ym7npJjDI/F0G5C5VRbJfeXW7RSOn2MvetIxot
ZPhIiUSr0fR3pOXZyUQq+GpOZjfK6HBDaBjMi+XU6jyCfDmCgIgfEunv0FYunjqvLpDoSYsojoV/
Wyn/gJk4ftvYdx7MLHc+0z4DJoQmntmgzWoUo7PFwUVRhbNtnIPrfh8uDcJ3qHNTSlhd+xHBSeBM
9XoGg7lPMT3dz2PanAF/tZvUGFtwNZiadhWPVRYBxn0FitXrhFSjPSDrLalc9xjwXZCMugVwFGzo
RCwaneliUWo7e9FlHzxsBZBDaO2rUqBGMOIe1Ur6mkVYATZC8meTKtPbhi1d0SxM77GjeA5b+6kd
jWGXG5WDXLtbI19BIcgwg0/4EyCoMTltGa1LwKk2ItJfOe5ZgQTfTDYdeS+bt4WL4MIUX6EKl3yS
6B/S912Xc1pWbMCujpEqe73xMse5SDV0d1ZWDmcDt6mtUpRI/Q4iGh2Y3B9CkASdnQzfO7Noj6vV
YCRUo7mKgHLiQKdq3MbaxEbiX+O5yg01JexPiNK2+iAUVIkFlapxJwFzXEnL6m4JlNx0O6N/g6O6
WX5A8T35MNrm/H4FFazbQLRiNMxjvRSIn+ziyvP3biGDb5TE+9MC+PqUos3MRYmiL31i3gdinu/9
eV13jsLZQp8/YoPXAjWhrO2qd/SkVeSz0mjnoG4N/6XAdqhfiUWQPeIsrD20gE0/Yyuq8c51Y04E
H1kCrFtJfUbm37YizNuHynQP4zy5iDy3dnU7mPLRR3Zqa80Z/hK4Q+SRtnXKtyAgMG8XuV1dIaFT
7AFkiHfmuAxIOI3JR5knM1rEy1bi+XDO59FE4pda6BeHPg9Q3doeMpwLegMcbZ+enY64fWPPwXBU
U8XEzIkdSBFK465ce38HWvkTqsJij6vJ9Hl06+AFpGKBrXtt2cDvhf9xmelDHEyRGdE6oqoaNyPx
WL10R4yjwpsFRaA77L3WCO10KEey849k0OExRGgI1I019t9bGAco1ebruZMgICvXvISADMvIDa1r
eo81IUztH0a/DO+Q8EasNnZih+Q/T+m3pb31YGQG1Qe0oM+81PD9Ika15RDGoqI2JvfrgjnnHaLB
VA2ggG2DpsOABjoVteeain+MdwkiWOXeC+S0g7TmfijWoaHENzgY2Vj5Kc47+8IIZlunwh8AJtRh
Qon1DCD5gtKcGcWItr5LulIcBSS0a8TvB1p/SryP0YLaVsHcHEro6ftSDcHTKHkkNhpE4YY5g4gt
mx5nrVgEhxQWM9JAVE83yRAnj5gtODejGTS3pooJ+0On8TbtYOT1bi2Mxt1kOTSAsqCUjN8JRZym
S64WQwTNNo7d8rQa4fpdko5fS2ce76SLzvHGacNpiIyi5kx3w7mP6mYSN2Ts7QFLA58EwGrOpbVK
VhdoxzmvynetJ+RtMCx4MsBkDqMsDI4VGqGnOaiNzYQd7hV9u/iSY6R4wPanei7qzkfBtg27j7g8
aWZ1XryEogLX3fro9hgwLXZtXvaP/tB+qfjqXd81bhlhBW4j0hGrCR6ECyKcGNM4JS0laA5XU0Zd
WmNFlKvxCvsXDKCbfMcbz/BjQMDKCNttNrbQJ8C6Dbs6SdaLH47NM/iLCWWOHBnQkDOwSx14kmKN
t25QyHeWOQ1YUCGmlXclpwabAAJkMppcvyvEB0gBtT989VxyReyq6iV9SbGqjyQsaySBXVmTJuG3
24GhvSxgUm+yWYwfsPOYnt0+Cz4nY4ieKswTo6RDoQIN4F+r0q8iKiL10fBcZLzsPEx2lTd9XCUI
KLNA9dQIptJCcS5vNhk924goKrkBrYFAf9lR1bC7+CSacsETxpULfb3cvEBHLdEImjkzGhsp7qgc
R/x92JxSxMDzbjla8SzPVl+1iGvjFMx2tqrkfeDk9hotwh4Rrl04RiyqQ8zLMmT3GZTxACjGpM3Y
8N44FA74UshzC7jua0tuRIaRltuahv1L1wfZF2T+mcpUlMxL6rdo/vt2vxwRZYwfV3Rongy7NV5s
b5yv4x+drFqhN9zwtYu7hB8sNCs29ij6L3HrZoSTZhihifqBwDjeydjDmLvo7j3nMUkU3W7F9hqX
MZOqekSpyNyYgXHvTxBRcr9GN84P9i6SaGikyxVBYUzhFoKTre+jvQpvAzIOOTYccreBdZo9F6VN
G9YgT96MKdrsaLseMb6096M3f0cvKzyQyyPWC6hgX6BHEQGUPUMfhDOSTdamEuM+SELguIFt4LPL
dEbCDX8aUR1GZT2BqvE2KeZAB3vtUL2q1vLgymx533k23T3gzJe8nl6M1nQ2AHzwb5jwLMoo7O5Q
oF7OWb+WR4ieHDjLtLKe+/HQptJ8LiTYLXJ8Th0CobM7Nginhlm3r2Y5XJtyya8LUIgFzuwbh4Ar
IqnGvGFebmdAIRABF+8o+i6NzIp+4NAhI415PQdEE79baK8CrczbfSCH77I3ml0LB/5geVlDCzj8
giJete/X1ruSLbUDelynfB7uRsd4yjx3D+cGdOIY3tTVcK6M7vNcqVvcT8+y8T60fXxhy6VgBCLx
yuvVS94ljxBs7n27PrRE01Gdl0+hmc0HoKL5xsc6Cko2UIU+GbehYUHvBhSNM5H9jH0BgZWRsMmn
9qn0ENYNbXOfj+3VkvrzBhvMr9UUthu7oqq9oaeGlv48jh+Vo74uE1wqYBX7zi8hC6/hmnw020FL
uENNPkN2xo5npcfUZA7t8N3UZZ/QWUZIXqbXovtgBtP4gN1huEuH7L3vJOnRn4Eu9t00fjLsPtgt
80RDjBzmesRu6QiCTi/z1TwLkIafvMGtD1nVYRc4pHN/yjqP8uiMOnuEvl+6HBqcJoAb9IW7UZan
ruUkMMBDe+Be2F74zUTK0TgbbUlBZ1OEQ2Ae7AmkwxXkTPzUNl0Koba0e/19dlfkTytF55nCBXiQ
U1JJZrQ/F8iQUtV0c7Ty8xK655BAGi2Ih46+M/rGjRyln21xvsi1twZFUw8w+XVa0GvtRzv+HIAO
exlihPk2XJUWgwCQ0BOKkEht7aAhLUqY9uO2YXuhzqR7GivWIJ9HCNnYF3TkGI0trvJMLTcdZ9wj
YmzrxXAFWXJGPxJVb8+8yXHCm3YyXEk7Rnyp2nnIHVT2dXZi4f/wPVf2fJt7q3UNu13tYX4XZ0Aa
8ecEwJ7YJrDW761ByB1kYDKRRE3mM31XT1xkOumUN5T4N6WiHT52cKG3wPOxSWwtpz8R2/PVhoff
XtqQoG/FmmDEY/nkV7Mnv3hlBZ6jJ/zbuGn7TvQK5vkEganF4UZx5J9soDNRNjjx2UkFRQEUNy/B
iNr2j07Nj+tNrWvQK/d6+uQOPZuinA5gt6pPPz4SIsZ3b3qk/Y2fhwdfCHW0naJ9GipJDoaNBlWC
AF+yWRH2GCSb9HpU7b0PCwYT5SHk7FBag5NMoRgCJm0U2HvbseBHrTeIqXqWhgcDf2EsuGZQMErW
B68Sw8cmkzxAlvON7CPqbqDw8g66tfWpgv1NaF+Y3PO89Kde1Mu7YiHeVUZqHhVCF1gdrKtER5Hn
wuYhfmgFaV+n9bFBX+fdgVCN3H4cS+To4PLPxSZTVEUoXrIZ4J4Aua4Pt407ie5UxGh/Mv9NZVyH
TdI+UfzLMI7LqSgG6irs+wEudRliaMXZgfx5nShMBIp5dq8B2pg3wprFVZMrOmRKULyKVXH+Me8M
QM57FGsMwn9ZPpYYDdylcvBIkxa48xwNbfxiwOugKEKadVeOekzKkS4bWNQ73tUCpWJi2ChSRi5o
hItdWxgF6lIcLi/q4mP9eavKOdg2DdxCz2UGSFrMqMuiOnlXlrn3PrFDYxemqCa1ZUM9n/76dql9
81Nlajpi7fYnH/TGFo8eRsvyFiYs6mvrZeKLdisEHrHtZsP8lFoCeAT6AuEhG5j3qUF4bSHLyYrU
Cb9l2PGLslyKSjmzyUGuBhcuo3milIhfEcf59AH7Z+s6tOb4PEHLe0LJGD8JYPxIU6YsYdcBoyZw
ysEPyWqeCn+QKKwuBmoLw1SaE/6msXVPcsAT1rZH+SvGUoYIGMTbATysfU3e0n+UoR7eyiyL84gd
2WUaGvt+LmROpMWN20ORfqtU1T51ATR1jvJhOpe4BJ0kJddqMwbG8KTWJEpMKnKy49+FPa5rbL7P
oximKLXwz2xl+7U2gzAKaeYdsHaLz6bk7UgZs9jBl0XxuIZULOrwIHuQV0kD8dehBH5pYcp+7tEV
EJHylHWFqJIFEMiLz6LU4rOSzEdsER4NDyaUCwxOe16x0LNgRkH3WgCSRrrJdaeoCAC/bOZwZJb4
ynxOzLx9ohWJ8Ri9WNZ004t425Cd7kc8Kz+HLiOFjbPxoEgIYKe2PDBcBuZgb67MPIFKYZZo5bfA
WRXonDHY+oFP2hd46fQ98MiTIxKM5dPQZMuXBU0iczMQkPeUUtsEsAWI+Y3d5t01bhz1TTrL8QEf
j+Bbi5DQSwae5jyJFMxjMnMyudkMaVX4K6h2dDVPU9jFn3NPCLwueqeP0fmkwL0tETxbf5af/wfo
8Degg+nSm/n/k4H+d/maCkSXjH/xXxBgO/xftM5hFOlWk/sDzPuTCWT5aKq7gH+RarNpdfyim+7D
+9dKg6j6BBQXaSz8X4iD4Fd0Rvit49DlBJ7wnyCAXwGA9e1YNhuR5Vk0F0zI/L/3gwJ/WiuOEPd7
Sr6cv5SVih1zO8+2gSOElGQoj3mJ5NN+WJ0S645hFeIrmkJtfW01EAbsfWto66ACke6GcyiMTQoG
QVloDWwTNPEa9W7rKQ+DAyjgRjQ5U8dCdEqgeQ6+cSO6KbA1Wygx7B+IA6dyhIGPz3Uig62LKxPy
KmpEPuHgDAktM5QvcoFfQTkvRhBTG82HNosIq2KU0395ke/+RCO86oIga0eGb9NA5z/hwsx6NTrN
4FkNPtHiezvMU1huMOfDx2XTu8hHX8KEWgl+zRYpJZlon60PKHxjyhLZGHvyPLU1J8tfWqQ/+oL/
ryPCLcENA5DiikDQw6MD/PsL83N7qZqhT75ZpUlTn2wNV0zljmRrIJKpGRICYrmOIjYGkAE40Xxp
C8w7TaL6Jzw9VyzT/FEYhOzk4Ga6U3ECR1SVSNsMO4n8jXpMey82lp2nis67Uaqw+FgVuoPoqBBT
6g//0mP+vYPmAhLVcxAhOaDe8HFf92PB8S6ZUZT1dxO9e+893npGc4/WdqPevf1Cf2/86gsBdHdp
fwpEKv6lq1WSOMHiir9B37TxpmzR83ZNXIQh+y2On7u389AI7dntidKQUWsl/nRfAG3LX96+k9+b
eT/uhGwUrTMaXAhqea/6sJaTrGa45N63aYBjdyNQIMLqpIfP7zvnZPCU8P7TQRZ0vNlKHGA1PqPw
quFsIH+HbaXvfC3Hrm9W8PGtgaXoFCjEKv9yLT0Jf5mkjDMbl2uFDhM+0Mih3yepnVGbb5Ei+rZY
gPPc78QJpP6nmGp4fk6aTg9xuXpapfLtYf1jJtG21CYUNNQDwab7ql/oUPrEVL0Yvi4YuAaKckQZ
TPexbWSM7tuXsv58hSHINCjtYHnYvF+L8OUIaRTzZFffhtIVlX/M8Ij4UNqSPSqSfhIn7e0SKsLl
6ybra8/cgXEs1GPO6Y/iD52SeEEjNqeWeZfnyDG50Y9y5HUxJX2wHsfZdRE7f/um/3gxQuvIAKzT
cn6Q9F7tHhZYFGgBZv21RrOMu+hRtc5fJgjM4lPTVF7jYO42NfJvyqSv9CKZ7yLkrUBoMS1bK9W9
unCsgV1tL4xnJQzLVhFgk2zEzA2mQk/lC7eDgRqL5xb+E67jydJsu77vwzaqDGLDBzpqMwW9NFiU
fE5qKw+BU3s2iNJqdcFs/2WUgtfvlhv0xY9lEtJ0Bvzy+wQWydz21dg3z2mQ2SzFPFilejd4S8+k
UquZrNMhHNoB7WzwYqymoSZZoqPqrSubZVi4yfqVCYiWvzdoaQOOP7dQM6Vbt8lffm7Abtyyu+B/
kXifhiTEcgpDVL9gpk6lHHg7dS89juHasSbeCBBAvUUbA4pS69ZeEbC/w/BLLp/VqkOITbcojV8H
y4bKDTySzMMUyXY7wfru0jlbKCu7efXdm0fgtRuHyFuh+BWH4lOdwaZ87BV5GbLlLX0JMnqM8z7h
sQU0ZAdWvVSPCuGq6WHqO2+6H3L+Zt6kOIIyJCmqYrwzO10wB91UCDkWdCKBw2tDqYDvcNCgw4kC
xRd8uWqxGWZc0LuNZ2UxH4HzOFTeQSBkKO8kylkcZitia2zBQ49+ABaItHEmGg9zyMeVM+urGQnV
rxsHw9nuM6mJ0D5L1IcuJY2T9UBRf6mvUlwmxvOIMy9zacEFmKHLpoy2b4CcCoeliaAgf3SYcbLa
2qCTOEI1bt0W2Fn9fACRQ7SlVgZMwcu3phkbDKggcF+vhiXRm1hZ+aBhdF/U4w9YmVD3owFvYAhA
P7+jaztkUp0sxoU6Yso19G6cVAnGYHSylUsvbcrmuDoNz5T8HFW3KGZGToBv5wPzLGmO12U/Iixk
paG+omNohs3aUq5IN+3qdzweG72eLk0oObWcAjMWOpD0Xqr7WqLRiHmeg7wifQ3aWqypqQ4pW20T
G3INbaPF5AsRfIVpspeJRO/wbNA8X792Fbo0bdQsE3TUSLAxWvH7oESiNN8q0p5ypmhST6hrUiLW
sVtuLQ6/Wz2iRR4iD1tvuXROjFHrrsGUnTv20Z3h7nrlTDxMAxWNO+mdzuWnBI6DM1GmmVy+pYHB
wFIYc9jzCF3QT+bswrdUcksrT89fzmOu78UNU8f10Nv3WYJr0BXMFEd5nnucYORze/QfaaJEoCfQ
Cr8ZtEHVp2x0tXB46KzaAi13Qz3GHe7b+cu4zCPDqQJfzzkarzjh5HLBegQPVk9PUR1aTw9tUPP/
zgpKFrCfU7i4IXRURBk0CFjnK+KwevNICwKxHPyuXtJuqL+0N10U3lD2IW7ErpB61/TgZ4XNKCBb
1A7rEfYaCokX7YDJF3b90HN/KJKMelY7WabNzIpQWeK4BCU2fojkP4SpyMJpCzbU1ztTWqY5NQ/T
2AswGq1DTWZNXBPnYa1jmEwk7+/Eui5M/2BAhdPdoZuFxgSBAo7HoATEVPSb1KQRYkY0A53stkHk
L8YKAW0RvVtlEwyTvc1aRm8jQ58xw8Kg70BHwbUeBmPGuppKiDjSYeLddG6ALPdTPYB6LsGi5GvS
vA+rLnYxmB/Q28PcBzGgudyxEbPd7KST5DSBaE01YbgZiduXaYMIsUyPMexulIA2QcE2C/0QeSU3
1ZvtyjOHMN9VlsJKX9I0udZ9Gcu/kUuI9VO0ZrneUnw0uLp2X+BDz0+6w8scip0Mg+yrRjWK33UQ
1RF6VsJhqxy6mlHaQokD6YDcpGGN3Q32GZAz9nCFR95SbYHmSnfNWs18Vwh/gkEaGXxmrpm1sZz2
pmxnPkkK0/E72aMkcoVg4VQtd6HMdUSYumPC9tTSKmD8ZIoN783EKLIWaOgOTKip6521OfH2u1Vc
0dthpgclEk3JFeqRULsohSH21u7ZLjmOprX1OeWx2mtZeQG6UQwCiiMd03HxRNYYHMr9yv6wBqnh
3kKbpHiNAkMl3GPbyZpHQtOy6TeqonWCRKkxF+vXKujIRv7JQ9j19eDMTec04aGAlEl9Hgrp7Bin
MVdgKsHAI1jQUYeKdy6Flu593C08fNZw+K87rc/OHfv5bDBKTZX6LOx8VITTxwDnAkbwn2ldZbP+
HRZFDhMXF1QdOHuNobf7AZ9E9WgZzEpnB5oq7OcNkWhCk943koyV6waAUDBjTKG33dhgSPItQIle
QgJS1uphbzKX/XuzWsqHEMZBzhzqu6yDnojd0t5rprH92lacMVc9FW73gums70RNDS3tS8aeS8HQ
r5vym4vian9fNV7VP80Af6hC0pk0kdgq8UZoHQEjbBPkdShAwrg0lMb9PAtcaGkOxQuychWEvWun
5FjFyl5C4Ox4Rz2bPPKdKucUnoDpRNBAJx3Sqx6U0Mb119JGtqY3Vvk5tK3RRcoM7YUEho2LWc4G
c5M1RkEIcpkVM0/jBAfhlJOsxHulnJXaopmsoD7GtsJiACACrqyeLC4zXOd2P4VQfLaCAE09JLmd
Nhx8nvTPA2hNut6utK1oBTXegF+gtx9ucfv1c5qDdCajBPvlI4wDue0ac1b4edSmebBmK7X3cbtY
KFxKIBlZlMaOMN61RVO5H8ahQ2LoYLb+2na7ELzX8rCAeZMXY5C1cQ8qBGFeWTOrN/B/vP6Dwgyn
bjal9Py+PeCNmyjsXia/BaqzqFKzDiXUPFiZQdVs6LU6dAR9TMa74Nmq8qD+ltpto5lyHi2Q72Eu
nBGFOOp3PmIndDLMg4zrTugqvilK7xBXGBrchAheFMVh8lqti/I9DWpHQq9GjHS0m60l5KrwqXak
YyQ3vc3D5O/+ib4hjsWedT8nFfS2zdxk+kBtK6dqxYd5FW3rbun+9rhNN6YJU+KITZwgGovNmQXT
L6uONWujz4mgegfBQo6VkI2Exd0FOnzsOcBZDqlL58uLKmHqCDNDmNSK9/lazkmpH6ydgyvVYWYk
IzTdJo4egeUnp4ysRWLTyfchacf7UTQ6+vOGQmcOfm4p7hagW1WGh7GrMu8TVhyoAB+s1vApzyYG
0pLbduwE26QYBiJ7uDCM0sG1BVHwbBK7GVG4zi17WQ56j00P4l88c4ajDoKuhFV7ykHYyi4JiWqb
jN84VWNl8qDEJQH1JiGqXm+IVWlzRs/0ZwlNMJySDBDGw/rkBNK4cKd9olvlIF2U36j3k6sxfNDN
woUvwxMoZi2BYuy5f0jXep9EdlmrOtq6GdWgaNKiqPgU9qGOV8MYz6FHW4699zzPXd3sUa7x6+uk
ySeORQSsdCxVt7RS2ygNEd6k0N3UnrRewIjB99vOpYWjLiqN+DlZG7+NYUFuQrMXDD97OP1eMHS6
3OMNlT6l/jnBXKthHIsGbKOMvJAmUI3zUGwwkG3i5mFzWLOKpKMcQacgyce5wh3gCwMO7vhfI6E6
ltBmbB1FROrXKd/YAMev3G1hoWaOoLRR6qmYmcQB96JaYvEJOytu5udr5MC0rEfSv1E+0DtceGIn
ry3eEd0CH+dh7a02p+/UnJtx+HkqfJEXR3yukwoxXsLR6UHR/+epkNXWxae+x0AmPbVmrYMKU9Ii
0kznVSfyiAgzWSrqddYSZbPZ+3LrFjZRSmLHOpqfmrbvxdFsk2EK3imZ2k127cW+dg9blavXgeP0
Jo86YSo1PYCg1ksEEQ5d8AL1ygcQCNaBmlWSGmedpSeYA+6ysw+d7ZfE2cnP0zWdJjC1EdbeBKqa
AkwU6Dm9jjelp+cjepw5kbXJCOQvsULce4UVvOpPE5XgAzyXNAy08iL3hddq6uvQsPDGRAfzTqvv
9ufyKKTgvZTjjGT9oR/Y+KprZ3Gm5MuE2htqAygpFCiDVh1zoQRlQkyQ793e1XO3rG3gU9VsJZPc
JuUQWPhTox3mENTOzcq7HQ1AaWB4VM8jmC2GJRQrUI/IUVtsSPkSP8z6p6kfM6dCknQEAAmqZnad
a3e2ZAFoFjZr/lLB9Gdk81aQsaFrpF/I4IaElySevGe5CrVeObNN/gR8bF2mw2I7XfE0pdbCoMQ/
I58hMSdijYFuKU+boUdEYPBPRkxXFeXV/QK7n+wLwRmHnxJyln63GoaxfHWmsVPvUFGiL4vIaUo6
MqV9MhjHwGud8cED7D3iST3DJ35npKFOun0v0FFYv1g6yccmTwfySdswP2LAYbw15JF0ZWIJDEUn
uZ9ETYwSikY9Mup6x0XtiHTv1PltPQ86f2A6eYLLU9oDYMXXtuzJ3rH1BT7KO4DWTP0j8PGUVKUI
iKN+Lj0Avzq0Qo4jrCtsJJpy6LZymgY9MepZ14+M2Fn1lIQnMNe3prssdceAKJ1xi9CQDCSiEXqJ
ky0n7QUxHZfgdZ3zBEfUehnvvMVXwykYF6s8BoNNTsHBZuAAShIoJ7ZOr4RIQeTqyp69Ku9qHYnS
l2QXj+afWSO0r4JVCmTAYpMi4B+9aKByhTcjkts6C/yZWNDl1TfdKEgDScQqW7HXk4Ei43WnIGei
kySZzP45rWteKRrC+tbHeuEk3OFuFku5gz3uFhCeKY7wQbUyo2C46w1L8hpRF16KIcuA7xjZoOgM
pE5dPDnNojN0MFx65wiXQQe6FeQbnuXtqtG/1IwggmBYRkNHE0Zf1YwCevkzWNb5eYmlzjMnBEJS
sTXcFd7KZhh7nvcvl3xd7qRMhTe3cHU5DzDH6zrr2tZ1YEpPPgtv1t2bn1OjxJKFo+vtp/vzUr4V
EOOCNIMUAtvl94qYnSatmqhOPGdurPenxnMd/IUWNmv2rrev9aMa+Gv9GGobZWoH6ylkFP/sSg2m
1gLGzPx5cSrEZ67GtLKZiUK6Kcsw7SuLs1B5qMo8jTUsB4ooeHgHZaT92rwbqhC6sxGS8uq95+fO
/E/vQ1sE6hDJFzRkr32vm/np7dv/Y6gcysIEthimkI7br+l5C3JYMpl9/Gsza+E+OKB0WsjhSgr1
9qX+mHMOhWFkvcG/UVcNXte7CaMwLiWAegrTAIXmY7wG+fxoKV8vES9OIPX/5eFet1DAMlg+0qmo
D1Fhh/r4+zzou8EJEur3T62b6j1KLiy2d2PGzn4PdkKfWXFIvE8wsfLz9xJlpP6W3a4Sp7ef/fUw
0zUVMEV0V5Xl9gdXeK7lMs1h4nyhJkHquKYpVaqgxggu/cszvx5liFUmT6uJSD4dpNfF64LAMHCs
3Poy1o1fXGRb6tQcjWyHQz61ddT49qP9Tg6kaYLzGmVnmrxwkwma9KP/whOWOdJKwYyAUV/TJ0p3
vRPrbY5NceW9xn1XLsAHs2RNw8gvRMrJ+PYN/KB1/roCCbUcGwMsAQnM59Ht3++ALBGp7Navv3Sp
uSb1jl6WKoBD1mmYH36GLVOf6tDYc93/w955bMetZFn0X3qOWvBm0BMgfSaTnhQ5waJICjbggQDw
9b1Bva56pLqlVfOavDJ6FDNhIm7ce84+y/r9V1Ncsbql5SXsrmBfgCS1XByRWkuLh9b/xFtcmsiq
DSaObsGW0GaydFF6Ied1Yc1pWcdq7Uhr2SyHqSfDbBWHKi++b7A6UYt0CO+nV03izsKPlNGiWyPH
SPRunzBahqhdZojQ2YaGdim7lEZ3OMW0CZ6vDj57Qm2D2WPZ4quqqfhYzs8GfUtpz6qZZfpSNGHt
/6j4dG0plgmdXvisahtJrr8bpQ2dSX0YiR07xkVGW/b3l/+XBw4eGA547NT4S359tHtOFrGiztNT
iZuFmjWquuUI5M3dUgH81bL+/a9c3ttPN5yl1vuY0QBccJ1fnP5ODuyjdeWTF+E8NtZ94tlE1biO
nilntUV7TLhh7vUcokYtXIpCBYY//+fvP8bXb24AuVJZOeFE8w/3qy22sOtCci/jp6yk/XkA89SJ
ezB4enPS2+4PbtivK4hBcUYggmva8CdApH55yG1NjZK4atvnoa7S+cFKneWxSNNqqax+/730L680
fzshaXj+bSxeHErVL9VBJEc1z4tBvy/aTnVXIe3LLtpEtFE56SZYR3gXGHgL/sOhYcNzOVqG98Bh
zcLLWNHWpQXDkWeZ31cEm1OHaqAmqbCTiBMK0aW8FVhc46WtNSpLG8Dt7JKXcHDtpU2cCaYjd+Qi
G3w5JbPYiyIS0ZZlZRDLes2BAGLRXlFYR3P0oJjB/uB5/nK9uQYe64rKe2o6xq8TU8uKOk/Y/XhP
/tKyM4clowrUfLLk5Pz76218eZ6Xe8rihbd6wYSwjn4ZOMqyoqeqmeGda5Yfv6u3aJ1mQ72U+j1L
PUvQz9l7jkiHq1CMCOWwjPz8X83QLx0CRapcXMt0ln4mZ8GKlU4XbUhHQckADM2nllfVZoJVAbjZ
TkbPgYm4DMxt35KZRW3Y/DX4Y1q0DJHw1um8OzOofv5sKMVyw2cLZe035WM67vxsTRBmsPR4FSte
7mSqUbXgoMQBzX0HaLw0lv8aofFG8uymzDzY98KQLgfyPw2Qa/mH/db9fPsgpkN40FUdwZLFXvhL
6lzNNxhctQpf88FwvqUNYR4bnfHozs7cylx4qt0mMkfvOLkJkOuKgO6dIKn8YYgSxIiF26M6bCMD
ICv+Yt9GC3sfcn5tr/KxxeQVu4O+S7z0WjBqe0WL21awRRV07Mxy7MvBColkV5P2gh0pJrlLxEO2
UpAgP87MkYcDJiYMYxWuCXNF1zB7UGYMUIjoR9hBrddcmexK2cYkLQ4paAPBqZrqNTPx/CFmhn/I
c50pQVp1tPNKYrvSoNPyZ1QT1hEzPELDfq5VQgyrxrnT2Z9fqrjULKyidkwLI2pbAIFFcSfRbD/g
yMPr4KoKPDeFvt1T1nvtG6Tk5tY225ayKOx3xJWkG8YEE3J75kUjHGIvUfzeFAgsi3LdSW+gYROn
6WOP85yueYiFrZNNeTenPS0xU1MQ2CqKGeCgvzY7LMb61LXPhISb93FvgacdbXFEGJqszWRK/hAT
+3mx5oFgrMxiZlEqmDqFwpc1raT949RWVLxxv8YrTw9Bqts5ESbcNtW+//0b/fmF/vnLHIRyyzZP
Dfe1Ignx9HEm94o3JN4CjdCoknlFfxU/R4b41ug5/0WluGZE6GR/qMd+efI/viZaHUY2LOJfZROo
WD1s2I14qwsosr4B0GzcEIP3xwTXj7/pX9vwx7cEBYo+B+QGG/LXQ+Soi0wnKSR+I9SXd8YAmNj5
JQeeZDXGuXNTIDW9gZSnVL6aW5ivjKFKcsLLLXs15h2yL8R69mUD4uxQKLVzz37bUif1efcgBMWL
3hUCwWmnmdfqkBY/gKW4p4L27DUABf3RSzmn+hqOgSqIsujSEB7PseIIm+5NxixOkx6Ntcab3tIS
w1Za9w06f0t9UcfOCGbu3x9qoS8iPC7JUgZQBnFdDPboryWBpjjtCH1vfgPexcWPEyPeGsSv7sZ5
fCk0L38yoC+vetIciT5sFBtb1mQVq98/ftbyMH+6M84i1jTRg8DtYBv/sqFoWQihkYbxG8GlOI/z
osnAFFuOt2qZknSrwRTjDo/22PtwjwXTnlLs0Px6F0NlDx05YpEC3S4yd8Y80ThrQu9ZJPTTgyZT
LpKpcE6TMW0LQxh39EBzTNfcNN9mMDYFczcydknLNgycynNuKBuHciOxak12mhB0UCVbLADWLonK
6lJYHSELZbgkq+Vxfw93IbtGOc8GYY+a3Bh6J3sfnnZ0J3MvToO4VvkCRL15/tARqML8uk4ZhLAn
3pqW4p6SeDIfNbraoc/QAeb07y/ucu2+XluCUznu25xmna+grZ6WMPfdCd/qxLTOSm2kD1ViTBAr
64IgBMlZ4g+/UftMvuWpcjhmobpFjwS8A7na5wOOpup5I9g634Hv4bpWDFIrUKArRxqV6YZBRMdK
b0XNW2UAK0iisTsliadeK4NnbP7w7X99tCg1WT6hmjkocb+KARuJxcONiuI9GhkwcG4vw+eymWEM
1mKywL7rGR0OURK311n0CldpbFs7yON4gsCxegQxKbACmtJ2oKbnw9L6pYVeKC3sBDtpd7Vh4PPv
42gfWU4EFBCsmvRJ6tRxU1aqIIKJOPXAFbNVbRUuyybNOuWCqOWBfwGz7snG0H5FKCTbWWoBP4sk
u3dQEsJ5Eox5qSix6kZ+XufQuQfMxeuBoecDTMRpTS3S3mJlKPaxyA0CLRzkMjyJjIsCm67fleEl
BSNXFHXAzEfmSp2d51HQon24kBWMTb9M4IEGXL9S2yNOkc1WtSP9sWvK5FtfyO6HCTGXVs+Q4kT9
/d35df3hSfEQzSFdg53zS1/P0JmEghXNEPPTH/A9+LffUXlMTA25ZZypnLe57cM91qTvE2Bu/JH2
AFHzDx/j/3hg3UWCzNaH2ZHewOcHFqVUK1rIGO846XFyfdwQUk/j/JQAlNio8+Dd1U3Rb6ArhOuK
HJknIqyHiudk1u7+8GH+jxfWNZfeMksHWsuvit1Z9HIoyZV5jxzVvq1trb0BDI35ksbukX2xPxP6
3B0qsxB73LLaRYeflxZ73pHw6MQugmTCMk+J0hs/UM7XFkD5JPsTxOaXkgFIFvJ5XnE00xwqv1yy
QYST8Gqzf6frXUf3VBZWG9BJnPy+VYezbg8ZM6V2tl0gZVb5A4SDk/kzeBu5NWATP1heHkHGldm9
3pgQY3p2gQ3BdzmXO0qdwKwZ9/680f/xWdxN1ft//9f/m7piUfL87SlcvXQvfyVKnV8EPxi85MmP
simSl7/Hrvz8qf/1WmjmPzSO8gytlwYlYL9/8iTpjv6DjEVYt7gcaC4ATv9n7Aq5U3AAlzbbEiGn
/Q23buj/oLhFIAVwiU2CJuu/Y7b4sudYaGBtmuecR+lZQpZcwiY/tfVmxH11j/eukIa3HiTqTSLm
UsrVzJHDta1Y0yEdB6poVc26pw7H3X1mAgL2W6+oH/929a5+7q6fEFufOxIfn4ZWC3U7NpIltXxZ
cP7WZKRIQjJG+MCZbA/tHGUzm3vvlDZ19NDBph2k2T85w2INbITLal9j2I/8cG4BZbueU7x5Xade
8nfE/UoHu3NPgw9DOdr58B1FsTb+YZ/8KAP+VSb8/MQUXjTF6NuovzSHzGXlsL2pOxtUYtHKRsFx
T0CTi5bNgTpCv3DU0lXihK4/LyuRP2WqsRVDQyQ1HMvuLR7bVgsoz4CrdUk5+J2IqbKdBjw1hjMC
ezmmHUTrLWZ1iHgPbVwfs1xaI6xCxV48nIPY/v4+/Hob6LxBK9TpqqPI/lr7YB+OJP7h9lx0hGgD
fsNvyTCbR6OC53nFON+7rUIt//b7X/v57Ia2GVMNfT5iVngW+cfysf529y04myY+6+JcuLN21rK4
PxdMABOI+A+//02fV+Gfv8lTKd+YT2hLaPjn31QBxppr8hfPbqWaL7Ukx3gbdu6k+1kVr9W6J0zZ
UCfqjxQhlPjTQ/O5uFp+/XJ8QKNPBwSU7Ndf7zhGEkeFSM4LWeJFoBN8yfLlM1izaNd2Q2rnBNMi
3sq8lkQJZaXzDtqk3UtvMk8jo3xGyJTeWYCaQ9wbEGOMVexO03ulDNVKVWbhBJZXmozfDTbkP+37
v94oGocsG+z8urn0YD5fPtXurcIiMOaCqAPxgtKTrDZNybrC9KmQi+gAvyr7HrledRrnOkaVZo64
trXB+QEvZy7BSYHJQnU+vCeN4bwNzKOdP5zRaGbyKf7+amJPoDjBybKcW5eu6udPaYOgUJu4My5S
s65Cz111XkxMNeIsb9MNaKaasVavB8rZHrF47AQN3k+GztU2N0mUzPJa3FTEQo/UCDJ6BIJSAtCk
VVdZdXWPwIiWKacPZBZLXGXSGSkEirQtznLJs6xJ9AH1rxFyqXwEXhJwI3YW4aA3ehpdRVNhkHve
O/W5Iyyz+4jNtJcETS2ZdNYGs58RMko3PTGxdZ/I9jMP8ZLAOX+EcUo1NkXA5Uj2Cro7YvOW5E58
zLDE0/GVTmN326uQ2X0pOmcTtnVPwLSu39WxJtGYOSQsLcLf8DvDY8JCk6JWnntBgmhVtfoeiXa1
14CJvmGvpctTLamjuElGx8crFx2akFTSieuw5YzsXdZk9qEpbghG10aCTHMkjFEwyMiFcLNknQrG
G6u+8i5jeE7qisCEbsdWo8ugWJJSCTrIv8EbiXHoetWtZXQkqnopuI3WFvOLa5Ov0KojwtkhcyOi
6Ub1BRmb/NFGFTGtsw6dBVe3TnzruCS5Gkum6/QR79osSa95Z4hdwb/qe/YSBEsELKGw6UdArBNK
iPIfsbHmkiDL1IcwWVDd68hcAmYlbQAi27DO04ZH8L0x6IGBhzccYo9+Ztz1PxPvpp/5d/HPNLwW
2pojCFhF9pOVr/pf0Xn9zyS9LutENh4gc8zbwUPNvRdNQish1fPyVl0CzNPJMJbkVw+42lTjzOJ2
CddF4hWyH3bQXeq1ncFQC1CFaOElB+Yl0y+bHElG94jdnRNStyT/yZ85gD174cb+iAcceHXICqzd
BYilGVkrNmA3CBTM6490QRAYdqCEVLCkkoQq2eIc88lHj71ehhuZO7lYt6jms41VRGIO3NlixSz0
zOwDESNn84d2itqrNlEECrEocX8oPYlu6go6R7dNTLd3zxbBqOGhMJwO4VVQIIOYp12rsrrF64qu
hliH0ORq8nXbItlMuS2mndq2ogosJLNJ4IwW1JQmqQFPcVv1R1ocMydkw87Iwc2Eqlzmqaq0ft8V
xWMqhCf2RuN1+TqLO/tm7juDuHUUoNoxlnHrwKeJ9bjbhpxQils2Y+OQRrOeMSXnE6zLLo/mtauN
CG3QSlXyQrgTj7bCq9KsQg3tUmNYVr6CsgiQBEc+tzNxWuoTwDbG/I54wLNBD3W5WAFUjeu9hpZ8
FyVOtqB5UH2tQIqEq7kPMxKzZFN5V2koUzNA850SAUZTXTmqYW5utApiFR/Xc6q1RhO/3McJzs51
5pnxEmg5K77mJTCmSN01anq4ifIxFleY3k7lpPhoOF39rM1FMie+O5iKcYfQUu/PduVNyAjJHbuw
+oItKQKmyA94gin0JsTFWTyhFi7iQw28aNy00pqTI5EG3Z2Z6taLNYaL8Vzj4d0glXGMNcZBIqtF
jxpnlaOpagM0KahpcMjkUlJZpFE63LbIRb5XTWzsBkdG4drNLFWnPx/y91h5iSC2aAbEQmNlmNct
LYc7rVP4N6SN1oOm+OQQdqaLNNk1o67LPXA6XLyJ4ngQtOrl4UzTut06eRu3V+Nkdm6g1ksGdywL
PlhJ/pV2ZAfzHgwXSMZasEo2K1cD7LdHKBzqV2nTZ9mN7haeuR+BUvUX3dgtxWdMuIyFZHRcl1Lw
q8tyngeftmkHFS1zli+/fHTJ+sTnqoR2Nq2Cb4HklEu1eC/wnmUDr06VI126LhqHV77pqQoi/ow1
lQZpfFnTlF/UVRVhCHu4MGN/IRRGhX6i9jV5bygFjPUEmXRZNHiZAr4RCwgonKVOpsX6EEJUP8CJ
TwjriK2M5wJl/oukvYcUt0mnG6Mb1fYYUeamRK8XWXrrslts20LVzrUX1U+Yv21CJMw40Q8lfKP+
GMZlNKwgxRH6MjuTsa10LmugOvX0muWQ6UAzqOWOmMAhe5Sgq9qdCBXxYwJjyRrCCBz2BNNfY50w
y2k3lS28R0UNCZ+RBKP6jskyNzUyvkmwPR89kaXWytIbPWLZYwjmI3bwHppUGaJ1rhe8JiQXGd7e
LIjIfReYRaaDq/FIreWyYq9TS+GKjsM8rNlkZH3UoNUg8PPybmCnNQaV0ps0i8ajd6FgkNEOs9c1
2ltHyCCNfUKCh30idf6qUWjxHJgSFsO+4rZIgGqeTQtmGLoLoNT5bTogA3KddkcfdrB2M16MPshQ
Es3bCiFbeVHYo3lSOpWIirguxLAQrCvMWFYr4jsqkfYNlC/LCEtnO+CebiVp9HJwa3aBqb7No1pL
vmnlbLiDP1OBTfcVAm7AQ9i+GkLElSw6KGElv5M+rgxB7rR2tqdlqF2PxFLP26bHo71O5iVUnhF3
alyNWT5bZ2FXOY3ralBtZL4xOv6J6oaw4RjYxBrgG8zAZnYEawdsnzWuKvw9Q667zXZG/c9HNUE1
ryYAs22AJNmuH2FlaHcpOimkbk3iPfCsi/aqABnBAqtXHglAYsEQjf2T7vYS4mSWDc69pRe1XEnG
tOaFGS7O2RriP5rKiCd6TUeWu8nBgXCrxOiy8uQ0VWxc6Uy27T02BY/vNY4grLNGqaDRIkoHHVOI
vrvI85DP36Dh3LSxmwGOHFV1P+FDaDCI2U5Cdn3s/Bw3/6eT8odOCsM4j/r7/0dWXGb5S1yKT42U
v37or04K8RuExREqxtyFhiPdz391UlTyN3D1AftfhsHoJv7ZSTGc5U8wfS9RHpxj2hIK13//F4Ed
9OHox9j8kuXn3H+ni4LG6/NZg/kzwg1AChqfQEO+8aWt17CdFqOt1QezUwhoNPMN9ChKRdG5JNAX
cQlPj2BqvyPB01pnjd0rUCWs9C3nCI6rYlRgRYKEFKBotkqvGM0dkU/5kTU2Sa86ELPPQ5OAeJzt
4hBrUX7scKtCPeNhrYkaEwd9DLH/4ORClJsWpxRzJwHe8JQukCxV81ZM2hZS7oAVEv/IRgyyQfOe
TIa7IyqP17mrJ/vbIMfeRcJqOWBbkviUYmc014ZNwGWAQ89NXoZOib/1mNqZJDUlL09FXJd96iw1
RjyCAEc1gx7jYjz6QsI6l+c8hvnhbFx24QoXXcvXpenROMxyptQMd4yZjWZc07PHPnooLE56rD06
8xeLeDBy2c6uPof9gvfjetaL74uCOwixd8tVPyDlx3oaauqrlHkrZ6q7xJIqouTWmiFeYJrIAozT
s4Lppy+YCxQw+QTBQR4LCv7tuTa1lZXCbwoyG28OBNao0mParrhTyjl9g0YwtRbZswJ29AppPRlG
DIyGaKtnY9icmbApe1USYKSS0ubjozJ8lPcNB4yYAQPK121kVfotNUKf+EarIiMjgPQa05W1sb1q
esExm63Jm4O8m00xZWBbbwZXZCfitAxoUaagquj6bVYMdedj5LB9Rir93h3GwEGWvBGiYPZux9El
4+oCnW8+rmwCOglJsgw/taNy185eeN0IKR6hknQQiFlN2SyHiirZvsfMFF0bUd1eyXhwrpkmD08c
N8ZV5GnhgUV1vOZ5KDfTUCYPOYBvCHLlRKIWNPRA9hCvQkcPV1JLnLMHXOwhrkZjN8a2cqmM4dj5
2EO9zeA0xinEfbtVQHRxXnXgbT5UtUsxC0T/nq49lfc0ZhAUwzgaAwtXKn4K0ThjUE7zvC8a3bbB
HbVi3YMP3UsIpLRJsujBQBZ/9GaYSbjFLXmHGBYgtQtXMF14ZvkPDc8jOH5nZlYYMSdZY8+Y0aXo
1lWTzM4enNNdWjurNu1NwzeN0TlpU4WDE59HvuC3++GyjyL9qI1wqkF69H6XTtzrHsLDdZzbxQMG
iGKLTr36LvX4UaubgYOa6x6406CaKV2BwlTuxTzl43XIuORQmGNzF2nG/K03ZiBmWGX017Rs1KMy
Fw6svtpwDhIu28ZMq/cFrbTTLLVex9hHuYNOegs+of+G6Td/nHCUPhqyS5akTDd7rJUCA0/GG2Yr
HdMph4grz5HdhsHVUZaEChLjk28RDk6X7MPWQY6th6d8ygiY5GeVSy1lgDVbMyZD8BbJFYbY8TAq
1dgEJdAunuIIo5/ljjntD6VdmUo9UQT3VYA9Kl6uC/MVeH9BpKhBZbXyUFLPcPix9AeTM+5lpzT3
ydzcpgz730aL5E9f9ZbgY0sajhXozD3vnCY1j4KYaeiVJuqbtAUplUR74C/OxUTPgVejb2/RbgLg
a9Ty1e6J0q2Agl8ZoTd/X7p7CMoU0oxxD1ckG0bmfRSbVmDXuW7SH6mRis4w4oFE9E8dHRT8kVEQ
coIMAM0wEUzH5gC+PXppoQi8L+ckpJz1Se9DuebcMq4gBRrf6HMkO9zvuuuPUk4nfYTThvWXmq3r
dNQRmRkzOQaGtmnKRSXjQfW9ztKWWr3qNCz7/aidhzah6Z2HizwpFjIdd5xJx5tSmpxzskgatzjp
3e9ogThlo3HWYacxcF2HnENwG4YuSYaF9QI3tTx6NkIgH5Qs61yvGuNVpCHjhI4Wt74ugSwzo9Lu
Jk1pzzCpe4BevSHx91iAGltkeqXgtICHH3gwhIzy3Cbwpj1plUGnjq81e96NJu1pjymPUx3D3yBK
w3ZvZWDLutocKW11HOx0GV5NKGY/SsV8A5utw5wbWjLxGCX7oGUxjxOVmTC3uiDb0L3wjCw7ccqx
Uz+dX2MV2hLuodLHUHJfqs3tWM9q4GpNjEObchKdd7xJCMUB1j571zXw+7UCRtUITOrlXaTE5xyA
yYZpWbhqikZ7BIdiblMUIhve99d0LtybGtAtmoO8vMOzwwoSN9VBppnA9BVa+YWFsCiw2mIgf1eN
doocaeXbSIq3yO3La55csSqg9F8lU9m8cfxSQPhUWk7ZY7oPkR2aBz4hQj1ctUEJ/a3yORyJK85C
1gbPa7nHXkr4Ok2u1dSqyUlpyDm0i6LcdpAiVmY/dk9609DKckum2U723LXa97SusmBmezwNUkQ4
YVv8bKZbCzI/S0D5Itap3Mf2h0aE+7rXpv42RePLIFw2tGVclGcuuEejUcJbsLXtGSFTtwVoUfMp
CNQcEINq63T24OOaunCRLsfKXvbHJjHjwCok0QRm/lzDI2D87mZvAkoDxEES+Fj2nmM3f2+ypN0b
Cts9g8xsVVv8NxzOHkkIlr0bkk7dAxg1VwAwkO5hTzjNlZK+eqkLsiaPlW2HUNs30Tdep11O+kKb
JpuqS+t9T0Gy7jGy7ID2thtnpPJCt2ltmVQMR/yFnKLzscKlpDEGVqcZ3iTG2bXhtMUrZz+40WZ+
l/SRFvRTbO/kQKsksXCMy2pXmAJxdeXpG/R0r7VaXfe9S+mQFGkAeHrLEq0Q2Kt80xJmt7BGkk2S
zVQY0CfWmVqenaq5dtQWdWG9nSVyBhU15kqNixtX6cBLlnNES4PczJpBhW8noHwJwAVAmUcbuN0X
hlCUG68d5TZHK7uDGhCtZkNcA+2+mpok3nTQH/25VIg4zKdrb+i1VZZk+bYlcH7VzWTSm1Hp+hZk
gW0xGDOLsGNcKt1IW8VTnDuwz8luTkN4x5b2XoMJWUPeFH6CddXXk8piI8voJhVGfy0RIL0mAmmi
Q7vLLzGt2QwFGQ8CCfYAdPmD1WuB6lX9fhSNtyNjXkH2NbsH0U3XeWI9A6e4/zgg/Ocs9YezlAbh
8rdnqf0bR6m/T6T/+ol/jqQ1ggzp8KLYwERiL3Pnn/g/hePVP/QFtcJxjZqc81JRNst56Xf539o/
PLQoSC7objJmUY1/5yjFIPvzUUpd/oblMMeMlJE43bbPY5tMC+veckIAZLEJ9D1EAn0snGnS10xy
J7RCS2uNCPADPC07v515UgFB6857XM7Wrelk0C210rhj8jY+Zo6SHC0aP4jddJcFoSpsF1zmjHpy
paB6624IXabPFEdSgm4u6lAh9ibhpHEEZdxuhwGr7NnRY6/2ZZ27m2Sp6VFxGMQ+9HXAsSpaFYIF
TNNISaANq+vr1Ouv2QM7TgCqDE+5UVWntqfxjQqnPuhAH95mZLwmp8M302tVGqGlsyWop3puCKwL
TEvYe9toX4wm1fi+bjzBu9ab+DiTWbdTq9KEaeIq5yJVwhGG+bCJYd80JE94ejQ0CPJ6TQzY2QkV
4l2W6aUSx/ojw+iT2RMGDhkZFkUSqzdTW5Q3XV8Xq6FTH3PwLPejNU6XKM+XXp73OI6uvR4IKg+N
QVybqVLvzL7Rz40Qzb4nmjBQ0yQ5QeiSe8smrxyKxAvGdoZqVVGtUbhnx1pgtM9LZfjeZk64n0LL
AFur5fTnAHbPKQnoBmbCGspLU+48PXnve1LSPfhQ38DmIV+KkjSiH0U0EJkp7rOu99nacqhLR7d8
FImg2OVXF3XFzCyWw1PYKdbaMBAsm1nCLLRyYKg7EoCzn4vBgjSVeOLWmUfThiQcV/vlibyvh9be
wBBC2hf2eQYMoq8TPwYswKcfnBVREgTCq4NhTwssGcGinWnRjZlp2RVHxPmSqlcN4tmsT7GhM3lI
1NHitxglhbdjbpGfkagIUC+5lXabnyxBDn082cYFcqZ0g0hKXlHQNhuiusbXDmYEtnnV6II+U6of
iM7SHumbqW0FGJJTM1NvjtAMThSE5N6PtoxgQxAnlDPp2sVaV0Q+Z3/nqFUe8O6kc1S60BM6NxLV
c0j4UNcCwFmeH7lt/2CMxHf4tTHpm8zIanIAyC1Z6VGMKSDWrSAD7J/6pLt4x0GIMYUKtGTXDkuM
LeeWE0MKeXJqu2ITm9r7qGE2jRtKj3+UPQk9rstODULIPsFce4MmqEKbQkeObTiyUX4qTLqJRRaB
QTMVzorqPULvwTjfOMdqydtl+BVvcqq274Ot5cj8iePNlmDeeVwyeklTs7eEJROArnXyG9Nv40rh
iLRC5ggWAvlIFBQZAWHlR/ivu+QAuwzQKsAzSryeen2+cpaw4LnmBG3bY7FiVKzvWz1rbgBbWlvq
7P7Biq2SEOwinnyEfUgEvSghiMWYfEtA40aFwldi4O1SADKyD4QjgYU2RBdr85Ayfg6ndbIEGw8j
EceDrLVNbOG+iT2kwk1nhhegOZor2yb6JXSbu4SuwY1n9LumMOZL4lxkUI7Owep5rf0018c9eXdy
50q7vEqFrqw1qRG8TM093WYtacyiHfQ7Hbfnc7JkNSt2hqZGNiRLf6Q4U7U6twDo9cADimSMlXoh
oKurS+xzZBIAPS1R0Cye6rnlxE3xWlB3L2nRg1p7q8iQ6n6uNcThln2uzLrYM+fX96LtAcwtadMj
ingMNWG0bZYc6jCp7iCETQw1Qa3czktWtVCrKpgVZ9pRgJjXDgcDOrNLoDWa+5hEBSvbOv1IrMfS
SVD1uTsmMZ6dIlfNTV0VUWC7BGSrI5ViuYRme0t8dph57pNRqvGOYV0eKIxE143ZTcoqZdr0xCY4
7yCAKu8EYigc2TgwTLbZ/0hDpWREk5Q3Lf2IgNwnv6M39RLNIlrXWp6vdFr8W3doiZypwjp+0ueo
OzUiv2k5ih5izy4CoyEfXF+SwuclM1wu6eHqkiPekqaOAaQP57UZ2c1WmCXSCGME9p+5w6p3YvMd
cQApNIST93kMIJo1kzSSTMZBY1vKCQRS7Ze0OB6rj2TzJePcXtLOO6Jhnjjc8W4YdrWa6aPtUcOO
F0VMNjoNd5SFVmI+gyUH7bNkqGthUWxntdReOD6Yq5GY9XDJW9eX5HVrsJGMqkpo3Sa4hlcVoSV7
4eU3MI/2VA8qo22MqVS7S6h7gYGUc/lwLasselRGSwRpL1qEp0V8lRL/gx63juSDGtk1OVhkxUdu
TPnL4+jtWDdJjevUU0tX4Gae+6sez4Bf52qO0Zr4eYtn7y6ddJIdScDklViC7rXiZM9RvPdI+sgm
j0cNGwqYHyOMAnNJtk9Gm3OJy8S3NXoRqG54SrMq25Z22xO0mbpMZtVkJSth7nmh4g2C5mQbdSSW
6mNer4HziVPESZqtKJQvJJYjRWYmcpyH1nnVnDz/3rSVcrbo/7SGsG5n17xXoT+eMy+sT5Imxh5y
07yF6U9YnOUM9wx2+oNli5d0Trt9nDrRps6ScjuQbbNDxe/Y9IKj9pBgxsEfE5k3CKLKqxmU1cpl
5xoQIVxr9CefFFnIk8eujA1VC4dHLUmUHTHo1klUSXrQE2uDkK8OkEFdZrb5MCqS4BpX5GtY7iEh
VAMEKTeqtn3n1peV22nB2MJgU+vw3SVuiQCRON66AMmAUbX5rsURd4pNUx4rpGnfBg8Ph9Piha3m
vF6ZtjX/IAbrLha0ivUsdW7Jcbc2He7ZgM/HySg1LgZW1XUVa89hayq+KM34Mq3KUw5j92K0xxPI
H/M+r7PiUOMeW5tKM2wRuHmbZMzC56afxi1KouZ5VArbp2PhrctBH/aOTPtNbrfPUmNd8QBTcRpd
hlCAGvI+flF6a1o1E+FhjpvOB8+bfIdw4OPYHREXmpy8SkHIVl5GGL7IlI9VJ79fgh1uKaqyY1G7
bPUW+EEfRIObXtKL1bagpqpzHpkbYRsLx0ltLqSBFr0YiWyOU1OQX6hHJ+j6LDt62u+iME0QBMrU
vqqtiqgxk1yN0e0ZN6WpFUhTPrcaa22J9q/aMhqfLysJnSqzGo0AwqbYWK4cX3qXIA2SWTh0hVlr
W37GGBDCBJOrFdyP8RXzb/VsQ4JXKXNfROSFKz4IrhpRb1JY9sivoDEhZVLd/2HvTJbjRrI1/SrX
et2QOQDH1NbdiwjESDLESRSVG5gkljA64JiHp+8PVGaWxK4q3dznRlVSMhgRgLvjnP/8AzLo3CCN
q4GBABdNZRtT5uWNnqx8axP0thvxC0m2hoxfoq6xQlkumIgoFz0O6Pt0n+fZe+rebZeKYj9amIuJ
SPMEHSPGppwDCKupNklhENjhGeLbquvedHMxwMlAPFyhN92ZoLsbSg8YPkV+53gLwGIr5ukK50VB
CJ+VnQS3+reKCBIieMjA8sqesXc8t/m5aXFsjROwxxr4XG5qL/Ke0Yc3wd7sPYfQCHHnkWQLUWCO
s4s5dubXSXvF+2WaOBAI1d7aUY6/VwnEaz74U9RnURgNflJ9Jb1zcOVGlUWgHr0J8w95JqGLGIFu
8oPqcZwHrhoUTqIgSOouqZQ3WUOGt43oAIQLj/11Vh2kOZNQ+H6h0UXEqSA/mP4Bpyp5GXGcBf9q
nWdeU/0G6TLaz9agT9EcTc3GHIDfReun556J702t+Wnsv6tPNjvPzudmzzsaN3kQ1CH6c+uQeo6u
EE9M5UsTCfMGpY9/guG5sIOZi1283n1cEvDxunHcF1lo8uAWb9FXjFIAMkF57tGfrOMC1ZwNpdWd
GJMkdO0Kb38Uq/1RFkQRchrMIVWfFeJ/OQEktmoTx2l+dJtC7rzCsa5E2cpzIwAfUwdWgl8QEu+4
s1qFxLwfcX/Vhykd5MfWXJU7LVJVD5MpA64jkQ/4Eo3Z/WiDAKW4w30aneh9nOHOh74smB5QJMbh
kMXEiHX4792A0VvbrGtbbDpxFcQfy3fXWAntv/d5CmcbKq3+lLUmNXKrS3WeVJY9xphifuooPemZ
2uEyl8RfKWdp9/56sXHNyw5G0NF9OZZKLkbEvGxTldOwc3vNmBh7xIcoUmiU8AfMyHQKnFPeNuV9
FwfYxtdm/YQXgflsar8mQC9+ihCYXEto/IA2pTCOtqU1nLVAgMcO4soLlH5A7tSWxLZhCXbTT4m8
K5P6s7fggrrRy0RiE/EpkK1GQchOusRy5IJELhjjXHzETT374GdjdPCtALByJiTlQCvUfcibfnxZ
RdZbbcn4qlWxBuGOy33WZGxCvLlINnI7Z97QelDr4CZohVHijF8Wqj4qfsMhyq6a5tvaW+fkZVCk
900cUInVC9D6kK3Rqr5h7ixvCU5MHIhyXpbs2klIUlJ4cV8KzN033uSymITxBQhz+ZCQhehgtouj
z8aeOTSEkzNP4qggq2UYgd4zb3lvzNUSFoS5HTprKO7hTIJWLqyrZpFoAmsRnyMLUbSm8t2maVAd
yywytxltGS6C5VrImk5z7dgU12kpCI3jPu+CuR5hRrZppurnqht99d4Eh7d3BYN/+6Y2eQpg2AUt
YNsnbivWpA53eTHmUoy3ZmBkR5dZNr9wMOaPXTnp6XEZjYznq9HR8Ha3vWhtz2JC5Vme3gSMN8cr
Lknj+/sqrhM8uVqz6vPN/1RyaJN1ZnyB1nmIDK9+LAo1/YLubL6lwqKJEcQRMOYGXGHu7f6MqWgA
2qywzfESGy32PwEaK9OCZD4p2KPQWOPfLGUfhsw627mzN2SzdxJz53vRje4X/K66HV+V6FnCY+r0
F2Tzt2Ti18/mru408OgROzC7/5H1rcwBQV1kjRe8L0BNqRWjI5GXP5AJ/oWy4F+9iSnlqpogutt7
ewGwS55oeofxgkwdpgstMGGPpVd9Z3b/DUn+ApKkn1iVJf+e3nFZYcT/2n5uiGArfyZ5fH/p79ik
57yTyLdWXj5MCgvSxp/YpC/fEYCAVmZdKVA8VnuF39FJ233nkBrCAwG3KwyAXF71T6IHP2qupiWB
I+Cr/iV00hNvFhJDYwlAyoN5NcMhU+ANqdzDjkJBfsiOU0f7skGpn3jh0saQlKyhCXAEHrSoUNl7
CQQka47lqbTKAN9gBHkUxqMLldEGsch3ZJXE9dEoKoxjNnooFZmFid2+qNTxqYQTeSLQybxUTiFP
nVwzr2YrgzSpXfvEtISekE3NEDAHidqoJfCvAxKZPpWtrz/Rq0EAGzCA49lfMr/DxFR+fqVQQoNl
ZlCVMXP0vrJ8fbBIQqD6yo31JfbK882zdL616i546qHkUDzpNZGqa/3pPp6c4EnRD943mWWfmJIy
grP15DXvY4vs93NFv+SfCQ1pX1r0i49FqWBJmgnej2YZw9vVxAXfMgGHnJj3AV9DB5IT3bLi5ogt
rvmIKMr57FnThAOp0R/pcOwPy+hPt6VdNcfWFjBIXNUiEFqtfDaaYIOnDHlmuq3rlMrQC5ipHjTV
70v2SqouZWU9ktOpP9lRLeBmophoGSea2JdUjvN5jnkdoYB8AAfeJ4zpgncTdmw9ZhAc1baHWoGn
aDDxrWXOe/q5rT/BLua7B4UD4a0fhX1xZaquSnxPLnZuZNc+KbGbBhDzJovS4YTxcH4qUwgtVEHr
9ST1A1RTTcpwQ9Y1//L9hha4qDYh9U3wZPXrHYbBg1G+WNr22YW+O12POkI/NOUW1FVB2ZzeGYqR
zaaaoVWwlhL+9NsC2qsDqSTdjpnBZ8R7GQR8nKXhbD3Di9ND3Sks6nWO5Ohj47ZkKpO2Y1Q0Kcu3
BGMHKi682J/mYrzvltbZz2XikkAdpdHTwiDuzoMtLhmy1fh6msp6LCULEGuLddUqFno+yZ6aVsf8
JjSM/OkhAABSXRdRt06kofzxd68bWA1Ws3KDAruDNRzMjn3CYq6XNwX4KxPyuGXxGRZ80QhJgQbN
1d0L2hSonQJ/cmKqajahF0zc4EqvZYQfxK1L2oyGA1pmePJv84Cn625gibo8AMvgutIwx49eFtkn
IxuYpc+jzef+zohUeTTd2yJmHl+OihUTmX37Mk1QPnGkNLh3w7pO5mDSn/r1FmGuYp+I/tSffLPl
l3VQsw4BjJydJ0viA4Yh2Glp6k9UpdHT6xJ+ZSjPeVtdrU3lJVsXaeQOE+VvzyUZcRC4nWK2glqs
6komGZx7/CCgKRMKx5bEwJu6rvBZML0nqquixGrw+5bAAR0rrBQPJfQ2PTcbntzplXe9eE1zpAdF
oO32rvkoSfd8MjIxGBvdZkDFSFPJjG1W3Mmt5mBHIZge0KHQVI+p4utAXMdOHatFCvaZn/IFYl8E
12zyFlPVeBc10nwcmOceZrFwguA7bp+8pAqucdYJrpfa5RZ26cxvqLQJbbdAxkK55bWJfZvVA+xR
o4EJtOviJQhFob0jAY1iL4osIGRzMkIbzIjGEWstuqGpicf90s49FntsimhjNYoPBDF2uldWBX14
bid9E2dABulMDWPP7GVM5+XJL3MYswpTVRifuMue4J1irNNxZJCrYD5S0THnmZWc7jULPd1Y5M5+
ykVUH2EY4VzZJdajZ7PmXWR50R5vlGZ5aJmZyeMEPeNkL3zhKSdTnqBMwOSwsAzzMRLLogme8RDy
2QyQkjNZGukhIyPj0Es8JLd0HM2RSBb5uQUNanaAKKypyJcs8NlduK1NWzifxUg9DsoKk6PuV44t
/qe4FDQKppsSFevFbDuAEsrUT5i3sCOUW5uXtArMR4XrJMb8SsO4H4J15XgmPrJnmTX8eiuO2pc4
BxJLE4fVHfAWeHdAt04dM7uSusdK1/QE4bLrmkddyotEt1JSrHpd/z0qskufDsETjEoY08z9eIth
NOvubgDRmvZY53C+NS2unJCv1/UYzPBcYIQFT4znuJHfjzS6txRpkrfqBQgSbejn/BbUFrkKTAZt
GiZOOuyuosiJKu5HLi+9IGw1/k0NvnxarfkAuKAfJPvXk7WqEpN5QeLXT2Zql+XTSE50/hHiEedE
IddTijYkPUhomp+DlWHDuE/dmUm/uq3hL5NMwanRuLWhE0fuvYaIcwIHBdLFcXE4yArqh34Lv0Kb
G1z+SzN5D8Wd4ATinBQ0mxjgDSuDCqY6bglLcKUwViFq1yOVjEuSBsXdkhX/yERaeP626AzCwFWO
w3RHwsxZIpyCArZShir2ZBMmHDEVshELMY1dN+5LBeW/is3mjGyLsQHm+aDQW7iWj9g2ngjl4+oS
ZQkFYo71Fc8Y/9bENSdi7w72vqntdFObZnehg6+u2h5K1ODHyYcUf51iM5fRb3XHTNaq6usWe6Zt
060Uj4w9gC+EqYzx2HXzifwIfUU0KbzvWyRrkA2C7iNhBHtkZvXecL3gVktATeURiYSK+uPsFtrg
OUHyT3SCW6M4VZHXrUpK+A+it8ChtUIzYMGXRcDvxBu3ltlWV5Y6mmZNl5xKDVNF5uuQ0WK6hQRj
T3zCeHYyQBxCnUFuMI3VyYwxATFQBCkbKf7vbQ8WYaGquepsubz3p9U5PsP8yUsJs08hvnVwWs0P
0hyqG0O45ft0yf0zvEdWrylX+yi/IiQk08Q1gKFtstyDKjMNEK3sWABrGc70uUD3+GH21AeZeXVB
AGkr7+o8KXdG147+Vi5gVz6RdN/auQkI++kA+8aANGUW2YohpxgDgP3MRhYcxVAjvpg69Cq+npIt
vof5prfb7MZvkmy+4Xq5L1nnl/sF4RbP8VTs4nT8EASEODMYbQ6o334bIoiWaeZ9ifF1uU8cAjbM
ghg9O4eBaGH2dtcKLqsblO7OmdT0lYb/0ci8aGOObXvjp8lypwj8Abns1R55kTxEweBd6yAlVrlu
H2uySzIwBiqjXavq6qaDUhvmRI5unTHRu5i64UyejAm7hzxklKst4RG9vK5smF5ctHKHKbbzMLko
Y6e69ndGsBDszYmFL5DKb2WdwVf2zwZ8vfc8BOYNwScl0L/hnorGnu/iiqR0uL9HprLNwV+fEIAO
QziBLB7hq61gwGx8aqOpDjPdBDdL5tz1Kfm9aMfEfd5k8OrmovtgTZZxPStdkHrse7xupHb90g14
1oTIK5dzh+nxIUu76hlku6O8A0VMWd9WjqAj8o8eiRMX4RJYwpPXC3Nf7gEq5z1qXnUahed9NnL1
PBl1XmyYMKjt0DTt3vBYNpvZg9cMj6k/CKg5W8dHw8PhDzGI6IJDFCfdCe7fiwZb2VmdOW5NLXCW
J5wKwKqxP0eNgA4VVe30TEW8o7puqARTUYao0vMdlD33cQ29uHDyN4QG4aWyMVLLO4oWNoAi8jNs
iZPnphXmeM1QiaAKbffQHThIfOS0ITTw+2HMC3NHmkKDYMarlym7TyMTDyIUYLI44vA8xC8c/vE+
yawa3zlTh5ExwLuOkwjGdhXbwD1uQto8RCf3SELB+GTkLbxKgnssMMXexFlGd3QgCYwk9NI3xNmm
IQqQ8Um7TL0Wd16Fl3O+X5Zu2fWJ4K+Zl+5dqxAfcMz2WeI28wfjnAJNAQ/nvUqDrzgpx9dxrS6Q
99uPmHD3V6rxb1y45FseXtGD6i3xHIyt22ywcI66c17Xc/qxdXUvTip3g+5s1OZi9UdOrWBvM7it
x11mGlROMY1b9D7qAsjrekDpPzFjRNlbFxzqUZaNeub4nkUQMWsgf+jgZbDEYMEWEjZhDKVwhGDp
iN7+5BN2XO+tPpvdrQ/JPt57Y+Soq1rgIL/Hdx8dpHCgl7B6oJvsGG4hCmoSqi1cwClE3NWdbJvW
upjPwlym+9kaTeayAc6o9UhZHiAt+4Vs/A0ItbbODo29RQO9eta8tentk6hIdZdmx6gKiibEjMqe
Pi5y6dtn5PjoeKQi6CSsSqfI3c2Y8/D9AXL4FyCQaf1MLVo/wUoq4n883+ZTvIGaxoTsTLTC8dGZ
mHyhA1rtinoI7kghMSaKKTYjfUhXdT4J9tHCrMptI6KvOvORGAGEe+jxhr9+WQLsnhxB2e6ipl8/
9A+uB9DrIhBkGR9Lg9Kvhiwf7yYyb3DjoDlmtGJR+fSEHSchIjf96RfXZIX+flDJrxeDt8fCBykM
2OBbd7dy9vK+HBauCQpbYqTMetbreMlX2PSrZHaMNdvMtx+ZQhsncy2/S1nI7GpAVW+9lwyaoKLj
DULMPT5d5JXVZNaQ/O7Qw7xKC3/xgf//m4gBsOmsNhECzvrb6zXAt8AZyy+OZTQwOcKsnxFQ4uYk
AjXw0+otEsty56KA/KxkPt/XHVhFndDLk1zc3Kuy3v7iE62Yz8+X0KUGkvYqM7LJMHxzBw0yOpae
uuEIjZmy0UUKet8BST21QDztxjfW9ne0rPZFmp590gP9RQkrvTiYDY/kbdvqtQfjyv7nD2b/qw/m
Srh5rm+SQPnWJNobhG4UeT1HMi2oUOOK3qtHQDgip6AqstvyQSeFL08zs13wBLtipDZIa7jvJfPd
TTKMwZMQM92yfK2LoRSlByOliYolBlT7NG6puaNqreFXrIdxBjvbQLtBaeqtElXo0N3L96Y0VeN0
3yOo5hCa9XQPXR75wJAt0+1ax30m74+1tbR+Dv/f03RA//lyvPG7dVjqeK/i54a7LhAi7lk/77TE
NOqUbBrjYCcOZyDqD2TMzF/pWrBuNB85+IPr2fIH46G0FsAT+NN8rDntl4cpcLlasW3SnTgLVrhw
lvm/XCz+nHAqjnev8BBjnfVmo6adrvsRFsOxikHAtqmnUajGJGMdl1nx7vjfAd64+QwlzacheHn9
sn8j0b9Aooki5rb+eyAaYLP8x9cu/dp3PzJkv7/sDxDafIevEtZqhD3hfoO7zZ8gtGe/8xC/CZBf
FpH3Y0C2xLOJ2APLdyVaQJ//8ycILcW7wA9ch1PeQWXzFz2bGFu8OXDwyFlPP9o002OwY72hyGJ/
QHwvOUxHUFyThMu02CXEjxBG0D3Pbv7Fx0Zzo6uFsU0/BaC5LgrDac7PvplrOnT/kSFnfibpK7+Z
+uKaBplKzXCxXWrsTSEQKnoZUfVzL2GS9eWyl7YSYR3j40vDHOw12BOeCz1W74F1p4kthNkeEXck
/Xxn1pwuscl7YvUxbDMsUbdC1CIkBPeZQvmxp+6BzFkRB+BkX1xDi7BQ/HgOQ24Lz7LhiGyeTfB1
/NkH5tGLY+xU5D1hfXyPIOHLgCyO1+rnosKfK+5sYCAPQwjXoj/Hxtcq12ZMT91ONPWzSzQrQXb4
O4wGX6/EGICdXYpwMKDnNP6J53uH1wSXhifuLu4U9sdZ/s3KjWnjulzKym/aUNT80mLgEsg8/sBX
4DIICFEpg2c6Zk4y6JLbQUtjl0R4wPYk/Bwz2eg9aqIidGuX/5rLu9Hvu936SrSP/iYNIBstlgvF
deYS6MLudk5nLnQsxR2UQLxUIOVssJ5wrhzJcB6fLgaLNR/IhlobYvr2IW8xB4m83g+Dqvw2lzV6
e7uxtk405wjAZixAMI37GhWGyXUIHgMhOjCnAgowAajbROGrIjvfJ79rsLZNFrSPkR/l1zX6oS0A
x7LXi1iOo8/Vs1GQI8f2Tr5pPL4ukrSefcLu6hZ4hnWA88MdiAtJViJ4RMY9QAbiDyWcuyHlQ8VZ
Llc9CASNrG/DKlbT2QtAEgbU5qHo+FkYiZcUZgA5bK218wbcQN3Ixf/EYmH1BQYgynEurOdvJPDY
DA746MWYfuHxzL1f+FtG9bEZTKMMx84n0pfwpVVbC9OAeXzITHa5EXUbAKA1z6/3W8WIOwYgwG03
8n0JBgQ2CBpufV0jZKOnoEyOv7HJWdUuP+vDo9j6HkulWvdCXHfzhyLhr+QrfbFNPgg7z98MmjzP
nsuFoePjjOXIbqzZJx7l+pmx83KTeOwOZiXPHqydretxh/2exUTnenm9GKVmU4wGPwpM/0VVo7WL
cFc4F1br7GTEoi3yNjrP0OHuVZvpLRSDjAcQ/B+703q/KAjpDS1BqBhdIBYe+Axx0l75rTEdYugh
13YdMTrpFmuXe2xKIPBrKOOIXfqKVVbyH6exzG98i41qCw4CH33pjqjOYifYJ6IY0rshcS6v28sm
TJExDpSASRZk0FU+Bpp9VqF/4XZLco3OcSLKwyTsfIcMlm2Y47P1em+x+VxThKD1AUlwhLAESl0H
W6BezOLXVb54+bInSSs4tLHMd1iQBHtMxotwNFjOrwtgXeFs8btULiUwL8dYMLC/5RIsx9fb3PXj
GmzJMmKA0jEkM6PPJIODO1CRQEPlvYgZNo5RYHN6OekXRNLcAjP/FuPRwnyC3SNgIG6V3QVbq0Qf
K5q+vKaRni7OBE94zL4Q5kg3B+P8GnpRvgPBw6pxgfcRO+xT2jrzegZp2tO9ZpsSrPbaaGF1IEXj
JM4UEaQcDvizYF8gD6TGtBAxJ36ZOQ7I2myIR4xPQqyF2k0NaHKCT+6vnjN+OKVKHAUY484oYg7F
2ORwY4AXvsbdRb11l2B4Sy5UOR80/kBMJIYBxShfOxr4CGNvsouIEzwqvE2Pyivs72eTFUzW7nXT
4g40bI3YQLnaJbdOw5JoHHlnzdl8cCMD0RFsax47I4upnvS+dVPuX1WIEJOiEgMzOV16L/8WSIdL
M7MDXq+1G0ByzBW/sje5r7LEg0lOXRsaFEgbEs1rnLiM6BZGE5VTVRcHP6q/1R7/rPqMQGFUdXHK
eSKNIt2bTfPVxyofz1noMFXtPdHvV7vcSG6NETLU6glOYxOf53SiDjWKtjAZh8xiZ5H/ITDfR65N
JMjyW+6gGdi4VATuLmCyQ0e0NNkXK6umEMIe2GcqrEcnzouw9Qk9upmBEs+EwHELbYHJEWQkU/a7
TNTIZau0uwWgIQkH9ksRe3tEw0OG8LsTu2nG7Gi3yEQDCde1cdZR/9noquqlDYavMhUVAgB7yr/5
tW0s+GYZy9LiIz8BtpZNtcceZQo0Eeo1Q6GsYc9ncjDCmEdRaJl+dENG4GLsCxsU4AIz3/dO2Nkg
5Sf9sTOemVYP26SHGXodJYFNQlhTmO62nmF9XKADW/OOGW9k3Jc95UPiuY8/lGL/okF/ixBQ10iX
XhgnB4I2sFX/uUAvAsNaEIr2yATm+YDb8Lc05+Fil/5j31QENnfsOpn+MtzpbQ/8+r6STGREM8ID
yPn5fTHVs8hi1P3RHF8PO/agneYv5YiT6qTzb//5W76lELy+G5MPrCfMQGDc/fO7LWNsyHQp+2Mx
s0DWSgC9vLGDmiPCv5uAsku7+VdNgLua2P+nJgA3xc8vP2nkvNfX/CGRExTzMEwY0kFPWVuAPzsA
rD6o84FqHMAkLChwDvmDhiJNXFtRwWGpCqqC4St3/g8aiotIzrQCfFYJqvD4JX9FJCfXJfID4iB8
z/c9fA09n7djxL5upB8wI6ESTeQ7bmA+5oHgjJjI+nP/3AyBLJsztAQvrTfIH5hFHuit3dS5tvFb
Gnex4sz1YO9Ws9TxWQYRTIab0rAQCvK86vAJQvzvFw3Stz6HNRUdcmLsEXg5MKophRb+lZiIqF54
rw/CQcCyxOjGFXzFa3NQzgwwP/qeQaNg4Ig0UCypM2bnwI25Pa7523VEv/DJKhsykGAAN3p+yOpl
DfjxJcbed34y9UnwPk0pVL57dPAgwrADPzJGmsV3Jw88SrH1iJ2q9n/HKf9unX+xaxivuf+RxPW+
+QfTyB/b5t9f8seuMd134CokCROH8do5/3PXWPKdw9Hu+yxXOHgulqF/SEvddwzr6KQDb7Uow27j
z13DhmKRg4kCTkqAm7+2a2zrzTlPe247bEALrNWGKva2b87bfsnHPkhvszwAnkeXIOALN3Huvg8i
LeWddGmsDhQqJQnT3+0Px9UKMY+QN06XmsMC4kleY+vepXln36Nwx1jiowNmhG7TZeoO+6bModSv
VNE1l/4FcdPI9BXReepjMbpSS63erBioVYmF5OdQBTLeYQeYnRXxtN/sGLugDbJx/4uxUlsnlxrF
y1fNTxWDSWGVeY8QIDrEZMCHbGvkHShIoJvbbt9TDSIh3SyFbhyAW2l88GDc+iv1Vq0k3HKl47or
MTddKbrTStb1EG//hoTC2kkU73BrSze5b165vu1K+x36JQpCbY2q2dmab0yLsnT+rq0LHQYiSa5q
vIfiIY23hAy6X9KVddwObpJdHAumBiQ0732KUwAz6HRKGK+7DAs7IkWQMARTMMD3hwry4IFflCF3
Yn6OZmTmBl4g/WaeoviB8yMisJJA8ByRVoIFmxuhhh0nJllpivUDJaWgkbeHHRlhbbkVDJvMvccY
iVlyauuPc4NrSRzXGU4V3qDORlvC0zMcX2NZGS1wxfPRI4GikCyJbEmtlbCMTz3ZAm3bhG7hzZ86
PJncW76JJehqBzWFwcpsx4APm8OV7Y5AMvnmrTT4ZCXEt6kkNT223dCp055eKPHu6gVrtE3JKCYk
Fwf/j5VsP1eSDDVVm3fGSsUvB+WeI8kZRwUGVX/UAegsjxqEyCubP5krleRU5VSj+7o09LXk3J5v
RNkLT5+tXI4+XSXSUN+nYleS7ndISn0r8xorKlwfTaRANnP/kmM6XYdZqpXXY4QoF3IWfEEfxjnq
cRmqhat317dogXCYG7wHpcsUmtWaZv9UNAPFNxi3QOAAWLBpxMqWs6fJa0PXitsKn4OoCa5d/Dxf
VO2RKpQV5AHjDjEr43pwAJBhtExYixh+ej2UXXLlRuX4Gc49rrN5O/bY5pRqPk0ECzrEL/DYoFR3
V1Ef4kfEwng4gGqYmJyQv0oM7FE0ytuXcZreptOMeQtZ4Ql9PAmY7OwITjNsRYJXQ2Lb+xH9HnD8
9bKkfR1ahrS3VcLdDDUGsfgZoJMhfA0vnPjWLeGqbBvGud7NtChsrVpHHBom/GES2zFhyqbEYi/z
ABgKw0svRlUVKGejqMA9xxQuE6/CH5+ttMXTI5hqnr6ivV/wq13umI9/JcC3ZE8ZbjVhAJjNzqWr
7HbZd3WiCLHq5+p5iiohNzzpk8cF14/qICPdlAf+ES5aYABjHTmJ5gdZr7aVFmbDGFoQIeUeCrRI
4+mV54bhe/MNCewHB1jj2k6ddnkYSPjRxzFPzOrURPMU+towr+y2FTdLlFl3knEFDkgyyNQuiznN
nF6Um3yuCV6cbP+cGT5Qkz9izHs9maTCecwWiD3UTX5AaNvuCjOOIOhzr6o9qa1ZSKFv3xl6FsOe
mCTgsSCzrioXrZTtZ8y+DCQhCXDBZD7qRaYhdB6L+4ykK/vS1F72OROdgfN1MXzCM2Vodk0lJXtN
TkNoZFgvKxPXo1MTx/AVGVFjq40/TXPFD0gm0cbK24GIrFG2uD6ztbOEnGEpkuIR0YgNsfMSdgDO
MlurdQUqELchJawEpDoagKTVLlqTl8lBchQURSxge0w1y6h4NOfYfoI/+ZHhmUsi5ytJLiiFdUSj
6d25TmqGMSLgsLNwgPUCGDeQCcG/CPVGt1hNDElK5HGXQln9gFeip8wbdI3VDZNsNzv4dWU/1930
DCkQbgu1HZMbM8XMazsMogN3GsjwukG9s0Yrm+29yqoMvyaeX/GdOQ1RAy9FFjNeu8r+br2LaxBG
vPBQRv8CgGvu/+5C/jtdCL3sWoH8+zbkQ/c5+bGa+v0Ff1RTr40GIQ8kO5kOOVNMAf606ZDvSE8j
csBEzkA5hYfGH9XUmhxhrjb6/yyjXj0QGVkwAVydDtcK6//+76/T/4r/Uf3elLdv/v5fZa9uq5SE
t//zP1YzxZ+bDwbGGPTT4BAYEby2TT82H1W9GsHN/nwTQIJdcvRIep5RQTIrVErap3zCnGw7xJDK
Wke2L+Y8p4cpdWHK1mVzbDDkurJ0Nd1mawr2K5U8mWfnVmmzFeCpxZTSlYDNiH4AslOujMZ7xOEQ
a7Z9MJBE8yGJJvRSx17xlHa/NyYooYz3AXoada6IQwHctWCP+d9s7THAO46McKfhFHs9e+UUYRaU
nWmv6uFBD1zkB4MY3RUKgya/i7OxWa64ltKmKoAcJXhbmHpaIDpVq1sI00+cQxqFBXtPT3OBM58c
as9abFLI3eixVBZHNOf3kS9FmP3SG1/GRKWPPgMB2B+oy+6mihN+wr5s4Sm4TyqQHvJi0L23EEE3
ad4w4hCZjSx/gKO2DabFs0ocqclVwwOFQhY0bhxhgF0hu1IloqfSny5JnA/GaRqrlQOaG/H8YMwm
wGMIpzxbnYW0Y3kHizKsx99HVF19JHI0MtNio9YkyukeB6O0QQLaViV3QZF+pobT3yfCf+dEADFY
A3/+/YlwQqRQVmn746nw+4t+PxV8790aeWn7JjHMzB9Xp9HfT4XAfOeATPjAFt+BCZq5f54KBNDg
JycZavIh1gPjB2TC9cATGBkymQS1+CuHA3Kcn08HRpJEBSK1EfRtIB0B7/Tj6ZC6KS4nJtaGU23i
oTtqQlCoZtwrXXs4ohCHInEzy4IHDXWK8LDIQccpBt/BarLFZ+HYEGEYQZst3POyeDLaFUO1jJtO
iOmut6WSBzOjMr6D6Nt8rEuAGoZudgyCioMkVslWi5HzqPwaEz14T5S2YpHkuvbudZDhkA+bsllO
i7l0cjUHhdxeeDbCFzODQGnDhD+3BKgOG+kb9Zcgm72vyFdxVUVNsIsXAQSBCXLXbmefRhMW7yit
68DqkrANlHuDq563UUN/38Ly3ntEr+LBUgxg9TTf6YPOsvluSkR3aWJL8WwG1N95U2Uk28yfYmdT
OiLGFCHT94WjhwO/njjQpZqPNFbB2dINZuuJz3FqNUAsVVrhwO9gH98m8AW7kVlbODkRXKrOsz4W
AYaKKUXSg2lNYNeJ/C0eZv0e9CcIy8W2b3sra04DYFCYmBZijKUNndL1dsacYkRAkXRre0ZxAS++
dwTSb6coGhQ3k5d8hYqnD5LM2i2j1fzKVKoIOeTr+6FB+8j4M41vUGfLy5iUNp+tX/prMe5qq6ou
lK3qWza4OILmct63Dq1x3HgkdrnBVyeKCBKOzGhLWEGNpx1/JM7yMZDMLymHSvQOznkY6TQ8PO4f
OOzte3sKpivOehz4WlHf6Tz5gjwp+exU7hiirbzCwWUOnZ5pi2tFEjKqNu7IC1MPRZMrjGFIu7Fs
SJUdV4RxRH7XkKh+MaYcmhw79kM+LaRNt9Z0mUk9C/XkMAwh/jU0pjEOxRDFjwuwl6K1WS3Ys7LC
kALT+WaHuQm1NJOP8yz6l4Kffx/3skA8UyJmob0N7r3U0Xcw51AsYFeKS1W8LBdM+Qmz1AgvczFV
h8Xoy3thsaI9t++uafLk1VxYG93YBAKw7G+qyV4+/T/2zmw5biTLtl+ENgyO6TUQIxmcKVLUC4wU
JcyAA3CMX9/LQ1lWmerqrFv3uS3NZMq0JCMC4XAcP2fvtcHluBlaYkVJm6cWkbcFWlXHGcW2LcgD
xt8Oprcdrj0n7K/M1LsZx771N4CFoe42QU64wYw9uS6JQe5Zg9vZJF5kiAlxxnTwYmCc5Fj8GGSL
uY/9a4RCjFXb+usyDfl96nR3hipfLLTLHI7FIxbdclcH8nsvff9ELfqyOCldPLv/VnFQRoRsqyWq
MpvpNpCWWn9Ty6eBDm/TWFBq18F8FUM4R+MSxkc5jcbNRNt2Fw8y2eameGMz7O9sWc17lL0Nw9DE
BeLdixfh0X+cc06iFbpXvClQ9nLjysfZvIkz+23043YHXrg7lH5r4w+/WlV2VoyfNsxCEbhnt9Th
2hMSboxOVFuQR7DPJ5ntC7CckcAx/Eg+QfkgAzc5jTmXmeancwpDb36o5nI91KpAri4lVPRihqTe
jVdL50ynbmFwCyu3nx4moV7gMhqcKjjxTcDWCV3A5i8m8wm6F/HmW4CWdn6/xJNTYZ5xb1GkflCE
uTvPW8PnHB3zXuC80yf5+H5xguzOTfv3WkigJm0FfCiz3j05umqTdqb61iMJO+gOMhLa0r7W6qS9
abssaTMpoxGJLiO5tLyH9Lti1NItV0DPjaY1f1tpnm040sbROLAGs2VeviHAgwZfZWb71HbzU422
GZ5UXd3RoxBEdoXYt+8TNyYlUYIOOEgihaBfupD2+zVvTpCGY+BUtSo5L9bho8r9n7IBc5TYs7XH
oIFkjRRcGtqGB31AejWpk0yB6DhzXBpcmFgy84y9tabrPrBVtV9SVJRs7lB/5uEF1XJvieNCc+EK
1UeqLRlG+x2DXgO4UeQDY7d0srHRdwHjNYZ6wbEY4IScZ6TdDzMP7Ceni7lFiomlB9BldL9iR+mu
0rVC4axWx/1QrP4ssojbAFdkxD5YWU/6jy2uJrz0ltldNbYZXLVLbOxVCB2RDro6LZmT3KU49J4C
g4jgTYci5UAmDws3XKf0TaLL2Y22wNiQJem7PiqEmyroEG0kixLnxOno1/hC+t5mnch7HCVAiMkZ
R2J659V4QGa8/KwLwYmdWn66UWPfE5lpI8YhjAzGBFNgdJO5OxBGJOZ1eDVjp31vOzN745lMewhy
5U2PEecuHt3wp0nZuG7TMnYeSUkfXw3SAm4rE3kDPv4fVeV4n24duqQhpU47bAZ3LHdJSIvRbcZT
xW4b9dQPy3YpO03ho+wEkZenwcswLu4Zgkv5aeRmHl+hs0ZC48lseohb4b3wHME6Bx5sP0ACNHAa
+DKOrMIiP7SD8P+9wPwv2IywgoZQsu9nHzbAplpS4z5D/kS8sFN1bzn9w1un1FDnMVbCj+ywWk/h
0BafeJeKRznVT8yBmVszoItPcN2qLTlk3Kxo+du7tUUqEQGVDZaN3cPd2i2kud7IMp3e3GmZfsRB
2n4LhBj3NfYMOlVJmISbuV2Mq87Kx/vaZb9BQ9MZ34W59HcEejAdRs3aHweaY93RNyb5LUzmOogW
mOcnaSmIvHmWtxBG/Cp/bYNM0AJqHPWIfmgoN8bstLeekiVGtiqDRGGbcqGNQReTd047xe/MtzhU
sdjVmVkwsR4NwpVKkT3GoTQP8N589A5DDWw6EDl58SlcJJdRDgQY2z8vk2qvLAJztp4U9PlGVBwl
wXGM4iXd6KATu9ZEdevlaClA3eMHtXr5gFNSbXvXDc+lMQIU9eNGbWc/l6feF8SYVIQVv2GrUDB1
koEEvIEDx1e0SrLeKQGgYSMZCv3wKKBuYhNIG93+D5Gk4Rc/rav3ht7iHt3HWG7Z4uNqgwq5MaIp
LNgR3XkxTxnThptwFf630e3Ko0xp9eBoc5FULM7ifPgTOEUVW85LqNIUu2zlzPBjurHf1A2NxSSY
+WvBvCs45g5sZU6C7RjNdmq9jyE6KVm78hsQC/XghgpiXD7b5tuwUkDu6JANrCWzH+gJ+dZn2IJf
2xGSmhhXQZPHX7NQ1V8YuXv93sFIdj30wwJ+wTDS7dqBg658pzjlSXFvrkP2ta3922QZt01ajXiw
DAI4SBavFxU+CBWaSClEAqedod/WDdFkeyW1YWAl/gHNGZoItxvFR+ijMgN0JHGRicWHXldNMJgs
w7GWyOoz84BGLLntlb3uJnj7Jzsvx8MqXLVdpVPuB9MczhagPG/oqh84NwaS+QbP/0HYcwf/ta/T
bcE070sCvPPDE028Hxs0Phu+TTQKshPDTWrPxSmhzMJKG7uQT7IuyQXxzSL/lDT76w2MhnojjbRk
a3Gmmwa62msZz3jUyBeA74xKp7Pi4dyBPgNWVHjBNTOXMEpMakQaclf08owesG6LAyMLGVjWdlJ8
7QPf6jbgFTnGp5mrCKOVtrcDHrheF4YF6hlK6plPWJ5t5gnf4zVTe5KwFef3dtwnoVOf2jJxtvgy
X+UC+TGybKt7T5zWv3cQavzg5N793yn5x//LKZnRnEbS/u+n5Nf3Ps3qRP11FvnHj/2je8YsMoRU
7qG6DZHd6hPvP7pnzCJ/jScvs8Z/HJEZ66OohQ7CDwnhOryFP47Iwv0vV7gWZh3OtgLt+H8UufpX
+YcIkAcQG6X1ATT9dVjJXw/IDO3awegHD5UkZvuozuaBs0avOG9Nbf/tTxfm3ypqLi/GPJbJKsdx
j4/7m6ImcRHh+akSD6mxyLcLB2FR+HGLTDGuwhEi3xLTF+/hmHfH/4+XRktDBxOwCxf1r58zMwpr
Vo0lHlbtj69D8h924wLVcOcPeM5xZmNJYGqGT7iPV3wTf//yf5316k9OBIdtmboZwhf3+8vbTpbU
IdCbhxKufBYFxvjLnIzpOkMDlW3mKgj+jeHCZo38qTX6x4uyVJCGW7j3fhcw1bKOhwRo+AOxRdAQ
kDqd7MrD2sTEnMgjBdhDZA4vPlgDg+ZUDerTkz3eesPjOrSIug/gLID+w5bEk72uq3j3AptHQkzB
bF2PF/BDBvYbjw7IhXQ7lzUEgL+/drpH8095ya+P4TkoVZCwYFK+9Hj+JC8JsPsMHPFRUw8Ga4Vi
4TSXA36PoGceg4ajuZ4Lt//8+1dFAvA/X1WTpIH08MLhbwvGM3APz25nPeTWiJXk4oby6/Snmc/t
A5O8+dEVcB5gx+MuuRAN/v71/+eNiXuH7pmPzoB18/u9MoZhzWR/tqCaY+DJ9A2zhFAdMG1Y/wZH
ZP2LhUKKEXdWYPKCwGv+enPEi69qHjfWg8jC+dGQKTb9X0wXAu9gTHC4fwc0qe9OEx7LL+M7llua
5gWozP/8gzsmrG09HwBp89smYQujCVszNh8G1XKTCLAPzZmDlKljQfHk/P2r/aubxNfaqcs/qDH0
fOFPqwvFpImDa7Qfuh7bf81ZkxS1ZG6uBw2wqLocffgIEAOYC6v8YqivaDKANNM+Slyka3NtaERG
0rp45QrTDs6qwOhvKWYMaTqCASFZiLvMJZRpugqZ6Jb7v/8QF+vUb7eIr/ODmeq6SCZ+F/HlZRIP
wRJaD3GMrHN/IWpc1s2sKvgeXQWFmcHIG2kq4bmCzorvetVeryVsj3LRSJwMTUdJNsCKZcqKzf4z
6Mz58e/f57/YBdFUQksy6Ttin/9Na2jMzBAJn7Ae3NXnglwusyU7+WZptEVbdv9uZdu/30X4zFjV
PHMBq8Ec//0VK5XYuVksPRxYsAEugJl3NB76D4ch9aCZL53jQaEAIgPUAqcK7aBpWsKnbCgAKDjU
tZ9OM7LSNQoDobV8yxzBxqnXxOUSMZbm4WVlaXjuR7+5XiBDnXHeiZPt84HWZWiu//4y8gl+25x4
WJNJ7SPdE/QnvMtQ7E+Ldg2K0Mc9ljww1V+iUC4r3AzfyO9ap1zUsR7xyjH8H3O1tV0EClE24oLb
h+hAchw1DOeiZZYMpXJ73Jk6khfPJWoF8HIEJ9RWsmjluxuvTLrJotEUc+OLNKpEbU2/abrNdBFA
MBsgBxz9CXdGrtURPAK0UCLX8SiBrB8GLaEI+io/E9fR3I557LfboOlMuiSgwb9a+D3vLKzs382i
t7YldQDICey3kvc3pp8LvWHvSi1pvc0Uz+8r0A64Glonl/ftRd0xX5QeJG6YW9fHDUQYiW/Il6Eu
82nrxL7/BJAyNTct5xe0RPbYMsV2E4QUaMCWLvKUHXzAbYL2Ule9Ko7rzPh70w6D6E42bmrjFAeW
ONvJgAVZjqjr0Y49LdNoDZHPCb97MCaMrHQtVO1GgEbo2lZpIuW9n1RlF82EoMZbUIjhS5IOPHZx
NVz7i6YZeRpm01YpgBpKAzg2lsLPe2FA9SGk+OiSPE4JCNJmlDwFoALwY4vfa+yQptsEBJGIDZnu
pX8OCryzPJmt1EJug6JXi2+cixIHZmZ7RiODPif5JdaRGsYpkiy9HYtQfYc648HqtFOTU03ebUOn
Sm47G/JeR4uN9h6wFpg6X/EbZle2JoEG1AEfKIYaWA06yTS04z0Dx+ZbpQmijQP4vL1QRTVfNBk0
anTV1FFz4OuJ0ljVhy4hZb6yQJOysCr4VligNbV00QDTAJKpaE0vwpaeyGeUUZBOR/wIYE/rXwxU
GnVmGM101Bp/S1Z0gD5aoZgAo77Bhoo3vwCrBIEEtb/IDAsUx2IsXrVFVBDKr0Y6eg5vt8hrmLfk
xwZ7w9TFz4pXuCkKrjSE/eaaCQjFEDs40exoJtBWldobXyVx+WU2er6xJYaVVC0LotIR2hfil4a9
IltYlbRBLR6mom75HYzQ5BuSer5ZuKx8qVlOl8A0u2A7hZhKtBnMfYdYxJadieRh8ANSYlYw4O+x
O024CUzqVaUpTxyX3fc5XsOXi5O3X1NxAp7ExoOn5ezjXd9VHbmbIGhTLKH0wvj1S+vy5jhxNNcX
StngYdAolqq5LurCfqZxov8nDURSamR/ZjuLCa0RYZVsQa/wX5J15jMRJQyUwdT0HBwwTbEPXC5O
ByqGwUqJbXfTpVZ+OxCAgN2FGaGGGITn0G/mxz9kQAY76mWPpIYLzrHLQ9TPcaPGTdB/tqG+lGEn
rOe+H/jr5d1Ww4AxwiHI6b6BN8ZMxwUL114gPAVm8e7uwqNJEtJtEQSSXSWoDC8kgdFaw51tkyl7
wf84Za5RajaPZzWTw7no6nGxufZWtfChuCV5pSId+8+sYTHk+m9jt0gwvxhtT2Yxuu+XmCukCf2n
LDW/SgfSktBE9Ttn/fJ4KRTWogX2Neel927P1PcXnlbX8mZmO8g/hUOvHy+u45ya1jBvieMxYO/E
sO2BrDZnlhHfna3fbd20PHh6DZyLeUdmblKEN00b7lxMlG+03niaL4VtdLvYDqnSe00rGhsAbae2
13y5kZ8BRcYkfj63RocJ+FLgDLpUKaB/f/46/Di69FnAzBCP7C6ijIRR4BPxpYewaHKX4JxWrnhP
GVKWBx47vEFpE4WO+QNM7g6dT/xRGikvXl9uISt2IZiNKAsog3jyoHSbHgIx9Z+ghvmOJBFhtuJf
w8TiAVwLl72t0UeVAoXCwVo0SEqjwjy+6dsakOmJj9NcO6PhPWYL/dcN/Rne7Thk3REvuXWr9PJ0
69K6NZOcJxMx4PzmfKRcFURlDzcSz0N6rGC/UaV5yKQYD65k/tLR5s3E2iWvRME1Uxa2+XnM/Oe8
CNpypzRB7RfqrEyBXdHj4ZrOEsvir02gKB3gFRlKR0Y/GUpDzY1rQ+4w6emXrzAARnA0KMeUJd9y
q2muw4RvlXK/Pbaxw7ea4eHeljzIuQ4TJWhYw7czdKzzrAOSu0BxvxIKXe3sbIXVl7jc8V3X804u
K1HMudVfX8BoLrPpeWd1JZuPSNqkvw9n2KangN5dDFZNsDXZdLWOwG7Cl0ytMxIujqOYfjxFUUT0
LTWQPSXV02Lm7ruT59azbQScAcKcY4iYA+t5cnTCumMvFtzBOA+hMWWhfPMSSfXeWtN8f/mEPImo
kXuPHahrOiQ4+sC7ToZ8Wy0HOFvCETVj6zY3E0fa56HlPzY4m52d0lXaisa4/FUxXh6by2qyomRp
QDQLUj776kr8+nZgbPLBrrbdMHCS0Vetk+McbvPJKtdtp99O6vEpCk0ykwOh61GdJvSFi5rbal0c
4vyclbRw/Fc0nvuE7YgcK0IRhCZspn2H+StlyUNL1kC+NIs9ZzehPD0uGc6snRsOpfs4dwRwgtwW
aI+MznTfxax3Fv5vEsC1u7+ED34q2saA5h8GU3kF3Zufhg9vt0+WaU8sEU2zjFb9cMnyy94327lx
AKLFJk8pkugjuVCcV5BkNteXC/BrL9IHd/C57At6YyW7jSfOZe3GiYbkzYre/oyr6aPjMfRwWZ+C
+MBDTiPgMNaEDt/g32WJgBnpjtjixqs0WbrgjwVBamfwE3ttgZG2G7ujoaHy5SJJCPfopVxWhTcX
Gghmx4DoNG3Qamt4gq7uNhS9kTURaXIWCbRuzU7EoNKA+G7ThOhc8i03mf5AxlSx+rLOLaMOrlp/
WCiEOgaVtnVrCT4CS856dlOvAV9GtkUQMUPlCYNexcGVyaLB6Ama0MmsO/Cu6FrTlUVtEh44RGpi
077sgKJQzFWa2Odiq1hzFEOVc5Ucf+K20Q8gevSJs6DOHRWbQpN0Y7xvjQCSTT3od5sPSuPk2oXX
TejHPlYLs7qN5Kj2EmKie0nchM89LCNq+wkuHZkfopu1fMCQyF2tIJuPahiJVbf6nDz1Syx7Z468
CzdQvEKSNax204rXDgLgQBGSkO79wiQiO9REm/J5feL+xGD7T0MwV3c4Dr6nRmzAmMz7o4vyf+N3
7OzgRPOfidM3G99umfWQ9FZEY4Miwpl5POZo46ELZtMaEdejQiqUxXspckB+bib5Qht3WmcigXOS
GeoAcFnSNkxyR9DNmcRr6IjespAouNWJk/18rC1wlxEJQPVN3DjNz3AuqRc8TVNF18cK63ob7f48
98q8avXmf4UigEZkmKbUVINgTmOXdXkyGlsDPchAitoynoynJLf5evDN8mcbWlwkx4XdQQdw2gTO
1B1Jq2JfajXepNIlXZtCXywSGJAXQigkJO4Zn1VQlOyykxNyq4ZpC17T7Hh78erTbLIb6gMUf7xT
bJn8vjhl30Yj1xQ/GmpMni6hBMann+GWAUYTqzor6HIwTGB1yquyzDULRrGnNd7sxyR+zkzWNHsy
08BHraa/vWBsLZBrn/aKxdAj7eDEGYzvtfZsnp8dUw30hQm71epl9vOFxXPZN8O8YHOEp+PsLnpG
u9T1pozh7zKZh9WDeIg9ehby7ULmbRi9vXctt5DSQM4sNiAvNAT/JnpnXleyfpnmpunRdgkXFaNn
9teuBDZE/QfE1C3a8Gz8qjBaeiQGT+aqqANx8v2VySsHtlkde843uDKG7tConiwMYdsBZxWoKmax
Ws/Ak2nZuRqBSp+HS+KjsebSxnAaDxccpDcu3nNKx3q7tppR40IB61ZNNPxVMrtm9dNjIr+hS1aZ
+6So/GDnLcre88rpc9oN8xfSfnVCyJJ9kQPRwz13CLszp511zwNx8BGuVCaWYCGN++6ic6ecRvPu
dM58ZDRnfB+k436CE1t/MIsafyIF7Sm3pxJIqLcQvCt782xpAX2ppfSCtwv29KKwb9s6b3dtM7dX
rjNnt/BWgm2Se9lrJVXy5FHjz9FQQTArtG4f8dZyGzoy/pJii/7ekH3doXzSEv/sIvdfL9J/SLyT
pa3WyIYYTXlvl7bC/znN/o3TjIRBQd/of5/wPP+Y3/8igvzjJ/4Y7oQOSkdN9LZoFuMO+7M02vT+
C2aL7dN7wm55obD8MeGBEi7QOPI0Yr5jIl3+pwjSdv9Ls1l0n0x7K1FB/iciSIwwumX6z/agCxPb
BXCmRxCsQS2T/muPE2+CQUJGY54mnrGvoyGItyiX78Fsl7crHKJdauCyn6umePSn4AYC1PgV0kj7
JBvjCYpbfzVgc2Ii7683ohkMMvMcLz6MTY45vm6N98FHyQgExiSOL4h9LCYufpv72nfhbwiRFXZF
hjMxJCgdu8C+DQUxT196sI7wRoxibZyDLOBD3ASyo++OApPHzMzeOqoKtWRc5AJ2HrMhalwe3O2X
MoA7CjUKVK1FxNXs0bIho13t/NQU/T5ly5FXigYHkjQgxYFpktO40G7JqNWtK79Z7BeBMR7v3NpY
Df4vEc8BYRX+4p4Gnl9mjKEk8/PnmHYEzgfLR4+8TUFoved1HHzq7RLUut1D9tp1KawS2Hdg/8wn
IsBzuVW8hf5QzI19TdOdkfPghel1nGuozKR8t99zIMvH3drkbPiM4aFB0GWZ60wh2qsddUSMGewm
JgNvy+gisnBAmmV99pSURKVs5iG/ae0apos9veQNuey5mphBV2FyLCBqrJxik/Q1mzO6SwsGOz+Y
bxrRXROcMrz2CbpFArHvnWrGklaPIVLVxPuOw3baENDxBnCyj2xgF8XsnCgaOQUpyqDQyq+CQHxQ
j2C+i4uBjKkBicJqVIeBSwpyudlAy5oOvZ/66J/qA6Omx3HNXrzSZgfN1PXaN9MmLJLbNW39qBrU
W1P1lL9NfSw4upHa5WyxNDGNW0gGl9K09hyZgRRUDfVk8SLpO2yHjsK5qMYfFDDeDUOt+H4KyaHH
fWNswmGAJUslX9BmO4hRQLxdxzs7x/qGGGmOOGpysGX8fubg3N0EKFV36OvNk99k2b6eV3czGGin
Vm17JNR6PJB1lX0gpyFwvFuWnWxd45FST2t2kx+xEzd3rqGeXJUhOauWkvTMKiOeV2ZHOmuQ7TPE
+gTXgK+r3WGv8KWe2BfSfQcQcZ9woo7c1AgPozdRVoDeVKlqtjF7x6ZIhqyO4jn7aAgWjka3rnaA
7ahSzQpgTeNUm75GtAgGzNu4JhIn4IEISOz52eIRsqGT8AJo/bSu9bSpeolDThmv7hITeFjM+VXa
umFkSJH9dAa3+zasfpRbClgsZxc6QC2ZQ1AoinM1Fqg0PY3DGLqg3TpiNX42yqsJXueBThgQY4kE
H9u4IvipEG3ahTk8ciqc/KeS4/Q9FhJiL9u4y25lYHt7p8mCXUxEUh9Z5ZA/916lIgX/MTnwlLev
6iHpOBs4ildjYcH1iyf1feBoTNkwjvf5VFi4jFgWSThiuwuASn22yIKgyvpiuRpUBmFVoYQi/5ul
NUd0/8w5anm3BaLGSf20gLTT1ZpiuffmYUh/Ljmd1w0DknbdCLOV060duP0bzpEJLGcqEPVZY2Ve
oyyqDlNGozVtDftg2hjS2gJP25J7B4o7dokZ3VZjJuQYO/hGHbnSepOtsyMFvjy0SQy6O1i/zgAR
X/xMzrdlbrxzS73aawbug/7PrmrVlTJacZubdrGlaMmvayP7jPug22a2zF6YTtFp96Sb3dggdizw
rquzXa3Kum+r+AuB8gWByKETniVxYldWqPYM3MYzvRL5KJzQeCpE77/blZttkyJso7XSlKEhSbmN
cXQA9wHUvV/KxbzxMMHuVAz/JFFK4TdMmx2/p943hgkdQ9+1hYjREazgmmNmYTujLdODX473ZSqy
Xbb0x8nC+LeJdUJzG6x0emOvfpic5Q22j3vELBN+7+z+wZ8FSc994YxHJ1CEDOgcaNqNO9sZT5j2
aFoOlgM1x5LqZ4zTbpcbyrheBjeFVUzydG3SYsPTk3FwC7TNxGI/CJbbjFDwu9UwxxtaFLiPl8Hf
ZjVo5LnPubU4XKD2spNDGkIaMyeK1jDXgk6rOyxG0rEHqxvkeX60OvSdQjtkJULYPWEEJDxowuOc
WNPjEKwQXIOGTA0d281nC4/tzKlpadFros2OGmvmPOaF1fdFR4CbWloN48fYyr6A+HvJCg+Zsz+H
WR5unaBYtq3W3vaqPYUG85iOANa59b9UmU++WUjeudlLYDlLSLtBwJVJ65n8wAH6DO27T5iYN6WK
h2trLku0mQjkEM3VdwhQzLM988XW5pLvJx1/vjKHPxqMtTetRMY71jVyBWAyAIb5zPAWyo1dFex3
rfdtXU3YxqiZdmmhvtk0zTkr0DK2FtTbsTMtG8mU9Mwa6A+4j9NoKoqfgwdNZ5brt0TyW4s1ZC/D
XxpzQAR9CoGRrb8Ikw+8SlNklqq7h1kUR+lIIPwkAsKFS1tucEG+kYX+U4btD6Gycl+6FAzjLF6r
DjlaVfTtSxnwq9ZOkGdCYP3PDpB9lPd5sRVsohu/n9J74kzyh5BT3sm85NYXistAnP1QxZiURu4u
dqnxNaArHgnlED1JmuaY0P3JSSLeDF5Wfti1sqPKptM6iMrb02hcIjLN632fr9XZZgSxA2gjotFZ
PvqU7MHR9vzNxMmF8LKi2JlhG7z0JoGvBQdzLijpXR45v8Ncc8Ekb39URf7GbV+oGzWBn2l9l591
zOWpQ2brkbgSGWXIwIDRxD16svzNz70n1EhTBO3tVthNf3SGIKE3neakIPcctehFpeILjCNk6dhJ
NwvHcLHGns0My0/4pkc8W2tbLRvwSqEVJY396dZz7W4XvueNjZPsjr46Dud19o/+7AbfpqJHc2hC
5JaxusOcYuS7kVHkMZfKuSNFesQ8ks81O6tUI1nwjC7tMcR277qsCLN6bIPQfQQ6TNQeu6ZBiWFL
yHGiL3/2nRMw6urzhO8UhZHmT3feATeDyy1Te6o5dn24DhHAf29Lw+ZJ0h7Wp6UzQuX8a48h6aNO
QJVNcJ23eZOS3pw4n8h83aeaQ/V3iwM+/TYU9gTEZsN8klBRWwbjaT5gY1nm72YZlGhvh/5pJRj5
FLN53pBuUh5gkd9jWbiOGzys25HHwXy0jDVnOXuj/xknfhWldu/fhcrNXl3khzfWkLnbrprKnZs5
EmA8wZXbrvWrXaOc5hEbBZa7hUtxCxcMMr8ZY13ywQLB16YHTMN77pe7OsjKQ2J1OeaHSe0RAtk7
yfs6IKgyDrmbxxVOwDJ7ZTcrXnnEDV/LaTafgKnERxMG9cl0JyreuPWuWlK1sPoZfVyAtp7Kl8Sm
/XNNqpiOKE+7K4BI3BCpORU7mZX4f9Cn0nucLbhEopZbb0zM3Wr23QOdZPVqBuvw6WKSOAZ9E143
ea7u0Mx2XxrH7Qruv4bxtNN6QLb04Inqan0JO1U1OceHfgLnxQ4bcU4awu0aSge9aCmXcZfl3A/X
YSBogQe4rL5MBE57XxOiN9Yts0merMEgQm7EjnxecLHIMgTxkbe0VVKMFhOcdtjwT+VaE1tDgLpx
U9Zz9hZXbr0Hil5pzsBcnlAhQ4kMchxQgpidYNPT+ESSPscPkGXq40zs9BVyz6epojbuiRH4qKsa
C07qk56t1uS6qylJy3ps1UZVY/VspRPxqKZvH6DtFeecZst+weIBd7AtI2msgNXcTrr7yaqnBxBj
HW2AFT1xPmbg6XJrOFf1OmyEndc0L+fk3pZOjBjYz7vmjki+2d0i1zZbDx8s/EmKhUoS5dwH8MFt
W/aflJtZMCTgcNtJPEGEB0/BNrY0gd/1xzxMq3Az5cu4XpezYBjV59auXCUTUoeoYKxWQQlAr/ec
o0o995Uglgoq2ZQQiNIV3IsfyA3jrUknLDln44hNgiXc5Ts7SCYYDMPILBYOHbuP6przqAxssz2s
wLklr6GyWuOwusBBRnKRr9qpk6eONbmlTZ+dZe5mUUzj5meFu/67iZGApMCsU8RYV/K5J+Q2e7Mg
m0UVMTxA/aFYBv26ultgdMEPgi+SozdUlOBg4oyozTr/Zc0nc5d57M67kOCifW/36zsaJ+YntLPx
BZW3jY8sHeHgcLXarXqQMpNf01lUj9NkuVcrnoDIBmmxJaLOIYEL6OIuKXqs+HgXIrMt+sNcjFbU
AXi4FaKttg7v8UtPFblTMzjUtbbyXcKzjuK8XRgMdmo3lP7JkDUaaw7uZDhm4b5DWPTuggs4Eroh
yVplZyoJFgIn0qSHLHHGbdcg6HMydN202NPpA4DZeChtcecgkvgEInNHx56ms6LrJW17OZIe3VJK
Dcm54Eg7b6xQTMTsee1eopHZAVrjfMOiNFE5ZeluIoZyh4sq5TRiFN96anpwk351NLLY2Rog0hl4
eDXkAW1IJFNqiUSuW9OxqIiW9I075awLSvT0OMxFeYOZrY5cKCkkVAJM1D6f9IeUnriJ4yxjo23x
pTQG927Pxj+QRbswdYsIoKxASKqRh860PKTKDG/HOSl2eQ2ev0BjvgOrz4ZJ/PVVZlr3AUnFm77v
5ybCpvXe+3VO4uSiNFSkDW4LCAoQWEkcsEp8OnkZOm8Jo/qNM/XMJqosrd4M2b+1jo+raQwOgm6k
uWnk+IkRrkfYba6nhRg2rt8wYEhy1bCZyRZjHovLK/cTzApr+e6GTrob+bYAws5fiYS6ThNQpWv7
Wefl1z4f9XobzGY3KILLSAVzdh7UoE2ZhfFVnjGdLvo5RneAKIKa2SKKoma0vOtoiQ+AJNpz4+U6
8bP3D5ZZ4CbpRHamc1nc038wze0g5iHYjdIc0dVTbzMPtrFz0f6Zg16eQgywu3XC5E66qfljqjmi
5Sofj5VQA0TL1n7AH0FHQHbfVTqrKx+Dx8ZEdnKFcnmbpos8BdLDFW/TU7b9anxYizQh36b94LxG
KYaJbdmKNa9OROaO8LLGfnkdVQxNcpxuHMYBL5RSz5nRtpHfKf869ZwpaueVwrFJT/G0Imgg56Hb
1uPwLbTamwm+6wb1/0tNkHyUj0A3pIeUZ3Kd4BVaR4VeoAPiYwaAX4fYfV6bAgPwWtjXKP3ONFff
lPT749KnT50H7YiddD8tVEd1IuuntLHfnNQqUQDW4rMnQwLjevff7J1Jc9vWurX/yqlvDtcGNtrB
N7jsSZGUqF6aoGTZQt9s9MCvvw+c+BzbOZXczDNJpWxLlNgA717vWs+Cx6JljwNQ/4+yzDT4rLlr
N6zI2ZpoQ9mCprGzW3dsiPwUQayvmtL1XzvBqn0xdNCCocT3t0qfG2BT1/eRnZq+31g1WjXDf6Zz
xoHbmbTSA22YkZRDhy5sfj2ouqwWwkbjk5CtbZFUByNnlJyiYOCo4694qUrnlMRWed3hiKDoLqE/
zZiSSF9QUZPSXOISh163IizP1Bu6e/6Hv0LB/zAC49aMCy4eVKgcCOMkh9Hi5qrL/h2wa6u2iZZQ
BoARAGIsG3crHQ5T5FBhI/RHQoH5Mp0zkuyg0ALLHIekN6vsut3NnwmmvJmMZFhMwgBRuSTYQ9X1
O7g3O6dTr4E7HYBLiSW1DGKfBNrJ92pmndRS65h+9lLvmg3Yd2ftJHZ6KC3kP+WJepkz6i+ZTI2l
b6pjFXQXVl5fBBFAxPjRWntDflFmSRV2NgKYNAkhO1oTbjm7ICAS0LhmJfcU0ZhDAEcrV30F1jEA
SrkNRRmsoyLTdwNhmFVltfU+bwKBctFAkE3oNul979JqAhnO76MlIIrXJNBRzppRbhygCYu4kZ8x
S+t3vQtO1B7GvqKJvui/WrXT3XHtIwdqW9XSEao9VAoxClbUUvc184QnTUNniSKIuSJJdp6dn1j3
giiapNmujKj32jVAVcqKYxEmB8X9UfemghTrWL5R6Vq8kG2Q2SqBy/kOXxN2hD4m2lsB5OnaEam2
i7nhkQBznIFek7g6AvYygGi7MU7uKDhUVG2vJc6mz8xZfLSCMnuLYt29LnrpQ4AJ23ctsj+CSh/p
mqL3+qCQoS/TYPrYwsDNLstI9A/uYLU3hhGa07ka3IIOSCcrtqigGT0oDZXc0+TZG72IaKCxk2hY
lUbE9jyayJJGJe2wJnjBM+k8CzIsN4Nd5Hf3Y2A9MCFYd8oPoPgobI98Dsa1XdU6hyv3sZ99YFiZ
jbtAzHDpEHyGXvtv2YDLhsoddwk5zohWKYd07aoHrCOPaY60qpouvGKGaIZNQJsLCOrIbmm44vqz
sBuKjbeB3w+zSARLqUcLY6bJbH2Rc7hhvOuLkhobu6geq9JU+IZdl7JDtk8Cvyka30jb3pL6b/0F
tpInzz1honsQW7q9clU7PbUJHUt8jH1EIwRqSB/5WJ9kW7ZHh3cPnWZl32x7lUfHqSTNu+KGNRPF
24CJiXwcnjdiw9zm50mIq8wLRTDOq1mFdIwkbdzsSurEF0obqGmvXRN6dKClYHxdOdxZbdkgPtGI
TeXJKFxeCSz3xKOpyMETFawICAbDCk1tvB3ZYdHLzgdtPalhJPlZc/AmkZYuGUGzctXJ8qNnvF6z
IriMGmM963dxKMllrVgp9luaz9RlCDrjKY6ZwFeWyQV7qiz9plYFUdJUde5tbVXcT7mWFTfppBHy
NKP2IOHTtd9aRk/VqDVPSTnbp7J+3BolcRcOr7W81Jbr3Hqaz/GFlJZ3RZ4Ny2IaJYemdrs71seI
oViS+ZQCF8F4muHQpqexpmU8smqC905vcsdqe1TBhaw8KttR+GconEe391VMdtTaNHZv8UpnJOoa
8mPUYNY3U1CbJPvH0lhLZKh7MTnBITa5VJKxHz9SXFIvvl4zqOGzYT2NwHQOPY/gchBH6qm1rWLT
a9x1g8LkZsZbasVhJ1qLoI63pdZjI0Aavar8wdl3PQDoEg76sdTznIwguM9jMRX9QxPTMsdVliVw
qPXm0q5Mn8tJQxA3UeWZYj4XE5QerOtuKrd9LcylLBPeJVrVNyc3zeQz6i3tZ0Vf3gvmu2OFC2HT
Nkz/yJkOKo0W3o5h3C2hUZDMZ5exDMo6O7WN9651OrVL0DNopya1p42TfvI6PhoyNsJ1pPC8YVS9
yQd72Pej1R1szQGsYfvpymw4dbRMjEv05upQU3x00ionOUIN+QxWRl93PnH/2B3fgjGDiTV7ZX0y
0vRI+xlaWTU+apH0N/ivw3WJLXWt8Ubfhl1ZL/HxGXSjF2g2RZKPxsJzyRDLAdqyDiyjsQpmWTFV
L1FqEkVswmkHrM+euJHV7Y3rFOjAOsWdq9yaO8AH1uSrMeRmE1tYIdGzuuRIcTZUetY3aKw6k0YR
bvTExXJcTGcrmfhz4V9qOYzXPRUmC6NLHr3aeJYBF2tLy9eRKacVSsmbl+Mj8TCPrPo+DFa0E4oV
NeLFxtATc9eb2RYC2e3kwkUoTMtaeq3ALBJM1zKMYFTH6qmsVXxjBzBSNYNUv2q23WR2r9rAGsSQ
2jPGeWosJybkgTbJLRaXcDG47VuGwevSt+rSFkY6LkThcmvHzEGzX6pdu9Ibl74wwr2CJYYZXvti
ak57+gbEq7j+LyLWYAg9nvnc9BaY6Gw4dmU57KtUPf2ztv6/BBPnCMCfba3/J337/Ja9/QTv+fYl
v6+tabAm8zJ3z+g6hTwkAP+dSXTdTyZKEfEC9jBoRnMg6Pva2iKY6CD/srWk5PAbUec7u0d8Mgze
0aiTjCzkE/5WMPEXrpfJd3Eh5OuGoBpLyF8zSbFeGpDlTW3naRoXU5SoaddCB7//4Tm5+W0J/iM/
7OeAiPXtYRwPMhCPhsT7aw3YpNcsTqZO29UTduOk4PIhW+FeZ7A9sr8VAvz2WB7gYBbwZDdoQuLl
+zFqxGvBdolK692oF941bpHuBNdZHliGDzelzUnzLx6QYOHPm39+PUcCgKZrHBSSdMSc/PohKMLN
yFK6U9FhP1Yg3n3cWkeQ5kGxKDSCBly4ySUIFw/DRkBahwuEXwlsPsUO+VZZQbu0ug5SKlo0F4fZ
heQVA142yPCoqUNUUctRe1tmMG/bT9g6M5wxy9wfctgienZJk9QjTlg1D8Sh8oPXUUCi+RmMsrGJ
zly8rHw1I2a3oxJYyIJ6XKumzi7AL6evHua6xzAxq0enDE6iHaN176QsrstU7CaC2yfTNGx3Gcay
vRh1m31MciquKQiLHwxyDAwyfrqhSyBf0tfaLdsi7+kigJKjJmVs3Q4RuVJjv9bDAQZII+srIhjF
uSpdCE9pIt9EGmi71O7pBayoEFWgzwLIFJ7Psp+u0fcaK+zRnrLhwqU9bBdC9dw/K1oURW1wC6HL
t09WQ1g5tVowvQV9/UIDszXWRwCo8cbJQS4ue5/3+ZI4Cxl0IbP8c1sRFMDy6T7FMJNuvUB4HIFF
7X2hZ7Zky+9V9MfMKweU6jjCH4azkPWiK8PPCRVaVADQinZNFQYLStsMiqPT9i0Lsrx/dMcphSAc
VSvDSHnvxQwrCzOKretI6rfhEAnknXi8DelbWde6qF4y7nmbYhANyzWbXMfA+eFLNTPmwjx8H2e3
QyBd6yrw3JZ7xGSF2brmyQlxVp8UqeInHCvaRebRdKQIHpw9uc1kb+ed0FZJFLOJ1vCZmCg3SOrC
3HV9Xq/lGCVHEQftF0zDzedEh7C6ngJUPXBCkXfgKahXoW+/qyZd9npfnbGXcxdz0i9CUkFvJ+YV
lCBMJPTjeFhOeZOW6VZj+l1gVxiWNTUiy8IwxRLhEIBE2VzFWmXS3tPAT7WFG79Bbfb5x86r9KGw
hri+1gPy2K3fp8YRgueNNaACLqCjm7y1+fQMzAQnzHsGJYvd1yFztI1Vac0pMfLpczMUI3Sq0vpc
0r98DSzKWCVT09wqNvLLvHFvlfKidWtNz1pbybMxhcaaMFR9ZjICg+DZ/V2eey32Ba9DNzYv9IA/
OZgPjF2UuH1nLpqgC8d3thkccv2ubQsqJFjyY8l2S+CEEyrTKgmyBFqP0Y7Ai1OFSQ778TjsU08w
TS3DQAmx8DUtmB6TuifhNM/Idc+sqhVqhYm1ju9NGkgDjilQytyuv3fGBmVQZ2+0ssawQhHwkwid
BeM+Bzw3z7fISrbzPHCedDfOmBjWnhQima0o1UaXRVkdKcgLWWPj5QOce9slFv9SllEXnG3FRm9R
ZFXe3wS2FrgS7I6qwyuPns6CmIrfWy9GGc40LUEfBEplNXjGY9z2mrVRA9fIL8CTeaFCbBXaIaEB
vq3ukszPM7XVvTp50awyufM6AgeVyLkMF5lj7ToBOsrB/wOBSxrs7frWlgdrACSB5NL1gIDo5Nxa
eMgPveGroz4M1s7ISA4vBsxDI2sEWq2NEBFoQT00f+z4tn83jm3/btNc4XJkzMElJXMABM4k1T5m
jiVwTjiXtcgP0UBSs2Gpn3OSwwXFDhbTqjJNFA+nc/SNbtfwHKsoX+N+b5Z5LZBxtTHMeAV873Wo
+D/VaPkdAiAYRyvXWs5lXZ9dBmmWX02bJCM/CMTHxDAJKYwAaFatHaThuhr7Yu+K1LtOrch+SzPF
zyfTTt/4tZMReiNutkwoDcqXhCL5O0trsg/DrdJHyVL8JqXna1oBwCjugizEuVkzRmDEKRJ6TCjf
XP0zBf6fpkCoqz9MPKu35u1fv3Etzm/Z1/////6nSmjn+dm+qH/7mu9joPeJUcSeU4umjTrzwxjo
mZ9QHehrJGNqWTAMmNG+j4E2nkfbA0DhMZ9RMcfg8X0MlDPzlX9N6pYxcfY8/sJz/TO+q+X+wbzI
dyOQajm6zq4PGsbPI4yKlGGWBmkJK3XdZWtp3bnKG2AwfjgcUlLXOy5M8bgsiO1+IbvjHC2izHiw
dbwYRdEiu9Sl9pY6qTglDGlnWEry3o5jjts2/C5Aj6ZzBt5T347s2e4zdF7EVyxzWWDrrwUJpXUa
OxjfYLQ0Y60+cwWMd4PmIhxEcQ+3qm7L6V2UhBginw4rbqCJcVfVKA1enrIVdmS6bSUawtDkp8Iy
oqWX+hlkaEjPelf3+zzKSB9kuKlXhhY4h0wx4yz8dLhmxZNuy9T1jmMd0MTl2INxGbTWOztRIk76
GInTKEcNjbWQlPA6Oj2ehRE8617knXUtudFRbE8+7nkET0iGNroSCQ9PY1gp5QdGFkSsbG7u1buc
vrWsam68kUAr2SG5liw7iPOlUbu1UlF+6XseBId0smB/lm7xtiQP9J0DWRtoYd0Cvot3Xt00q97s
M7LCo75siFs8FdDgrps27C9NEU3vCODjc1618hIk7riTY1yxnY2Hi2Xz5AhkuY0Cl3klBlt9zsA/
rLqcbqKyAwLk6Am/BrzphZnk6a7L2SYqMl5fNE/OaZFxKb3yysiDvelrw7qN2F8losjhP/mnLCmz
veZq+5TL14rwAsNJV6mtUp31EXgUg9VxE101ttlvATPAHcrC7EafwBVtPC2mZmisaceRU9xeleYY
PwY4iV4cZUMij+zy4JfcpMuuV/eeb0anCW7yifvcQDSqktETlK/6COMtvTMLs9xmFDiyb1WF2FlD
6pA5TKW8TKMTnSCFT5vRcfDrMLI4t3gJyVfljXJXUY2Fy+4jcYN1xjnQOEgxXjyZ6Xs7DOXZt+10
Nw6tvJo5XNustKOX1nUAN5VEKthrWJfMTafdQDjqLLROXhm9hXmiLYLrhsjqPbxyYrVZne4zrd0D
Een9hZdb7tlQpQE6RbdPirqzfaSn5Q7lDikfu0266c3Quk7L/soIe5O3I3FODW2qDQPI062LVWgc
En1tlL7zpiQKuCI1Eowlkecxs4hA+ubGcTHKj05uPEozeaf7rQyWWmAaL46b3xednB4xJ49o97m4
FKHNincgxnewaCtCS5auoCtbt4Dva7Z6q/0qvnGoSSM4JqX3Dsg53OYdXxRMUfrA4o4+c8r/1qJL
sqs44EXsSQsRpE3RYs00u3Nk3XyWLscWYO/6PQwggFG9fSh6tc3Z+pDGgAC6iNI4ubDXpQrDT3c2
IuzBpq95byZZsarLNlm0XCxfqCHDh2tl/gbUnlpRhUNRIju8W2725tdpUAWQsxjbaThSJ19aybND
zdqDk5dIdkZGZgpZGEdnCMdR0f1xo1XDpk9tRGYOAPHS8zZWE2dbv+7FCSgCNsP0Ah+xe9Z8JMTE
lvolFoEkleOyOEkJL55z0VXvsmEVwui96sXgsOzuhzWGypbqSLpQnhtnVETfBcAIlPvZLDaNwTU2
3mSrDc3EYXC0nGXVDbbHqajHjumPyHdTXeOtbuceSK97CKaRU3xKWoZ5JZjbDWogzx5276ugVOVp
zH2x1nXtOTYgH84allzjMWGSsimn9ygBWdKH+MSYK/apqMW6ELFaGHFSfE7tcMJ5E3oXK3PtfV1b
AzJyoDUXtM5k5ThsmdH132zCkNtYWO6NqGeraZlJce7cQixdP5uwtbmpvc4kkTGPu8aZ3rPwiaNc
dMTS+OqBR9txR5xIgtcsUAOT5FXXx8c6xhGGXcE7klaqbprYV6dY9OpR86P0XCdZuS70OtjoXsE2
ywhn+5WST0mfGTtMInKN46TYhENsfEUlbsnYeuWbydqSm0s7mc9hlkYPjaF36YKxnhL32Au27RTi
LhwDfF+6H97o0CfYeWBC7AI13ImWpz4HUrsax6Zc14SNr1ykAsTptAivpRP3vNFw13maSYtdKdpp
i2Gq3UJ/avaJN5UPKWnACDYKvYo+vrROmmuaKTifstWc4mWr5ebCCoaNrYrurHeBcfD0IHklXwBJ
lDP5otO53UZ8xK9qPFw7NKYB+7aqvBf80NEqy3vxnPoIE1yZWO02xmo0bOtmamPtvTQd1gSNq22y
wKmv9Yj8l0UtwIajbH1J0a0fgt71N7pQ4i7sIsHDUQeOW0rDVRw61bka1ee8nsZ3iHVc/ilVnmhL
HcxgO8heX03EpRZGrV1hkDa6ZpFXEYBCtnJWhjsEckLEFS0SFySjint/HAe0xDKIkPRT8DZorWku
CsvOriDGBbupdHDETTWZTyZ8V314VZnsuxSvqzn02jEyQDPCQ7zp5jKexmpfrMpCR8D+E2JV6tvP
SWO/WFH4Jvz2w0mnF5ekPOskxvipp/9Rqmxf5c64rlR0b1B8eyhDx7mnztMgnNfn72hAw1Pl84Vd
bmu81aOxqZJDGfBbtIdS1aprtqk9qMk+MWrlAYRO7NnWOjKKxlyTFw2Pg2E57DrwCNzA3RltHHP+
R0vbpLtLu54XjnOFgXqDWraEvIDfn6lnC7m1OEWl0oqXkgsos5fXrfSBBh5FJWd2AMpQreo+NlYM
eXCZgzE/sHFxXqzRUq+Ev4L4xofhcOWEll7dE8QOfRAMkDzz5VD35NEWQWPFX6jhqrUHS/kYU/Sw
o7W00KKEcPtsPM6/WZCpm910dv3EMZQQw0DLrRh5JZvAfBo0o99R++jgTG/aM/9y2Hi0YJKBCA9R
ZR5bD4cS0VA8dknAXUZzkASZRR7yiXLR0DacA3cQ7S7UouCIxoAfMtfHc8dp+VzxakLrRTIKo/7N
TLzxUHl4zGpTa7d6PuDobOdxS04GdeeWrK6iaJ/4m8Sxx1VX+M3OTaW5TJQbbWuEVdDhJjZqyCqx
0oL9ZAYNBj3fx2tmRAdcBUeaGtMlbfTlEQGkwezoqNdW2umSTeu4jVQX4dygC53GY39dRWmBd8cs
MW6FCTcyny2Ixcu8a0VpoHMZ2Za4i/ggJs8YXSawQSK2IlL/Qlua7T7Vos2d+r01HZVYDwBQmTiW
kUqjLP1Nr/wngfYXCTRDUiL8Z6e489f+X7u3rIQ0WH39UdH//St/P8s5ggPb72K+wYnsd8SgY3yi
6RttW7iu/C1P9v0cB0xQgv6zqDsjBYckzWHy93OcaXyi4pR/LtkDcCxj2/A3znHzKe2HCJrpOqjs
ElIRUSv8tvYviDETiFkw58d2SW4Btp+oZzLs4PGHJ+X/IOZ/exBaDT3L4vfkePrzUbEpOq0kTc+i
IDE4kTj0ZYXoJLynzWb95w/1Mx6ObB6/j8nTMseCHGH9SikrMn8AKSQZo7uIXh22ylcslLG+FyX5
rSBqdpleaVuiRCafJYamP3/4Pzyd5An5ITwOxTov2h94gunkWr1tqF2c9/dG5jy5Ub3684f4GdbF
N58fwuKID4MSmI/9C6yrqrSxBculdpbe3w+WfMSniYPOwBknJsW79N+Byv/yymGk+vUN4sKyIs2G
5kR1rffrpkIGyrQHr653JkfMA4levVxSZp0dEsvPDmlnPhDDVhkICIVFwZIFoRCVelPFrZpDK/le
fL+OgTaKIcxN9m1P3pdoe0eshdQDG4+6BnW9MJRe4rUMvQXV4gZc2Ux+NmLMCF3dfOTULNB5gkPy
cay9cqlhYZr9M7k8hwobsgwTuWoxDj2OsV8dI9peAAXA+aIcCozCvW2lwVM0zgaorJIXnCnWNVyo
5Nae2+46k0K+NmiCM1l/HbnT81eF25LIAlm8oddu2rN+PzECUUOVZR+mk94WkfluT+4Fu2y2JP6Q
HUox0JvATsbLYnutWXzPjJrrVVJOWLRmE1CV6yv8C/3XKvQodYrD63K0tVXkEdozjaxd08din4dB
JkyAtn8w6IhyGCQPcRg1s/2fmHXXfZW25t0Pec1+W4/j8+Sp4J6DcbqkbncJHzdYOQW86KH3ux3n
KX8dA+Q+5bW1bENC9L479lcWbsUEPVYjoRb0Y+DtGzduh02EH+ZeOWTzQ5fjGj5i51gSiBRXeUnZ
Ahm8qrIfTHbdT2HSgfYpdL4PCS/jvtCT7grNs90JSd90VGEZ51W1SFdm+KeoS8QAmqtkk/Ueb5GM
/TfZ13HJnIRxYGwN0IapeDSLhJNmp0iFhZHRvhDRUzQzi1E/agzi9xF2dBjVhb7wbRzhoSK0vegj
3dtPWuUffT+sLuWUVzdZVR99iEUvanKbe7OVyU5poX7SB2nvspz3AlNXhG0iH7ZUa79wD7bGRRK1
wQaFZdiZdeRdhB3EW02W1YmDS3HTkgxnoTWeoPGUCsBbKjZVH6uXwraghaM0YO2DjLWtPLO9ivw+
WfhTSBmgU9MUKYuMkJWjL5jJX+M2Cfd82dPQ0fGW+WoF8uhSjskDmBi8HnCet2aWd1cAXxJI6WCm
uzboLxwZ9S3cUrHTRYmgkDUocLgJrkaczelCUHZ6nY3cN3hHzwM/rV3iIn01vtUaR6qUD82xI1Fx
hcfc2MrBC2kt1Fj3xRmAAujVzkoJxaMFiSz4vGgabXfG4G/8MoSZpLn+C3kXko8uq8XA9/urgUF8
6cw1eTbGk23dsZzJEiZ2djhM0347LDPGzwWDUI9ZO9SP2KvcjR/b3mNR4E1hps9XthMSs5NPnj7R
H9004pZiPrEzOvnKnvSouWlwRz89+pfDMy2jiRhxAdgLx/ViMrVmBbaZ4npXDymgiE9arcpLrNCz
czV9iQIXr30IcXDh+kG397WgJY8pLsNI6nMoAlK9JJ4Lj4TslPBtA99WD5WuOaQ4654AmKI3uzUK
+VZ3KSHFsGQJN2xUGch7C40fNl9S5fvc6eqbVivlG9dtdx9lvdwKHecV0DxjHYYtrxB40unspwk0
O+mX40Ohu+mRC9K01wevh79nvVRFT7m6BzOH4xRtFaVvrBBSjoGL+ZEbANUxguNREIC/SDM9P9eZ
u0874yHJQOrBdsmXgVsdTIyKePg0f+UTkzgFfvKVRqx4iV0Xuq5hvrXCLD/HreyuS+q9vYWV8tnj
kmBfR2M8HFlgp3s7MyriflEC9Wjqn4uhx9kbVTyy8OIRhojNB4gQ+RB/eIA4nvReiXvfmcwLYpy9
kikZJT3NcGqR6ZLkDsNmzYqx5nNiD18ywF7X0Ljg1FLHmVRO/GiFZDhGLyLZpaoUhDbm+mVscvWg
MwW9dnLMYyqjnrqSkvRwVrvaDt2EAnLlvDs06TSLGcOxQqiM927sOvcpe81tbkXY0w28Q043RoRg
WQYisuN5j4A9FUNr7azGsq7tSE92oRYEr661zoJo3OJ/5+nvwuFB58q1Muha2/AkpffSDfQlK34k
YY0OjztT2Wu7z7KnBof+60C16dmu7OmpzuWqSCISrXFZVedWL5tNksW880Yn3tG8Ui3YZWsrbp7U
MNSsCFUFjCXw6z33x57SEMk1Qw2FY181ejYaKeyVuv1trvhnyP+LIR/+NyPUv4eiP2xq0G2bKnpv
/lV8/ItYXpt9jn4y7/z29d8nfXjiAkIl8zTejHlS+8+073zSdcZ2RzBvezPZ+z9bG5cGY5MJ2JN4
egCH8lfftzbuJ+o6JGl8157PCvzV35j29V+WNsxvwhImg6nBmcKmoO/nSXwEQqOjL4sdBIRlFnzg
o7geRn8fuzB2+3yHO/vASnLt+e0zHvVFLP9qfPV+ZqSyyOFHkPCmOJd7IC/0X04cBS6l0nUDsSuq
UZx983n0SgityZqGmSAxsFo0ql15JbUiZuqfypI7MASNnL6BF5NGhSlcIbziO5m0RVS4m4ZYYOno
ZxVydjEtkBBlvNI6mpNF+W4iOc7RjjYP4Vm84qtGAQ0Xo2nirRgf6qnYRhnGB209Wt4OqtHs603s
oxJdPi4m0RQttstaypWg4mmU+eNI3V3Fe2KHKZ4BjxucIa8Cplp2TtPFbOq5GN1dRFSsWFbsLiT2
lXWdHBEdLmmYt2siKAvcu83F9l50qa3rwHlDk9XWWcyn3IYIZxO5Uh5w13DdFimBwmxZtcntoPn3
MdbqdVJn664pXxFHxDZK25ugdnC95p8nfEEwsiCE9+mWbIu76BvcADLP37PBFNsEa+ZiFP17PldB
2G19zOueeIsg52iTPiimTZTI6yCLg9/g0f9cXP7i4sLB/k/XwKuv6Vv/9rN28NvXfL+g4OvDjYkH
Ds8dtr65Ev27fGB9ckh9WRyo56vJfKn5vgX2ANXwBxztTYvrzXwZ+M/1BDAtxjOsgIY7O/j+1vXE
m71xP+oHHl2CSBum0DEtsqT+5YKSxNQm6xxBdqM9hs9N3Mx501JiwhiwGCwHp6KWuFTjTVoYU7+k
Iw+wKmkl1golSdCIQhnMYfqzH7WkDnKoHMvIE/3XoeFk5PLNWQKw1QQjd5O7Gk3XbfpqapBZJawE
Cpw98HNSBGucJTbDnelEO/Ki1h3Ulfw4sAaB32ChAbo4cHeOqn1z6cd0adu6SKja9hldGEmQCMnt
odZWV4PCrmJnkNe0wYq3PT8cg1pll3tnohO0wDN3S9OzeWCP/Bo7SnuO6A64D1RODlYN+ZZPZbAm
koEbBlPY9TSAjcyG+kJR0hdLS/glyesRSDQupjEmG89LwtUIgG8RB3mzpYDzo2Ql2TNegRqBmEBf
ThlNG0KO5UZNPHrYGRdbQiqInOZEF6Ik2mNcIt29x1p0wlFP9+CQ3/VqYtLusaXBUOzYovTzf7Jj
MWZHINDPfobVetKbAeNN8EovNyjPolvMm85kTF6VNW+1i+KOjM0Eo4zMbSlx4CdUoVPzMnbLCP4J
b8H7QfrgQmKQKL49/wiU8Vl8awYWxr3JEdcy0eizonrnLqi99LEYW/ORU1i+pT6uJOzty43NHoIt
akM/CwixeipvhG1OO9/UGPNH9VaYiNBYaUhsRL4hMcSn9NsY5U3aWztixoQbLaqXxi6sns3Evbfr
qNgWA8ZHvR4RZn3ySYDj9J2nbHddpe4D6VlNsX/sH2jnmU9gOBSWTjB7HLn5vWuCgBrsQyEvDX68
cxYpavJ6IwSEXMxHUK7ld1LTB7hkOTIDRwPKHBtvU7s+1kkZ2nQxED6Joy6ardlU8mSD8raVkuwg
glJHZ6AhYRGjZS0aDHwFua+hvQrYj9EGX2nWg2P20RXkAvFK5qVb1TgzST3GRGMsnstio7uVT0iI
UxKpWLxq+4IlGhHtuBk/tNyatK1LI5v/MXpOf0qNSs6RFTNZp0jz1QIyI5u2WL/7Nhv9c6H/iwu9
IXX7T6/0s1T8UlTJzyrxty/6fqnXP6GpGJDFKAbB9zx7d75f6r1P9E0YGIEc28VtM98Ffr/WoxQL
3iOWEDaHG9d2/nOtNwUoM2pt5gkV389sBvobsyOP/tOV3rVAlNH8IFG9GEZ/vdLrna06IYJiT7cU
uY4kD6xrWfXleUp79+9qnDyW61GvwbzM3epXk3lXC23iKJ8Dq+xB9XcjjFJil48jz8BRKSgyP0z0
/0Xm/HUm5XebWW/w4BxGUuwIP4/FFbWPkAAFj5fpwD17MFFweIcJGuNAV3Xe+MBk5eBCbJwxj3/+
4H9QWC2WR/jO8WRRaoIh/OcHx4BIBLpGPeDi3nzJ0ozkf6p37vFbm8k3mLhviL/6lf8gI/OoPFuE
BbitoZr/qsnXTVz1rsMCM9OHm4Rj+Zcuz8B1elE13AQCJtuf/5p/eMDZ7i54ON69KIC/SuMxlomS
VKPH4dqHKv7NUBI28NBdqWHk7X7HJv7USP5jgkD/w/PqEHZAIWeJwpNr/FrGQJ+jmAJ/6HYtvEes
HrZfG9fTxGhPRtCc8bZtpJ/dNAeSOSb6LVaj/DEvS6dfhnZCAxxLbue2GQ3Wg1VntTDuyrDGTeoN
z6Ph/sW7wHL+y88LEZDPPno77r0ZV/hjJiDPPDeIWYPuyA4E5r2WGZZ/VQcpxSFBgb8oU4HeH/Qi
HCFd1o1FLCIPxlsQnSB3qWi1D1ENnzv7BvylPRBWjZ3yXmLRT2HK5OpnrKw42zphkFLOK3jsmSF4
HlgfTvqqJU0I9K+KDCKGxuRuypnuSb4LI047d66UGghdvflf9s5rO24k27ZfhDNgAu41fSZNikak
pBcMqSQi4E0AAfP1d4JV3UMiecnbfV/Pw+nTRiUkgECYvdeay4PBivUdXlGrK/dHoJ162niYi/Q2
yBpYWK3jjp88ZglvkwTEGCyGduMxzWUY3Tat3TLkorSB3usr6E2LDVpa1q+lVY7yz0qSdLwiDU6L
m7GchkuyOKE8e246UNbBV0Cvn4mgfc5GIXtv/GQMHShrJAzBeoya+mu/AJbn1gRNrjNQ11i7669B
4WjkJYpiPQgxpq/RTMHDWi3A+BYAdtXmbPMKHdUYyzsI1Y0BWrdDJJPMiQsjgKimYzmFI+bQDmM/
QXB0wJ+Z76hLuFNaWXQvcsUFn8HgKGBosPcBcQB5z3MMZsj60YLO70Ne2hw04QM7NPe79xwjxMZo
i/bKdXZTlXTwrUYD9IrSkKz/HquSpla/lmwM+6skG8G0QysnqsXlZu0JA91eDRrktNFOGS5xP0oK
MNZGg+PUo5L4DNCSj1JjK8GVBl+lywCVbP8mIiNOEN8rFdRfCcjg439OBSCb96GmcMcJt0wYGWNW
G38n8LQmIdpU36oR5twEiFd7No+UrxtQIvG3BVCijDgr3bdMpqG0nGMvQRivhnqJTBoEUNlgoas/
P38xdpgP+0AAq/L9DVVPqdZNGZrXz3+miyJU1mDOmTdmeTC41xvpsx8aYnRVfbOwIOTyeXhdNtQH
pdIourAoQtdrFJz9JmvGILwF7mK1kMlQjvS01gEPXXd0DmqXRMfMHu/Qm5rY8qNqjPQuT9HERQjQ
HHhviQWe0+p8PdIYMkp5UqpLjD0hzQSZNLExRbc1IY85VmKXFMVS9l10ac/h9JU+6PBTTwZ5kEOq
5uTTMCF3eFQ8fqrkZan3ypbA/2YTrIQRaPJKzSxZGa52ec7qHoSM3I4JOtCoDKdd6FAQlQ2uTKfB
8x2kzrVLFC2kveFAn2OkoI+l1Sv6ai1rem5gZqZrGOHeGuaj9UWZdrOhhO+tEJVZZ8OT3e0gG1oN
HaGt3zr0EYLxpQZnHYfJeKF9Qx9EUMW0xuAm0VnAJBlgUfrZKKZNXFH+CUm+d12bZRitkERNl9Bx
Cl446RvVak7jhYE9dz9DWjYDHsk+TjYM7vBEGuaIWZeonpBqvh89OKXCvWsZ4nMnY8S6bfO9tPz0
OqVnJA4NRK0F9Okw6MC0MaSegyGkxX+AYABPnmWOsWxHpUwOnhGxSi+Wp0l19VfX6sIHAl6p7vtx
ULA/1mRCzagTHxbrwXUtLAK8VDYS5ZIN38cqiB9S12PCrOzsPjXM9DFtZz6skDPaMTIJIkl8fAFB
HS7KxpDNPstoRYex2M5JipqV20BV5hSBe3Lz2QwfZyLYvhWtYZAnL0UfHJ2ixQu1hlM8otm1EAR5
oNGp3mjX27ZldsrDOroEwR9/alUqj3EQ3vtSAk7r2u8gHJfZP7EeqNj3m7TnOVHUZ553ays5hVVt
f+uNiG4MebOkzoaDf0cfKIOop4ej6/SG3jhDY8HUtsjljqo22OF4Kc9jDzx/Nwv7oZBBvalGBcdH
k4KzEZNNrrEB9whJqBOV17T/xI/ccvjzNStW+5moAzv6AS+fpN6mqaNqNwcVOkJSNXsUNCozLpHL
9Ty6gsjuuXPjL5MfVIdElMHZlw4uXW4JCXGNSWWyI/W1GgP2IvWShecMCbx0a8FlNzi8kR8q0IJS
5DGCskBNx8lJAzLYAbq3QKrQb8MO+2nmaXjpRi7LYObNDBqig0jqiTHPx1TSGEo9/rZNLCvrmvIr
c2nj2czpacjfo21+DUxNoqMGXs06z5f4mOKZKu/TP10lteC/kBkyzdXokFPgQe0uNrGdMd+3sPcn
qZkHtRsrtV8slZf0CsEbBBVXTllMyM2F/PqJ9Cu+JXegseFPrONVy4WdiDy/ecI9B+GPadKnb9Ru
fSNehv5g5vLTQpsrV309iEuwsSZdFZe8m7Yz1M8SmBZuL6dlRNhz4373c9ZHRcLrsIEnCSplaioy
LPLO9dkxTJxr9n//LKskAnffyJSdBD4jli9/QdMT/9Ue6M+OnzrN3hd/UAguLi+nk42iEGd7j+Vp
vLLgfgNWasPq64AgWZ5tV/Ork6LmXrEZcUnkfJN/K5o6V6wWHv07JBkotcANYp3Xvg+gQHinPlMp
cRuNO91FCL++etJiYp1aI70c6hYNVAaVVLFkWPH94M+0kCsz9y7F7ASKedG37nLYlyeAL8ZT13Lm
lv0QQlHiK7Y2ieGHD/YITIQy7YLoacLOuncQ8NV490daoK2/hEPEY7I80QZVPCnkE8t6XwfAM+kq
d+UdR3tSY1KH19QXjLhc8RoNC7jnimRcsyX0Cm9DQsfKjcwHy5gEchOWSn+485zE6O+0N+ZevU5w
j8vglrZbiPsmq8MZVlUQE2+1m7LEiK3PacBuGXnk0EGZs8DlA8VHHmgSDb+O8iLZdEMerQbcnfvC
gBOF1EKaJ7yZ8topOoo0ZG1s+T/ay8INT3k617TiZXNbARM5ZlDyvoxGmJyMDsmAVpKlZwqKA61j
C1k4Prm8H547bx61qIiauh9eCLT266bAJBAwpTtt3O8sM7Y2LYRTBH5jc6x0BzOhy63bUjDF0O3v
iPDWaGfJyga65hXZE0lsLs7FKjrARinQAza6ooyihjWzwhPZvE9GPp3DUQxHxjUbg74x4fTVJsRC
Yo41InFPTcWBzl0DkjWO7jBUTLuURRSBnhy2oxBnYXbiCp9cecPbZl0ux/zEyoc/H7gIvBkAn0Hh
kT6eX/UwV1cOj+psTnVMqprX04i1netKF1BIndhkAzk2+zzM6VZrEM3WLTu/cmsbg/nkepGLFFGT
C4wBNEzNclWCqYgCUjhmJPUeL0QAL852aKQGuSkwG8ByxSCCmoUVWK0mrC3MIHLp4rNeMRt2KST/
xjaOnoPS+0oRd1KjkGG2SbyWETnriHcfjTmOxykb0mQN1fCjo/hy6vi9wEu2DrZyx6WwYFGCeHns
n7Wdhqx49aF+jlVgGwv7ql3Cjt4/Hr46/XAhTNjUMjj2Cw5uf55+woiY07Tq6kOOUpZQDt+37klI
ItpBjMQSAGXm6PI8Hb5/3VdH/+UGaUnhjXfI9fVenLo4kudOWo01LCHioDqjaA+FGnME/L5k/qqK
crr1PMlc3Ohll/v+1V/J1bg6XRrh8YHzI54DJH/zgU+gSPPB8qrD4EYcQOagte+DZdZNfcVs38Fi
Rf5atxxLlgAo+zns5vkn/G/F7oOK3eJeo+jxf2/87vKqTX7+0ev955/5p2AXmP/DX8Fbw4gv6LYE
FAD/KdgF/pIv4FF6sGyL/u1Sy/tXc8aC1ACyj16v6Zi27zDi/mnOEDnt2jSHFyEmGEj0kv9Jwe7l
yKZX6AoHMaTL2ZkP60WFJx5GEwIJGC8KGCiD8XiwIxE2mxrEUKFa+W5bXuL6RHwTyg/njRflQpcC
BhZDi+fD/EGewsuqVhPPoQY3uh96siz9iVnWSlAuYKIqDr+9ljeqd29eKlxKoL5Ax/pSw9o6qbYs
eGx7mgSkyNgwG6Fi1lsnsJrNf34pHmXoUGzlpb+cpWaLUzDNY0T740hWljM3G4p22bob/f74/qVe
TA3PD5Baq8lcyKBwX9ZAAfv3GfDkbh8STrXSk32DMc97QlayictoUVzRM1rcx+vaBED//sVfzPr/
XJx67zKK8aW+mI07zkeRU3fd3qgEIarpKLelBcbt/au8fnGuzbj00TxwwqGX+eecr7CMQ7KP+kUu
57WMTc6BK3dEf7hN64J94/uXe7HEcFOuTS3ZpFaP5tp7WWBzmcChBnb9Pp7gAqL3+0UW0hNrSkE3
pLjworRevX/F14/RtW07XCTBpH2/6o5GEhdI4FT9Ym9y6XmG0GTN8CPR8YvK6vN92dStQxYyzETO
8ph/W0TwByDraLJ+7yR6YgtjXMaGOhPFaFPm4sj7/j299RR/v9qLl0YhPW5iN+/hdAyIMDH6x5o9
XZ0+Y0dDCGdZ9uP9S74Ig3af75BegAcekqoJEfV/3uEkMy8YBj47S3ps6ioBBNlcENvVjF2iIkao
b27RdQWEUAn1ExpccKpd50BSQbXXfai3/WhjPhn8+i/0tQSlUDFGKNc1d3M7rXIf6LSVNfMHE5P1
xvt3TFxRFl16fwmU+fN3BwqNZQWWf0/ZjtgGsbjzV9AI9BZZJQ1cZTXrOiAnzeHpgUcdxTdz9imr
ERV77eNCg9sVh2eLkJEPvgX3zZ/G/Lx84XRbXuZrkwdIjdvNu/0II8KOpLtJWrmEMHjdVhFJ+HlM
HAJfBi/MNxWun9NYAiJUEXkTtLNpxGq2uGyZ01UzEWfhWDUywxICWmnHE4IYu722vdk4zhkWR2xO
WI99El+bjrJiz4n+odNBtA6dpFm3MKp2jmPDaHXaABnKeOqyVq2Az6JnidwQE7N7IUX2uR8CdZ0J
4KKTM3NUQwQAAbU7g7udD03iE/cockgh7IsvTTmZj0bb6D1BMwbd2Okpm5zbLgAwG+I+PXQcBM78
zeXu/dH6+gOhRcfGgK+e/eSrzsqoYrd3Ed7sEyWvjQz4XhKYRysZ7/s5qrd9X1j/8SfJFV0ma1pz
aMRe+ivCdtRBOGfdvo2io6XENrfiv8JSXLZOSfkl9L68f4ev5+1gIU35FtFK7JjtF+0yRa5Hybvp
9umUk0OJ6P2ITpGgTtIuNu9f6vUwDdAqe7YJB2ERzr34guIeGcKgK1bBQLsXldFYx2oAX/pfXIVN
ONsUwtt4hn9+pwUcy6IbeICG15qUsPzQOPRNHHx6/zIWG8LfD1PMY9wNxxyaUj4US/fFdTjSz5ZX
o1kZOdNs8J8CJB9J8fUUwR4CgAdbCga+SQPo1AaPLZkXFRC9j6Yl542fwRaGtvFiUkE89OftNk0l
5kT7ai9wt2+pquW7aEi7nRi6JFiTICOO+ONC8KbVr7wa/FviF3BiuKa+KuYZ1kpWRR+8AfvN3+Tj
W8bBFrJnfbGsxMIwjIj6876M+/JotgBizZ7iONb66wiv9lr6ff01d/mU88aYzj0xAmsvMW06BsDd
/TL/lVujvs4IwZ7n4RtuDSITkq6+m0roz3WXIPCN5XAqp/wa//tHm4u3b+CZI8aWnu9/efe/rcKR
1YbFBDxnL+R0G8MT2vWDiD+T0M6i3/jpJqIhuS58r2PFaovTJOfv2CvuadSFx554jvUYtHorzSq8
qWa/ug9Abc1uVJ4IUg13Qx1PmyFLDdaKLt+1CXjTD0bn8tp/O+o/j04OLCgz/76DF6Nz6HJ+cDWh
qCJt87Sk7p06l0o9VfBNl7RM8j0aK8wgRyKT9FrVEAbe/wnOm6MAhh3n8cC2aIr/+RBJrhRAJ3u1
Tw25MIspoP1gW/XJF6pcQUL6WeV6fKRUIf9S7ZpsznhNJBGqJEeWmKzVzjYh77R4mRZPyECaiN2T
BcQF96i5UsDnsfVrKi2LqdIHI5BtXTOFxmSEj3RU2oOlXfPScK38MJMV5Gvzzpu4UCxIla8HItQ/
eOavt24B534cfuwQPJPT0p/3i0TPz6KUCaFJ88cy2vs6zTfGTGuhml1n+/7TfWPapoKDApd9PX+x
Gfx5MUD6Xtky6ezR1j6RN0DOqIXIS4z/qZ5iGUlcicoGHVkPUcWLjxnsXA8o12UktfF9hiaf9u8S
rE67kT7FlEHPMD0jOEUe6e/v3+Qbq6+HlMOjCcPCxMb7z5sEyk/gXGqqfe9PX6Mu+DT6zS3l0qfc
735w5PU+WKCe954vvhrPdOmhWjYHblSVf14w1IYak4QhyzG8vO0d9j3E8G2mEqmjo+dfZlTc0wsZ
N/FUs7kRAWU6FUMsZ7fy/q2/OZhQsrCyOL4wXy7LSd9pV2q+XxpS3casfRSJkpotsb4xOWbp0/uX
e2NpBk+Eyh0NNwKWlzO2R8RpXPQjL3lqxz2Stmg994H84Iz45vO1qGQwkni8hC/++XxTZcXEPNRq
zxm5XQd6JIaiTMO1F4GLGZTD16nBbpPihCSQjNo11YB8O2rjYp4psb9/z68P5QHgTXbLUDb94JW9
dJigwElFeISjO3MrYz/eqXa+mvQUr+PCMtZgdvHo+Jh7qqw3P/iAX2Ijn7+rxfKJDAshGM39P58F
GDnEj3SqiVwW8kftIxOEdB13Z1qyS/SQV3neuur5C6CNLT0tRFu5uzFTiASrovFlBoFlGgjHcSj3
213XY2CJXfXz/af0xkRDPdNDVmRSpkW3/OfPlEaQTG7pNXtvjNpdL2a9FaoBmRa5yQeP5I1L4UkV
mGF9ynDBy9oP1HOFN8tv9h15LE/CmfybuZRFuzI887+4rUW5hNZ6Kam9mtXqpZtdB6LZQ4pqb4B5
ebtqIiY3bTuqiP8uNL5R0XpjEuNKlEXYIvoUtV6MeXsGv1D1XClB27yJEFXfFXEDddBU88ocyd4U
yIA+mD7efJScrwHPehbNoBdvLY7Nsgul2+wnqCbrAoYilobC3rSmrT64VPjMVH0xa7LTMPG3hwQy
MGP9OUSCDPNePFsMEdEicPIgokCWl2KYN4B4ynzttcreeOzJUT04ejB2nBz7cTuPvlMASnL5uBKH
GuMxUlP+YIOgkht650FP+Hzu0U6KGvkdcohxlQHBVLtY5gvur1yQLCW35CwseFwvoXYHiwAD05ku
nrmBEFn9eVvRQUuxgkjr3uttGoe5ACK5S61i9LaArKT9JRygl/7yUoolMbY905MXEEWJt2yTrJWk
qFbWdMxLqmt7mViF2BpmbZ2IMBqNvSJ0Ql27RdkHZAf0U3TjKSsvd/xnY8Ah26JIWPUizIhHyLSI
rwK/XDAgi796R8Mrv9MGku1TWxrVAQUB6dhTjLYKtU3ygIDQWZJZRJUeYW7E9TroK+K9aSlO8bao
p7K9TDXHSXRVOB7zPRbHEByqJktrU2kiKC8K0qZM6g7EeG9qYqDYXCUg5b77sJsmYCrduJ4DUbV3
ZBwaoIk6lU6fhsjXd2UiSMpB9RL6t2ZVBPEWNGXcH9nE4pcMxjDZCTgn9UrU8Tyv0euE+7Jlidrm
0VL+Mw0bQ0+j3OBzKklfGvOiIu5dwI/CPle7hyLob6jz7nrt1o9RbedfciMwb7vSG1ZRkY5IhCCS
Ok14xq27Kxu1G6Vf3kYk52kh4y3KvmQPmnzYZGGG5ajXJ0eTIm+DIkozYjXd3o42fTo6u8JxfgrH
GLaYgRS/ofX3HgynbSgSby9oW67YMZMzjx/gQgHy+OF3KF1EP4G49fX3ufGgVTojMgpgI/TeHxDx
bhF8NZ9cfOhbC6Yl2XLEk0C2sS6CIpdXzsD74LQAPjNBojI77t41rJskoamPcSs6RqHI1mOa9Wwq
UKznrBIbpfz5JsvHY9MJoAfz5PIv2TmjujQOoj1l+LM3yIxIlOnIw0llpNdw1oqLwQGpz5v9FAXi
tjDkuLWGQBLp28JTQoi+iWwayzNb19sozutvZaDMy1L6OLSRT21gz7ZPntGAmux0vQkoWO+xDLjH
FgDAygc3fHTMxD4qxB44NPQJifsOJYK1y9zpS2H2zZcyiQ6+K+6SfvrijhEuLzOkUNdHXwqQoiQQ
ZVhbde+DkDGaaDO7xn0WBtFJRU6y8eIq2JqpMHgPSzBoGgKW4Nxwm7SG/tTELTEFPQ6wwVGX3RT5
oIYWLJZR/lINWrHA6RKie4viUBaBfhKKQIMpASGabTLoEeSl9lVTzg5Hc9ts42hbJWEHizogxddm
8Dwin3TGjd9wjmAxZZIAizt8xa2RXTcDoyyd4OEEmXWE4UwXnnQSjA5zcMG/qbYjH8Q2+hs6jKQk
BkEMo3UBEiOAEeCJZ2W3Xw3L2UHbBYJj2Pzmvb/gjUd/zuqDk+V2vymClvTlqcJ6eGkYXgeszg+Q
suWTdo0T5VlTUaRtkkPb8qTApZX5Zg4KTYx7On6y89S+j3B+J8ch9dqtGybNtTXYwY54RXI1YJ+N
J5ko84dnRuwnQxrwWxLl84uaRfYvAhtij4CouMLG7yYOjhvl3QmdRU8hxX0o1SVCsVUdaXMzT8H4
mT5T8dTWLay3qVDWtxKD0IYjmntGg1R/hb2LUkyqad+xY7kPYJN91Yq/ZzLykQA+uznNFefpZES0
awtHPVKFW6wzigDYTveMBOmEzRcSnJq/mlpgaB+N5ovf2MkhbaOOxKCxy3YJ8X2PbtWQQOGDp9zQ
uy+6TT8rPo7cNtx1ZgoohJ7nrlM2XMe+ISPGp4SMkqIL213Guak4FDWq0VWXxPqhiYZ43gYuJhxi
AYYoQZICeGJd0BqE1CfzZQwawwmSobwzC5kTdNdCPFA8TuOhxP9FImKdkUQdEzN7SL1Mo0Ea+wHT
dhSfkwB9IxTq+arqguBSSDTpNRDevTAT7053hPes2Ik0J6+W8pwOqv5G6c7eUjhzzzFSAW9bVsW8
m8n32g0VKWl73/fjM4nVC4UFx/WZj6jho+LtUoRvTlkRCoRZsv7R6ri9EXNr3auE552kGZi/qZz2
geShAmaeCPCwm5uagLwfqA0JiCm9meCDrEnRULHjO7gjsDXPQEFktaIhMQhl1qxV/aOb6vYLxmob
b47f/FVZMS6suZc81qYsolNMNQI/Vad+hoNyz2JuDFTAVRifx8Rd9KQe/vGfMzoc3EO1PTgCWepg
RSgRWZaJDEK1BUYiaBqcLxJxXkACNUEylWnd19bknhO3ij7XnozRYPXVN4/YvQ00TAIrbGOOrBX4
bvXT7R0bIkHQgE43o01M7PjFgnw6iNAfPwdGyrxIbDDZG/zTtWnE5x6X0byCoMEOvETtcIYblx/b
LFr0QZDH002SDdFJFh1/INLhwtUb8m6DOKfqVzPfOWWsUj0C8JueApgCP/1YuOsomvKjRYAMo7yX
NQG4qe3eJYXUUDO63ieNix+Zu2Z2G3Rt/d1JpXdnhDOcxboc5HnyCvAmSpTtl7yZx0+Bp/oHE+j1
bbK8bhvi3aWbWqi0heZCmYHo1PeRe7DJkGeheGqIhqZPhCdPT+ZcJXAGiWzFHRdEt3aRimNjyvLS
cwb+xmomtN4yx8+hSUdmHjRWLlSZSm6NgqwVH9YzEAmIJGhfXUu1K2QfgL89owKhDv28QAcKBOVW
SI5cq7onhO9YaDz13DsjaSYdjqnXE4w05ix5hmtcWUQVztUnw0kp4uop512bKpAaAU0VlGsAqE8V
JkJwfGaRomAa0BhVqfUg4kXEPCjrl6fTHkmtPTY3zBbzU2Vj2V8DhQbK3aZu/8sOelLII43P0Khr
Hgtpwa3ak71ptSuMmuBc7dy4DTuT2cz3gI3XQXPTRSWF/8aurzs9IZIGRnhjdUF8BjOR7Ltw0Zkv
2n3mMQSOU7B4Toy4e2zw2Jk3rUGCveZAudA4p4qHh971ijNxtKtRBjKJ4Ruibto5PQ1hJ/g2q6C7
joo63us8R8ULKOXYsGxeOq3IwGP7cfLJE6re1aVQn9taR6t2lk8IiPmvVF3Xm0jXzg83jN2dqBG/
1gJEre0QfOtqx9tbPK8VHU2xybDO16vOKaZbq8A3wiZkWJUijR7sPBagIau7LhRXYAAXyb2ZcJYh
O3Pow/S6of5j9lKf0qJuuWzmnc2hsK4l+XV7z5lpr5uJcTV6Rn0uySG+8/AxHMMRQAuTbjEDBKTZ
2GA6ObpJd9LTlKPu6/WVGQ/tZRn75Ym8bCJSbIctIFps5Ofx99CVzTHzy/E2A1v6U+fi1BBGyJQW
8C+OaralB+Fo7MQFUnbxyH7bxDI9Vj/CYekzVd1OUlk+NkTK0i2TbEh1Wk2PwTjEt2Yph52Plsir
SHAMB6B0q6SpDsEwf6f+V3zNCgyRrDk8JJIUoI54nHDW/jQR3ohhQB0zwyS3PTLMc1aIeqf6nsaX
tcDBp2H4JILM3Dtpqu76hlR5Zwjj215xkd6N/E+9ifOTwjQWbz8S3+EMew+e6vJDkvgPY2oWe8ql
kn0gW7lVsZgPK/SHV0lA4aay7GOE1fUH8rNhh3fD3MO2hBOeANgfNB+jqmW3GoiF3sbT5F2wuRCP
qXDhaozVjs+JCbhC5b6KPRSXYR6GTzrr7ccRgfV1WIQzqoVC3NdyTLFphGLnMnddFJHKHyzX928m
zVty8XM0O599IVrWNt4CE65/zbSaCMaMyaVoUoYB1MkYlfxYgt2oa9TxArjIeqzJhaKBQCIu3tPe
J2LZJsbiewrb9hRDNujAzUJaFwYGWIDGs2k/ouMvdnyKuwRUCRs1F30nUX7XhXCjzwS9s80QGhyg
b6Z4ebvkNjBbeE6FE1yoCfNrZMqthJmyypzWPRe1WyG9H0KLpkVO9ORULTkiBstOgWOOD46gjToe
03OeOkvSF9Ivvru25FiakxaB/rQa9FUYdemXAivg3rUowFNaQ5TczDUljT4xcLpETnM5UczmVOfr
BF9TC/44BDt86xJ30AJTPUS6W+tAZVc5b/lClcAJlKiQFdLgWZWD6i6p+04rT6UHC/Xnl5CeKeec
721Vkk0GoHTd1J5ep34pQXjqzvoyTqI9Vrb/w5q9XxF5U9/YsebfclVUTFoQIFEgGzsHQtG28/vi
ZvLYseREjdD0DrtFThvJmu3QeNB2oZGbOtUgNto3FRnVGbYoJg2vOhvDonEuAXWdKd/A87eJ+a1o
A+RMQsSKp9+KIi1v7CYobmBpIhxOJibQVA7dz1zZRJ+gl//ZROZcr22Dv7BBBXByyXi9mwQO6C8t
Ox7eW8Ihp8AdxSoB2/uY10ix53Csv7JaUjubMQPBAKIgeYRehuYZKku3Aq4jAKDhvSFnvfupekUR
QU3Em2Q4ZORKzV30zSSZl6yPhY9TiQnhdTNG30DncggXUWKE63qO1E9yDUixsWcdYkvO3PIuJ02T
lyTHodr5caernQgHKhr9SLzbSto9G5yqzKs7SXCEyx6zir65lss/E9Yjmm6fQBJ3I0qTYVQ6ZKhu
tOJXblNAAJA9UGn5HGJGLpqirlUXyQzsZkOWgYaXNNQDSQNsXvmbZyMYq6MYKD9upAgnY29MyxaA
CEZuicNUeJlKU6CAbeF/r/PI4y0ZxE3CAR574jRbLfEZ9wmK6yh2SR7oe67aNySjAh93wm9/P0yX
ADOC9GhPJutZmSjTfGsGRct5oto7oRuvHfw52ZpaEI8eRmJ556IfK/d5klLuQVkAVa7MxuxQW1SB
znaDW23XubN7MbVddecOKCp4hfRbyXFpliQF36Ue0pKfmV4oVAx6XxAbIwk/6/STBj/Fp2S7tbzy
DEveZ5O2waiX5WNhhf5N5odNtK7xiN4PslYT9A9hRWfRc9MHW5v8Rnbl/OqkjHh53jSWBv0/kEdr
3gnfLrV/iU3OgfTFmOv483Npq58Jp5dkxY9dOPJa/UpSlRJb3rcNDYwQt/ceS5A9rnO01+x3eZ3z
oaT+dxoSZcBPrzp2dK4UdXo0vZYiSktvBVp6kxDPxzfFgZtFmPVrjeCYoIoy6JFV2fM452epHXPd
LFvIHLB3t8rRBn62UtPeNnllnuhJt4eh6J2bIg7GS7RMycM8y+HzYAv9d1n9fzWoH2hQlwYVLdB/
l4ZfwYeuviv1/S/Zq19dp/6wjv/9T/6jRPXC/8Hg6sEXojLNrnpJhPiXddxZEiHw2yI9QIDEB/Vv
JSokUbTPHI74x0y4kotG8x8lqrD+B0Eekgu2kv/Aiv5/rONcAZKqw4zExcxX+hQHzCHuQSouSf4k
K8BxBkYYGDnm8EFh+UUNe4Fj+jaaSfx8dKZe9VPx8pZiHi2uBG1kVZj1t7qsxtUQyf6DTtBbV+Ia
4aLvwqsbLP/7b+3+uDOiGZx0fUA30nOQMc8Kn8DKa+aH3174G72ANy4UOAEdJ5fLmVzrzwtpoMYA
IueaMOTsKcuzp8hInlL+/39zGYJnaW9h0H75jhBDzbg/2LtGBgafcDkzK1bIdcaG+z9/dIzVEFbr
wrG1XraH4tosaF9wRzoq2suRAGYqVHZw2ZYftSiXlsVvXYZlOARoj0Ob90SU3sveoa/ZeXHgrg9y
AMWIPeR2isfFj/NQ6w8Vz0tn+dXFIFth4ke6/Uoza1hEVPpwZmGMgHzxFU6CNGjYBxjJdzOgMUll
3FlZU9T9N89TsFZyGhceAsk/RwhZuL0NjgSLRpNUd6wdzsoNjezBSPl374+SZbC9ukf0UcwKmCb4
qv+81NynpL1VRX0wemIkir6etqltRnfvX+WtIb/Qzv51lRdSGiwTJFf2pFgY5N1f2O34oIuhPJVU
8P6bR/fblV48uoE9XaWh0Bxk3rM8j+n35/ri/8PnZb6+qYUKR3+NlteCmnjRXqvAEgUFFOJDre2K
OpE2MnYFHRtPUUwA10zSU8LW2jVQlA8m2/5NmjshjQxRnnSDf4XyDi7XYATyxUZ9+MuXCbumNHKO
MOesXe9nT8+VA9pq+qqmU7Nq63lxAYZVs6pq/sgko2JrZgMHJFaMgz827NTb0H7MfI7WbpSyfys0
MqOCwCwYjoAup5IAwZTxnPmjFy/bXXZzWTkGG03YyLHrlhxh6EDbzvbLu85IxckM5+Gv5+RBYAH8
do+8wSklxgrxpk7RcZFzvEWnaf5IM0mVR/F7aPqI77CbScOAbLajxFefKYVWm26JHiINJCImy+pz
dpWN04XUFQksbMxoJIOc4onR4k1HxYcHt2DiKlK/W/sdsTkc57KVjAniwsPTr0t/2SSCxud8BDXl
JDiL7PH3VhcWqLdNQJjWPgg57fo558NYIjkcYyslBL3KHziqJ/tGOfXXBigmmTH8RSt/wD9cF4Ko
Bi/Cj7WSPpiiteNMfOtsEtndGaLNHxQ54xeBoYobw0i6bxGP5kKmTX32+vTJtHinferZj0WQPIHX
j+46b66OwzI1SqgFF1Nu08Brc5PjEaYTLKDE2oy36ZiIIzN6t440VRNNPDrHWI/DCK0BcspinNEr
gfH6Onbq8Jx6CH/QOlnXVkXbjTwVuK/Y14KARBDK6rmCa0V9ILiUHo+MkAJuE+v+msyNaV1AO70P
Zptbigk5InqDMkbRIO+NEJdgguTYwiltbr18n5S2WV9Zva7DjUe76YuMaiPc0lhWwboEhklkt0kb
0sBf+RhAKwJonHFY8GV14h6nLbI/CKNm0Bz+D3tnshy5kXXpV2nrPWRwzFj0JhAzyQgymJxyA+OU
mEfH/PT9OSX9VZnqlqz2tVGVlSqZJAPD9XPP+Y6VCjixmMK/mWXF9WO3umIpW0CQ2HbGTNtfp5J2
qk3WEwYfQUfPE3WIRs3RkcQdFY4KNStBuK5rS1+0AJOZv1lm39t1Zj0giOVjHT92SG7DrvfK9NUf
DY1UNPeR46JKrxJ/YEuqaAxj6w/PrMeynV33+PBGraUUKa1Ne9ks8K1RLmQ09iuHSp23xa/lh7Fw
b9GSwfkHWJV8GFxi6RHSydVX4regec1m4aWZR3xNlNNBfdIwo/NJ2DHVHU1k4L0Oo5IFmjRApKY/
DPyA16Gg9I5vhLK5iHJUjQKscR0XMEejzJ82fUTBZ6rxCfXIsfyDjzf24KYR1Q7viWL22Tqup/iz
rH17D3aNHZITUzqI0+2ZA86wMwuq/VY+8aDNMnrlkc7tHzKkbKPROj1gW73z2+izoxNzHcvpvmyM
fVcNb308J8eidAAtUrp0xavQvYt7bkrkummji3y4GfCAb6KM+9zyOmwo1HQ8eaJernR/2haLS1H5
MtVdUIwkxyEysww1u5yLmqfidBvn8EbKPvXPJkPltqG2dEM1H5UNQ42jjUX0ZgFBsi9GysiEeu/W
gHDX6NOvnJm8s8cp6jWfpHeHh0ecqmgU31IrNI9TzxWV8UAFrBjS45CjeQ6l6vCTC7dR4bFS7ko6
AqXWohxEJHwDTOnenXBYW1h6/mrbPCjblueHE2sYUZKJvWCLJzp0Gzb0hO+9u7DK2muBAsr5WE1a
vd+SKdULovxzykPMUOWQI3817K6W7aTXBYYQ4ztUXDZJOVQaX+pcwRzTaJA4mzVLxXg0Oa3Loj5T
0M5cXQF8yQUG2fXYkCRdFQIXuMtvhyQRKXCnF5uvp+4YJy9d5olPfeRpReVSHnDAFKcsRGxL7Sna
gqoAnDAySaw0rbNPKYowHeoLAPfWCGyl0jZdNQXD4lQPlLX458UFiTDpLnEejSxvzyeMvqWTIY94
G3wb6igMPKcs8ZeiE8meZ48G9oZdDTd9NlDMNFDzszVTWy1thuRkAj9680XfXQ0ax2nozGePWqu9
dHSs/RS97AqauG8Qos9mYg7PGvroeZ7i7iZMl6dEN8cnL5u9NbB/FmaLoJfOT0CIx01xrkGG04hI
UVhbrBMz/gE4PQqsLnngfn5sBz3aG15F31JUNEGnm/WZ7LPB9m4mku1Yb5rNvsZweellIAEPWhLn
jw2qAb4Mnjh6ATAKcbmugoWPFPCBesh+Ce8Ln8GWs9cInGCi/cSzyoCFBWIC1B+r3ZVw8DG5IrN3
X3T8+YuUDzjAa7hEUr8IRKRnh3JsdH/l1S57pkzR9gGnQ97PazMpVqD7FZH/i85fF8aDLIziODZm
caxc1hOBQtwfTQUS7n+HCoe/I4bn0ZiKhZcPIIMbp3BHFkLGmIwgUNMYKHkCFOKIYmGCRDGKcPCO
1kCFLzz2HmMx7eU+ObXV4rfuDzmnKIhAgIrP2nYU3SdyD5Pn1jSBUVUsmW5sfdPIief6jBV2ToKu
7UA9Oi51vanV06rKijnddHXcWvQD9SxeefbI7yjhWRdUU34/pibwjhr+ABMCFS2sm915OJZ0f62T
Wn+zvH5fgyjHEWdSU4DHZ2s43F88OIY7aHnajTBLLV13bgEMEiYjRs7eMFeo2bMyIHd7o+m7zdSE
r1lsZxt3NDKMWBUbWbcRz1AUp1PPO5oOzYjgP5pLr9EjaC4nbtfoPcpd0a8yITEpuJMfpLmmHZLJ
1ilcjQqeb2xneOhHTCeclgjwKzyOvQY11e6zfkQY82Z72P39gP2rqZKGCt6dKveMM4s4nPXLhC2X
JbJ6qef7hhfo2jEQnruoRyT0WuaEjtHyNJOFZw+6MFdkfgsiu0WwZ9OD+C78fzqo/WJ4+/37QSEA
fkXG6y/sKzciNEQqPN9DI3uELnnVZjxTRzd5LfP+Es685v7+N/CXkyGuQZip/E3Id+gcv9iEpTXY
RTQC0B/glZzLsKcipATAUZZxdaWx7vqHNOev1k31Ewp8myrbS+HKXxBzpWJLWE6W80BpRoKbVDSy
8yuxzaRt8dpplQ/XN2YetL3x9uu1M1aIl7vYwJ4Wi5wEE3HQ12oh0DTRkfwPB7uvkOBPJzu+P+iD
Kujv6ihJvxxP6impNM/qYZ8XyIs98vEPiiu5p8aOosRiBSVz2qDDcyNBfO1Og8OsKWCNnGvBoA0R
/pVRpjx6iPPr2eDkKROF/sixzF5ZRuJfly0BssyBdNUNCrfR9aG9j3Co0ELAwXVjAYe5N+H0vRID
Ar7h84+dpwmWQyEJuFU4Tzio4IN9/3orlqXue8G4ZMY/WcjFL0GIr8/KZqLEjkWE+y/RW0w8IX4I
qSJiUF4oMaxW3YSVAIPBMykzbU8jBBC5NDa2duvbARaL499fnn85Z/tkthW6jnis+df0NAj+kfJe
kex9zts4wCLwa9b4T4+BvygW/C0IFfjWYc7h1P3lM++TfgidsgKaZDE8OxEPrhIuS9BgwaOENavI
2YFxOsWUhz3//Q9o/PV3zIhC1MrDiSJU0PhnJWEWGQWf+RjTszFG4T63Kv/6qxy56BmNJc5N4B+a
7T+W1vxIdxer+toeKXodUNkpfIzpd4taRO4m7z0Tf0bNOGll7Z75mx1FVUr2QCLsDlooObh+fff/
1av/Qa8WSlv9tw/6L3r17rNqo5/5+H/8mX8xExQs2icUa4C6tEyuyT+ZCfZvVLdipXMROlW+nn/1
JzMBMeUPZdrUf+OqgSFJ8/FX/9V/hEjQfzH0Y9EBqc0X45EHPJD4xs+XoW9UJRUbXr6nzOFlzOKJ
gYu9GerXc6k59y11c6XyKXqFeGYFr2SWecu8cqS7wdvgQjEOJjW9B6kcj6UY7YOvXJDtrNdrVzkj
u8Fvf8zgLdcVyge9QjgoNeWlJAKlX7Qvf6VyWpo5PtDaS5JtSJkG5zf3Ah7bux2XZJ15XXFVMoLx
1XplcWqajdQMuhmVuxMTJmyS4sxkapNzwwGaYgVtlSfUhlDImDK6gZjH/htP4SyIlIs0Vn5SC2Pp
qBymsoueHKtIVoZyn7rKh9opR2qqvKm6cqkKR2IOVM5VrCcbCytrj6W1V97WWblcC+yuVS/oUsKr
vW6VFzZRrthM+WNN5ZStqbTf2co92yof7agctaOFqw/g9Een3LaW8t0myoGLavNq4HhQttIjm81i
C355xB6Fp3LpymjDp7oalau3wN7bYfNlsj6Hyvfba820r008pBMn94uv/MHdgFOYHOm28Me7RXTF
JeOZf53kXtuvKAjJQCn1+U1bm9G4MbyBrRg9Rc89Dqc7gmXWwZSaknRK3rp1NLT3jamF95A8ebFl
80LWorC/jjcNW7I6ObVVPj6HPus9RGL/cSrMjFpECnLWToVLMx78YiPHDE8O4+Wdq6TpMjd54ubG
YO87Ew6jm6RsVFN3yB9LmtmubOiZO7id4mSVXxtqkaMHRXrdXmNu9NZ1Ygp+eb7RC/xRSrs3ak4h
UslmS0VlfaMtuCoar3QbWtEyJhABdOmE6oW4hEF/a4xu+t012Ievv9QGMg7hY2qwcvZMTthTgbRM
wzOwNGeqriy1scSekX6va/YRNBq5rFiTjDmtQHXYcFaabplbk1PfZTQ59JE1bWQCPW8Z0cXNbkSn
scEVrNvGs14b3cwfZ2yZb23vmgfNNPs0iOjl2BPg5/8TA8/kF4hyM81IRwy34hveRoSRji9Jxm/u
1zow1Fsj4tK0+3DO9jZ6jQqnQ9tEzeN7LCpAn/BOcERQQpEF5sznQI03XxAKetxsKK8qN/PAOD51
BSxM7r9dwq5ERfYRGcMpQU114y5/ZORhQG4wtiUNQ4rozfrTnvA/hX1Vn7++sxSahAcCU/Dlc+Tg
u2hRYqfdImcCdvTurElZObWu+JErY0Fpl/03mVpjUDkzYm+ifnDGbVYWvd09uBPFY3kepsbBHniI
rMFKzBvdl5yBRyv9/nWlpXbH37YQz+45CjGuJxMKg2f51Xms0cpQQlM8uRgCH7EXGE9jqXz3XWG5
dxSfWocqQ+ESeBAQMXDRGFHvWsjVfKh9jwqtFSrDZ4Rjvc3Hovv4OiaUeuWcPeHMV7xujUuop95l
bLRiE3NF0r7q2+F331DDvF3wzsYTzhcaEIVad4a2lkexdv811C4OLg3aW/1dBUd98/VpFWNR3SfR
jGgos7DsAgE1IKhoK7meOUlci0Za4crxqBXADM6X7+kyQ7yduOoX/kFm4cXDohoYgNwCYEsnWcan
oZkpaZLfULArAJLV9zLBgVk4c+B7N0bX40OLbuNBp3agi/dF2v6wR//KNyukRRwcpeFeJmnidol3
yLSPEai9ta1P3rWDIR2zs80kT/tVPVeBZ5TVpeM9hkxgwgERiXAubOsfpEgB/w08wzM0qrXj1mYg
XNL6STGfkslfj1O6lmF1NEs3vBWdNp3FZKRbgJykC0bPiXdOlaUrOrCtzVxnmADJQe2HAaJ+hwwZ
o4mLjzJCmmmMz6YcAPnFSX2VLr3clEYhDmAh3lvR7UvPvuM1ibIy9CY+iih80SLjGansfe5Boyyl
LLb5kHekN0vAFYU5Q2tcsD0ZrTEEteOwcwKtFVDWsHwUwEsB+mJEIye3Zb1xX6Z9DZA2w7jWxYFt
L3zAiSO2U8OZKx3njDOBeHBmTCaYLA7ZNBcH3TPM/chDeK17fU1lSqbqpmjMjRaabqvqpdF7Ei5l
pV/Pme4eWy583PYO3L0hfNEFao1W0Bws5h/mXF/qxHM/EwPPpoVg8t3FZLoWWfatI4D/SjuxueFe
p7LObLyAUlUM8xizjxZV8c1qWBaeB+aQ7yMK2DFbeLoVsJigJeC+KeRHPHfhRi+9+UT4ZwQ6FBEd
CMrOgCFbLm2/gaBWXlOTd8p55t9xWdFr7oTi1qR5ezMi01PE02spBZxZvbakNqykMOpPaSMzLIVx
mIsqA7Zbv/ZUaKwbT/rrVAzPekjfr17xtvfxvgAu6N9BCb00MY1jcxM+sJeABWNmA7IjHsMK4eMG
0fwhhNYRONyGOIHK6NlLeQ+X0lx3xOuuRw8DF0OC9wEJfri4eIIeMroFmCHoGiEB48zHsQtHHLRG
6E0kL9OHVK1YLGkVn5IWiE/8nfnRbwt3VUaSHsWB0kTe6eM2k/zZqDA389LpJzdMqzvTIj4RxQ2T
lamSjHXrneqhHr+X+px/H9nvnxwokYHNhLVqnWRZ59xFPMm7BLdzXNoNh+LC81Hb0+h6wNovjpL6
s4mlyeKcDL/pt9AUC51bInrsnEk7OwJOdGZi8OVDpA8vbCNtM2Rpf002GEajKMNoVTV2TUf0MqL9
Tn11qnAdHC1yaZuwgfMayiZ89GELXPBDJulmkU1ZYuwutVMXefaBSSHbCb1qNsmUh/S52xW80nb6
URaGcRZF1D2MbTLuKYtunhz0U5ShuVxjY8KL5Y5yrVl1EpAPPmQFUxiuZ+2oVzzAakGzaEWuOqjb
LiWbMIfkNITHt5UT27PyN1dS+iPbcDxnjqbftGHZbnOzaneNQRy5H7MwYGa4mUiRAVzYIbvg2/KW
l7RtK5SIciBwNTZtsIhMUDoo820BQjGg18DaLdVyA0F83rXImCujp7bDzuVwu2TMeNlQSd5cg3ee
gZneN6kcyddk2gvbupOg5v0TMYcBxJm7rV870bbPIcFqKAxYIJNk3bcLtzgQGOW5v/AGrc4s67C4
cwBeSX20H816AoM5RWtpLvczR1pw5oZYdZ6X7kj07xwsUUEuQPYNVfTZTPPO7HjlDdBON0OSUryk
T9MxGYRk1SbDw9iE10nUXKzQttfUg6eHeXGmqzBlu4IVX4szscGGfPEznq7iyu01J1FcqhhlfZcV
YxrdmU7arLmFOcESQRmtAfixpkW8EqJGx53l69HMinbM5+kwMf8u1zajShakUZHZG+B/w3ryagNb
ap+BH1zx3kYVKpyEtK6Mhnh+jzMP5/zKMTFIsNEonvB+3WmUfG6LEm0UEW+8Z1G7bMS8yFOU2hWl
OrZ1gxHuuVnMZLPUzoWCUdCzS0d1DCmbdU7j/Llxa/uN3gH6N41yeRNSdDdjAe8zEcNnG82ER2xj
uPGGwVzTQmQdaUwfldVM3mJMNK4xCDaXiFFlY4RYhGfN/Q6aLYT02aevYxfNuPdbC4A2/diFljir
KNV1urRp+RuGZApC/HC8Kusc/pCV7HQQx77WTSs7s64Wk0EbpenDRZdcWU3RnhyRBXllvce5IfGQ
J/5xjhbYm6lQQ3+E5e9Nx9z64WY2lNixlMzx0tqbTkIYLfXvdSBQ+qphltHUhjk7LEvoSYYEqNUW
abE7SOfLU97q+Y2Mi3cOoFGxqRB+Md11ylNYhsh1ZfzeFAVvfa0pPtzBUc8s1sDbvkyGbSv09oXx
xdkYOOUvXegv8LTFxUxSijLSJaLykCaZo275zdqdF+60vhwfHXrmr5raLK+XfPAAJM1dfs7KxrVJ
WJrxGwFGWjTDNGE1JmJeBTrC+lccs2IOyH3vgy41HhxDZIsL3njvqYM98rKYBX1gMaEh7OSmxUaq
dP0y6PWx/Faq+JmtgmihiqRJHowbTyyHRMXVahVcYyubnRJ0sBehYm1OoxJuNpoLIYh0BNnvVVxC
EUNJ+pWGK1UwDpOpCsnRSPSVmWN6VhG66fdAnanCdbgahx/sqYq9q6J3LUGX/UQaL1OxPKkCerjA
r7O2LzhnEd5zCn24jWICfaaK9mUq5LeouJ8dEfxrVQQwVWFAvrEHDn7h2vXjaqulqg3zKz34X9Wn
7JJu/ifVxySc8Heqz54OsyT5d3ui+P2P/CH6YPujxZAiMiyAygToYLP5Q/SBKfsbZnaLFQRJVdVV
9j+ij2HgQcTOhzhDBN6BM/E/IpCgMJHVhUL5kftXBIr/RAWyf9ZBLYhD9FtzQjIcliLWX7x8sKfy
JbUj417KWsWqloLVzyAQp4Ilx/FcW2Tg4iRv31lVG9/iONMuDBfzrrS0uQ7yxLPxTkyEGoH3jmvN
EUHnazXDw1C/SF3n63A5khLXhiq5TbEqZCvUTNzlMYG8HrfQ5isUZ2g6+22VgfyK2VX0g11Ity17
P3LlKhZa/1kuGgs+cvLWWeNlfJ5oKMB0IrvxFc/M/Oqa7N8VRdgVQRwNHHvZpCxbTsDN0Z61+q03
4vS1i8b5VsuwJGCwn1/mdmkpM44yl0Px0n0ObSQ4v+TWIYLfeBfFDmklDbJxhcn+Qak+2frfrpf/
h8nRVEarf60fvj4CxYvgU2UnhWvvl4VUsVhWqpRaeHymf2ADZ29qY4LS7VcTRinTaDp3lRiFf1u5
tXFdYtBg0ed4lR0kGYvgJWbv72LxPvhLP9wsWFJOBgn4D5Fk2lPZ2PISzwgTdpKmNxyo4c546iTP
kdrbRTFuol6a1dnz2ocuxz0ALv2a7LzxzYiNnRv7H2njNG9//0P7P2+9+KHpqFcXMDshHWvur6ya
GpxFFOp1eQ8JPXwR6tOPqko8C8Oi18TV20Ofmu2hSMduY8VMj6tC65at5G1yM/WT/lZnQokv9jid
I6q9jmNl2vfhzH9r4NN9GnUlriJKJ85x74hrFsLTre2Fj4gxBlhRpJKsHIeArZS+T6j/3MVaq+0y
Il7rGRL9ZtELrmmz04crfTE/Sqe/HltD7L82N7MHCh1ombmmqDnbTPZobHRUBoIEL3ntp0fLqsb3
JGaJkHfm+F7zvKZohx1b24lhFWLdCeqBEtxknC7clNnJHTRuJgnvLDM/dMzvJOrC1pHrLOUV7PFK
DhJOHf06SUhJV2QedvqCDcFIUGfckkzXVPIprboySW+KWOVkvNx4msFnfHo5YwTZF4XFt236Cslb
UGeOuWpP7iO5yrtOvwlJ2N96yvZjM6l0HNl7mnKaeEn3MzgIHx9UZFzwb01n2Ql+oYYSvRZv2Y+2
uje1bLkrhlE+WbFs3nyyLNeW1fqBjlJ2+vtr55dnFlxYz6B/mYlY4G01KK36Wbg2QMHQZO1ql7jT
lzsihOVOExIVbaKNq3V7P4ADxbXTVss7eW5IC52s5wC8VvyRUt1yqh0jPOIQaJ7cxqrXeZzru8ar
nycAA+umd4qHouGrZENLuUk6UNcHL19cVzSsU9FK3Fna0bThdGpcJp3zwcrFSkinkjbfQB1KAh5X
83aAYaMeqFXGGb3uxMbuNAN8fU8mNZ2G6dRm1XL3ddnWKYHpJHHmm7axxTWuifBHRVPLs6cV8skH
9PJU0gp2QkSkobEgfx7Ts1cmb6We7Zqq1Yqgn/w+hlLWQ2eYFyr/Mi/G8KM3SGV//+v/dX3Fr19B
ZF2dIjRDbSLUrf1v9u+xYaEfLS2517amqbKDgkNFQaPdp1S/3LQCV2zgNFL7ls7JEAO1rf36ZmrL
eNp5esLrxeQeRBTKm/DoZUP9mg0OZA2fkYhePtGGL8hW/DBK8z00Sa9t//MfwFKvV+EAKXBJyf/8
A5RLJlsBwOiSO1RMTqmYTvj7om3jhJibZMlzJmxGnheGwrGXsa1tHK+sX/VQt6/E6IQkgDENmcZc
vZqTK66dkaRdbJBI3Ta5F37L3YasS1xGnEj//nv/8tb/62Whrn0WhpZLLMxwfQPHwM/fOwpy0i7W
aF+q3iZ/PEoZ/uBqBrbfEuF/FEuy3KQsyc+5O5S7DhM4q42ydGhtSYYjUJIkGNEkD7k9kmqjw/Nb
5xSkFkecP0Hb9OV58WRyzfFjuh0LPyf+JEf5g3JJNBU/sd5kOPYHfVk8OBoqSd3DayiBt+F6qlPi
ypMSPDvC5k/U3ad7zSPrKgGTbUIgyNtcmtG2zuPpBQ7CsmvHIWT2jtvNUrqlF3SGMX0Kmihb7DUW
zZGyNsSGZgh/a1bZm0A/l7FZNiszq+tDbqF4lS63OjPBdPt164W+Fn20oRYPGyfjf+zRz47L1BoX
jk9I5UVqDgGyUfyh13LZpnocvnDlDZ9WXqgniPrVpG54xPu33CjHJEVTBU++WkEAZ6PIvum1sVAM
1TjJs1uk72ZFDrCJ4umAuVgGrRIGNYtjIoE2ubYRZE+0xPIu+fsLgSGRT/qnKwGWHTMDADK1p2el
+POVwLO66GU2NBdO5R0+KhK40+rr2ZyPdDXMQIACOP78AIT6oy2jWP3qgOpgDcQzaRMV8hBrDQ7G
PM0JAiPRwaXQkywYSGRieojKbdegXJFAc/U3Vb7ywOO/ezM47H/2iWtpa5/qHxdoBYU3u5Jx7GYo
O5rjXX3mOrBKimRzMw/zbS5ConL+UvR7j5PTel5qvFBW8YDeLqARxXCM8EEnO79xtDuUkBkURq/3
H8AneERmlNW0FWHiSSwwJrlr926eqJFTfa4k+LonSRqOhlmWKpOBw8035ydBN9Wa8Lu54vuJixWS
Q7nDqsbFmhrSChxMQu+4A4p1OwzZsSL+hT0unzUkh6XZLchG1Y0xhRbBxT6LH3kPJI9SSwH4LTWu
QyLERfokWTGw5cgaJ9pjfFRpM5OnAQGSOv7QfFdctGFUAw6u9qPuUZKLEdqhL0SVOZk0Zm3YvxQ6
Py603FVeqeSnHFv+e9j1KjwXQ8TCNSgta02JS/ktijpJGZPFW2cRqfkWmyE00Ai2analwWNn/PHn
OyLDePcWtJi3Iq94rnZNgTeFJ7seaCXtuJE9ZseZCwH5f2QRhu8nRm0EkPksqgUU6qz3yx14n5B9
iptOl5bZct9pbDZXEg/VD8PJvANEAG2T90VGpQzCLn0N7TJurGHwA0/ixQZlxcmWSleuwqRhylTG
hXXngzKlsynUMR4u+Q/XHS8cnem6sxlbqXQhpI50mBUn1y3iWwMfXsDLABVD+vNy93Uj/dfP8E8n
WwIZnET+//m7Q/mBxez1p6Pt73/mTz+D9RspJpbeys1iffU8/Gln8H5DtYKPDE5VNWMbWAs4MXbx
//nfpOtwguG+40AiOPyqXNKf9gb3N/xXcNGIlsHPxB/zn5xsLevnI4aK25k0cyuHAyB/z/i1hqE3
ZJws8aSpdP+0BkOCS5mGPJABmPtBSrGdwPktZ+ZDmsHGIIuY8RzyyzeLE1pTIEDLbwhMDx8uLtHz
wvruu6+nwAMiPEKoNuRB1lMVdgiSS/m9sBny8VoYZwRuIPsYzc2bRSAxB1laoKlRAO2wVPXuXZKq
lxbP9VkfXouq5VAr4+yxYz/yQj6ANrxlyHk7Zno9vdKsjDkT+zbPVM2M8AlMfmlOHE0AeW9qp8ne
Yi0zeZi0BZa1GZQJ6t2csE1qJtY5ud/fKN+DuSUFu1hru6UudJNXpCMDzpspaDH69HaNr9AvdB/E
1ya7d29j0lbBer/MHTPItKx6V3SMl4qJG8vnrAc99tkrDNnjO0Sl8oXxAYcyRd/zVTJmzd1cp9Er
B0gDkJ5RkZXoWQgXdQBRTkcY88bTAj3h1jbnCj+DR/U4b5/RpVwiyU6eWUx30MyXbT1361lWBx4R
sC8A/QdD2XM2subdaCTuLVtQn15Ms3ifZC5W5lR4t44t6gMoge7enHkFJ1LKDbO/uQ+XWuQQXbLy
aHeRi+t86a+8aaTbfAFHf1RNXYiMEfCPVWI37rWnF0YZtNqcP5pF3d8DsqfLqRfQoYDYiecEgu1z
p9XToR5pYipLX7seF0RtjmEOGNvZCkZKbK+XSPRPeTbXTaDoZ9dj2DZXsQd4y2/9Bdbe3GnZWuZW
fB6sMt/UjV+m63L0m3JF8HW4ybWpFSuKsrLX5kv1BRZh76KEnMLKAHr0PeW1lKu0d1OvssaMbkuP
DMeeeSK5xHVmPhlRkdz5i83fxrG8vRdo71RIxtaVMNJBxzlRxXj7OqTamXWI0Q3NfpzFcIniAuM2
kIsXrYzao6kX/ufYjm67dfQislbCHL1kgy3Hv/ipQ889jppKe6az07mNraTM2Gpg61n5csnerboy
/VUfs9+L9KVY+6gRQVPwWuNzzFjcyfjWnVJ5I8UcH11mKX8jqrG5jsPSQlyao2LN5Qog2qQRC+9h
xcao4d+LKrJumsHqq01MRu+Uli6MuNVYcJc/T6VILZz4tGZa/HomGjJYyw6Jzn9UpYi6bjX5w5w6
F1n5k55TvKpPJWdgvC8LqwdY3OFANugyj4M5H2MiPzQzOrfCw2ddW+6CQQYSCZwI/35iehw2curz
l5BqSto1wiEHoGX5MshqowrKQtr3sE2Q1+dEdEFHxzv7vEQ/WXUxXXc2620L2sdKVpLFNAX1BOSG
bANSjEuR++USyglfRsK++2EKR7O4dvpOT2/dhM20v7bqpdfvrUVyVMjB45Q27eqNth/79tGiF/FO
o3EN4mFrjgezHY5DVDo3VV23u6LL2JBM+bKr+2K+ayrPQITJm1Xl2dHBm2V+R1aiveRjOgVWlmLX
Mv1846IZrsnVriCa4I9u4lORcn8UnTorJ9dDemRC4yuZWgOYOGw2fmK8OLQurDCgH9PUWPVQqVbo
YpIvo43BhLPhMbZMC75lWwWCX8sWJL88U/324vd1tMa55W8ghmg36SJCjLQ8redefyoF4OwwYruW
zR+tHK66hd9h2OlXaWJ0cyD8TN/qMn6YFDMbWMCj587uofDqd5adkHMT46JzlGfNQsuG2Z6dMU1v
u6Z8ZlOG43++cjHqbAu9uh8SHPXFRPxs1OdiBQRpWBtlToymB3tEbyFbm9kp8xV2Yhokl9i5aRIh
j60pr7o0jLZEsIadYQ7WWsiZ7BQuVR0RnwbbNnKthB+vXl7iScobfxqtrcMGyuAyunL4tK/1qDVW
utaXFx1M3U6zS8IJyJdBN1NVOlMyHHL9IDV5IAfvmnn2L+bSZnQ+Jl1+l5GNAt7UfriVKsxLInG1
FH6zIbTiERmyJ4jfQ4mRBYDfHH1DjIvWSNvkBuCAUvUp6WpzovkEUhD25iDaB0om+0CzLcniObmz
W63hlsjigMlanoo2K4KWcu/7IQ/DOxvEH8E8hAy70ue1ycdEAhQkJQ01hJPC11jqzR3JqPHWoG/6
KmmleXHA490DlSiCznSO0i1KVkhcOvDZn2wZNziV+UecTvRqOHynRua+j9MgLx4zOGzmad4i71Ka
O7r5D0dS5MmcKvsFVa+zOKe0vbROPGO067RLXGPVxEVzwXmWrxtQG1emC4jTDo16508yfrfynHvL
r6QM3Ky/cBHmJ58mxlsgPfbKIcKxSZxFroXQb138AevOSNGjFtO8zakAWGv9XJ/tUXy3h9bZNELL
7gufxafducZTV1nNlmBoJrgyYjgvzAVOICw4kHNitAzOCkNVt8mVNjj+0ZbjjJElmQ5Oxytyyhbn
oOVgbn+Xqf87J//DnKwSIixN/v9z8n3Vd/H/Wr8CHPlpWP7jD/4xLPvObwi5ggiDD5CCvo1/mX+F
bv2mMwlTnYA3mOY0Fk5/Tsv2bwAQAaybjMS/j9h/DMsALFjWwHpnWGaRxGLpPxmW2R39oibgtrdx
OBN+EJTy2eIXUc/Xkb3CsNGuSI0Md+yMyBNbrX0o8oXcDwy6tc68fDFzh2ACHRobMcz+gW0Gz5Ss
Gr/NmVNcmdIgndV03p787AArLk1LIq+Cxi6njDdZF12i2txbGR06IdHgwLLKx7HPbkcDM082Rl6g
qUwDCEPW5JKeIr/gESqtjD1wg6hy35UNu/Pa4J42o+JELkB+K00fApHbWeu5b/MPHosrDroPaZX+
ICLYgOzt72Z/7i7p/2XvTLbjNtJt/Sr3BeAVgSYA3GH2DZlsRZGaYNGijL4N9E9/P9BSHUku+9h3
7EnVoIpKMhMJ/PHvvb9dKmdfD47NYj/p8vsYR9iprLz6PLlRzxBQ5+m+J9hH/LwYr6ZB8WwIx3yb
4CA42U3g71rdWeDKyoXpxdt5aZRhwtiwp2DTQ+zCijbWVgQ1rZgOs2gEsoANPMepnSvReIcsY18h
pMv07svrPJVn3EiMNCxvV6HXmts0SqdVXXvBrhVVzrRol1s2PfSyhOmwiod6HULcWvNh5ee5BfLp
OoZ7ypNErQNi9qvOpnxjNMOxOIyFJZ21o0e4v9n8UDsFho0pevInaX4YckexgXH7l0KWJueP2t+I
ySqDS9VMpuB8EMWstGsjkuLcF5ygHorGStNuGw9wBD8Du5NA/MusM+ZdB00LRFdRaizTGH56smRt
Tdepk0z3tN17Fz/0hbEdvJqDS0NQb9jnpm4OpuuMe+7lWIhibnA3Y1609wYJvZbZCFZiu/JmbfV0
QcbOlZs2Ys2uNk63iA0IY9jLc1bpDOUXY4qtytgY+TiG876sEPWa6zLJqIDNIAWx6WGesnrtssvp
R05rJ6KareK4ZQYOqw0mFBLVuoyNJF0xVTbJAAQxzfcFUxC0UMud+37Y0dTJVoQkJR6ke19P5qQ+
EFTX4sHoJwStreEniKa4R3OIqTuB1XpEokxViUfyeogLTgC7mqdPt5aZkB9LrxrvWNbNOWETUsQ7
M5b0raZGOG6g2vvB2iBe52/jqTeeotSJ0405uxjC2NmO16lkW7wq/PrNYdEzb0raH+6LLEJJ4rDO
QQAMVPQUOKTLL0YC2XwN/1rczP2gKHo3CDeuOQCQXpQtmdQpkdEBzpaxjWc6eNb44aaHJohII1os
rz6mcQac2qmV9YlTA4NimIc3Ne26N3AcPXJNFYe7iBp0lLRKXM9Cswlk/4SDMZsP8VRUtxjpiyef
Y2m3Ij6Ic8qeEp0RqZPN0UwSrPkskVhUu6BOHd26KT26o7ORBk6MlZCFy0c+Y/dMHKtlsu4jk8oY
3d53vVvcot+Ee+QctOIepG7Sh49BVo3nKqvIBtQoFi//Lo7+jiXCRDvh6fHnD8SbKC6/3xp9/YFv
WyPxC4sfpG7CLg4A+MX18G1thFUCVQboofeNvPSfB6H8xXd53MGygei5rHT+Z23k/QL9ReChWPoa
F0X5nzwJ/xBWJBG5dFQ5rqQj0/wDNycYICFgr3SOtP3S62YmwFzJ3QcnajpoNZkcBDlE6B0D2LyT
HO9PXtZWLyTTxw9OQX7BVon+KCwYtuFIUv27d/K/mAV+tGvQcwbGAU+Gwy9IOI5l0o9Lf7/zmkAO
vn1Mert8hX423r6DZ0FRsmJliz/tffgq6CYlC+K/fm3SsT8OCYwoFr1ZNhOKoJHwPcD0vfIXRGZW
UZpaHzljPefwVrFVgru7XkKyaqMqx70yhVfg8p+Uex5tPwaq1sSfxrmYWaLput9U82SdwizUW+II
2b7NoDFs6RpXd27kIdKOnescAyz2qKAWsTaenyusxNil4e/JtU048yYyJ1EBzevlWgBrmlaDdCkI
6GbujB7V58hD+LpWPVSRl9BjA1GCRlzN2ivPrmZ0IaTS3UeFLnblZBc8rcidkCipfbxk3OKTtRXb
S39eY2y91H3sxnkZVeaajb2rquLS2DxTjcjAodeUVn+Y4ANy056tFXMCns3ZHXoS/IGK1lVUROvc
HKfnIvFyZ2VoX17BvAuACE7tR4/eAMzXIhsEN7ho7Fd8AGpxj067IWJdCLw1Rk4yB3C+yqzvfezS
d0LH8QJcr8ULtDrSVQVHtA1MdX87dBb9AID3vYlHqqvux8ALwS3UtUK2sKP2UbLoATHCPu3IFjYL
N4XJQxfSlRet2eWAzsGhzhlXpgEPFx6C1LI7qpLG1g5n61yMDeSyMIxN8vsRY0uCHMnHmhj2wcHT
T9TbVg2JB+fZTSYPSKgqblMiwDsd1iZTggNB3sbCC81BQKQRSdLsmnZwbuG8GPvZ9MK3OjIxTot4
57d9j4Qm/aMy3fx+NkGlrtqyS07wRpKNx3npNYIpcphzgeiTVe1hIjwCD91EpV+h80yKfJg9wryp
C7332kSeAzCPJ3w4wZOVmAhSQzRUuJCd6Is9iP5GlnKkQ6Bw8y+ma6cY/mYCvbUTFzlRn7AGot/T
T7VSbqOSDdDnhyg0EuvSpXHn8MwNcjU8yCaPx2rF2bGEuWkFNV1dEP4lvII2fStoISB20TbJnjD9
8JbCfgC4nUY5cjlVK724Zh5r4tc+BlN+8IveNm801ubT3M0gO4WV9M9qjAl7To5Zvs7s7eCw+d3Y
8K2AUfKZUDdlWo3fogEqDpTxtu3oy9iWgTdd95MsprUWLp6Ergdg+cDgN00H5jLQn0YAfhzgJtvk
DTJUWH0iL8NpN4VUwxaPchtah4YUrQzRk0dBW1w10RBXG4JM5asuyTDJZsq41EdRHicwJvfS5aYZ
jhF/P6bx4oax28WhVGJ6AH7EqyFdB5TCBQ4DxyyHLZYl+NVRb+uPbaxA9zcxrYvbMVyqLsuRcYLt
yAsBv/Jl6E36nH2nB4YNCtXytlp0o7HqxNj9KpKmE9dJ3Dji4rMqo8gMX9BrQ2IRzICRzbv3W7nP
Xx7Rj9aZ2zZZBPOU8N1isZ6f0KvJCa3Tgc5NqgsDGDu0tHBGml6drmtYIHq/7xHT35eL2SRDVo2l
nIf+mQhKxhIS6nbx2k1tzqXTzBqaAAb9Wkt+4x7DtrEbujamiwySEy4UM7tZ+rPGlSpjymcIy4x3
XRyaVL+WfLFwAWU32FLqfE2VSOnA9uj74wjWgoVQ30b5VW40LvZYfgOu3byyj1S+ef3FBhpONMhy
gm5T6Mb9ZPTFQKVd3KT+OgvnQhLQJIrCdhZ70yqq3eGllEZ5iRRhsY1HRGkVEADBFwe0Ph10+SvG
6Q/4ldWx9/3E2cuWjGFHNp4at9QOOCeCn2dB7MV5vzJLplkb/WUnO5FeR1YfLFyVqbiKsqF5NNNu
XAJmnfPZ6Qu1hClltCuHFMZaacyY253xymZjdw6iPrrq3LnRq7b2suPI4OeABmvkGYhLe/RNRmTG
x4C2DJ4zuGbRQzcYj7OS5WTummvlaO2tutJkUT+1Ljz/YrAm7n69SpoN93Eaw0LH3o0BN3ydQ/7/
d3D8W4MjfZusFf58cLx8Gf7P6Uujv0w/jI+//9jX8dG1sL+y9qBdj2HE5yDzn/HRdX7BCmHRNrz4
beWPoiOVny5wQscn7E8i6/vpkVZlZEf+F2FLAQjgH9A+0Td/GpF8gWWXIQnYBY8H6S17lu/MUWbd
FDkOzubgY0C11hyaaQQKCZGcQYGBVBO08j6EXJ6nUsRRd+zjor2LKqPP9ymOflD7TU9lBtiBeM3i
AvTDsik1q5GSNfbcaDi9Fns3LSxUyBo82WgMYK9kZG0gwASPo1k4z6roXzOJK4B/6pGWceehXbxm
uvEf8QIk66yomA5LtbQEsArSK3rk52s6O7nDe4kn77XCuthWrXj2U5kovqhsxosCy4Bu+nb7biNS
FT/IioTBwHHHCwQMFp6GlPcBnLRtrg3/N1pc2Oyj+RBq6PO5ORKawtNg0yT/avUSl+WgF2chTcrv
b1Q6A9Bo3OhXPn/GHuATghtZ3xwdjLzennndp20l745zmthr1+r4Qe0MtGWZRUU2ECdT7n/sEx5N
62Lxz7l5O1+rCjsCLYZIOYJnB0yP5ghjkVeX3gCyP8Gsp+PWXw9xaXWrpebEWdlxbKbYq3AgN4nX
5RuQasZL12EyZYrI85XqLHnVeNoX+4HSzCeI3GTcqXuSz8276yodBf8aAdfxxqsy4zf4wf56tDC9
EbXHG4Jr+lKxIdi//356+a24sjHC4Z/jPJy1fBhFTtLNVW4x7ESDzbGjUAp4UTXvAF0ZW+1N7baY
e9wibhubV6EnO1oiyB2nwxWusCg6BJlM5wMs/MbaRY4Lxs+i1adkTpkNpFDMibNdHvvG5vnRJu+e
1NB8rgzcfztidJ7Yc6nMh67NuRa8Kj0lbCQ2vHpMp4Sm0460nPNAw0r21BhW9hCxP3quq0hfeezl
HpO593aRZTZqU+e1RdS3C89BbUcfkwnuRsY8cTYqPmyeL5hI0ha+Xb80rGJ7NbbObOpi70BOWKVO
3Q4r5bdqNSYoIzMPr71na3/PTs36bVDWUJFoy3Pu8sj9bCXNJE53fiLa6JJmhD5mH6zmTpUQf8y1
jfCCqbtvsNJu2zDV90GOeTGeyQviNIs3BPWC61wxxhEvGbzl4SaBEEbWE8yNdJ97o1Gy2ImoCB+p
ZPD2bGP0A6PWs9Nm3VXuoEZ54wTbiW1XxJYK8zphu+w6DwN0Gi2V2sUe1h42whXZFDTpkCYq5HKO
eDfznJW3Ws1QwgxL7YZpym+d2JanLiz8FVE4uswoADnMVOpu4UfOp8iukQpSc7DWQ+ZYH0aWxiuH
Vl6Gf3zEq2GEzGfrlC+GSWSHZFaQ7oq2H7e0tNMdIyCGcZrTxp5Ajr7ucAbcjJxDzoXBbN6SENj2
7Ej5P7oMWESGyWOvEFfsq4w4YEdmV7jPRIzi60DSwD0RlvlC2ObYTHz0c4XiWEC+GFaJLMGqTYml
irXgZ2gK8/nSGyQDikNY5vVD7Ysqob9HRlsqMiwgkmkxfxidSUAZRF3sraqB1FiVT4Zypr1Zu5yy
rYmKqRWoedaMBcgkoj8ZC2GTU94W4dSRfJURXIBaDWLTKyLbQ1CVd9E4c5zn77eOdkBq+ljlpas3
akbp7oIkWhuT6kj4DV5KBrigx2wlalpS5silccUtKEhpMjN6hNkl5jU0+nRtNnly7lu6gtZ9s4D7
EpNKPktVeAP9ftxHIiwggOXgjEQNx24yAe3X7qXEPvyYgjBniWtS6eSTgsYaV7BcIA01N7eNl6Yn
t4DdW4JHujMVfoqNVl3w8n5nqdOW5qkxT0+YyPSGBgusXu/fogrg6cOIRvXUDJjACEdyWwXEymHD
nXjCcHYv9uxNmwWyZ9p8HQbzXjrLC7VENzkgan4TpM35ehBDj3NmMPziwmN7umhMzNOmLPHR6g7H
ZEPt9vnfcenvjEssyby/HJdoe/9BcPr6A98EJ/ELizT3HTTz3ZCEDqVs9mQcmKF//Sg2vePSJYlG
8OeLM+t/piQb8gzPXGymCFe2u0hU/2BKsi3iSz94V31mNxu4k8Ui0HSt9y7s76akKW/bvnBjWnDq
fDwbiaawKjXT+9Fy0re86EHwBa3tgjNwwhAxP0gvlpU3L+gcGoXf1catDF1Eoaia+lvbaoOndEZX
PtfxOH6OOE6Fx7LmWbtm124ZayomiN3KwN8G1L4/TU7LSQXoCZPPxJ3sFCVe9tb3k3PV1533FBES
bqjCaLyckK00gW6W4yI9D8eIAsRj7/TZNiFlAey08B084rml3lD/si+FcI8hlR2XxB97Tq+1fZ8G
RjdvOhCdv7XWnN+ERn+dZh0OhIm0xsscWPWrTaDh4xhyqjMnHf0GBaQiUBs64Eya0b2tFFrHZpws
jcQcjtez28hh5Tc2hUi5YdyVRcIyCuZ3eOkNMzgCtaKxLtSejFckDOwrkk9pAgx2lv6KJ0H0OlOE
fchUoLdgA6IXOVnwEiyPB5l2HYtujVxlD5OkUw2ryhHWYxke4iEL90S1vZNDD8JelGNlbeY8Vw95
FILDpH02c1cTllUaO6gRoQcsxV4DF7D03yYpxgrSYeOKdZT13RkDAnzPIK2506bJNuGRSLcgh9w1
jSD+eXHI4hDBQ7ESfuVdbIxiOE56t7vv3bw+hPhVD3QGaexvAaRQP8boypZOVQ91NrQn6XrGuqT3
4670MwgOBje3G+kGrqBoY05uSFuUpIgdt3/OoO4xz9mtdyZm6sIKmaeR52bo+vidVNDS3zMk24xW
iJsi6ihrHWO2jtzTa5C1I4U2xBraE2Mh0p+KxvDWa6vf6OWbuoNo5zreGCBLfqPgJbMhGM0ZSp49
s6Vp8Lsc8O5nT0HHw4egSb0lQ5EsxXmqf604Zdyqoek3ZVU4O9+wGhevW23tZOnj+Bupeb+ZWx0m
T7WAX9LfUWESk/mWM07gPQvS+H5A2rzNTUS/7I1PF/P2mvbCmPcWg3Zk6CuiDNBBL0KBoLuEiw6Y
L4qgtNv+ZXA43HuLXhh6vAbhf5TR+cFeNMXhXV4kCtQXBzZbC5sC/bFYlMieQ9hpWtRJilhyvt4o
loSqKDJCw3QXNdNedE29KJx1K4Ndsqie6H7EYxYltAktkMqIo+aikpaLXjqW9j3p4QOPb+dqXjTV
aVFXx0VnVe+Sa/cuv/aLElt4DVegXdTiAqV0UpSEotpai36L5NuezLzJt3GC88ca/eGqWxTfYdF+
a3Y67Yphtj4rXXcnc1GJ2ZYhGMeLdqySRZ/09d0c8cVMEZjJKX8gm7hSmZe+eU1pb+i1osGeMpNH
AzT9BS++i1yLag34Uj4071K2t6ja/qJvi3ele9G8k0X97hcdvEcQtxDG/UUhD1kkrYzSOiSI52pR
0fNFTw/ALqyTd5Ed4yPhj1nl63HR4I0ENZ7sVLQRi0LvLlq9+a7am4l5ryqUfG5PKRRy1H130fkV
+YIRyKHurh0MUtt6TBC/c2f+aGW2zRnKSTZRygpwpGLx5Hat+4i5tztXg8pGblKaewr+GO6VsRMY
nwVdNswIaTjfCDoRWaWGye0MM/FLGuKMKok7HjqE0qtBwrjfhjocd4E5d+u2EPmaMY2TbpzWl7yD
QeRyljqnjfmKKAJ0KyRsPgYUoBFjazljLqAaJsnojsIgvLqztbQnhxnvtonCT2W64fufY6p/w5Vn
9UAY4pH6XkIRxVVMnv8m0d7w1guOGn2RzjjgkL6FR24gsd1u12gvf0YA9m6jloDpOuTjf048Z2c6
nXFx0rG4kX0Xb6YsFI80MWRAX+32xWUF+ODWY3FX11G4nWQtdllld9f93HrHRDCFExgw0q3Dso+b
bhR3D7FtlScv0tarpbmkLaserkazLq6BQ+vDaDiSBbBD+22LkVbnw/QQylx5hCJlfEEIxxKGS/BK
O1lwEJGTrPtEp5vS9rhlZuGN9Om7ismCkHztXA9khedCQ7PCDWQaPLpBG80nkVXRLserfInNLPgQ
FTMHF6q99Cd8R+jjs9HHV2af6gOgkRqCgBx/zdsuxYpRzY9Wb1FVFiQuDN4sbpFKav2hZpS8mqNg
uGIbCSIiUyLhequjewcK8ANJPhN+WVJBc6vx50HIiD5WdaUhxCjiwLrErc2NqT7wRB9fI3rMHoGS
sXcg0zluh8FK18K0Z2hhXUvXVXvXdqAlMIZasm2fRa0WVxVASZmK5wn0XHEoaV2NPxLNW5BKbak6
nkSp8JKbuYx6qrisLt92UtWbyepxflRsDN68tlfbIJ3wX5K+culZxSMDu2MIVmE0dftB5I/DSOaG
aks6n0P8xHyU2YYKpezOWizMTuFydDNYktNUtP53Pv4787FliWXF9+frxMcvBW3G+suX77eJX3/q
mxgtf6Fs449DMuOuZMoheC9dmLxLJPurI8tifqbHR3EUf18XLmatb/kF+xeMWu8lFx6xCAxb/2hI
dv+gtpqEF8BFCogCpCIWx9j3q0QypWCIB9jnBt85wCs0SYZJvwWdPrCryYUnMUoR1LtqzYmKAl1P
GAZHa++GgXuoc2jQgRPofEvSQl50bavHEXL0VsUC4E6otLMeGguPhhqf8c3UyyXvWETpC3k0K5Gt
O8LV1DyG9pap6a0rqpYJRYd7pDCoXYC21lDOovWM5rmfeqAvcJLsEuzZSJ0hiHHWjB47CQITz3ZV
e69Fo/Njx0FzR3UvmXM0W4G3kVtVzB2KBtZDMcUZqXPu1Kte29xDUPzL50h29R4633zSfeYvmx2l
fiVNWJFXyGErrvImDK9L9NQPadJ6V2Myi/uOtPamyNw7MHT+tWBq2nh5GH7KiFqsfNhQ7E46mnpj
uhaCRDT7BkfQYYihxTfWdFdWpXtsWJXsqG9C0e16CZTHP4VFunHKMb01MLXjLGNHCF7S2yJo09WX
1ihYSP/bobbFWvCku/IJYx47PTPnGbM82dR+nBgkq21q1kBSjGTe6ESU17WK3GhbU9GKdgOvUsaV
TWcEinpIe8rermS+M2vL4V/V8x09KvrajY1gRdHkoxrz8fOUdmqrB4TuwE2ZUFL2M8Oksh3Uv3FD
RmG6tyEr/toF47oqpk+EzPUejT05UI1p7jEhBk890+MOIw5nmVil03U3mck1TXY8r3AqResROOCW
rvZ+E5NeAEPfNIRmTZ6Agsplgorm4mLDTYuH+levKYbfQljnu1lQmrKu6drmkWfZdzaxjOxqSqoP
EdzMD7TuTa+AIwTInNkR1ywle/pCgKKVtFgxOPlRta1CmDWsNIH9z6l3CoQqbqiiLq+zQX6IRqNi
wrfs+uB1ZXo3lrVxYv/Y3zDq+We7pjAECqdNT2Ysjdxl/ujiied7urCWMZDxDOvG4QRma5cUhA5W
JEbZl9qVRwMBOie9yWZ+mDovWRdg/cKVaXeCjJrJCoaBvjc3SU2gREs0vhFu+C2a38F3aipMuqK+
bpT5Wma1G1zVVjZGZ2IoHxVPkvu8dPbo0dI46rizA3MPLiBJYcH4Q+F/htBTx9sQBDimrVHf6s70
8s+kf4iU2EVHo13bfXCq0WI31EXw1jLcCnagky0YernlceeDRXBNhGvKRqdNFSmAcKMBVGGNpSw8
kF1Imw9mNtjpCMYvLdqINZ1buqdCO542Nox+psD9pnjf8561c8AITFc6XQGCtVM9tDC1jPBST27u
fsTvhv5BOH6SdwWDfPBGw6heO/EMpgxYfyRtw96KDq6hETgpAL+caAWnWLzyY5/BxRatn/zqUhhi
HLyiRz92ygxeJ7h+Ojv6rkGQC8aos6+hqflP+VQ5rymWIK4UgfB6lAAB+lVRk13G4WC/TWwG0r3J
yag6uBNq/AZRBhcbZw5WAYWT8pJzFjYKJz9YTSucMZhTsECOSgx0jHPv4xXbNFjYj74mdQ8CPqEu
Ajd6eeN6k8lpdcJEZ7XnFNaZYBPWG1TEjG64xRqgbsZejTvHZiwQIuuTVePwHq8VPd2P2eCZZ/yj
9D+nZVOLNR78YZ+wNrmmFR0aYOzzvR+dYONwbuSo3FnuvpNmtC/IZ+3LqElvCzMjXASBdNXgz78a
iaacg6pyUU5bmzgpPWR8qfqYg2pXwEdtscScPLfZO0ZB7Aglg/tXqOJtE5aWsRNuLB7cjPWrMvUs
19bgkIY1iuKCMlvee72rLq2q+xd0XHNixvbP01Kzk9WN3KSjHe6pMJgXtlSXiVWu5+lzPdW/8owC
Y2XZLLLdABAoirm3MkUtHkLiG7sRbuYHxw71nU1XDA+HIjtmoatvaHw3MCpO4tQXIvg8s826hYe+
0a4KyS4nwYEOI/GcujLe6Nz3XnpJjQMdOGZ1SJx6PNM4TIjbMcm41iNRnWFKPkWmJU9OXaKIc/Ag
0ApMkVBbwnYnYm1MytfeJlMw3yo/SbbocHuNXPZhdsv2OLFz3cuGaJ7T507NMnsYqPAkpz5gmL1x
bfBim4Z80Tm2uMXTzYbNoLGI6fP6D9AlnJUp2QmT4otuqykcKA/h3GInfrhHu/J2VEH3GCIHO+LW
ONvPnAManoWOX732ntle47mVX/rOLHdOO1vbVAYSbae2Pi6dwAgBZbippA53VOpW26Zos0sqhvqp
43t43TVtc+tgybsCLl2wwi6SK5SoeI9hub+kJdW3DgfFQzb3nwDTxlc0M0cfg7ITlyCQPv+IVkwC
KD2rzgMfWOaWuGjCy+065pt/61C/u0drbV494ru1phEeWk5712hnpHwi99Qx97V/h2gynyUe6l8H
LEGraszFNp1KcWQz/jGgPWQtC7CFWeESP6S4YosQ13jYowyCXIHY2mz5r504Fuj9moU8T/96M4Kl
39gywnsx4kowzK71Np0OtV7ZNIf5BmYI3Y8KSzP67Zod1sTWLjQBvrMUYVfGUVUC0OV7780W6ecO
nXNDA67zao4eM4UN4ZMgecKdoMExwaajV1PkPliogyGPPOJ1YfSo1VTFd//O939nvieJYDJ3//l8
f34t9Kv+frj/+iPfNuD2L6QtWEUI4gq2b0q20F+dplKYvwiHEZ45HkPjO0bjW+QCxf7bQK9+Weox
EPFNi6Ff2f8ItYVP8g9bbyoz8baSAuFQodRP3oA6aL0sCUd1zs3Kk2tsCRIuthw4/K47zQhDVoG0
P89Eirax4pfFhIMf85JBJG1uOXU+ZGUtjPyktbKacWswptjBwQs4sa47q3c0p+5sri5pRALF3eVN
n9vDpaVIFzbEZLps/2xtqDYkyJDl6qq3a/05DYc7QIRusJam4a7tSLm7zPZ9VPGa+4k5Tw+GN8MM
mFswuuval4WoeR5ijd2bsgHqXowyc9aJFqST3AbW9SGrva6+BWuVPjR14L/obLaIg7FUk4vDIanO
qmgiksqT/4zCaZe8xKTm7QhxJN5X5MTJaExFvoV56t2kdaFeajLAG8Mvh09xb7NRwvy3K7sJCFYT
0YWQ9ObI7s6KDJx1pQGncs6zY9Jl0SeOOvWzqS1yyLKM/c+l733OxuniiYZ+LRp6piP/EVz3nbJu
YicWB4oMJV4waxHsGZRxI/n1XZfQcb8W0yQ27QDqdsWSnRsBq3FWHnagFh+q0x8g9eS3nez0E/fG
4Gg207CfZ3e687U5nVh8LVHnmMX0KmAhQ/tiEr9xPTh3SQpxctsj7N9EeeHtR0eBOylHSV64LR6j
2WXFznx7ywrNXfdjCLCBFjGTJ1xvfjQAlEHLrE3rprTDbuNXrMNz13WxmMgZyJMzMbZ3dreVZtFh
X2XbMRjBuLPwttFBkYzlGmbI/MmY8mpHWy1KMITvow2A4jM5aPcYcQh9mMUUXDqjLq9KWqxzshDG
dDN2s+olXOMeG4Fitfz1vwmU2n10bTgmbDmeEvk7B7X37aI5JRVlccWJ0CjPzo3bBnXi74i3kdjD
loFAOUAkmZmiAik+/3tH/Tt3VAzjC27hz++oH2P9mXaQuPj+pvr1p75tTBQ4Q4AOpMVAPy1wh//c
VP2lUxlhkRS19VUk/LY1sV2AEBZuekz1S92K9Z20SJANGxdIQ3RJ4f3DrcmPt1jaayiKclgMMSXb
psRR8OPOxJQiSrEYqzM18dDWcgnFSVLmPU9TOq9bZhEk1f+8Qf/FkP/fXhAZFQuK5DlDk8aPL5jy
V+MpzZ2zxZi5kf3AdxQj7i2CwKJRafm/wc9+eIb8/gdSAcL75WN1897hXN8pp0vEHuKBa5/J7qrX
xOcFrCSRj9phW/7Xf9qPWYP3l+Kj5rN2Fr8/lL4f/zRcvVHYpdI+Q/x1XmM3aQ5MnRyZlBnKSzvP
/pOLZ+3SkI2+/+uXZo/3nT78+0u/ZyXBAyJT/9zOM9SQfHjq2WdtJhhYvYojHi7a5RAaUqz01y8m
mSp+fjWuQHKPjqIzGYH7xz905M6Zu9SJnoeSmWTlVg2nyCERAGn61qUGqbBgH59YkgHjn2hk0M+2
LLNog72Xhk2z8K/++jf645+viG4xILB+VK79M7mEJBalHLj9zt5g8+f6SzerMPBu/X++Fr5Mcjhc
wlw4Pw0lYWKJLJomm/DmIC8d3U9vLsSR+y4xq98TU5/H/xt+4amT4WMs/k/R5bclpkUN6+UP77MS
ix+BcA0HAuH8FF6J26oxVEmGHcUZbyDBts6kMPKfv3fchCS7U9KsCNE/fpiiR7ppzQyUckp5bOL1
tL14ir5KOadYu//6xX6qy1ouVCUsrBQmx1fewp93tF7ADmo2pHVOUEjYBfW8pgwMSItZo6sXr06d
V1tNfEljf7yfotbCAwkn5n/5Nf54Baul+J3gLl9V2/z5gglMCQIO3tl5ZB440bkiqVkLfO+qMjRX
aO3nFIWmuPBWIE9An75/eZ2KAhHuIM3hr3+b/3b14s71EXH5pLHW/vgJpJnPQjKt+PIurbFCCIr9
qHw72xXdp//8pZQCYYuaL2lt+OmKgrTQlI1bW+fY4e31/ZCvrJGRgV+IWeXvRqQ/vXx/vNVz+7Zt
EK2L89jk5f5w+VZRyw6vroxTMGGk4GzaVC8wzgBOw6+ht26p6vjrP28Jmn93Z1pekuMCZmZFURMf
8CI2fC8BVOlsL5k3/ySCJt7bXgF9Xjd6vFeDMd7HOuBzpa4TqcxLzMc45CuVjy0xJ6Oohg1L3JqY
Bo+/9zsIgnwF3WUGkAaClG00GVPIX3/9KwMb+PF3xh3Enh/TJ+0wFhafn085uB4Tm94f+6Spdt2J
GS8bpRfGLpQ67VjU5RNeZhDnTRlQZ1JNaiv5x+5IWwEcBW7D7xjkAR9k4ITtGzDv9m1kAwAON5r5
Xpm1wZ2XyR0JzpED+zkZUqBdR954n6m6OYiEH2uEWoir/BzrddM6DmZSv7S9W5690LZOTcIbuJrS
ZLrl0G80W8X++6mlpoaSbj+o5UGituL+dym22OR+RGcOFTkBpusuBr+QFTWv4fFOKx1NtwS2kT/s
3kbH7+IKtSUquUIqW1YvE9GMeW8Es69OQ2XRwNOGS1tpI4volGZR+5bCWHlxq8KsTrmMp3tIKCBw
zZY6jLkCNPVJTrS2rtzZUimWZDJjT4QZuPbaVL2mbEdmsium8zqh8r4xoy9P6L53XvMpNT9Xc2BS
9OjW941q870zuPWaviIy2tx/iegPvsMTRk5SPtJIwJd02XbYAc3R1mjzjgZUIU02Z7LAsvRbo1mr
GKUpH9vZ5P3xya/daw323+Tw+VZhWWCXqgb/SY6NfkshJ5orRdh9O+v/x955bEeOpFn6iZAHwgAD
tu5w7U5NBskNDslgQCuDxtP3B8/Mmsyq7qmpWfcmF3mCdLoy+8W93w0g/bksBl66Ck3oiiGvdfCC
gt+SJ5PxNLe8bkzVm/r3G7XgpmYetkQtTnmkkn2IjStbTVLyyaZHFROCzGmWx2gpTDSGT3fIp7wz
ekuijlB9EK+la0Q62QXRUbQyfGpSS7c/pLNEcE9JQswycUJsdXs9kM6xWs5LrWdtvWtEX2c7fC78
MRai6XyjWu5Fp4z4/pUkGyC/nV3jJtLyjLfSzlsX+71LTpdkaEa843VibBQWn+U+0byXRmcQjv0M
WC+TqvGuMhabUYvFedxOGfcyxCjbtNbEcM2IuzIsKEac2x89cRwfpLfDuEJ8hNaY0bp6DK3Z3M/z
wMaBEAvxXvR9QTp5PF2yGthQTbYBVC8gIO7WiHV1jLOyR5SGjmfVZOO4Hoq5JDSqCZwnpCDxgApl
cUlK1Fb0xK5+ykWEhCNPPai0dmOtR1sT66mYpydyHewNDsKqOqb6MkLjM4m1EnrEfVs1boGuvMu/
S1u1v1xBjLsNs+YGIgvsomlMWD11KSfTghbPN4OOh3bVghF/dbJUNVsWB87XOEsmvDjSzyXzBLiV
GD5YEnRV7OONL3Y9/fYN9m5jYBXTRO/hEp/CcLa6LCHeu7qYgpOBrafeuc3gvFVx3m4xn8/vDpzD
owXMc0IBJ+b3IquRYNgm+Dej5210AxukaToU70mVyNYv+gj8sk5g21KMMlmBS2T6SuXapqYGRKZj
Es7GVHY5mIIVgTzBQ0f60aFI6+qQKDKAJrubvoOwHDaRFmtAKMr8NU57QTIoeKmqQFSR1ECT2MJ8
yFbw/YgJaQjMPFp3vSJPrCr5Ra52I8ZI5/gnCgPRuWJQTWoS2SYtCFYP8PxKOdIN4fM048LuRja2
Z8o92T5K7wFOdcADicwLfNGF0cEt0SJnbRP5czlpGzMvu+cqdeoK6E+z7WyUy0Wkf2WyKV+9LEaS
7hnYNzVw10xT9J0XtPk9t9KMJITj/eyIegmH03lHCbNNziVpC3d621V3WdPyodYcKrKPKWiNG82k
7V/BrLXHTVlBxTk5Y0CBbVoIW9actu3PUOkcSOXsGU8Tgdy42pC3vCjJ4njjdoQHb5ZhFpkzTML6
VS4x5K1NWyvfAgMzdDbW2vpK2m4bj/vY7ewgJoRMLCG+2fLbjLFqdmnccgRxGlOYAYS+00b6qKZJ
KOEcMr+I6hZ89bvIrvdiZDSyt420eqtIyuBPk+S9rNKsyN7Msg6p5yImdoZF8jij+6ip8neb6Ofq
11QRX9KQeR9sMtkSPZWI4Tt3B8wp8C/tH54TeAcVeUzLCNWOVsUYxhhGjCT6bPr2I6lsa2OLOAzX
hN3UzWs2a532GM/4afauGbk3PeOrtZMBxIiGod4nmjNvJ0DFz7MXEkLkSTE897bKH5yw+mVm8+to
CuM2xRzL6jYj9sr0WBqKrjJ/hm0U/pzjeHgMO8k7xzc+2dQwSr2VCCW8uz6KFzJJ1sijY8dN6Y9D
hnyvcTjH1ymT9mHfwk5j11pOFwDi1oMzj7G2UnnK3snhXUiwOrjei1YA4NgwpM9gQitxC7A4u4UG
0T3kMQnfqjSaL9Fr2aZkw/FZeg4UL6eagSMFJlC9xrXidRqpaDV08wB0rM44LjyyHom+EEcIbZ9B
pQ2P5LCk90bX6RcVh/Z7OjhYH/BvwAZPClSxNeKnG09M8UWNtsVYbvAcHKdh82HGQ3XKJYSxIkbl
ho+CNbtom1wRbDTFW41ilvAaAM1YpUUgx22UFdaTk1bVvi8ApVRxFJz1qZvv20gvSbYJh7cuQ7i1
0ZtGxMcRjbK9ZoWiQU0NsBbcOCPrxp0Xdc1+QXmdEzmXz3qsTAyyaZcXK+ayerrv+PDcDNzwv4y+
xqNRVeQhcxGeiqTJM7/yIvxcpUF7EXG47fBgGgQnUVloOMFkfx+a/cA6MAnwKSOlUG/p2CL/x6x7
xuzKMWrpk8dGpMIZ6rM57whwKkrz0hLZYq8mryZuyc2k4EA0hu/SxHuAKLWet2FFgp4QQJ7hA837
ppPxQ5Mb9XNnTM2Lm5H21ROcsJ6TEXMtxpWV0KOI1PA5kb5VEY+ElGQGyZy33EOtjv8nQGyW+YKX
6q6f6VOAiECYttnI3GL/G591NWhsgVpksGSXWVv3Ko4tFp1sjYKZKEEz9ppdx2f3VwBv+kflWu3X
YKNkAc7pxFsdkkGzBhoJtjIpM2RrwSLSna96XXXV7uIs/2Uvct4mWZS9gM/aI3Bf9L5lCUyH3Rkq
YCGVYmeMNFgDjLdh5YBemNAKtCJXFbF+VRQDtkVdnC5CYw3qziumWtTHchEi61dNcrDIk4urUrlY
RMuRhmydO7sxxD6vhmzsGCfX0Ih/72D/F+v1b7BebHSW0cA/Rn3/Eud7s/Bq/xus1x8/+OeOyfnN
XnAYNrNGm0nN33ZMYL1Ys+Bw+Mek9M8dk/cbbS8NknCWnp2d0D92TsL+DcYJWHp+jNkhPtb/TET2
d6cFAwrcHDDCTIlWyBX0yH/vIPGYUEOPEhUm+zDYSHEDbJRsOpP9/NRctFZ4myqXCOR7107qlSus
+U1jD8x+Kjb2TV9p54B92WaCB7gNp7pcy3JuLiX2gUhZ3ZGqV/oUF86p7ArtEcxCtS6LUDu1MQK1
SuAOINtpfE5cryUMtUw0VEc1RNgmqddOA1+c30cGa13H4AWYjewIQ4Dix8+sIjuEJBZdHCtXR2xu
yIrrgNze+nbkBpK8juyVK2NfN3gJ6RdSDCPO0RCBH3Sp50dh/bOjR/Q7qo51znW5Zhk/XQi+Q7/e
6v7Y618R2WbLvaZtoJUZW2oOtvvc68t2eLcwD36AB0g2TbWYAjPIuaO6VSknmham7YcyW2ubydyF
8VUR7po7PH5uNCBda7B/UFj3U9PFD5JlDcJ6Y95XKaf6UE5grjm/92Gb3KrJI3cXMdKGQR8eNdIv
OCArohl12wLZyMk85B1AEwaV4BrlJTK8gIojf/D0nFzwQO5Q0qDmIU03yEx8JR5qe2GFum8G+k6L
E2NtR9OL3faY0trlSVRp67edFfhk1HMvEm+8ydzuMydh0RrH/FhxR54oz6e1ZVKqzXKrxbgnbaYJ
fpc6GlJv1vO17ey9wCMQGj2AmwJVjudAe5msuOQuIcemKSt3ZSHN35qCUgKX83QwMQA+STychwYu
gc9WD9zhaKCqbrTJh20qfDw1RJW44W7suCtqZv0bzyBvd2SoVGvugUgyjDI2mr6uUcPKwpYSWR0V
T43QJQNhlSb1U9k4L+44nxNzkKuwd8RWg7K6MShZd7LKP2Y7eU/qVuySMlDrISHxUPcgktam981W
K/GpO6kqmK3j1F05lG0rV4X3XpmU2y6kSDbDAEBrSBdJghh7VSQvRmsfajMx3ieBfIae5kSCzycc
4HEzUhJuElwHe7sgzWWeC3elZXwW4oIkPRlWYh/NbOcEQSxrPeP/pYZ61Zo291M5wospGrA+5VTv
DJd3sGT+tnVwUwNhTZ6V6YSXQo/yreV+AmXWj7AygA2Tz/FEe5mT++dEwoeaHz/kfeoSe4k9NEmj
aVfFnnpaBHo+c6b0YZauwC8xX5pWZVsAt8RCB5GznalDfJurd8OyF00UeU13saNY0EHk2hgN9Bg6
B9Nnwgn+QibOwYBEvY5Dt9+bZnho2VGeGk3vfM2MqufOtngVGZ/6pkgkmn1v8O2B3FL4caTV2on+
PAVCpztks5331BhtVMm1183GSs1p8Zhq1nQXVJ1+NNqGUE4P2wXRFloabZzKHTDl5qzEMwje1tSk
W/5UYi41XPOeo52LMs52ZercaCL9jHs4PUkBSoIxCXBwt9d8OfN6VnNjA3LNyNK19F8jwcUUvaV9
JEkP8KjTPupufOjQgRxdVrMr/BQPTpDU9LUWFGI4Z6t5yBxfMLdgauV9dW32EJOyExjdXdbRAOpJ
bOwA3X3nYp62mZpPqpXneODfN7LYDc40rfCeFFsZamqdM1D2SVMHjIJmGYNO/FGXISwed35sMDrt
5RIpgARQY0bUkResuyQU4tT2VVHzkQoddUECsO1y88Orofq4SNnW/YIjDswoZFfMPJ70AyInkt0o
6u++wagkZ/a9toIQrmeGccSrlG4TwrqR7NDJTS3BrYOXu/vI0m/LzHx3nOacgEA5oPp5cYdGrmTs
tDS8lnPokHY9eV7/IwuYqiFT+3ZoXNZ9QGrsEKL8NbqTFK26qVzzGJcqhxBbZpcMeU6hq7sMCLQf
WBGzlrr+pVRHfIBHBrI9d+VOCIwYgT3RtQwt4lKgIojn0A3ZVoBtCNxQY0Xv3uR6T5OYAGMXQG+d
BCq5OdVbhBlLHiWPWMzzU403/K5JnXNicAmNLMlxAAOfSo0w26rOtld6bj8SjRn5TlvHp6luDqGq
8Rz3Fuq/tjNXzPV0H4as85al4+sQdB0CRPmz7EDOR2EWbTuzHXZjMTIXLQJ7LfPeu22z/k4P8Z/V
oET5w4dLBSxw3bI+X+fBAyPFcjNQuo41MxsOtAzBo/aj8yqyvrXxpxWT3GplXXdw+1lx1sRqAxLC
2XP+xkdoOsMupHkBw6jZ627xNhIRZe1imDBbejxrC92LWY+ojF0okx9DT4AkhrKnqW1OTYpqAaXn
L0ur5JHeN9hqjKmQQBBnbJfS3Rgi149utah2oX6TVVgGW+Wo0h/cCV/OZ+YArXwWcRtgfwldDcT5
fhy0WFSLqcUth5c26HPJV7F2GgJBaz59uXsb2MqDzyRBhi9fsjLJGUjta7OMoX/JCkXws9XhRUN1
ME0YdsKN3ZSc3umq/p3qWCyER8Y+cqE9/s5+VKxpIEGS37hwIYs/MJGYuRdq5LVm/N/y+t+U14il
FvTJ/1xen3D/d1/p9FelwR8/9KfSYEH+eWBcvMVvbLJl+hMT6P2GY2FRdElPsvpZtiJ/ujO83wxh
eoAvl50J237K4f8j5qLY9SzPBujLapCf+g8szNe9/l/SdwSbd7aMLrwZC5OGaf7TkstyrEiBbwiP
vYF5Ctq1Ie8HA2+DNRTtLq7p/3r9M9EGsgH4OgM+KF2PcN++3Su+7DurNuqd3sKg/zc7I9v8e8lP
7gWlvoMYQTdpcVC6LUulv0gERsao3MTILWVvV+Wth6fv1p0dhlTosZBdQ4B7BLeKFDtWAWxVi8Ks
6imQr5JttyiM+4ZmAiV3dZV1z4vCe7qKvQl3M97yKGrRgGeLHhxfn+b62VUmzk2yaMaF02runrjl
2Re/S8qN3wXm5VVtHi3C8/J3EboHx+rBvWrTMXUBVAf14B3dRbxOhEWyGQHWICRbpO3e4Fp3s+F0
z15ZZatB1UClEItl3NhDUn/mU66TZ2yRDNsLVSXrOEITDsDcBjLXc8Flx5YUeyqBfiLBJyG2/Z58
WYJVw2FbqOBlDEJtB9NRHeswMSCtWM1XrEfq1svt0YfpeDLC8liVTvMki3i8M7xx2smma0+kwvXH
UaNsiOXMMZkh0riphTWdizCibgbDig3AKB804b3BboMIxgCt9Ge2P6/sbSu5olYeLhq5CfczjctI
ItLUbIa4H88gzx71LoT5NXV4C2YPCipzbSPcuqkmPlWTJysP3MpqhDoNwcPCW/Ogu2n1AFnI4tpw
IYf0M3xjDLBGesEh2cBGDhmgjQQoQhqpN3hmzW3tZVCcdX0k8MwqDiM0R9AqebGtZBula0M53brB
Db0kdRn70QqqjZw9bWUtGAtQmeVBzO2wxi3h3POq1yfXSdU2IX3zGBqWd4Ri7R6hCUMcDAo9e61a
o3kqJR7aGnyjzQxRw7ndxPONxQDkbPW6/Mld6GxF0NY0Rjx7ZfZLJdGrpawBBMPrLrYzan9UxKBu
P1I+9liG1LhmsYJ/n6Hkgy774YYgtf5kDw0OCRF7xCtE2abVZuZqQ2zxhJhWRi2ldKdT2YVQO/hI
K0bL2wHn1bSe8U69wo8Sa23MkO25XrexvcH4MEMQIWyvpm+ILMGlzqmx3XFUe1EJAmVazNBviP5I
GA0IBDiYV8BYeYWNzVfwGGI/IGTyCiQzr3Ay+woq0xdmWXbFlwGr157sEVwfhLiFbzZCOvMqu7Qh
6+oUrVcUWm5k0TnEbnsao4FXT3QBLQl9a9L00TabTBvEkhuIr3wQg7OKF+baPFTF2cs8j5cPuOXF
Xuhs1sJpM6/INu+KbwuRNvY77Ltg3fBjD/ey0GMbAlXpHNJWPXvRMH/Kfh43wdCIg7dw4vDWgyuo
FnocJ+HwRpy3S/lwxcvlV9RcesXOIQAEQVcuNLoikF7n21dIXXkF1pG4Ig4kfqHcRhoP0s644u2W
faoJhxDqXXkF4OF5xWuWLFw8ykVH4c6AltdkYrh3VE8rDpYAnN5UNNktUZvVbjBdEDT4UUHvKaap
0CsXIp/DcXDKIzYeqy7I8hc0l/VD3FltuRmpky5EAtZnjcj6hskD6SPxkkMiUWtmvtHFwteXnBKH
z6i3UUt6CZRIdRnMKLqDlZk+V0vKCcRKA98trRQzPbZP1zgUu0nTL5bWhKTE18AURpnOXRNPmfa6
LASXRAzSVUxrCVqR19CVsKK0Ao5KFouarfo45cYA6jQigWfJbDFa0ltGYlxmzdEUO2uyXfRrzAtA
SHGKvD7ZyqFXj3RhBMIEhhPdI6Uxf5R9zqxiGnMmP6oJ74QQFWUtZT7LAmLa3suJ7cxKkGpv79SS
RBMsmTQRDB8C0o2xv7Ru3hOQZAw2FHRr8f+lmHoJ7F0Sbuy+4eGysO1/cb57Dx7+xm0tnebd0Twe
Ako4zibO5m0yWclBpcwe6oFkHc6G8ZAsaTs9s2f+w4eOc54veUrOBLh1wNWrjvX9mokIkT24P+TZ
uAb5IAJYQn0a8n28cYn66ZnEn1rUV9e3jYDC6JQjXGZzb/Eke0Numsj5QhY1ULpSnab1aL2Q1MJO
D13yncf2jUfNv8x6iR7y7NS6xX52xmLBkWNn53ByA9KISOOVhHk7tjaSzpZrvqtj0agqkdxMFMw7
gUaZH5hH85acSIJ0hiUUye6IRzLNzvTzaCIZBRj7KnZ17T1ZQpUUe7KTsCHhA/iNCF2yvf6rX4KY
UqaTvsrLcbfUJZ/ZEtjEp9S21uKa40STTaYTiM3o3JQ95B+uU3Wy3CUiyrZoKNdGM0uxNICT8ImO
8aztpEBf+uPc6S9O0rbFpl7CpsQ1d2rChbYwA5Y8qoS5zbxqrzlVbiQHZPvuEiJzTbLqel29xUu8
FSUcb1f0oYmkv9UIsHuYdOcxHQN7l1zzsSyhiNIpCHi8NNcErUXufxukBUEwbVS+T0vUVruEbpFC
xfsVXLO4NCsp3i27zvmdRHWZS2gXM3gSYdBu5Be3boxzA4GSb9ES9RVeU7+ouxhWZW6Lv1xKM/1A
hPjWMGtYFuwWqU2JVx0TLJ6Q+mmXoHaQoMWEIwvon7Syzh+GSG9vyiSZ7oVjxI9j1uuW7zQG+wiI
UNoWStoDQw0ua9u1L5FdohYs+YqdYwQ9to9HlvCQQeATgtIlyPjJot4PYFJ8ka5Tf7qMsrCYz5p3
lKIZlgLTNtUmT0pvMxmQ/1dqUPPBTXDrEUTSOWcMwbNYVXFG9zlqs8RLkCT9uTZmtj0IT8D+qUI4
pHV7ifphJnLS7vE65WLXcenf862dEQLwGQg2XskUtU/UQuyM46LepzWvJ8OPIKIblYL6q8ws93Ec
DQF1XmqYbAC1nFyVctBGnlUREeFkyUVFUzquOdpzApnc8YWFVv0AZFi+14Gb7EqHBKdVSkr1l0A0
d3TJIy12daNg7Whhjh80MmaIpDXus13MoPfOxGST02XG3i17yuqXV+giXmd6qB8qN8l0wibw3zVW
5zDc/d2X5/zu0vvftu7/RUGOcmARiP7Pbd3lIy6+/9bT/f4Tf/R0Do4ayyH+xEJr68LvZAXzR1cn
DSTi+mKRQ40KhIp+789tifxNsEEhcvjPncg/mjphYeNZHD7w39mmmMSM/wdNHQ/xV7UdZkiUa0j8
6BOXps75J+nohH2dYAFt3pfBZvI29nSBC/GXV+O/kcD+60OgkLcXPuiCrKcV/XtvRnZupoULipJF
BzBkRsATyE2Hl/Qfr/n/x6Msf8VfOkBAN2yYIx5FFu+N9l6O363979rMf3mt/v5E/kmZKONS8F3j
Ibr5Xur3U+zX8+f//Vmw9fpnLSF+Arj+nMAMlgWZx//0cjWZRoxgj6gPv6r6KqWjDyRok7YuBx7a
DshRxJ8TgC7pgqPV6N12bKxxA1SHwerYD7u4UuoFnJ5lrOO5wZzZynvTznvbpyYczp5inMb4X/et
duy3BsHij1wNC08z7xJCbcAnykQmp8bpJSv76p2sMBLo3IaEFKPfdzjKqdgjfaXR38AOltElq6pp
ldZducLijUBQdQnWxkyedJrwN9znYLAje4oueq05J4p8Ggxda5AI2UgdwmXRw14+8+kEu3Pn5fMz
qbuZT56sCeek/nLIQz0GcW5tGKL1fiNnXDhmcxap2T6PxSTuGTcaO62TaCiwJx4YzGHg7wyxbVKX
a2GsjIurM7VPCOJejebYP1hIvncidduznJOJfY+Lvbdn+XwJiH7ZlxhU12HZRfdB0g9fXks8XD+D
X107wQilradh1uL5eyic4DWqOpWgmczmZ2fACUdam/Gt1KhlhNGI9pdWo2Zaj0nWvgC3d6Pt6LTi
vqffY7PIC2wLmE9wzQEutktg5GQ7VMtBe4ZWZrWUyERpEmoigYk1GMeJEJRczIl2w9j5u224rIep
7X4m8/gsZvPbY5n0NppQhUSnxa9tCmhLn+BlrVRUG6CfxfdM4Avu9KGe90lNA4wGlTfBhtP50un8
vnzk70hGmR5zz25eYm2Sa4RG8pQzm7hU+RAgwlXMDLioIRGZySGEPeB7qlJbmg19R5eHWMp2nJB8
gSmAVo2CGBGcGx5txJV75ho8gDkDq6+TdsfcM8XAnPSPUHu7xxaqznpWHluolDy3+ywkglTPgvTo
4rahK2Q7C4Fb3LoeLyfrMiPwc1UBxeXsvGkHfMwHIJQ5udvIIEk5ig2SX8iReKBLDO+nENN3UnQp
iIQhtm9NFEi7KAz1nUHk0WeAdQBmnKkFN+bgodlNIylBiRoACEhTFbdTBGljCiHtA9lDgVOp+lxr
0ngwgNceHK9y7gLEDDsqVutOGnl4HoT9EuQ1+hhaCuoyu9f3XVQ75qFWSDy7bgSLxN43+GxJ5WO8
McD2tBA/7copcn+JJHV/aWEARZXEupNC7/YZkW+1CbtakJKJp2TD3sxbBRj9eD0CvL2+MY8/M6bp
yRobcLaBa6+j8TWmfU4U7TkLQ/GkoxvfBJOLsBhNobHDxoxRnn751TWDng7Vju71vNb3PXwk9jrd
GK9jGRNJkAOC/jJS5CF13uU3HbzjD2VZxaXoQu+WHtZ6yrx2IhW6ccHY1zAyBzOc7iyYmohnlHsH
hr34mCJ7uFcTK6IxidqbsamdszHK6QKVzT6llVXsjBqRIkQh57Giu0LHP0HEHzS3X9u6yQPUYPfw
/ZsBvutZl8zh9QCeROE4th+jb2EUNui/BCsZGNN41h9rzJjkBznN3ug5hFItb3Z8NGwfr7S9rVjy
7NoS2oLfVHHjc6vQI+iiPmWDQysXlXX0NJs5ZTSsaX6nza7QTzy8pKYs5iN/bchap5yPUzrVJ8aE
0zpDC1avE6fQSQDME0LEqBi2lNKOL1kSH+zGK7fkd5TAl5aRXJTGrGUci8+EC6Z6S5XQbvRJqYOm
9AWVXbvTlspUw5zeBcyG9Mxjp9TyOozlTGojleddkan6E8ZUyzHWp/cZZKxdlOjTuuUUeI9jb96U
vZR7JIn9N+bTeWuGrn0yC4M9HNtCF9ZtUn00aWl8MrlBtZB5cfCrgSn8MjXEKTKTTo/Xf24Wjg0Q
UagDQvfcpCeUw+2A9On2imvuXcTJWP5553kfXUzryMFxlvOQSPvAcjsNOTOQV4g1sLJW/0zTtvkh
x7bxext0H3tGi4wmRiyXYmF5m01oPohiDN4SVLsvfZznu9aDFW3bc0CWExqJRFvAarXuQdzt0iMW
nA8G5e3BlUgmmA4kpAgEJDrQY6Ivn1R/47U6L18RAUZThhdfnJTW3tBadviTUY77UvNoTLFlWQd6
UsBeutvnRxCOJJ/L0mk7XyQzqO2i4g/WRzRhXpw6jwZjrNe26ef7mHV5vqpyl8zvyiWSfXAQRM9V
x8NC0QqO4wzvxVAduGtZa09V7AzDEinREoSKFZmYCXXoMiv66Rn86zRLgFAqxz4FRuntQnQlPiM5
+twavMqOalQdCAhLXwaP+V9R1M7jEjWPvFKRVE5vuwsX4LpaLjsSWpjQLnryYYGbY/Dx1qXX0IwE
MMksNYkPA9XhBq3ZfKTRhKDNJ3qNgQ4indCL74Q7/GA2evPEDhFlfOiGd06khbdt0nmPRZL3a2cB
V8eqKnauspzXloK0xTlgBudsKELCOfLCg1uijXckus9gHfX+mxQ27TmXVbCeW3JMfFdz/nif0nYM
fk06f+worGGrs8G7AVWsPYVAy+4YkExHVrZ4fu0xfiu6xkXE0I9blvH2D6ubxI9eaeJHYlfTDTeV
s43qSPOnOCZQrRLRXgZBeZlZQT+U+JI3JoR7EtisEaw2r3prswYtG9e9NZdw1aIoufia5GSj5ASb
g0e5QKiJoJdQmZHEz5Oso2JTeEl7yKfW2lTE/65HpQu+xNKbjp05ZbeBu9BcGIGk6+tnGbH9fO9p
AgMg/cZpJu7yRjZFsMkziVQeViUJoASd3ep1kh+caXRevYCxZRvoMDdcFqM+3TFv/1zPF3xh88Vg
erMOB8/K1/qURhyBhvGASvsTbc94w6GAUKUKilup5hncOdhyosKr6UWni2dnOCP1w0nVbKWReiCw
gc93qUxuLfhO284y06PoMIUmA94cQw6Ii1Q13tay4eqWERsiWZeaxTw/l2S6Ab+KV64Recgks/7g
KYZ+BCQ21YVddmGsC3JknsA4FduOA4caqJCsI4TZ3tbMM9aqc/p1GGXzZRqM6lgHzrC1TENDr5sW
2lOj68iBmMtRMQuQt1nPsaGHDV/N1mZ3jLwSbInb18TcIP3ctUaRvegdH6cc98jR8mLjUw/FdBE5
CxMxDPon4bVmB3+UlABNkGUQNXwxSawzj/M4zPcqlciESUXcuO2kIIiaUKOtqa9gdSHoHVdtv8RT
FdD173Vn5DsPOr6c1lCdxieh1SGaeob7567FjxPwT+8Si7kOidp1sCcRRexi3ZoPDGic3YA3cnlG
tzIaTcAednRjzLGJ4iXOH80xBVbkJsVmriJt19plq1aWPZnvUzG55CoU9aPVWxNTylg7hUF/17Hz
YoNNHsyQaN9uDWTAEMWr1ZEuniVTcOZppH6ml5ycdtioreuqYVNmiMWQ2QMfoi45kRasOjC2qGWo
EKNjNdvQgzEKmdUSJtM4+ZcstK9mtm/xmLB4H4d8qdvqA/MzDKhz/DSU0bxG+h/uOa12vBA9gg4B
uC1gT+Gl7itaFsWGYWH5x00d+O6wkJIt1fq622JCsOGHZbLi+TKrFVRVJlIq0JaXsQouVYHgI8VL
Cw0uK1mrW4Bt5jnBTtH19j6F54BFphv7zejO5WMlHHNmbqvXzSo3o1OUONVdUaTVKyI4PB/mlDM9
q7qvCkLQozQIyPIhhqWHrp/mI0LcdEf0dLfXItZxfhnW4k64ar5L0KQ8VtA+N33eScK/RoUAf3ac
DZRG2M0qinYZAenbvk5pyTHkHtnNTR06q/rTU3N+MoDi7lmk2Z7yhzIkBGCLSSBNT03xSXlvvI1O
4V4Mr2v1tTLt8r6vEyAVZtkNd8E8lYd2irxdomHWaF0YU2YOcmyVMphmjqd4F33mk58iwuKw7hEF
3wqjTe4Lu0W9FE/qzVHUV2zSIvMGaUn7xkpPHlOm+D+CSerBqi4660VfbkjHyOFbRW60H4uiO0Wx
Ky5R3rQ/2D7ZeyQQwxHYdX8atCn9akUSgCHGngdeog3uegRrP/MGdHLvGOIDp0LJ6JnN4dEAsXBG
yUrssEaDTThVIeh1G5RkE+LOZ4sgq00a4F9Yxcx9b0pt+k576b6apVwEb7NLrghBSHaTJesEfR6L
xGjmKozyqFt1JEX7zqQ4yZIs2ScVdKLKkTpvL7ftcaKr8MvImiFfuH7YVMDs4vxJy2JQPdBMQk75
FYMbF0UfWqbUqH4oK7H81MmGeKULWbPyoTLeIfPPn8o0L8/tnJkHpQJKqU2YT0HIBDut3E7b40/W
YLBhiNS+JzIWmGpCsCXwwn1ptboABd65O7qYAbV8HDxnltaeuRSzO0rF5GPEoPGc1Gn9WnXVKHeV
xqSXNKU6JvK1XGKbiVo3aaba4l5YxlCgtYvHd3yHKHY6NSTH3uy+SYIYVh3jnfPoucXJorL9Kiri
mSeY5JD105u57AkaIjWKbLsUCd7AW3VO+wqUKiPd9gazd3hDMoWzSogzajaua8OHC51g3Sj4vHz/
f8LBZRnBneatOmbTKyto5yNh091diibBF8iHXkaFLUufoJQASwru0b+Wn0hz3kXSDO9iGh/nzmzE
VjpMlbViMBDVzpzslbYovrrsEd0w7LYoqtWDrWN/Xwf/xd6ZLcdtZFv0i+AAkBhfCzWgijPFQdQL
gqIkzPOY+Pq7INv3SsVqVqifb4Tt6HaYAgEkcjhn77WtdovRTKWjP/QrkxFPZ6Q0dhE0mEs9tSST
S9MDASGo2ie0PfyKyqBdFcyENBAU2tHhZD9w1GE9Cd38S5ATZ16F7jP+mfFCxcC/40/R1/VUd5+M
2PhmZ05zM5Sd/BrOwbAdyFiIeW4yuXLdedwNDTooF4XOjnb81FBf4aGIwH62h8h4iIeS3nK/5KE2
hP+OBXsqGVnu1lTMHSAv/ZYzyNPie7qZqtk61GiKVt3YWZsqK4LX0sUzmTWj4yu1SLBfBPSCTYVT
DIE1k4+CgpzdYSzucZiF7HCVuzzPu33nyPwuiBXr1q5VEJjA1K41Iip+aCE05jIZYW4R1XUIgITf
kMgYXWZman4yqsQtQk8ije1fkoIGckSWWM50uxnIOFzP3aTeBUEPemsEk1KS1QNPkyyVjhl31S9k
L0Rz6q7J+oewx2o22ap1EGEpd93YfIncwvaTMGLFYiN4YCJV/Fy4wyVbOfswYni7hrOVsv8tix99
lwzxmkyJr6JOqpfW6XoghWEdpV9LovjUC63qA7ADQbKmWoLRMmz1h15XJukp8BPc6zhrQh2Bd11P
K9GUFXaLYpo5mkWNe13IJnsocrdY5aZ0dxFi83VFCevB0tvvwCN7GgxsVZpaNAd1Ht9sk1ODmREa
zaaKQ1I9gNrU0mSfYzlbiPC+Qn/8wPdPmmBuPQHwlJ4RgKJnV5itKXe8tTrhIyg9AuD2rK9yHJG7
WbjpmLmT+dJs1Dv2UBaVM8pESu9ob4abjRdGibnKqgWFFMIJb0I4aoOrBD8iZP63pqrod+3k/qgn
Q3kK+fQedd1uojXSMvL/3AY5Lmh98GSFWe5Ud+oRJCCMhqs0rBwACWeYH++roDq+cwzVyPnJJrWP
aq0W7ediUJzGHw3qd4NCMS4mvCTP6x3n8fwM9uNdidpZruZqAgIFJalj7Ic9mRP7JLvxZRmidGz5
RwweY5OFVbb+uMJ76lKaLmzXgSZjvuNcqK1VUX7UuLHICR/wjbNk4Oy8wvKX/u1z+Y/m/eNcLlAp
aMlsnewvwCm2e/QMtdRUZSa4VNEU/WWadalvNQlbTgbvqibkewefWv5pkZyL6prQBHU4dFrHFzXj
AKJWGbe+THmKSOBZpRtKdpxJz4WzvhN9LZfSgXrZtqFa2E5+L/mnTP5zVSmNn8tIBKssUBImNyfZ
pzoVzYzyx20lNSqI2Rxd9biAzzzfpRL/mx5uub4Q9G8AqOBbOarUy9CoIjUNW9/JFQrwBTdo1ePj
x+PlCIdgLC9R6AxMEzyKSlvg95ucNJaLztUbv+so3dokd8bANkVwnenqDOMH6v/Qw5RHOtxsP770
qfEjdAuFu0vzRlu6YL+2VFzTQPaui2YpkshNJUzoxASHUbNWVBDEImQHBt4j2Hx82VOfvjBQ8i3N
KTrD4vfLita1SjvmsnadZDhLhkc4+LMfYq5cuQSs/hcDVjDHAPtZwHjHbiFEzKoGiI3LtZ35UOv1
jsM/GgxSM87MMkfkFFSKy7t04bNwAmeiOaaEuGCj/36X1tyPb+3PsSmD/huA/omY3Ey7oqSs7ixn
Vl+jYCkmjZTiP366pwYtnG4Lx6EATvXuo7FFh4texbdjh8adiUzmCs5wfeYqp2Y5XuHSvoI6oR8z
qQxMe72RM/X8nAWGJKAV4coJBX9SnXl/p27I+AnRAtVNi3H5VX5p/KUTdgSJtssfxxq51lh+sZzy
y58/tF+vcTSTxiaINxbqxtf07mq2kNk7+d3Hlzg5OBh/6AIZiuY7hAxxos7Y6F3jV+xdr8Je1Q86
NERvhq/1OVKYYWrwwAvnH/EWPqc9TpJzM9r7T0+QCkkLhe/PfQ8SMsyqF0rpQvHSyL7oEBx65AjU
l5mSAOet3GL98U2/f3dcDwc0Cd8mgJnjb6/mWOWQiVf7eTGxQbHkHZpB+8xW4v1YhBK0aKYp7erC
eZcfHmrd3KRZ7ZPQgJ6zwmxTVsOljTH3zFA8cSVuwsEUiZ5FGPbRMHHJqAa65pQ+U1vBpqW9ENJ+
qJrk6ePHduI1abaBGpt3xcxlLBP3L0PeqvJUuI1d+jPmriZ7VRz8vGnhAXY/fHyl98JqBxX3L5c6
WmOpUVmkO3OpfnAp3BcG6JLR7rrV5A49bnli6iSBKjsU7UGzrg2q+yr0yxcgOcoGYEq3Sej+7qCK
tDToBAVwjD/pwXSSCnHypOzDMZqvgoxzoFFjVeqxSWw4V3WbTO+S7mAP2XQ9lj0VbNlbmUeZDR0j
0PIzNwrX9HgxZwWnr4eM3tSEebzYAQVRhAuyyQew0T27eaFea4NzLy0rfs3nniyLLKN/mgUvzZSG
WxsvED1ra29Z5OqYdGa1uiIJr3/MAw5GHf6qoszvq9G5msE1rPIyrTdtihe9jomaCnAXIbsdSwRP
A8lBSqL02FBKw6e3Pa67ztE9rpPAL1fsy9RAy5CkaJMm5muc1tBE7HBaG2xXXJ6WjjLMnVv1q41W
68yidWKs4TLVUHCwZrHlPxprAUY0dh+S55KQnDRortjz1ic/TBpUr1MgRv/jIfd+wyOw7sKnxeyA
5vd4w1OXxjCMVV76rtMhho3LfFOjmbq0RNXtSHbvLiNKrw+ImsNzHKf3Q4DdnLqYKMA8vjtzNKEc
lKi3Cp8yl/w8EKECFLrSHjBCJ9//+CYReDAbUevg7+OtI31RzpuyL6B5N3RFMFQ0lGvJKVKSotlb
bRo7XkuDHb4qzKI/n6bYV2EGx/7MQz72cdhp2FN2Kgq/DUpQ2GPxEGKd9JxENn+8DSDJg+8JdCPH
K5BWv09U1IDakOimzNcd51nKBbHgTIRdZUL88TBlu4FgCmEUpw/1mMBVYS7ow6HP0BX04xrnh49I
8mYcTSJHU+vbx2/v/TxvqIIb0xdbDXKOoz05+KyqMLKa2zJz4SuVLEp6iPR02kyk7Zln+P4D5GJs
bdgamDS0j5evGm1IZPU5d6YYD5FQnuvZ+ZZM4iEcrTN7kOVb/v1Aw6U4llrcGnP+MVoO4EMsCwUh
hqiyjaBW6pZmtrKzgUTxYjhQpjy3Gz19ReCpyNiWj+54eTEq2ymXK9bacEhBvpeSTIImrVd9ZGVY
SPQ/wkwuW3BDZeO9MKldls7jJdpsOXdgHk99pe8PMht8w0jJxVPPXOb9xma5DEdDSE3sPo4LCoOj
TnHMH+0TTag8KDZ63mpiRfx4HL6fKrkKwTw4k2BssG/8/fOaFH0ifE5L/UZQ0aLS42VJ/8MurDtM
3jTUndkT8hztbgGSvxsly8QB786EhXv8qUHD71yOfSlhH2igR+JpWOvA9l1NLl16PN7QjiQ2JSLc
iH7xcMxUtL1Ue9dNoIMy+shbEvoeZmnW926fpuuwqtgcLNsCIkfMC2Rx1qOrjxaggPafZNX/WBM5
+WKWqE+agY6Llv/3R4YkIcrobGQ+1elik0g3OSgTdc6PX8ypCQKb3FJSwrH3bsuZGzXLSFhmPpEc
CIfLwVdT7cGxu3O7llOvApQYqkrLAuR6NABMgFhFVRdMRBPohFQJIkxM6rT9+G5OzUAWWwBHh+BO
sePdM1P1KeyVFPEQ4eOkUS6iGLLE2zb7Cnr0z3fRnBlNzWDJwFAJh+33V+R0sYXZgU9UpsG35dk1
sXWXN8Hzx3d16uNZ/IKwwqjfvGM2Tm1aaHPJx5PFpnObSo0WW2CSn0LSRBOazhuwp2RPtbA9s1Sd
mvMQkhrsq6mUvTv0UDpVI2EMqR/i2ekK5XVOwm2VPFXJ/IkP8czVTg14jj06g52T5bsiWcY92hYZ
G34VVmR4Ew12N+qJsv74Yf6kEx8vHTxEW2c5Ijjg+MDv9vrUm5TcCSMa1acYCNSWAFD0aIkYMnpz
9viYaE7p9WU33NSySK/NzBa7yEHTOcsK9EVIJJ5WB/jVRnLYo75Pzp1utZNP3uaEzZcp8NcefS5N
0KoAF3JWm8mgTdDVr1rngoAXTruPbee5n6hO2CQ+XkK3ip/ScWj3gVt+iVB0zFbVHaoxN/ZUkcj2
kUoFBI/7+PhBnvjW6GmzBQUYTnHxeEHMYL4l8cR2G2Dht2rWuq1aIaYMMvQr8vXja514HNpPjTHE
PwrEx9sYXcP6CEyfrX2gfVMpOJB9pL62kshAcHZLaKHVndlhnPjoNI2OHTsaVqx3W+yhyeRE7g63
l5ifozhUPB3VDn2MZl4JqASPdTPWa9QYg//n96ppVDGpSLFBPJ4pDTII4sZpS5+z2nVtjQ1V6eyO
ajx5ymn4JB0Crj6+4qk3yZaNMgDeZJBER9MY38rYtaDhfEUNaw+LGqqEQnR3I2RiP7c4SH98vRNr
DjfIHkqwsLFZXH6fX4oCedAYUVzyaKchpHNhgJtQ67JeCxSx/82lXNUVjsWG0TleRCsbpEFecETT
3LK4xYs4rxq7sy7iXtPOTF+nxqhYmNP4EJZKv/77XQ1I4oqZyoDf5v1DH5XfTbMGTsP7i8P6zgEp
8seHIyYwTBfg/nXaJ8cfoDbRayMIqvBnfUbjZ4/3Td+sQfZaZy50YmKmpA7NSFB5xsaxvM9f3lc1
jyjAAo6AWWg+h9O0c+b64cyQEPwZR7Pyb9c4GhMuTIjEMLgGgn5thbGpOrRma97rvUUEYDa2PEVQ
1ebYVOvWSsLHcmywf5n0anucTRT/etSQRUynF77xRhGaBkpDZn4suuYwG0Z0p7uEaBdyCF6CSi12
BGDRlk4d6SGDDfaR6dCkUKclkqBBq4vZS7uf3RyxVaHBqCnzttmpA9xuDlBTeIOfid1hGUNZxS57
E012tCNuRe4zE4nmIKL8alCawXdS9yEu09bjCafbnFpRs4oQCvqIE4knGedqE4CyRCycjpelAT9x
jAGffPx4T41NVnFI6HQO6VMcjU2rbglwtRibyIRf66l7daLqxiBTTOTlEllZ/hefHXtuNnuU72kI
HV0PnFVRi1AWPo7WpeZ0PerpfuyKM5vX9201ch3oGlL4o0ZguUeXMaY0ImgHVAki8ruqihs0g85b
nT7ShL5CkAL0SP8SNsWZI5M4fV2qtDxRDtfH5wq3ymscwiY1kVLOn6OJOBynMZQ7jC5qtkEzwxmn
NvNg06UDyCuYDTS3CybyWh/2Jip/MxmVvVB7Zat1RuEFCEMZcNWOficdbDf5ahKeuBonpICpPYdr
t9Msai/2vA614JOeGq3nzCYh111igGQkLn6T8Pusu6z6judDu01+ejwn4F04uvj3+Wx6UdslG1ux
9adakFv68Qg7NadbZBzZLm04XsjyyH6ZI2K1NfMiJW1cBSZLd2klR3WXat1wZmSdmot+uc7xxmio
BoLkyV/0HXMxFFJv8CBebD6+mVMLogWYj74C/TbrOHJCrfWqrI2m8Gk6kSlhgidSsV+nGNOjVp4x
nZ28GPVKzizkWb3b9loNk1EBchj9nQVjo5x3g1FtUYCipe7ORSKcmggsyv6sFlj23m1+MymFlaCi
8pukudNbmzi3QD6XWfO9i9EsRNaZJ6mdGhdLz5sDLBIC+9gjNrdVxvNln5ZMWYTLS9fgcTXjXqcW
vybVMILGUHfeVLniPlaDyJchpoaQDIsrJ3TSrVsa8tHGEoQ9IwiN+cxwOvnrMSFSRqJ+S/v692E7
TkELlIxtzlhX34UbPkX68CkT6Eg+HlEnrwOcDaMLoo13m4N2UGRUocfzOYlWVHO610Iq47rsmzML
6altK8UpRBvq8g/76DsUo4uDA+2l3+EZiVokrmNx18BFSxzthnyyhzxzzxSjTw3gXy55vGFNZiND
o6fmPjidHTSD766RIW63Dk05nDlziFPjlxMpTTK2j5yFj85F3eL5nyc7Z5rR5Reocz/G2LW8AZq6
R/k29JRKiWHlqMUmrhevgaItyswG0Z87tM/AoglNrJ3W73UcC7ja8BlFXfMpnN1y7RRZBpOldbaT
PTpPjsmsuYLsh2BKaSeIMEtps9R/qKOOnaUEOFepX5Kyv0aKU20wwX+PnWGE3CniTZ9LHdawZrLY
6+aZ0XTqKbiLU5cSB+P2uDufkcIA0rZi5wenESYu0aGq8WxWP3OOnrtYjmcueOoVL84shDI2xdbj
x14lGsRMNkN+XLsKuri+qbYzp9+1gLIYrNpFk/7xB/NTO3G0IUQxA0xT53PhmHn0pkNFQpZzsty3
8tn1orG3PhmRNniFkOZFVGbZU6XnzjoxUE7+tAs4UZc95f3cbTokfTtyuFGuf/xLnXjubDYWC7SL
MfDdkde1pJPDTM/81CV3O2okYbAR20aZlO1z0sAPRRf59eNraieKmKgSqPoss7b97uwbTuZcBQNf
dDsHSFlFaGwRpIptGzTtDjqXWDFSUE6a2cYFHORJejI4Lwxt/fEvIk7MYYsvHDkGMUE02vTf50rS
NUMr7+Ic33IiaI0svoZYZPMd2urCvODJ2PsuQY2MxQrEakYRmThn+qgxQP7bUYzqVspA/RwZbLz1
blY/sy0udtHIkMIxlcIZJVMXSf53iRibKXvYGFYSbdAKG+tGKTo/smobVGdvr53wQi9T8SkVxXTD
Z4sJTfIhPEdO7x4y1X5Re5meOZifun86YHjQ7aVDf1w4otyWgMwX3D/UwE8RsjR/sqb4mdDqaPvx
sz51KYTXaA1wo7NsLLugX3ZTNJ3qGthN7rtEJq6r2lncfFOVHtwoC58/vtbP93b8pS3VX8HplWXw
+PhfKFbWj3nM4WAwA+IZaRhj9poNbRdU5bAu7Ey70MhPuO0mfbzWdSW8I/4EVDvpOrsK9uPfW8n/
p/KdofJRfFH5pv4XJfAOen0Vt+3yFyeZXyEO//zcv2A+5y/KcrT7dDpxnMAs/sh/IA6u9heCUYKw
Flzfv0w+/ue/DD71LyY2/LiwstjF26bzJ7gGyzleNOii0rjS2GQKcLfvenSYb2szpZ67h4syX9kh
nkpFb/WeKO3KWZvg9zkemuBqda0j01urJa4jmFtkixilfCRqta5XJRLncAUNFpWPq0msUmmgT7dN
bKRrICnEO1VpAxesTeJ+vghiW/YbINew7tHSXLl2qPr8lqxRMuK4eD1EBQ7SxBG9VyOB2TaRwMmZ
UNG5rxe9YEMKys4Zx+l2thcPqIDBaw9GcCjNCQukVUzFJb8mJwL0C9UrOox566huui56RexlLxPi
FCKDgCc/k1XYN59A5/fAUwB/aSupsGn7NoQiJGzbtRX9SR2CMN7kfTg1CfgdxXyJVFfi+SHxoIsu
yk6QYQhfuq7G21q3WdHsEC/RNWy3yNmW9ALCezRy1lbN0rw2KJLkqrPV2wHAqRLRQt2DEuS/DLGv
2Z+nJsXUaNWqtQoJrGNzgz089QKttcO19ne2svZP1HJuBSpo17oIv+azDG8GW5abUp0BcLW2BKeq
hbXzee5BR20KbZw2Y1GTgG7N1ETHiRyeoXkDWT5c206itl6qhsLPLKHdYf8CO4r/7zNlTZiQ2S5v
cvVKA0u0c9xt1QxOwobOqi+aHP6UUVe3COB1Bkxlgxzu8Wgp0g3uSHieHtPKTD+rOBHp/RZweDiw
eV2cmt+VYkrunbZDPgzrF4eL4m4jsNnYBFzxkkD1Wo0Uy4ECNsWewPjuYAQ0pzQtu4cpnN4NEyE3
K1tBbVCM9U7RRuvQlpD3XAlhsKFEqrhu+9Uk0OE+pwe0noSI9ykr5EYdu/zCxrcBltzIPfw62WM5
WMWqVrRoF06l+2aFaU1UNdqa20Gx6tdwoJTCIUiq10Bw54goeE05cLrlp2B6qXcN7kbMdPX8JPTs
IVEq/QVeQRV6upG+xUhTnyyHj8oYhbFlR2bswxQCo1VP+b4R4/eATe3rPKXaxq2Q45MXEkJHn9tN
MsdIBaPRWKXVeDEYkXmTpW22FQAkwGOFQek3oZHuS47JV0FpY9nSe+das4sxgM8H8C5Js31hSNfr
jRJPbV+GN2I0Sx8Il7gYwWVfZ9Qi/DysTEo0ESGGQ5V8rosoeeGNZrtp6sVFX86Z3xcF2cicJt6q
sMNyAwjePsSNmG9r2OiXORzadU5+17AKKse+l0mXZ+S8CaYVMcVXCGPFnTurFqorPgkfFHyggLWL
40NhheKmd3pUQY2In/E5T1AEqFBcVekQX0FQrB/geYyf2IZUBPThvFOm2H3h7Jk8NYPVXaC5Z5cy
9XaCNcKe9a2WR6AbVTfYcx4Zd+xmwrWaEBLf1IP5wxyaeofqTj5PiU7b2F1yh6ocznZwhScHUHIP
lWR0CdrRinCvu9WFRALvBa4Almj03/piBJaY0i9VKbiu8AuWa01rBxiYhb3VIzxe82TVX6uAEBS1
HmMyoSVxM4Ux3iWlWV9HFDb9sunFXSBH+bkv4/nNDLThjgcS3ECf659nW2oe3OF8zXdCnHo+Jf5I
1PAOCpqFF7Qv4eLFDSxubLSkES/FJDutvgkiqnezkwMnmwJVbNgEgYHPmw5+xFDoWJigTSQ69m6n
NfUfsx4BogT61TOUJf5j8smqKR2uoiC/rYbOvdZLPfxMtSLbzeBatpOQhKsR5qJeWXGqXrld6l4r
Za7fAY3pWSjo2V+WpZbt3Gy6yeoe4pXGh3ro+9BYzwZxil4wdtM+BgkNEzTBl+lYmOZ6mA99jXvV
Fkw1RVZcKJaZHHS4FJ8smZu6p3YKVq/akm9RMuJrgt1ACFbfJonfyrb+mlrsP9UE//CUupsAEcCX
pB/ifQbmcFdTtX7QmgS0GHaWa71DRaz09Yy7U6b1Y1v07vVk2vPV0FbKa1X2KiuaNt5n8RJowNdj
XxbjKL9JpUQ6noa1ibvUHA/AtoZdQAzW9dA14qDjNyEBuq6fRtNsyQKSwVoaw7wT8RTdsbJVL5bb
l1+drrB/yDiF2WF1LWlwbvhthK+yMeKZbmdXUb12+guJn2pNmbPzIJXg6HbJpNw72HzgjbXZ8AoF
QANcqI/w9yzQzYdFlPBEN6DblDZcUU7JceCZVpL+wNtIWIA71M9OCNNiY5Rh/lWEobMDcR5c9Vrg
XAykJK6yaW72ETlYiCp0UuN01jdCurvsukPte5M4eXuVEhO26emDIbVQuqugIyyOYqd5PWb2QFZB
0T9zWiVxsOJg77WGMjkY1Mb+rgpb5xI0m/yu4gvuCSeLWa5dnjFYjE55iCLTeqlj2tdTiu4DwCVK
tmXSprU7zwFFW9Upb+y0ENcUpJDYIdpep8TkkNoWmM7OhkezjAngpJ5OwI6XazRdJyjbr6k6U7mL
xavRtyXE2ML85IQhpAR1Epdj5xIWE0r9lqO06oVBcbW8wEON8WU3d703yCJeE0CuX/VOB6VGx7/d
RAXZrlgbHm2nw+9rK9m2rktzp1hJQVvXgjNksThmKfwPpRTVXs5qe2ebofHWRQ1udNCI87ofB/eT
ZibVtqhbfQs4F61gkESGlwMRuE2DGkOrPkwu+JrC3o205zxA+ZcOKHheO+CEK7wHV51hTQe30+GJ
x0r9PYKJ0MHIGl0fCqzt20A4EJbBZC0C2d5Wc1ahVqjIvop0HSitWXizSSbvOM7uvAu0xn5mL6A/
TMJNJMZNYf/An9K/5KVjboO0+mzWmb1REvdO6EALuD+1Y98xUr7RmfKweHRJdBirRtlbhd5CeTAs
mMk2oUdvcdWQV9DGwXjQ+2ltlixvNHtChqbRbvMkNcknoK2j0R+86K3USLaj09jJWiBaS7yJSfha
gKxZt3XzxBknvxlG6rJeMKvGjvWu2A4GjuSsUyQQYc32yRdzbmwNMAU8tPiFDZrVekoCoqqWgd9X
SQAEIHXxj2uQfvdmFmoeIzu7HZF4Rx6m7ISkPBVaUDG0EoVMOt5bzZKkNYtxb6myuOnSGth6JqyG
weHa39j4RhukW/ouVZlWqPiymYaAsOSv6er4aQDn+6imZfZI9KWzxS04G54Jnv+GgBGXCN5FERya
wV61K2CYoZoIdZWWrGArZwj2cT8083oKRXJIuoVDi/iTCLQYy52f13rYfhd5YrduShtCag5H9tq5
DAYzJd7BaXAORvWdpbTiyjAaee3WjbZ20zj0urCeDlFBfDx69/DzbDkXiWE9hBaOxl6Prwn2ws1P
RGme2tqXGM33ihSszIOcgHcRp+FnDUzkXqJVWw1jJNZ1DxunEvMrRMOvsa3cORWFYjcarHU2a9Gq
rWMV42Yx7lRKCV5KptTEEeEizrR8k9FL5LWIbS8dw3NhxqxFxuYGm/QNSQPQLk3jRWtJMpgGLJJh
mmbrNHUar8ozHkxOylmWo7B2hKiI1jCKQxiReFX0zjYKC3lw4uEmonbwJJoiSz1nKmFaWEWz1ZDd
erMyzV6Q9mJJ++tAG+Q728EkPZP+8CJRze0SuDMeXA2C/Uz7ZrKgPVdWkV4VDL9XhQKvbpvBQ961
ll+R9nYw9VbFup7Fa5LNDG92Gpa5Nor3MQLGrWy72atI+POkAXK8KrvwmthaVvY0kTemys3ROgJM
0+WcE6qm86zKPqcTPa5Ruwswfqk2GPRY3jchosCQWdwTz5HQU2ULN9nBoZkdZmmT9JpPUFrqN0p4
TsGSraZnyljHpZXl4uQ6Idh2SMfVjl1/c1w0lpyreK9NZfM2J3QHwXJGN/Rp0/tfTue3f5dQ/nOi
Nqpwk/OMw9/L6dfBIvp7FSeu48SaopxLVXpdbPhGQFkU5HR///g67yo4y4UMNFoc+gklt451aCCL
pIHdINz3VSC3Eb3IvdVP+iYr4u62blIgKIMbqTEvPX+tiIEMmVVCuL9BtByug4jf7uNf6f0rXrop
P1vOSyPiWAzRqx3lWE4Z+3oq5is1b+ROJORJLEGXJFyrYdS8Tf3Ae4au8rfU8P/rR+fqR0igqFh/
UD96ZZ58Lb79Vjz6+4f+KR7ZJqFo9mIsUJEjIC5hyP5LAHX/onuFbw1p96IT5bv6t4Tk/sVURWXU
NZbWL1/W/5WU7L/oRdGeR6xn2HRTxB+VlPhefi1UuovEcvGWIuihQHVcFS1UgI55lM6+HWomKdmD
UVziB5CPOWxrQBnmOYzmUmY9uqAtbIfSFb/5e0Vih2AYEL0l/WmiXaoqA2woa4x3v7yEE9PE0pI7
ugpAh8X7bFJaf9dc6VB6DzVJhr7soOWM+lTfsQhTW7eNaqMqI6cbcrTWRp0o9+1IuuLHlzfd4w7D
0pSk8IuVzqHypx7LKHpWPnIX7I7cHSubthM+J1LTKM8NGG0uJz1qDhOUh3YHRyMnNS4QJFk2VUyn
raXE9IntGhuPMnBg4bF1rACMg7Rx5jHdkvHNfws9iDOZyJR5WE0VcDlIdK00PZAN8gfKlPReJE7K
iZZeSmTA0CPxuT6gAK0/Q6OTO6JnmDqqUJMoZmpq4ysEe7Ov1pP2gKezum5GRMugMiFyCVijo9VW
r06es+zD05Y/opY7GopseCLZSe7ahCpeoIG8hOzkaOS9UXOMAhX5ZCyrFy1U+cGRAsBlWzOLMuEG
9+5g592ak5ta7nlUhOCGRDhpXkDxXuz0cOA2VbuFfUp960GW0lnbUxndmJA9qGe6rHNQiOCz2HFz
V2YDJOphgXwknc25xcJZNlPEQMiSj2sRxM0h7fX6rs274ICla2Ix1rJ9jU1to4lueErUfHiqk9n6
xNvRye9W9U2hs7Hpral+k+XI98Bp3IvHQj5ifC5fSE/gzdTU631rwbPaIxOv6Ar30iJpwq/rSP4Y
+0o+qg0/ItWmfbYAfFwGE+mhMJ+0hz6b6XJ1Y3E5laV7mec0w5bzipGsjBz6y8rqZ/aPdCcpfBG+
NhaDvilrPb2vrAhaihYuZQEWXSPg/4YpBlMvhKsZ+pzdgJUYfQ2Znc/ZUTq5s+I+25cOL1faZIpP
fUJEeCsABAAQb7N91Tr0KmZ2mzZnPwp0QXofYgHdWk5UXxsY6GBph8N3grDVVQGoDe2VqjJpaOWX
eKqHJ+SyFIjrgT9qqfJWhHGstIk7dkelug7S5WNXavNGCdUBSzD3YhmJu+rcKPcGcDQ5VTSKyVoa
S2LCdOMmNHgTAebDlVFUcp0r8LvXwEp5rmlYvdqZa3pQuhOy66glF6B5guDeInv8DfPCfFVQLHvU
acTsCvBVRFzU6ZbEle6bmljaA9kDI5GJsIA0hWfbhrzHpF8e9TJEs2IavhNan5IEJ1nS65k3YVgw
SAyN8Q/5u3rJQrZZWZu+jErbH6KYI03o/FB7Vx1WsZJb7JODXN9HrflFRd+6ZJ/0T6HO2ATZk8Y7
HarW2jCyL6TqDt87w66uq8RkUE764E0RLwogX7cNaqO6qXJh3LjdaN70MtAeiritXnrTKr8APWK0
LqX1Rg/KLwISyUUCz/PT5EhOEJyXIP4VY/kaOhDkaC8SeeY21Nd/3pwT8RG0HNjvJ1kV3XqKk/kK
lV/7XCHjuJdlpzkrxHyZp3UalMIsyT1rVGO/K3Wb+mowxTsoe80bohSV10T6sQ2Zxqk/azF7JIiT
NtwRXdTXnQUYUH9mU0g9/GUoi7F7i5veeIkh+qShP4i5MLDpzkqxwag59leyHgPzMIaiN+5h+kF3
Myb5yJav80qrj4qVZk7YTuvZ2jIOTSrZiDqLVTl1TE19cd2XnA0hS7kHQ0lvO7VV7ko1u1fM/trI
q3wLe8i8m5tlk2xP4roxw0+BGVznMHLWnP5CP9TnaJ/r6SMHFm0DDL/f9AbnIScntnDov6WRnu+V
InyTvRHtIzL0VoXWV5cl9P1NZg6Th8Cm+6bBK9uEcXsxdXWwxa2uQXskrlOTDVxdCguYYML42phB
ziluRWZlA4bOSpyDkpLvGGd1Ma8qN6j3+LZwuSuT4cHjMVd5nKJpy7PsR1jNHcGTUIKB8hrSc43i
XhZ2vNFzxb1IoL9eIfEcIR7xwYIM1C5iCeegd51wPyPL9HRtUPdqoQx+bgOmqzrhbMpR0b1KkJs2
FAsilzOtpyu5ejGasev3ofZJ5IG7RZzTXv4Pe2e2HLeRretXOS+ADgCJ8RZAzcUSWSIpkjcIkhIx
A4l5ePr9ge7usCUfK/b99oXDljgUgETmWv/6B610Rb7RuffvrRxHyzehNaB8Ja0mZHDdDXus4Oyt
pY0vJf7T577Vc7/U1R4NsKvBsnMJNDNDqybxr30X1djvIhAXdOh14mxxIiNGTkcYnJZWfYXer4HC
ZO0W1V+MA3+mEArkTC+OOQBVi2w6kS1Oy51n2TMuNxWBi5M179xkSEbftoD1XZMAR8ZQggpRwCXW
dLr5FS85wFPT1WBmE8FMM5N660neqxsjb+VpXEJ8U3VVP6C5aQMRx7xV7SZi9uCVEHbIB9TIS7Sa
6WEZBQEEq/clJGZA4EAMSnXUGmt5lblqwtYqlnuZygo7x9bdT+C0h6IP59skE0swMKk7ZoU0fEvP
cQuyssHLxyjbtIYw7uwWimIVrqqVqMFJT5XOtiZrdKNgQu2NppgDwxXpk21F2Cyq80im0Iyrlzso
W6KAKoTWxV2uKZzlmIsfkkRMwkN5G0RK5D7i0qzt8oQVb4kqJltvIiFhDI2bCuYYcdajci26iYlF
vcxHcm6wSDNMF5/c2mqKH0YEUh4u9tmd8E3wjXFsCGlEd4jIK85uZLtoBwlbtyawympO+RKK5z61
Z8MjxBp5tz6S7hHPEZmdqZaqPyROVORio2ubmAaow2GpaxekQGl2vZabz2PeJwTVZkl6NrqofS9E
aq2jL+DbyNNKMlGe8ZJScdzJWizYqhIVkzKV2daOzeGtSjWmW/m41gWyvsOyKQ8weyirjUMyzIn4
I3TfONulNsuviJn8DM3ZrdvKQKEN8YxUHTPB4I5MLz9NKvPLrIfJfolL+aZLR2n9Rs7Z+mxUxqmU
SGkqOIfQ5eyZlxFGRFYfm7PsvjNCGCVcWygYWzVbB7Sox+cPeBgO/HMlvEpYq7wDGWWCHaoyDCKz
pyCKk8KvY2kSK58oV6WSkstNBHmLxExgUQeTGDR1xrIUoFG+TbKHHU3McI1pJKczsnrCdD6Lrzph
ioDZYPtdYgDvBLoZc31asbKRpnnWN5Sh1teJaIwW68aa/lYnkCYAiMwPgBLlmTzPZW+o7RgU1chm
3KSMoAv69DCIzZbD3S0q5VpGbv+Y6CL6EhVUGqVpyUu0fH4Kt35iEEJZCp62bspLMX90eM97iWtT
nrh1rd2yDZbfhbRgUSgRbJmWMvHILKoIvaLh46yepbtYU/rHOGGAywhcAfT47JajwppP6pBy/f0w
BtHqJ1ZRbD2jUy78dl7LX9xnnu1uyrGz5RIgBiHcK6b5A6OKZDctYbUp08T1tGTEEXk2wzX9UYoc
0yG3/o1a5heW0tpDaIiq6JfQdbAD/RXraHQ3q6JI6faRotfHEArgWg7bpV+ndYOj81regw8GAw/m
pZ0bTAcZGIdB35m/a2i0X8AHPsv6SYSNPwKpET/hLn0lqkKiK90bCZU/U4ve/GJbnb6JOtyIZ4OC
MHa5s12kTrd2hGw/bU2MKrvqBVSehVkS2tSKYT6Vo6yf+t4wvuAqPj2MVNzbf+6+fuG5rTdu9fJB
M4K67xcXKtg/mT0oot0rCejr0JbW15mpnq9qKQANqb0BRxELTBtY8ZhN41rBOXXMyql6TSV1s42Z
8x+5mP9f6eknn++vLSmJRHjurB8Kg4OfASVwb9ZIgl9UUYha+GheVk+1vj4vo8IMsunjgK152cwQ
lYj66amgUknzasfra4pi8JqORn3EkoMIitCsvgOx2XcOE+uN22HkHypNVXt1Z/5O3QcX75du2kZC
uOqmGeSv4oO/LkQTHobMZ0x2JswDfeKVJKGzhTtvq5kUZZmg7HdjJg0kyw57TNejraLpr5h8fMPb
WSBWoFxSzDEKepwdboZGN54HiTErQazZSVUL8cLIPZ6wIpLlcMID1TmElpYFRN3gEc4If1ewlewj
F7N+VYsxHZwK6tW8cM8UkMu2ZLx5Qv80Bk2N/r9adxjd6JXrEDXWV8W054/CiVQMyUrDIMCvZY/F
UYy6d6zyQ9+zgcUh7AqPZpm+JMr4osVYV0iDnzlkmrVWB3Sr70p0/+wp2DQGBv7uT0QlEgVEAuFX
Q2Ryo08h43YAzHPKkHI7aEAOeHIPj9GiRLh0mHr+0ggA2WOXLzZZReEYcZMS5i7KBLFiY0ZZrPq9
FGGO/6dIeyxvCYZQWoPY6L7UH6sQw/+2FljN2taSRwcyp4gBXtY/CCnow0BtgTP9MEEwPKCrdPQT
DPkW90kxSU5javpGjZnfEuLIFUelS9obmzAe+oTm7uxJI9pjpsinnVZxxaIRaR2j/aZiXevjUWqS
Va1AGSpciea7oXFzYkO+zWmfbZukS3ZwEXifspEVuXQ0FHFp9Y9dkr/YDf3jMmny2RlzkQTNnAw0
ldw7d7XCPC7LymE0Y+WKL6j4BHjvMjEkuxAuSOmTJJcz7Heq14lp7qsxa9SGDG51j9c22wrmI7d0
os55rlXGwyNNv5WX7beyoJchuEkc1IndqFt7uzJ2cz8uOjKyjCWHuICFVL/VlghqR5vStZS2gKmR
2HeFaPpHVev1jV7q1avZNskOA6f5JDW6Z4KmF06ArtJaAqYAlOo6l5fOTrDyJECqeu3CEkKv09EZ
hYaBIWNlLrwjrdqTiTJp/GWnLvV7VU7clYKxNt725JMlxrKHqVIfa1mDyukQsrHcWY/QuGC7NGfm
B3mh109I6Z2zNgKzEDbhniNNNsdktsuzFXHj4KzPu1LVTb9yyuERKj3t/TgnO0bdFMMO7WaRgQ/Z
CW0ypPblw+EtXTaJs8jnzCpuh8mWb13f0W6rZvRFKw3skMcYhYPBDy2VtXBeP/UEQUDDdbxiYVTw
xs+zGMlqXl/Vad3f1Swj/hqw5MWsJyJrmiLFDhbO94ZJP8jI2rwmE2HZQTwZ9Z0KGQgD9ZRS5PMs
liWR0SvWMxP75rBUKXrBdQQWpwCrXF1uz6clIiBgGkDXPpchLosUElFJesXUK1h5RyAeop3ru0/E
pxQsH7yMmMRC44JqQReM8XiyJy+z8HN48uc+JDvsEx5QIoXbgKzf9gEcufUrkLckpDBkEkAI0tMH
0bjzzcLrVvrTHFGMjGv8iwPTbqPCzLjWEgmdRwHsrnEdpFFXTDXrHodyvNF5xNFIsuVEKgWsDiZn
pLbxCiLKAYILrRj4L1NNX/ZKtSHMDDgD4G7clOSN+Dg5EmGSEcFAwaM2AF9D+w3OMIjgYuD+uwgD
oMzsxvodq0l906rd/FBineyFepMflBVcwRGJbY2OPjx+IjU44qkwTSBl+eWS8JMKHbCnXtjihMav
/8RvPg/JKQO7LavYOCiq8kOFy0a5bCs8vrygWKpbBHp/LM0E6FIaQEPlyu9StZwhUQWRB4sT5+x0
bf1UaWBoWhuBqSH/Ls8jliTMC+m0/Ejt2NyhOn7H86h6mSKKnUat3fNos89WY8wtjM26eVfJocEW
NiNQt6V92rQW5TmxpO55Xc91s27DGN+0p7zNQSTdxKbmzRq+nUN0PiXMX+7jFfWmLllPARq0F81h
SRhL337v67B6jbUw+mL3ZAEzbWf9YH6NmzU4ZG5xOeGKfn2Wt44LQopbeHYtSFXdLgbHpIWc8P7z
bNCgEhx7h4mRzZYP7gSIOiim8cWOFJOjYnSdc+1ShkDh1O/HZh58tyAnw6qohA3aYT+2Ulg/Fv72
Sc+DxMIxP8y5Wp7JKSrPpk4RW6zPIKY8fG4Rzcpts1QU56PGbmZEw+M8UibLDHxOJcn+XilKNlv2
sSfSDeQzFizhEfzC8j8hwaEDtHSICDhGZTwG6UT52bKbSJ82J9tGzsQKqSaKk45mp+DFxpdYgIIy
xC/9WR2qF2ICAahHMGORhLQKHYWzsGp8gQCXVw4Ni+dzm51s7gbI0XxqKiP6RlfPNBhKy9pPtBMo
VCPgqwLaPEibql0hMnX2h3bgZsJx2jGlbrE0F5xa1iDp8QRrTVHD6zSCl+n5xPywNMwankMOiLhu
lRj+6JsmE9kXkqAIj7Jgcg4RM3AB15G2C8iEd7IBncbUY77B+kO7F7Xd/7BL2K0dH90rKfCEn7g0
ITKv5BtxA5Qcdbvkh7TkJUtkEn8hJOZlGEzu2mLDbiWYlVdlgIQAAsJcthzG+omqJDW8fpohkMBs
c6lbejO5jISaaN5YU05UVUgFOUOiGXoe+Ozgv5LpQOqf//v5Ys5FyhGjaD2U0ZEzVXKoHMqlm25J
Npq3RZwmuwqexEYkVJWRbbLJwFWPvhjSRqIDqWS5kdZCRzbaMyFj2UdvLJW1iVsa2E+g2G5x3yYl
6TquVcA81bRkUl/6HUACVzwe7DzFm9gxnpcmijF9ppjtAFQ2vWnzy7Kqd45d2P1bJ/t/o8rfjSpt
VHB/apR+obpf4+r7j/93aH8ZV/7xjf8ZV2r/YuKta2gx0Ak5fxlXav9iHrl6Q9L/MXv/77TS0P/F
d6BgoevCEwAmwn+nlQY/zjBVzf2DIv+/yCoE4v2pDWEcilIEIxO8Wl3slX7qh+sm6pvChSmjgGOj
7Y0rKke9SzaR42LDp5tPYzEMN0ToJcSdyyek9cpBHaENVj00kWKJ15VrFHfuUJS36Iof6d8ByGRe
p9vKQHoFrZx8H41d3YAKQyYvtBGOwYvMsWemorhNp7F5JULlxhrzG6GMOzh/YdA1JlzdsTBJGulB
y5vko1f75FJwH/3alqXXl/RmquIs3mTqo5eoy6ly1VtLI2XHbcbXaoLfbRLdQSeNz2CXfJBOkAUF
gu9VFXexxbQbE+BXGZUfbgbNTRuuIcEFyPr7raFnN/283JJJelIjvqpJFW+Kk9dZdlVQQd0yu+yY
D9oaKPhUE+JS5QD6DH4Fyj0w98axvFFt3U3VhouHCdhF68RTNuSvtrpoCGfHq9pkN+sd6ApQJyPL
P1JZKqAvXboVORRUUYwZsCKFL6Su+0iMV6ecLB/XGPzkc/d9DDN3p2Gyj6P5iUFcdViQGPnK2HJj
VNU3zOSox70OTWy6t+L5OkrjKRbZMZry16ZOX6vFvNgxQdEeWUIbgwsiTPYDf+RbI+dZzaIj0Z28
FcUgn4icN2/qYmK0SCwn/IIbxVAP1wOT/FWcB1HQZ27n98pQnTqZzJvPQ9eIi9deQ+mnzqTXdeuh
sv4uafAFEOBux1a97fRx18fLSXPAjID1TtKuFHbw+EPkfJmpJTcZ8LPOw9k7pDx4KeA/JKT5cQk7
itjOyoMEq6wga/lFQ+KkQeway7mBNYvy/bEx6pBSZrovVCLJMM1DkE3ECV59rxwOLsaY07tTLadB
jxI/jZvkktX2E8Xzm1OLL+6YaIxnNIbE3X4x+wazm+F+gfaK+0PHQhX7qOAZKSqmoVk3kMGExIOh
VrwZR56ni7X30YWAtpnIXPJqvYA83aqPZaS9u2IkoXBqYMJFODPbw33d9PfGlH8UONFDwKq6oC+m
exHCD8sSyLC5TnjvYimxr2lJ4n/ed60kxMk1nqq6TGnCzYs0DXvbrd/HdaLIQiAxkhCFiGDerzkF
nGHTRepEPaQhCik7jWcqwXC4ExbLLp+i0J9rA/KVy4yhtucBcqs5HNrCcg7ToChfsnjON/Uiiy8l
Zn0QNfPhWMR1yygjF++d1r7MQ2OdNZLSI1ZNldRI47JYpoFbMAiiNxlfQ7siRCWSxODtUgxJHrMy
fCwmxeohR7duQoGcMLALL0aZ0eFTrGVk7k2xhYMvra4kFGjD8CrWggYrr9RL8MEh/bdLPcuuL7kS
35YIdDYYPj9Wihb5bW+am6E3X4m3bN7LkuyhUll1e5DIHZvsJbm41rZIij7QSYm+1Tqzo9lh+S+p
/l5plQQkQPEXDyqTD13bCrviuc28Aqg5SWkJNfKCQau+MNXtdxMYrTdn9pOtWBeG5OMhHJoPZWxw
5c1+41q2IoV/xsHgtOg2FtQQI9BD2T871cDfMnosxau9MShEfUAeZ+A/XRKzxitVs7w/HXG3f/zc
P/PFOHl++W3Y4EOZMFBwOT9LXl1j7EuLhhgMdaiCUsvgeovYswgi/M1v+hkh5brQsToU8OoqfP9Z
QDzajBBT1H17WqVXN2Q3XLfjVBtnnxKddHT+S/0N0vkzzeXzd65epaDDBFD97GcYidKNnRZC9dyZ
8cZsh/tq4sVmSr4fFZgL6/XibXtqWjbAf76x4ld3Ga4X9zkVww48Pn+WOMosIuJvdlZvnkYEaVU4
tzOt6rpdnNIqzcDSp/exJWQ2G4fhmMLADRpC1OFfIwXAgSYqlxOunZy6xAG5bqH4aU+YoTOeRovt
27F0oujhiNZVelNazbYwh+tURI8qoYAB+ohL7+QKJHEk6SZc5Ge6NsZNDtvDP1/p3ywhuj5QEtD4
vxFq63nC3EI3yn2st1ujUm/JELotlua3rul/d0c//dNsExonzrCs5T8pVGn2nYm6i7Xq5sahxTZn
1hJjQ+Sj8ErLTYGLs5su0hjdDfOt3anFHfBEQmsafdQD+/JaqqQZBYSmTyeal5A2sr9XXOsimgG3
NbZ7U9LLRlFs7cDBpqfI1AFXIx2cJpmTUw9F5Vpm0+PUcOxDHDaOHcPuzWh11ckok48wQR5QZjlP
cXKq3aSkH2G1PDpRv126lsNbin08m/s4LhM/KohuEXI6ZVDsfb1fbhG5CY9oWG3rOspLY2azb2vU
WP/8wP5mh4G6Cf8LthCWdD+bJ9BY4TSiCKT8IwQFyomJnc3EKsJTRrH/59/1M51tfQNN4id4WkxF
MPf/6zNr9DmxkQlha5INV6NNjlg9/2bD/HyTftox8U3BRnT9t6v/bJ2SxDWCE1Ut95U7yG2bkPpm
hAs8W/0dBH3edbCOMt3Yu4p+GUM33thlflSm8BsamzfHGkpPx2iYYXgq9kPKIR677E5yLm40LfpY
rFEQJJpghSisxUtNfHMgNrXnPLE2gyMfnI4/tlqIAsih1jRT6hZ4Rp1fk++01RudmCK31nf9JDtP
1ZMPs2QJEjN1M0zZMTMJGXGslAJVG6l+NemXZZz4g9pdq1KHbC+W35hnGH/zxvIsUF0jK8de62er
pFKX3QQ9rtxrOY3CAF3YT7qeCl7JuOaYO5BQbgX57FwKxo9+2DYqMTwFeZWs5TBDqmaV/XYMCSXs
LK0KUJY9jakUgQMtxMsG6xL2tuUzhrnErp4GZsNOJGmnAxIqHlV9fIc95qHW/ToJqkPyspFKwagC
6XmcKcTg+8VyByd+R9TvNTItkoUb1qdBFtEK4I0e0Y9ESoc5oZjm8uii4PzNPOpvXhLOjPWfT8Oz
n4eLY1TbeTdiLjQ6ZUCJQ+z3yMcx1B4pYPSbJ4IV3a/nMM4igm0NDz6cRn6ynqgNMYt1grFv9LaE
/tdiDRKmx5CTytV4PgBTmbeg0/QGnW2KbNynJMqJYaUA7KvQ8qrSlX6CH/nGtRb8D7ANgPftvLWZ
dlYG50vuFq0fu1T7U1mJQEiYAOnCkGg+FfZ6GLPMIpG9omKjSh1JFl8Q4PQlQFalk73cbQZGzduO
R/rZXi7GJILE5AvdhgRZpeM75DhsZdh3Xr508WFyptvPJihkABGMhFgdy368TzBUCRxctv2lptUz
l/G+YSrKCA/oVwz3eqbd1kpyRNtQe5rdB0mZzcH6HwoMBMh064KUPdnsRtNu1teoncxLZY/3VrQ2
EGam8D5Jxc9rqiU1TG+mmkG/LfnqRjGfamJNAanC+owU8r1BhTj23OA0T24SQc/i4k3sG7nxlMbD
dRSG5YvK3A9lcVSG9LgUMEHxQqf96fIjTfEOa8ESgcrAwuTtsMbuJtfMl7gdy2OmmRdQtwApEbnC
NEZo0GDb1oTAoyO75J3xpDfJ785j629eb2odlPDqytFnKPnXPTefRVrrhol7hz2/l+1wbVXOvYE2
KzR5rdf667PVrjpX23Yuld7nO1/G3XYe2xH6E99WF6TydfhcuhCxnKERNsIjrBphZeN8PfXzPtda
hQYNDbgXGQn5G3n0Xiu5eyNJYAuWiHOxWxi6lOzloHnioivsMWk3Pw6CckttBFnuaoKzf9SBKDpU
1hGNIedhLEihSCPKbDvt77uBHZTsj2tDnqJPzNfN0PdXw+wB6HJr2iTAkkE9LqciHu/TEIOWQoNZ
ZVbzu9UijmtkdyVcM91niXUZOERoMvt7QXTvWs139n/O1/9D2H6HsK0OEH8qD35B2G6SsvzRVt3r
X9QAf3zXf6wkoPwjW2L1QsD6BMv+qwZw7X/pYgXc6FL+4zLxbzmA4f4Lrjz8Ac4yjGFNmyX/b4cJ
Q6AhoAZhG4fK4/KT/zdyADZjrujPHdOK7mFZYlM58QGB9X7aqQUjqgIDPfVUqkoV1z2zPksJmFWG
cDO1SW4yQwDazmKQzXbCFBJ6p+wEaXc5U8kCMZAHP7e9Ab423AqmULp8m5bcMB41F4P8YGy1N6bS
0UOB9NtPIsv8NjAaRQwZdbcLxjXhNqlSDFkrwi9uopG/9AdrcuWOBjjbN11anuyUOUMxmXd504k3
ZYTddlJh7cI/tfTuPKTQHx9ExiF9bpdVGdrnFrsg7FTRf08Xkg7QNk5EQFbohVFwLjOkpQVEJhCN
KvzYFv0zHrUj1MIenvxNJhImRHWDx+Q249l+hQ9bsHHqZZVtZB4mD1o8s03EzFD9JkkH64Cug+kl
lIyv9Lv6obW7eKdP6fe8ducNlcHK80fM5A2Dru9SPbmfGT7cWqkdpnu+RNzAOQsLaM2MUDqcYxuv
wYZk02nKK0LKCVYfOjmm1bbiL1AvN+R0uJM/ME8Iltiuzc1iKO1VU3PzZuAg2Ghdb2uHHs0hiNfi
ho9L4dhf5Sp0a7pZdw5N2IFKpa00c4ZjRlv7JNKmTwPo/kYhs8NHqG1zD+Tg1f1UHi23ysHObO4l
52ni6VYbQlWf5/HExDhyfCWSlKKJtVwxvDASdReS+77PNHieXUMNqXcjLk/jUga2MyPXNEJgWGcO
w72BMP1JUtoWRDUry72bU2ODOo12sjdW6OoRxLIvHyA0I7zZ9CUzQmVD6qHbtju9T2e1PTDEK4mb
SXMz0V5RaTYRT45IYxMryU3RGr7OSPZCkPmI+jwkFtgttUMyLASShtYGNiP4WFaNqZ+Y8BeNqsZ1
wnI7LJq61qEAUASmHWC5GwiMBDxOMK1Lxb7PJniOpn4Aqr4x18DlZVw8O6kuRr3UPtSjHXPg8IgU
eltaWfugKPHdhNjHa/g122iZgNiG+VlTx2Vr20m4DYf5q0pu6qGGFwOYVqfnulDUA7BZRrVS60cX
GycvazW8MRTcFAtjSo5Gn1fb0algMObzclBrXk3dyvUHUuxfyg5VZq1FtpfGneIbJGRuq9LuuiNS
pPTQJuNbUzX5EUOY6FRbVCbLUhA1BA+nAoFrqVK3BgrKLFMgJxdK6Ue1gh+BhF6FIDf+YTI2gkgC
JTcEiLJqlekqYjrHRzgFVaifozNhoThAIg3ZwQ/42iUKiu4q0aj+zNA3mlS75dOnp9SclcYLp04e
yBzsfzCvmwOH/N2tzcu2r+UQZLakPY4WpDZ1fShH82st8mvmJOdFC3du06soJJb7BIOFCoj7aANm
g9gxCyt06nmgX7id5NHGvjMYD21d75x5ukkhWcPX6SeO15zaMFyw3wqNR0vgJkr6ahtoRf4jNxi4
6+WIjJ6056+JgsNirWm+2zGAhIrFJpg4N4YkeDwtpsmDX6V5uFYadyr09c0Kpvq2O4ysLYnhG8/D
2ukthawSu/3eafL3xcY4qiaj70hqOHYMDVGHxO6k9B1dynANKyveCu0OgezdQLqu4nBRS1VeJsdI
X/N1N8v60EZLm7bKSUrduCZ6bR0r2cU+D6zZSnwin+06flKVFo6xPn3EXaHtI7slLivBUgUiEX6+
Suge+zkRm5Zt/a4jd9qDtekestS+hlZzN2KPs2WbcE5Vqoy232ZW9419BYBysMPBk6JLL6neD37d
Zd1O5UFt1aruL2ZkxlcxTe5NM6nXpVG6wEhJ146Q8qZu/2WeChT2UOKwZ7dJImmvLWGL3KGVJKem
Wwi1go9XGa+xARguYk6HmqykTCNaJ+3u8zKztjpQxNcxG2+kUjf+RKT1A8r6BxNKmZcrw2u7uE9W
BKsbRQXruJcoW3J45fq4ZXB+qKx0R58HKIU054IkvN6hbH8vzdncmHi+7NVOv5cEi7CAM7hhBRjz
yaxH9RJr4tq78py38SOmAnB5oPipjAM8dtqNpbgvhju2vgDAzta9VCrOrdOKXZuk03Xi0RWeHChL
2UadlyyMtKeccMGAcpVXTQEd0+3hBtB7Q2D40Xb0bmsOtX5qEA949SCTGv+TKvazOXd2+dQvh7jq
9p0k3DkJsx2wAjCNq0h06MqWwyz3l9C1PWeE0MPQojfeCaeneu2Iablgg2DcxcVKi7Cb+gbeteLP
41Bt0KzEbyScGP6o9+cpqTkTxvxBM4Z9CXPeHRYO1tR1N3rTfR3m9lIndvE+TOXedean1M7yzcD1
WFNWZQyC7OQ0zBDAmkLbGrAfdR9ob8HnA1NMJAK1DPol1k5mYkbbWRGz1/aReA6rXl4Z4xPPrjQd
EcJOxs40FKK8BfvFm6hqIC7BM/ElCi6yXmkV6GOxb+hlf9ZhGPmJrkv8M1QIyEJ5iJVxPZ6hLVaW
6ykONhmqrT8qmJx8USM5TAGaa4P54byk/bVMFefgttlynAbxYEyqfMOqmjT7sCihxpn2CAoscg3v
cgMrrmHPOavTc7rvhTLcarGd+J0xdtfWLG+ZxCh+nRHCPJOrnOGH1zai2faThXPHYn1zWtxApwQs
W9G6jcblBTrMxBe2V4BfbQ5f00VrNiOupQdS1vRNWg3xzoLU4DmE1PsFsKqftMOzi5PGplQd5Ybw
5+xRIi/ysP5wPiziHIIezMwzY5G/VswcvtqjYnlZ7zyLjA4TpZr9CPkiCZTQUn3djtN7aFqqNzFI
3Lk2HoVC0BdPxvoS8cBSD5EBFBEH2k3q8vGipi02RfpdNtnbrCr21XXL4Ztoh43q9vEFOoQZzLiQ
enYqNWiGCRb3/iIbw5Nqk5/aZamgzfQGNUIZ3Wh6vu+yMPOhe0Ix6N3q6sCQg7zpxP0dih5nv9hW
/U1Z3D1Dw+l+aHF91NzEZTCFeuCMnu07jfQ7uzN+INCKg74J+4ck1U5WKdyddJs5MNFbb0JpcUDg
kRp0OmyjmAjVEqeXVL+UEF58Umzqc6q1C31YO58LAy+PsdImuPr1ex4RFNVPeQKTXQ7aVzbIdtqI
XuQOljJjnO+MMgJmLoyMw6tVyufadsUJbpu5zakFH9WR8RJ8vtzBCceYxVeGuNpbmZvWm5GUKFaW
LsKKJmYQquUUDD33XCekB0YHRHqjGI52vyhQhtSgFPoXOmYEJegKGzSesCKDgsrDjxGvRjG+rRps
v1PTj/YW76voq6tQiOJZkrt+AaGwcZeDpY/fwWfAk+GNBEUnERXBGTqEZaV7y2Ri5WCoO57a0UwN
Zq/JIIO8qoBpjP5l6IzO1xfJdAsFbGDmVYiDF6M5hflQbODGMocrWoZdzl50uuHFTTocS3XchI24
pHEqHhL8SXa5tJxTEhfVKWXoi7+3+3Ve4m0+kPaOUaaxU7W3Po8pmFIIUWkRPmhRU3h5rQehYogA
hh0W+CYYKWGlR8wMyo1dY0xbsu4KdB4eMy3Nr7Cg8xNjCJx8qtlOoAhBiRiYtKE0WrL4BX+5s0WB
v1UdbjEM2YepQklCPpqE01kw1wAMIQilCGhVUpaHAqWfeT1nYl4dqsq4ukSM7FAzvOdl/1DJGamk
tdx1BX2K3pnwcMYS4QmTXGnMwK7SbG6UhhFLs2B8h7CMzPe8KB6mjoB7gsQ56mYyZFON4aWoiImM
TWZuelpV56xYHrAImrZI/1w/qcIE7xMt0CZ7wU6OVT7lFuZS+OlbkxM+2Fp+ruPeuDTGOjevyw+K
X0hWcbvR0qXyYyXTeaTDlwl5AD62ffHQGCnB60YfYThXupiqUOzotUNqsJLmN8g3V0PzrNgC89QX
ywnf1LaJsDOZrF2MqdJdPdvK1m0tzZ9zm6pHk+4XVaaXcpr7i65WflHVRCG2TebFhjpfdHR+CilJ
hLVUAmnXMHi2a49nR9jfK/oN9E7PurO8RtLa2Vrb437GMayn2XbMl0PoZMNmUZRdHn8oTk0ckNWq
Z61N5b7OmltyG5GUxWyPce34kNvUrZS0t4PeiB3q4R0cA80TaXpCmMABmqpHNXMeYDrhJZssr5Pd
v4d99FZVGeunEnd9d2NX4UM1LMzgpzJ6URSo1j0cPshkix8J+7y4zpODSVkD52WXcTh6CCiR0ULR
I4hd1c6GIe9SVEK+0qaq3/ULAif8eNRLFlYj5Zlyi7pncLysmBaOhDTkcjkJapgoMt5iKd8eGlbw
y9zEPwSyLk+E4+zFQm+x6TLQ7EFEKJ7zKiXRIEm0gtQeHReYqRI5BV7V2AGkivLuf9g7s93IkTRL
v0q/AAM00mgkgUZf+CqXuyTXvtwQCqWC+2bc+fT9UVnZmRnVVdUJ9FzMYK4qojK0OJ1u/JdzvjO0
iA16Y6xJclEpdBUjBOViITNfl2lbvVqDYDk+9A5NTlU/DuztDj2q+ANVdXrw3ajYS7+Qu2qaw+Ng
dmpHYvnDpPFvwZu+8b0uORexIX44cdMd5yhWl5gS9YWVTeklw+Fp5wxSP8gCPYCnrXd6+OQqLSQN
fmjezHPYow0sw5M9uva6A8NwJdjoIAkgdsNmYbpJerqlHs8z00IXYSly/MAuin1f2HITsuRa5TWD
5bhpww2zDWNV2ETxShLXVJXYWyvKghslWgXFdvqON9RHDuCiK8y4YhS1V0UHrF0n04EYC8JShv5a
5CVlRRO5PIv9NyAN8ab2XNaoeQSIq4LqJKkrN0PKt2/8Yd3x2QlRQ3C7AnCEmkv+AGugEojCLsLT
eqBuPLh5kayzLO93HFfOltN84q13ii0kq31COgXNlHfXJYbc0wozcbHH5LVPfX8Rq5vpFY9qnkID
3cL11PhHIN0e5LwE60HgOitSI9G70H6UwqqP7sSCQ7F9vGhSKdZaV7A2W1a/AJVaqI72j3rGwOtn
erX0FtYcXwtOd2QlYX5ONG8j/NFVgn5rK7JsQAdkQPks43aT1p5xHGRyjq3cQiWYX4XKfSo9v9lT
X9esGLn9WY7uCmHuyY/tmds69DIEZCyeN76V11mrOG4/57K6RZRyNVUIJjRItxkzClMG+izLLsB0
5cVqaCNeHopadLRrMxo5lR0zuIjA92+ROzsULdPlwCeVZQ8+OLNrOSMdoXHs9t97N4GN5JAJVZ/x
FkDHayZrQwt55Ih+gjBdYCkdt7Ra3MkCFGrbM37m02Bez6Kz9lCJGKPMPHRli+6sEgAYAcUl3Xbu
VbrG7lb4NDpz8cw+k7HJMAyASDPxwNl5Z03hxCvq222qBjovb1iHmnawNdhlzUiomQhsRBAPl5En
qONk8b1oS/82CQ3eSM/Z10hJ2aPb86Mn5JmgPszflbAQyZu7tiE2SGqdQMcucRQpFPYsrdzkIQ+i
T0/U181sHVNPvUPG3VXZeyvyfdd6P/Si1DU9lFDkqyXrJvc3dVKsRYKcZq77H1ULHDUz0reoNiIk
MaBrG3YZqVWWDFVY/7hz4oebomAWEAmonZxa8OCTs444oNHFaDWuK4ArNyiMrUuDmr5ajSF5g0NP
U97Xk17EMzRSfYrh0Kxq0LVjoTdR66KdVccK6zO63LVKxpxCLM26HVOckHjLzlmls3BrntBT3Z1I
jSDpG5eyvwLfrQ9xVgdnj1MNpFQjtJNTGteRtxqpyNsHQ6ocBprXoK3VcMb02hYRozZFjzBxfFhd
vEukL2rsKlwjJ6iYOeBLME8drGq2WKObtgA0/IaJxa/78P/tef3+s7x+zz+bf1++8QfFBedc1P7H
n//a/Pr38LNcpt9/+su2aON2uu0+9XT32XQZX/qrO275l//T//hvn1/f5V9O4sln+ueT+Ib5uP6Z
6bx80e+DeHPZEZOFu6Czfp/CO99Y5MPI/5PA1fym6AXVMhdfYDzL9/nb/N1W38hJs+D2CuQGNiF7
f2X+7vycxsDGGqQcbCuqcZuYup+XW5q04bqrw+hydkyqzCzD5NoiJQosPoBK9q8mAr5rA8XLXUz0
7PUyMV/VXm6iTPe7ZCvc2LxP2nSettoa05sI7mG6UkbBNM7V+9GP7cu26ARjxhi2gOONno2V3Jc8
BFLq/ClyomOfDeXJDFkVrEorO1UQjc9uaXv73PSjfeAG7h4JKLV7mBu4GDG07ec40gdWA+qqa5aj
liBtY213E4PrfMCEBrlleEtx4IKyc4NwbePB3SfGUjnAA7hDsSHRxRrDeOjM72k6l++MBYjPTu3g
S2zSUkAO4XZgFbBLg1HdDMHohWySfTJrFvfegb5XXqTaMj6GUtc/3Cr2b+yk8A5lkOvPcLSCGs9X
Jc5xVHWLN0Ej2JDDZZK6po36LZng6STWZ2KWdKhOAnIhq2z6qClU16FZhMemmo0PwLfoFAXelWtj
rovDFNcvPTxk7JmWYsPv9Y9R1bb3vt+OtBjGrL9D9whfOBVSVMIONSeY4aRjlOWz2/aKA52uy/zc
jAF4On7qUrkL/V4jPu7Wlhyega/xVOmK7HsWt+2FP8cty+E4/pjNLjvFpr4x5tC5THVbXepgno+Q
Ygh1cNxm50KBsdAcxnQL5tRZmvczTF/oehmocZU6vhtBHNCt7ew4CTdY6zJXvNDR5yErgu4kYsfA
q25G+7EOsoeykNFz2sYg84B1k2I+IcDaghVKBIMAx0RyaC0pyFh7U0bWsrvqJOHk+J1MO11Nog92
0YwxKwsZ0q+HpojgCdqgjhx/HH7EDAgpHUe7IAIsa+Z9lUTFOVbOuJK0A6dQl/MGB123srSXX1Wt
kZwsVlCgXfOBuRRzNZ5TiMHCpwCisAJUGsrv9ThI/AaVQ92f0QmVFcEqxHyE7oaijzrMK8T1nDv+
bRhM0Xoggx5AAY391G+Udq7jzO8/cASmB1MzPhoShvabvukgwRTReJxnpr27xG+LR79Mghe4L6Fx
yWS+ZrlcuOIX5oBNt4ogmtz1OFWCbT+l4rWFoE5RV9TdreiK+k1PJlqDahDvKcMeStapnRY2VeZd
4C0doEN5SN9ja2rw0dvggYMWZ8+qC4T9ZPdmdKzNSH6n4Cc5S0hu2rWrIUAjGPfeEjhiV6kzTiaw
bcLTZqaUzO5YNi2etKzPNhBeS3goRf7uhJH/yOj/u2EO1UZV2r4SnZo+nUqz4mqEKItt4AXFSxJS
YqwzDW6JN6vQr61Li7dib1UdvAAxMIMtdm4ti/zTgu5ABatvQZL7kI1jr93yFCYZ0dNy62XVvKZk
BhbbL/Gysoo3kgn4dh5abNmlcC8ds3GR0kaMNTWT7X3ZdZxojELcteGTkdnj27uzMFDty9hMx43h
t4HcSlebrxZhRGzDOEx7y6xAoxR5nOxdQNmHcIJLwzCsA4Rf2ssGPpZcWDdPnuFJ1ABnBJNuDrOg
OwQhlAe8TkP1Bre90myigKbWpo9oGM50cyMbbXyUjsuwvxFJD5J2MjhckAisSoCrmh2I7MlFjeo3
NUzDZ51Fw+skC3Flw1RFTDA03oQVD5Hu2g/sGsSlH6QbLFfIHaOBOD3LQI4izOo+TJsKjYk/MOjV
ZPNkab1RhXspqwmgFtFXtz7sBmiVcXBIUo7NUsh6P5r5A/zcbg/6LFgtVjdmFzom889Ip4KlRa+2
tTnOv8x2T95fL4CxlHYHfb2MegsrkpfcjBj3+u4os1oRvij1UMXPeJvpbyY4nan54k0pc24GNbZo
W3z+U5PcBCPUcMtP1I1IhmA3i0zfKdBRd0q44ZljcYTQmc4H6JpP1KnFXY1H8q4TTWCtzDgJngbc
jKAhWPqtCjDplwse5Mkr1NIJkElz58VVcTa7MT8jCIOXDFliQdbLaz9kmUKPzQiU/RrHNk+79ZhP
MSpnv2MY6dbgaZs8v058k19XpcTHNRlNWIONhI86uQ4rIgjVqRb8+qznrCvHKRAlaWTU99LT6pDE
6fBALefVyK2pju3ZmJCah12+b426PEHoDq59wBz3bJzcQ8gL/2AwPx+GSTt7kEAYYoN6foOXO5I0
WxvzRSiyiXJxYqTC3nZbt4CHUuY//aaLxXwk6MU9RDGI5HxIznXW6ZVTW/ZNULK45ZBN8WTNwbK1
sFiqlGGJi1NCZfK68hzOLhIdrueDLkdxwmEIrF4a7h6mBFp5EF00tNbAat2fo1+CFnNjPNKdrXQ9
Vvwc3KOXE1upWyvV6MUm3z/0omuedFDiFxZOf8HnSU0shUvNgMplj9AMOOwQd03mhuV9RDeLXvB2
sM2cFWpiQ6dCygmTJMYGWWfyhk4zuJpdfzw0PBjx51jDNQa6D7OM/Q8cM1a5IsayfoFmFr2ZGEvg
VxnVvrAjA5ddz1HD7beYCWRmO2t8Ru4u7pP0zCZkeMMwOCD8EerVKmPvxpoKPnnRcmgS82XF+3kY
nHmrtWWV98Xkv8RWEXJiR6Q7Huum7sTaLDwrYrEw+K+xEaT3DkV7fVaanJEL2/Vr1iNKpVBXElGb
J0sxz2F4LAqzhg6EF3PZ13PlS2ue7nUdbkaSVqedHSl3V/nKXUdFAak/CYfbWVjsQFudNTmuSiNC
xGo78buFpBNHpZWazlYPbLYZy4OomxV6zhGi7r4M09jsLrllLbRrbl+ADH6vg/mVsnd8Zm1bfCT9
aD35aAIeRB1Wl3UdP9SFO21hU+QHt25IQu76fO2W453K5lcOwB+QP96TVr263dB9t8uGCkKCzFo1
TvfqEjZ6oVwvO8PU2w4yN068ORYRjnAJirStf9izgxC1reqUPpZpfMwIOs4uNIjeW9sZUAIzymc0
hbgqDB88hRQ8J4T1NoJrHbN/Gpzc+D/TF13FH7psyh/tnzuhr+7m9zbp/6buiYYH7fk/hpqeP4ui
mQDRF/GfpUy/fuFvTkH5DSu6B4jUw8/h8af/aqI88xt3vSAAidr0y/r3R68g/9fCHLWA+OKYwNPw
WysF9JR4SDzQzEgJmv9rrRQE4j8rmSC3wom0UYETd0bz9rNuGtl8QyyOOV047iKx7BaBATuGAaVe
MOJMYqMLLhGkpc53Q6tqf8XgUx+kVwpzN9ca8UeUmUzH66bNnE0EMthYNSg7mch+VH0b3AxKIS+d
8NJgwxvFCk0NU2AKalJAxERwApILCHx2Iwi3I+i8xYUWLEbjJJrBK1rlk4bbczkldXQtPGluXWOe
HwNK2oXq60ZbzQQj2UZlXvPM1yxM8bxD/BGj6RIcb6tinYqS1VqJnRPbWgXVL+9GEEBRcRGznPs0
kHh/DFTcVyNf8+JMZdJtCG6RJ3jWAcEPLiyKlWv7oJ7Y+QGXNAbnDBUuO/Yg5G/iMmqv+qEx9iJI
wGqbASuLsu3HrcfBu0tcmAJrh4uyHmlX2LwifGAD4SOeqJAD9ZljP3qayywM+rlVR8zGEh0CkZ2h
yoXFgm4LOcnHxijFJQz7/NwattohOc9vgQmU56TzSAIGCWoRLZgWl46LLSTx5mCdDhGxHb5FzMLS
DFBph+Z2ctWAmjKtGD4VjvksXLc9daV8aZywvRdk/Hl7TwcsuiwjCSt86l66Z/llP41Zau0ArtDk
VmGClIrcgitZpvFmsk12piXQZcfpmzsXhifx6Ao0IQ5Q80eDWHwrc3Hn9ufcz4pNM1BsydA8y25J
1mlKy74WACJfBfFFj5ri/aZvEgc/v9oajdeunTw1Vi6yiz3Ra9klQ9Pg5FdJccvTVl6l0nqOB6k2
aYlDfFLdhB4iDO6nzqlREDgEbZrwz0vRoshJkjvIceYN+HZ3E4xyOISK5UECzY9F5LCOOrMEF1Py
6PX7MrhIQKDvOpWnP/xh+BCBb+CEJQR7RfKfuOMm53wfx/oAtQ0xVobQTMAI2aSIuak4nduSu22N
X/hImFm0yr1akZHUvMw5yzFCJY1dZIHqQwnFb9lEzjrsKJdFJ2LsqJHxAjg5PFRQ7e+crKquJjhy
qBgaZnBGxABDwCAmyzy6tvua+4bbFguBmqx9NUU42fARbBJTsvStWFhvPeGMd9PQLs79mKCMvZL5
FIpHL8jGeNf4YgAn74hZ4tpLhiiMvLtBseaq1pPBkuHeslJnuHcaYgMlBVUaiSchuRe2ppPER6VN
9xYEdxA9j3LO2dqIJANK75dLO0uHzc/v42sUDdazbxMJtMrYuyENCzA2bqUo0WbzqC+SA2xc/O9Z
OSe8msQEDLHXJWKB+z6O5XDfpjGb9xXkr8RGzwKw7DVNW41OjratwH8QOThtporJMV2oNXKydXEY
vuYCxTwrPthkG1I4cm5PHKzmdpxmAfVCxCMv34MYE24yxiIeCCe7hbs5IQd77b5wnO6vbE6ukd+h
Bera8jJGfEj7XQRpa/M/imqLAYljFDS0XRs8FCnN4dqsbVh/VguBlA+WGLdfj5//7Qnm/3NPauLm
/rmnH6FjGP/0lP7bF/32lHa+WQtDnBmn/HpIM7r8G37cs78pckBd6SNZXbTDqIp/549LNv8C57Wt
FCLgPzyl1Te+m+0x8URPZFlK/ZWBpyv+zvXGj4cox7fkt4BE/pODyutVWZZ8TC88byoyLNHEQ2tG
t5TJU32KMSeNRfA2FYRTMy0Lo0ezI6NLmnbJxj/sru0SWYuvexuNTSCCLZQp70yDWNEbF8vAaoId
BLvgUAftQ9AzNVxPXf1uQszSQKi4wI807sWT1aKYr/IhyJgTGPoXBwXDsYxC/ySn0XmnfM/m9Wg1
zrtdKf4RMHX/qVWl8cnsntQ0AHnjp+/6PnlWMXPF66h0t5r20wvH5EjAUeXtVR8UD3gucM2TFsc2
vWvhKrBFLQ02CA71AeTIflt5ScjajMV2ky9uZNeyx2uhR3hTzBffMgaj1rFpe4/LUhIDg4UuPCGS
6dZMYinLKb2IoPfoZHa0IAw0mvS7zOfiGA6wdRxvlhsHVuILuUoFjvVAbgxo8+sssIcny0qmu5xl
NnavZrEgVHlF5zSb7n4MwPyYY2+8tsBzNghXxsfIbKINsxL0ufXc1+5T1cR9C2J1NBi6EKbCdiYJ
6MkDf7EqurNsrRuW6XO9M4C4Pujak+9dBdBmpbKhepUhNCC10FXGAQjaCrcM1yIiK+3BTx1YWxPb
5IcwbkvqDHZ+1QqIjNmvNJzi68a22Se5bVMhtaqKLN9CjmH35UXMfNaGrqF+DjSmR6EzUC1ff8w4
xalrKqUJ5iMuDZJJlC/7Mhs/9KlawFwWM9J87bR58JRIL43XTgcequ3lcvBH4SzYETv+k0d4arc4
b/wn0Rk8OLXXlz23phQPFkFB4a9QHJaJ3Uzb79sHO2qd92rM6mYv2yUVC6nJfPSLiZ8/5aI8WqFI
5zV5vLygL+SMxUiVjjCds+gSSBO/wCDqMdxShnF18z6AST1A/UGryv5rwyzJTjbeiHx647mlsq4D
RvvBrmkBXxzaqo8hT5VJ+0uSMA+M05m/SyQjMVe8JqUsS5K2XqN7weXDDsHkP0iv4Nuj9ePP3oxh
bjVbKVdQA7yiya9dm11qLg/jGPG2zA37f8o9VMZGxYsIOss8Iy5SgFD5iWiL03FHXJ99GDLBvVn3
Ftc3GcJl5pO23iKMZEwrB4swLq2FfDenqfFg9I3s1kxdvdaWAItaA4K+COPEkbeM1v1tCkOxPMR2
jCkqUJ1tr2sLAsIqtDNe1pSDPIqCTD2jfZ6Mp6/fkkS9LrzIJlRU7O4cflkHymizMuhjrmHNF3h4
UmDpqwbDZMfAua8RLmNkT6FpLG8pvvDlmizq8+t28sujj8vtOGlUxyQQxggIPD9sMKGWc7xn/soN
AWAA5N6QcUIhWmWkyBpn2sV1lf2YZ4c7MlHGck8hbitX0Ey8nMFnP5RHV+CeQDScjutlcQg9yLdm
0owVoI4BX1qfTNUrnv/OpjDsIHhnjHYFE0ikqK3XrcvKYdboWAbSpcYC99DlkBrXE36Ca2W6wTFh
svPEm6mizdJi3UFdaBG0kZn42squCXZuYo33yBftPQqUfMcMn6i3PnRuu7htPhKG8jaeJz4WGYly
954yGCZYmhvb0gPR4SEX4KRMafDq8pRUrrl0igY4lM7QgfkFc3YuGXg08otdNI2++1GDpaX8hOS+
bPEHg8MB7cEhDBN5YGHA9Z0gMDxpYKon1UEj4gfmw80gHAbBfWiFW4Nh7grUgUCgoWWFNjK28Vh5
EVlRPDFuC1EVdwSvAzzr0ywpV6C5kMyXs7uDhTB9Sje3LwPoLBdJ74lfMsf9sj6PLoA78MM1e5ZP
m23DA/SG6VDljJamJAvWZWw8gmTRT5Elmw2cKPwzme/F+0mgLcG7kJ3EWKBQ8scC7VjO8jw058/4
C4IMSa85UnO7iFGTBZOMlJkcozRpjqBXwSiDW8DYMcNnwXjgIFFcgMtI5inIoGy5p4X1y5g4/2QQ
D6SZ9CKAzSPT6ctioThn4JxFTiwSZa4AN5l6fSNOWcppfjtLOzr0pr9nNDzu5t7uNw0EpyugCuUq
NbrgXPSa02RiAxAbVXcnCua04QDBovWbOdz3XWyfqhQG4WNQ2eUTAkd9nw3yDHu5vmOERWpO2Ii7
gHzweywIAK+6sfVuary9NLCw+Im1MV9CaxiPMvAe5tBSzywYrX05OqXeO0NR+nw+2NRd9HpcPvjD
BYJ2VvuVdW6asFypvIqcbWZG5mkgEnM9BXVr3jYRa6vRwj2SJRqiZmJr5N59C7EwG8zC3FDnD29B
NeaA72XnJDsz77r8YqqzrFsbsNa2vV2XZE+Z7YNVpN5rbPlmw6MQaVCXyG6VI7I69MrmroYE/jby
eD/Cqu6uW8t8G7RXX4HCJp9KDGOl1mDE2lOj5mTTS9+6n/D/EiOYiFv8Mu2PXo76bfLDsn4fWzPr
b2Olg5DJIPqpMEuLdVXrF2uag9sIOt2GCTxKIU+Mp76l9QZ1t+pdBW6usY0brVu1bSzIQqxq8k9M
wOOpJhtrGziTdZvEbf/qxQq8dB6ps1/5zs3YDXhF0iLCCUmienXtMva8go9uwWvsTONWpiV5h7LD
SpNn7qqXRNpVTV68xV1LOlpZPQZdZV6mpn5qeSRuo4T7FMnaq7DCQzIkzcmYHPlCxCgBqURl67UI
GrEN0PgfUemGN7ZXskh09YXXDXhdXIsJrynwSrtlNcrTELWkHJOws7YiaWdoc6yu5eFnXCO/sPZm
HJ3YQUPmyMRzkEh3CVLPV9oC4k0IQYoIJss2ouq5D6yKEPoRvXdo+8G8CWUN70DxCN/5OFFH4AWV
fUvenTp7PmL2kg0nD/oCtkiDmWadzuPOcNv+qtSpgw8ufFRmLY6FNuKNsBeQYYGQ12/z/D5GlI0S
ifJjB1Y1hsaCy2dbmaOx6lrlMCxuouiMRcTe0QROD6bW/XFqbPOZVpEDSoXlFScQwN2RyfOmzf1b
uzX7fVV0EX+1ZHW0oRrfIeFjGzwVzbClyYujVYQY+bKTSXcbx8rc6EAd0Ah4pzIlJ4R8SszWAHuf
oi56wYFGDqUjPAqKsQ8f+4rIOrcZUQbWjX2pqpy8djO0VhIOyU51ivcB7PegVjlKgXntuR3gjimN
HD4JeUufPjr1jlkZT8cMs/aqdvNsXw3SQ3vOC++rUd8HSenuGrbNyZbH4XCBcwV1XOanKy9AgTVq
cYdFq2AhStjihhzl5sjeV9orMou746glzifLGu0dXzNeufkYeWuX8+YXhBXqh8fWDfiTciBv+i25
uK5bX/jaD7bZUlpVxKetwGsA0pGI9KBYJmpLMGNF8EAfr73O666GRSUVTFm7nvp6MSC5SKEA/V/P
YBPtR55vYDoKMDM9lFx2UklLrGWTotgAjxSquwwZ9YxlhZUgnnPKgmKQ31NhmeHOV0XBB8ikFkyV
SG9CHrJhn42nImWmOHWsytZJ4wW3DWXAlcXMhJN3ssMXN0dGAUklocaS/mvIsPNuDoaECVcY7eq0
m07sTJxrQoJxZ0BSNzZd6XSXqILb4yjqae8V8XgWTts8REN+iTjsWHnzuKl9q77JCQj5IB+IPWtb
60sBKHCvQ++JQm3YuY1mj67lbdITKbhyCHJhMAipJbskIwgWVezP84SgFI0gqNYC7Xduqfmus/FI
jGmeYa/zLawdVUH4sF10XBA7mE9pp438Y+rH5kzy6HyDEE7Deqtip/vutdUDSswixboVdzKw9gxd
beOAMGRfR7Z7R5TtM1z2MTpijHCDk12Y7+3gV1ejQyEHdavuDqBLgwWYNKV4RZIIAwKucvM5zvmT
HhgiFsG5rJp658QES4MwcarheY5kuZa29kL3HFpVfebpd8AwlRvDv0CL/ExoAHHnICgSi01YyL8H
hsNuIXeGutbVhM8NNp2oE0fWwzy5zS++Fv8qM8v52Vfvw9ZjemcRIWhKSgUmBX/kz7D1nMD9NOVF
kWv/1EaU7sjZnPfUaIkPAKL3wThcymuYPR1yRa3sYFoz2o7yK+QypFwZfLC3qi6kvsl1LwhSUTOS
FEv4T33U+ltUBxSAci6WMO1cNb+YoWn7NPSyne8tZQRAssZUX8RdR5mJq+gdktfQ3jfgBZvd3JLs
26xJwbXlG+5WjCyAo2jYwsCxqfVDepGUE+Mhd+2KWAjowYt28oc398W97YdU9G3d8O8VMoBXE5/k
eArpjYzl7DRpsEgBup2Z0zY7P6Fx2HthqS8m/qG+kWUl1F5HAj9+I7zy9asXzlUtrv+waPlveFU/
82R8eMVKMqnxAFYxnPmJbYAEH95vY5YXzrT0y06c0BuQc0G79s9/0PKN/giV+fpBLFkoAzCkWz/j
6Flc4+yCLnqRRRlvcUW017Ytat4fPnvyvYlZeNIbjjQhM0/Z17/60z0Trzt7IGn65N8t9/4fUEeV
gdbIRDqEKrqyHhS61g3RjhP1Y6YvypE1wkq1Lk2AQXhT9eve7x+i+MXPMBLf9BbJ3mLaYLPxd68d
ZzeRMIEuLxpR8d2xeHXyyk1r66FIoAZvpFiQy72csEqHgK5WJoJ0Gr8idLOLUI7i4f+PN/8nMk6G
kou+8R8vIp8/m/bf/tsZ569f+duM0/2GjFMpgAXsD225DDJ/m3Fa35RDDp9U7CP/hib9DapgflP4
AUleBMNpe8Rb/L6JdL/BU1MoAxSHIltx/6/MOAl4+OnDRugDS02ci+whv7gPf77dw0nS4ydhBJXQ
7Y7ozRwsy1bVHLG4SzwyyzQr7Wxxx2nK5Cck6CMeMc8s5U8aaYPiHJbBTre+vvc9/g1ZS/4TIqps
H/lGiMNkqahoiepll0OdNS4lFyxPF9dg0gVLtSGpynyGqJiWUkdteh8lprMUcHUgLwsvZeCvp1Cv
QqISHkXR+AE84EWKpJIXdkNPyGKoDCUhg49z289rXhKjit5A1LHUkuFSVbZfBea41JptYFB2zkbA
ameqY8Zls6g27FCoUEvjNg6qpIH2DiFY00ddzcNUrMalup2XOjdZKt6gmuwdI4nobGEDqlf+vLxy
BjENqVYq3sRL7QxjkGo4Gqb8PowcZ8eolP1gw39GCSSOvogfS9qTVehRlXty2nk9hZtRswYL6UVY
b8WyvU+ZLZyDUti3wVeZX36V/CXpOOxhPWPGtB74kBd7ubWWPkHRB274nVPEQ7Q4skTmYhnwEYLR
fu7StLoQNB3u0n2ILiIUbu7bjYWdKtu4fQS/C8cKorlwlqeWch62TqFakHeYgYIciedQtI+ymSgO
q3gWWwOb0VomE+2RbgqH98PpToCqIZubr4gmnU239FVp0D4FxWQCcdePUzqRvTyZxRuL7OkSFr+7
yicv2kBdW1KiHbZAYXjXyMIuqN/K7MpLcliUX22en+WRuyKtQ92g8lPn1Ebna0Ru/xrowLqdYPJt
nVCNJ2J/P3FB0kwW06y2QR2HQDyS5nL0qZkSZa9BF46nbOlIM0Fb2RU8ZYXdviA4LBiquumBGCia
2eGrsR2/mlyNLxVlT92hCO3FLS28c4SXY9+n5AVuDKfoqGabGjtvn3PJhirXV0wW3wZMhddGZRlb
azA/ZZG/AbUqmzUmmPrQL115tvTn+MnwRuR68l5ZKHQPs9GV66QPMoqXgPZ+/mr1za+2H0ZIka2z
YhjeGPWW5kZMXQxX3qibcZUus4OZd3nruC0IYmBE5m2/TBnSZd5Q1aw+cJtPwW3POGJwxOvc+K8m
Cn9N4cOqwswxHKu48tcSd6jeA0mkX12GHA7TjjCoPk2LTLBVsoxC8GqZF07WQ7uKMhStaKIWBKyy
AAZydvAd2BrYTXRNOPfRU/5wgNqSN4gDZDSuu7AZrKvmayzjBfBHMRVVr/nX2AYCCIW0iYp1mekQ
nVci92LOM31NfJbZT8cQiB4rOiDNZjBkzRYbXbSnOeqtbkrIZWDDsSWTsGC2xH6QiG872LpLfliE
jXRbV1iLlWsY9NnKe5Y6nxyiJoHMuMZF2DbRPvVoBAJlGTtnySrzl9SyAgshnWeWvozM4zd5Ug9H
jxQ5WbT44r/yz/BCE5auE+cWlQQwliUoDQkAfuE+leukzms0mASqIRit9j2EvnUv8vAKN9rAFUjm
+YEqyDk4zN+vmOUYT/i9oy4DhZiGm5zMtwz4VeltId3ku6Q6qmkkxnFUm1I3FokN5ME5SzIctqHy
SmR2HWO1MUaNda0mRs75ipRLVU97jGn+1va1/eAt2XNKkZMSOaCp2OXOBLJ+xdT5S2IdFpiOObw7
HFnR4fXTPTsfDKPRV9id4/p6Z7E8WY1zf53N4fQDIDFevd51dyR7IdAgoadjXdN8IMVDGepGNM+R
KsSmtAjcC/IpW4OQ16c46954sCjkLxle/XnJ6suCErpUWw2DWrQx7Yf1leznSrc5ySXurw/FfYgo
6MJeogBjc+FNF16yz1zySunRLprKM1eIgzxEHuW0FkuooKUL8wDRn3RXP40OapDjlv2ieVQtOVs8
sb1dU5kWbhjhH8cluJB5CGCJGUJkE7r7ofLBrgQLWTue/pO7M2luG8mC8F9x+E4F9uXgjhhRpEXZ
kveWey4MiGQDIDZiI5Zf31+BolsgLUvTYMwohjdJVKHwUKh6lZWZr8R+CNUMtcWYeysZ+rKtKuks
xUkOA0Nq8V1Itfoxo7LbKKkVzCt4Ra89UWLRlzj+C0IURzg82xe64stXjSjKWJXpuzqK0onU1vkS
aLFG27CpJmtKr75HK+Cet9DTZllr31nANzNXz5apDY+lDKq7KNLKiSQ3lIgsWW7kjKJ5We5eltS5
uaAG6s2WihdFHqs3aqRg01lu9U+YV0cohfIbt1l/LkVpyspbf6yJ69W81hXexvDGNaN2WhsBNS1r
36W6IKU9jKmO5BUHbtulQtq2hPzCic03qhGxxS6J6+cUNoBx1a6LBgFeLrkJDJtWxqekIwAUktrA
BtA6agBGGq008ebU8vlCZV979L3qCAU+GHqL+x08A2nHOcBOIwy1ickerMG6wP+im3hMwEhoSWVy
tCA324BTNerbgPsra053ziUMHFYNwncd2VybflASBd78Zp21t+qmrG8RNddXZoG+Hjlx/ha2NLV7
t5GJa7jcBNsryQgqpv4wJgZsHy+bSGoncsSMibOD4TRrrLNhlmFlgV+AymGGGX222hILTgklGMyz
CUKfatoolrtEfzV6mxdQm/LGSnHGSbFEFlZS51HM9BqkKgHCObWeepLr/q4hO8fKEZIH/EVc4CDc
C5f0Fu23hKs2Rf9KzCxZ3doKzcFGRe9XRt6kUNDwYbTTUFbznJVLmuo5a9u5RT1UtHBmyQFZwMld
g9eLe9Fa+bacdaAV0vTRbJSmBonfXMJFDidF+4OsjwwqnRZt6k8DPcWd3bJblGxqCRfITaU/ch22
xwUUkvUny8tQoNhrdAK20WBCwJYZE5E5/jWWZFy2skcVizSoKc0hUXWU3W7WFLch9pAXc5gx76O1
JezrYZNQMMbXpkauI2uGSnTut0XZCIxK5f/9OXQmdctR26hCqOrn7kStR9GN1hgcZ5EBpeE4oqzA
DD6XdEuJqfXY3cAMgvejWtR/ge7OgVNQSGM/K4rvTN7tRCVIuOHLd5oJN7QxdYmCluRbiJ8C9ogc
oAa4kxfYOp1npa6MC8hhVLIyPAy9U4pdUYHFKydoQK83erWZIqEv3lclskzDs6D7x6qlf8rDrKR2
ph4LfwUjm9g8tCusF4DvwlhrlvXc8v5tk3N/UxrDfDfXvJjTk2aLf5hEanaB8YprX2PJro6Vxvxe
QC28bebsDA1X16aIfNyxUuvSLAOER4CIfeUfKsVuqjGIIHiGirQ3ChX7Olw3zYqaGZyPpPhSMZ/6
Vz7S1wkW5sb37RYLsnGAzdh8Okp9r6sOpZy7RQSIGhfqZ1A9daIbFTVuqZmEE5tvvwVhLCd6vd2+
a81thXJX+BuZAY5DcQVYqEPGT4KN51BMFwkEOktcL/ykEDY3G/AW3DbhttU+2/4ixffUwyxnK5lL
JVbq9xzmtzcW3ulfNpVMoSXm8/WfnLTnX+1YCr+72Iu54OxrG+t6d37FgQ2y9808nZqM13dS6hqf
1LaoxpW0SWZKK3GBVh9BOqQKewNhj9xfMia6PudEksOfgKk5iqeVsdHfrsNRPKslIPeNHVZf8aNS
pyMpmxSbFFaim3l4hAK5rgX4yiQBMz4Cf0/MLVKpLTOfCrsDVwKA20BAuE2H5gYC2E0ExBt0YK9P
jhJGUkoCBRTsdaiw2QHEAirewjpeGh1+vBFQ8rZDlSsBMP9/7f/veVo/1XEiCP1b5fkx8ePiKzUw
D5Sgz/rSrxt6pjBUBTQ9QBS6TnWy1F+1gUQZD+Dl6s1rFbNFgcHpqiTscW0bNCFMYjgl3Z9hzBpg
CrpKGUlYzHyAl4AwHgTpsTD8+g6PRbPH7fTuYJGUMU55n1eun8Q9y0kNWLGHqjwSg4MWejHQiaQp
oODuA2vrYQxs+0ySQTWoxbKL0e6C//0YOMuIqnA4L2T+ongYAxPG8/OCcNDEgyBYZzx8SGlghd2H
B/0wCLKkn+kaimBjx6Z/QXcv28IU+zlD4PG7185wAFUEPrx7xObB3cvymYHxOSUAAMr4/K9eg4M7
2AnIZ8s3r0F3LXiLg6KgmWcSqSL8Eq27SengRYAZeUYQZIVDh+5SL2gQwOcYevsqnrS6BrIq40Ei
PoevgMztyyYME21nJr674AsKAmdo2m5kHixT/8GKwCDQcLTXBVLcfQ5fBQW9C0sGpwqCMfsCXwUZ
BcxukhoQBQ0TYo6NlP2jPloXEQQJB2JL2s09L2gUwNFTgfcHTQWqdqYpmDfJ2m6+O54KjLPOAkIS
Sigu9ZLuXwMPGnj/OE1DETcsURlu9zlYELq3wGJV1Hg/Xtb9Y2OvDE4HyAsVmOow6buXXGJA9dIB
sSCa95T4Z9//MwbJj+x57Pnhskuu/VX+wGjlyS/sE8/jBu4Tym65JGvsfVGYsOya3q2p4uffeqtt
N8Qf/HE/5Lvr3P/7/Q0eX7p3rf1d7X956a8yJ1sg8un2EvfdFP40b17/K3TunMh5mO0x7TK9/d2T
N697/Xww8p9oOA8O2tVQFQ5uN/Ox3O033CVowxsOnDh38n0XxWME2OFNH9ry2AkpnpcdSEt2GcXg
tuFDZ84y2fdS9HqXrg9vGQP+ReEvyv5eAH3q/mI/dRb6sS78anRcrEKncrLVviXRbUx6ThDs/f7l
VfLnKxhQZXTX193CATrBKJwSdX/ZH4WyJJbFoWFH+4wMqd8yWyYS4qEtXxJx39+30w1vlf3G/hf/
/GHOlo7XG4D3GdLQDs8oWhknfv+NJDE8wfibxUtqPPajLCRdJwhGUh00a1ss4UNj8e54bjJkRT5B
w/SsXATNvqVuXIj0e/+Lfz4u3ielnx+F2VasEywv144f92YPjsBOsbxcO1lzVNRXQv4+PBzXTp47
C6/MV0XRG9MKWd4pQuIvPN91+ugVR4MneMN/WYzlcXbSs5aCaz+HU537m01vbkLFJZLCoe+NaP0x
87qhHU/i4mAOuUdJhnb6ZnWXOQfZE+ARzKnB8bhZbZ3+uqXsYN7hfa5eXTrRJvf8/rJO+/YJ3p6b
VfXqapXlq95MxV5UPlHj16vaX/SWsfuN7iki8wcahf3DEzMsTYs95OCmk6zwXo2dLGGl7C07imoI
quZpLnDhBIeFmKAbniAl+eD5/YhrjJbhvf4QhGQk/V2NAvXwBJPsB9wNDw8IOjhgaKQ/PuETM3Cy
eqpg/cDmvyTlIwNRBc08wSPdXeB4IIrmT5APfiX6qzxf9VIKVZUU0LehT/brqu7vKlU6fYJ2vxWO
t++dmFPucZmh3f19leG/0tvzYZ2qnGAt/in5eOfKMLTTtw7rTuzCie1FZIdXD278Keb0wJfn1s8X
SZz7/b4bncnS4L432M/Ebi8qOE09uWb+DGn6gcIe40/789af/VsfXBPfWIQrJ/vtLwAAAP//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waterfall" uniqueId="{67BD175B-25DB-48A3-8F68-4054A4164419}">
          <cx:tx>
            <cx:txData>
              <cx:f>_xlchart.v1.12</cx:f>
              <cx:v>Profit</cx:v>
            </cx:txData>
          </cx:tx>
          <cx:spPr>
            <a:gradFill>
              <a:gsLst>
                <a:gs pos="0">
                  <a:schemeClr val="bg1"/>
                </a:gs>
                <a:gs pos="90000">
                  <a:schemeClr val="accent1">
                    <a:lumMod val="75000"/>
                  </a:schemeClr>
                </a:gs>
              </a:gsLst>
              <a:lin ang="7200000" scaled="0"/>
            </a:gradFill>
          </cx:spPr>
          <cx:dataLabels>
            <cx:txPr>
              <a:bodyPr spcFirstLastPara="1" vertOverflow="ellipsis" horzOverflow="overflow" wrap="square" lIns="0" tIns="0" rIns="0" bIns="0" anchor="ctr" anchorCtr="1"/>
              <a:lstStyle/>
              <a:p>
                <a:pPr algn="ctr" rtl="0">
                  <a:defRPr sz="1100" b="1">
                    <a:solidFill>
                      <a:schemeClr val="bg1"/>
                    </a:solidFill>
                  </a:defRPr>
                </a:pPr>
                <a:endParaRPr lang="en-US" sz="1100" b="1" i="0" u="none" strike="noStrike" baseline="0">
                  <a:solidFill>
                    <a:schemeClr val="bg1"/>
                  </a:solidFill>
                  <a:latin typeface="Calibri"/>
                  <a:ea typeface="Calibri"/>
                  <a:cs typeface="Calibri"/>
                </a:endParaRPr>
              </a:p>
            </cx:txPr>
            <cx:visibility seriesName="0" categoryName="0" value="1"/>
          </cx:dataLabels>
          <cx:dataId val="0"/>
          <cx:layoutPr>
            <cx:visibility connectorLines="1"/>
            <cx:subtotals>
              <cx:idx val="0"/>
            </cx:subtotals>
          </cx:layoutPr>
        </cx:series>
      </cx:plotAreaRegion>
      <cx:axis id="0" hidden="1">
        <cx:catScaling gapWidth="0.5"/>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0490D033-8138-4A73-9234-8B5BBCC06ECB}">
          <cx:tx>
            <cx:txData>
              <cx:f>_xlchart.v5.9</cx:f>
              <cx:v>Sales</cx:v>
            </cx:txData>
          </cx:tx>
          <cx:dataId val="0"/>
          <cx:layoutPr>
            <cx:geography cultureLanguage="en-US" cultureRegion="IN" attribution="Powered by Bing">
              <cx:geoCache provider="{E9337A44-BEBE-4D9F-B70C-5C5E7DAFC167}">
                <cx:binary>7Htpc902svZfcfnzpYIdxNRkqi55VkmWbHmL9YWlSDIBLgAJruCvf/tYtiOdOHbmndwPqRpVqhyJ
BwcN9Pb0081/3s7/uK3ub/yzua5s94/b+efnuu+bf/z0U3er7+ub7qQ2t9517mN/cuvqn9zHj+b2
/qc7fzMZm/9EEGY/3eob39/Pz//1T/i2/N6du9ub3jj7arj34eq+G6q++86zbz56dnNXG7syXe/N
bY9/fv6/3izO3jx/dm9704c3obn/+fmTDz1/9tPxV/1u22cVSNYPd7CWshOiKCExZurTj3z+rHI2
//w4whifCMG4Elygww/+svfFTQ3r/4RAn8S5ubvz910HB/r076OFT6SHv18/f3brBtsfLi2H+/v5
+Vtr+vu7Z6/7m/6+e/7MdC59+EDqDkd4+/rTmX96eu3/+ufRH+AWjv7ySDPHV/ajR79TTHpTmY/O
W/NX6kaeEM6EUFh9uvrD3T/VjToRWBKJGX5Q3lPd/DmZvq2ex2uPNJT+799SQy+c7W/+Stdh8gRR
yrGS7EE99Eg9CNTDOCaCsqeK+ROifFsrXxceqeTFm7+FSr7v149D2pNP/rshTZ1wRLlkVH5TL0qd
IBxTQdXnkHeknaNw88difVtHR8ufnORvEstc5fzNnftitH9BlolPlIo5R4x8O5IhfsKZPCjly6YP
6SX9E6J8Ww2/rTzylfTyb+ErT6SGzH9xPz17cT+b279SLeyEEUwhfzzkdvS7CCZOMIqpQvFR2v9z
0nxbM4/XPjklHPLF31I3+7sb/ReqhbETGiskyZe0Hh8lFsxOBFdUxog/dZcfCvJtjXxedqSM/epv
qYyL+/Hm7q9EYeqEcsEYp+gBZP1OGwK0wWks4/hTcPudq/xInm8r5cs5jrRy8e5vqZVLf587+8Va
//OMwuiJorGIBRUPWlFHPkLQCecxRpBWvuz6kFJ+LMm39fFl3ZE+Lq/+lvp429/oL/fyn2uDgo8Q
KqUg/CG/kyNtHKpIGRNChPiy64M2fiTHt3XxsOpIE2//HiD4idSQ2N/fdBpIhP4v9Q55wjAGDBzL
B+84ruo/eYdgMWL4WzHrz8n0bd08XvvkrHDUv2fluPU39u7ZG9ffVF+M949c5v+QYUD/yd5/LNdX
cmh109+sP7FKj8iP7z/9ZABAdR0t/R459VBN7e9+fk4ophAmvrJVhy/5vPIhNDzGib9bdn/T9T8/
jzCiJwgxwamiCHgqBOFluv/8COo8TgWYOOFKAn/1/Jl1vtdAekHlDqW7VDHBUkrKoALs3PDpEYZI
prCIKdT1iGAWfyX0XroqQA77eiWff39mh/qlM7bvfn7O4Yuah48djsgBMcD2POaMcywUZ6DE5vbm
CvwdPo3/py1YtUy5Lc49GUy4YY7xLrFM9myNtIqsSujkpyLsDHVdHe0d0Q33qeLS7txk0FZEXbjz
NB/qNEINT+cijMvZbIW8b30lV0ZI4Zd2Z/tclJ1IymoK7HXU6SUe8mQcCGm6u0paXyUo5LHk63JZ
Cq0ukYl6+Wp0w4jpuhG9b8Jran3Wp2Iae/SholNlQrKwiAyp1w7Z+tTE0ZTOsYwSMtY8LGWSL7yc
9bkYbdvErzWRi5uKFEoKRNa4Zv3ik8I2dfemg9oPr+OC0Qq9N63sl2FrmzEmddqh2qIzg005rBfU
3uqo8xvZNuElJ5WV6RKmApaKEC3XjUXSQBEBVvXZ5J9o7dY1wZtcf2Ziv/76rzeuhv8+rfntjwci
97ffXnxhgL/7qe29O1hvd/yhgzRfv+s3KvJg9F9FPXKjB874D3zsuw//nAMCciKQF/7YAd8HB+xz
/iXuHCz685qv3scOLkakQAI4cKAif/M+yPiIg4dRqmJgYqBQ+ex8jAP9ggiANyah7gQU99X5GAKa
QElISWAgSMaY/DvOd+x7UB0BL08VMHCMMUVBhMe+lw0TNjxrp4uhvsu7aqWrXx/dxje8Gy7riXMf
bwAB5vEGfqZV3cywQVyIRMd1MqgbM14Yler67vtbcbjJp3vhOOYUE0oZhBFAWU/3CrjDFa8YflHw
KqCiSeqIQEQMCcS4suXXXTHn8a12WdyjLWpIFy3AkPBg7CmiqM3rO9e6WOaX+cA0UnKb+RxtQ2yH
exOj2NTng2ddxM6QaJZ91aki82/iAoUzwSKXvQltvymI4addX+CXResKk4Qia22fEkvyJKae9xAW
RDR1yTRS1a94Vbe6fN0qko8+FcyO0q1AiLpPjAgE4uBATj1uzNswV8NZlbUDOPsYqmlTj6ai9Zns
ebHis1guYlzy6TpyCCJclNcmiXviUyQ5o5csks1yVvRKR68nFBlm13TMMxU1aV8W/ZxtZeVNt/1v
1PjjntJv+ZdyRL6btt/d+xqo9idR42HN56gh8QmTEBYERcCNK7Dqr1FD0hNGmURSMCwQ5gJ2ehw2
ODSqDu2OzxHlc85m5ERCzoY487Xi+xI1n0R/QCrf8OqjsEEUpGoIQiAhhC3G0OH5o5Qd43FYjIv5
Lo67Pqm1jpMib2nyfYeGIPfYn1ksMIUzMgiQCsFNHJ4/2iUbxpZQl2e7obAWJyNScRLPmbu2/Ti/
rIWk+2ppS79yS998+P7eB339bnNo58VIwbVB1XZ0RC2qaqZlrHY5U67cSN9Nq3HGsC9H5VWBibvJ
Vd2opLOGrrolmPs56q1dCy/oqvJ4ScJQmG0/xlVK26g9HUqnL7u4sFFaVBlP++CbdZfny4uhk9lV
Lapp9f9xCMngAFyhQ5Pl6AaRZw2t+0Xt2mUm65m5ZVNHNdsbOYW3LUVjmuFS0nVUhzHFaG4+TGqI
V9zlAeQzan4pLJlfui6OEzQuZquUXjZjXFb7WY3lJh4n/KY2Q78JdumLJKqteYghD43Ib5jaIQM9
QoefjCCW0N+L45hB8XwU1DtGhyHISQH6a6aVR0uVzKMPW+mKj9+/rUMq+t1OMXRFWAxoVMVHl8VH
3NUNhp1GmqNd6FtQnojbU9/T9hXieZ1+f78jJ/p0MmAwY0bAxA8N5qfmTXBnbR1VsF9u/CuIKF2y
DLk6//4u37g/dkjxUOfSmNBjdK08hItqiuKdJ5PZxnBrDVVmV3bxm+9vRL7hrpwALpHgeFAuHAeF
IsdETWCDO7Lgar/Ijqy1ApsJARQXagrwGmvRJc715VUYeXzeVKJcsQJnV3qwy1nNefvKBxGZRIxQ
AzTYoDEB7L3s8qrJTl1lw9aAbb4dc2lDShfEoiQvJkDQLIdN5oYBpI6J2XVEdO8nsZjd9w9J44O9
PbESIDA/0QZExkCr8QPgeRyUSFYNevHzbiooTurcTXuZZ90+an25cWVHEkHdx7ny0YqXlU/AeItd
VRfDZsRNvykb7y+a0kwm6S1dtcKi95iU5oKrwK7lVNfveSvWHk/kNVZ1WyV+qnDqRVa9IahUG73A
MEQ/6vmtzi1ZwZRC2Jb5Bhdjfg3hrNyJnnNAMITvRuPcGWQXvaubjKxpLswOyqmQOm7qtQZqfdtR
F7/xGS/2RVTUK4tb3Sdtnt1qSDxp3ZX5njXLeNlUeGqTcZHsvI7bajtmgq+bkTDALM2QikG4Ku1x
7nald+W7vrNp1doqsXWILrlqwl0IoUviSvfrvOzplmes6JJCaJIuZSNWkVzYK64petMMXf1e5rr8
2GDt5qREKoRUeW2zZHKIJs7q+RcZ23Ila+J3XKlqX4RiPl9aJS5FVcarPjaHsrE20+XQ2/ZXW1T8
BrXdOppVkeqsvI/KKH4R2Spasdzk60j607oWILXA7bokaj+Pkb1wWZMlZLZTn+TeR0kkLQDH4vxw
nytXFU0KyD5KOgeADtf0A9diStis0T4v6/qcZU14G1VlT+ApWi7wEGVVEkZN1gjyS1rUE90Sp+L9
sDB64zPRvSzgnuy+R4NKW9nRNyXbWN2ARYxVmQwtpTeu9W5TahKtaDMDonbE+rc2dEPqynkC1cxF
0s0u301h2GhNX5GsHtYQ28Z9X7mQhGju48Rrckc96NwL3LwKvnphMq7TaBrL1ZhXw2rISp/ouofK
FqHThhR5gnLGkkLN+Wtb5C+yXFzrOaAdjAmhqwwvYV148T705Q2prV1NvivSqBDqXc+zeEO9x+dy
HqZTy0uVuHGZ0xrRPBmKNkr6EWWJVJGGEDVMKa5tkbLCzWdRnKtt2c02DVGcfYgaHUCYOdtoUrJU
l9S5xKN2BOMaJ7mCNFRuTB4LuyomY1ZDLsjWd110xhfnznuAx6mfebgppg69Gkwn48QGHpMEkaK5
XBwCDUEh0Z6FgNle27naYWrQTjpwFxEFh8pEtWSBQpxMRCda6jZZep2lMyrsrR9Z/kuR4eFOyC78
Qkc/ndZxPO7LUfXJmDfs3KOo2bZ9maU8Q+N+wOBfUSibZKhCyGmCCtnhvTVKLu0Kt6Je1yivkzla
5rdsRHYDxIHeozJv1qxyLC3CkCWKDmaLRWvPzeygbEBQQXAHvxZ2KBugQOb2VDWoXAk3hG0k4i5p
O1RusmIMH8feT+4CuI9qlTUACqDAQIl3pFw1pI5XJofMgZcsTggamjUaJ7KGE/tTKXqynnwoV0RD
FbT0qHu/qIldEnDUi2BQO6zKrBc6QY0b73Hhp5Wq0LILReFvtZzzjXBGvtOmt+eWS/wmQoAvKtfo
y7KcAJ2MAPmcm1AiclWAdNXctskApfN6RqK8qnLW/lIUtFyVaJlWJgJcGPEmbKsS0/3E2nLT5Gp4
5/qu2reGd3dLpNGuKhjEHg+HbBuAX6Jy2emiGMgVaHNB9ZKdys5D5pqgL5wKystV4WyzVn6Ek5dG
XypUTys+ULJu+4WsGWf55SKbrEtKtsAaoqrufS4ETwdPQZJyUGg7jj0cKRI4T3oql/xQevE1VZpf
YggM6WI7s216suxQIapUySE7BazC0yYTKgEc6U9H6CAkmOrwETDw+M6MHuK6I+1pEaqxSgDbkC1G
dbvNbMTPeu+iqwAb6FVUQeZdMtmC2EHz6ynjPk8yofsrJBv4vzIfrjwi7cpLjX9BMT/rSlxs5di6
bVeQZUoAL9IzPqNt30JQwH6gFyNt2abR7byvSyLSsSr0xtFMr50d3uAsIunU9ybh5cTX0qCXPrNq
TEqdj1vfjEFv4fpleetZ3Opz39XtCNYMNXI/2yEkfe3RylPis3OV1byByBq6PLExYfpinshcL/tP
6f2/NNc3ufhHBStMxwHQ+WOa6/WB+X2W3nhXmd/mwz6xXQ9Lv9StMcyoYICA4qE0BTT6mWqO6aFF
zKGOAxQPRSs8+cI08xMC1QnEWEoFIwBUv5JdlJwgaMBwybnAHNAr+3fILq6OizolORBewKnFIAcG
/uwpeBsMKa0vjNvNo8TTWkH6mFILoXargZzdQLHDhtTmRfxKGbqMCTHWXExidqux0nEMxjjgN0Vm
6HvR6fDSCWJfj53IrhWDyrBZ6NTs5LTwXeNpDUEZyvczCEpuJUvr5nSaS1Gv+mgG6KOBeqfncRXp
ixK7qEwq6K6fDktbtetWmXxJfAgTTstB6Hm1jIX92NWDaSBJBrYpo45dalzML0udsTRyAFfWqI3o
qc+CrRNQgS1WEdWQKca5a5LRBfGCRD4DwodkdD/UlJ5OS0z3ajbIrueqHT+gGoRatXXW38MueEw8
swqn2WA7msRNazR8cRXWKnC6nzMrfFqK3pVrE018Z1Cs5BpAef3RgMJ3POOH+pFP+RovJrtbBIfg
XeKpe98sEQTJDCR7zxrevbcT1NSqRPPLbIboOg2ZfdN0sbvsOz+Gs7mdc75iA0E6ybSE3FXVFc5S
hFuHkkU38au5BLla0cBFQj2R1QmiJpsTVszy1WKW5hrncfwyq9zkknnxCK8ymFm0kI4mt5Fx3SV8
kfu5qZvLErfqJYeGpD4vgGjcdXB/m9G16rwSpt0uWk/nelBkM+uxrlPDrXuNcRu/ihhYS1HqOlUB
uJEaQ8lYZx6/yVwJNXcA7USVYft5kO6y9O0YvV5YHdZCFviUddOUtlU5sJXhhHe7Jap7ODOmG2pN
++u01O0HPzjyvkGB0VQtLSB0nkNOw1Edr6Gp04sknoJ6NTe5TkJg6jUBov/VTJc5X6vZRyrlI70m
2dwdoHjEyarX0XQTL2Wclh1W501DZb4ZAspP2VxYs4OE0S97qMAJVF7ZEJ2TLBqndCKyXlM0x1Yn
HVVFv9ccyMckn5rhSmLFy3NNZ/WyiSNME+yFeGtxYC90F6EpT2nFIpTEReEWngrsF7rNAUiqLImK
YmpCEsFF+F3gwDF9aEc3JlGvpjYFHEwz0A+A1ATI7KGd1oeJk00ObAsZdpnzUX/ai2ZA+6ptg3kP
jR3Vn3L48QcmFf0iszx6HQCZpqTMXsi6Hs/M2HfvdVtfZIrm59VQG3Vb8KgYSUJo7Vh0mtdI2pUk
FXoLAzBmY5YAiGbpl3UG2GcDDLOGhI4AYSz59M70xKwipd2LrtDtumv6q2LAemWqhohEFgTHkAH1
9E4IQNA7cO/ojc1ptnXeQyE7cFo30B3CANoKSMeiBJQU9aTL77gFGXYBmXk4dK2GVejnA0BGxd4N
iK+Cslduic/7osv2BdAZqYrdfDqZYljL2VRr1mudtG7eThGL7vgCkabKfNpmy3aOIdkHQ3ASml5e
dGF+3S9dvpL5tI37gr/D3oekGIYhWcLgLqcYXWFKSTL6BdTWKb0CLAbdtCprIFSIfJPZLu0Kbs+Q
bbr7IsgLtJDsA5TJ026e2uq1FWN8WYyuSwOApoRV3fgSDxndtC6qksnosGVAa5s2BjzHUJ9q3VWb
gEsMWBhW4TKUqfHeNasyXj64TPI0VPJyafyLfgJ43RA9plAg+G2bWb8pRIReeJ9Nl6Kr4gRG6H9V
EG231uB4bbKQbaAzWqQ2413qMGl3UDCYtBrH6LSoDT4LVRiTQebXzpBulWNt0lIGuyJqcEnVO/9+
Ktpph+q8f1sMvgfDmKJt7uePgxfVNugirAFo4zcjJtk1LXkEoD7TbC8KVgN3FhO0hzp6Kne0ZvzM
tqbZKOWBDWlyB8BwKNlpnEVVOkeRfDU0Wm3NAqmpqAE29pzVYBVikReha61NxnIxxTpuTX+lujZ7
p1oOLsvrbA2Msb5YVAxlsStdmSyzKX9pZFVv8DD6JDMk3tRdr7ZuGZsPzZSh98rn0bofB5u6yS4X
gMDcWWgnv6tpHb+i8OBFJ+YI2M38nczbGqVYtcMm7xZx4UmG52SY+xKf8rnIz1VZxyrJLW/TqjfQ
zyiB5TVJK8yyYlMdEt4zl44wlHlBs0wnS61nn0QNUIsSejdb2cjyNPJQrPgmH5I2GqJ3fQOlB1ic
bVdmmJozRP2VyAr3aoai5IIWpV3FPdz0UIEZsGmDZtKlM9ZsRwBeJmPHor3PZHFPO1bfD7WvV0LT
eknHPps45EERTq2EjA34tOUrwQ1+6/QwXmlVxncz9JHXjWrj8zYj15EaPhroGf4iiJiTKFiUdoy/
tYxHL8CnypTQ8kBrQZxbQpu9zT3bzrS4zsRwG5OWbxfHesDqy5hSE34JY1ArKNzJSkp/09ZAA4wU
7Us9l0ATkeY+zyRg6iJyKxLTYjeSwbqULIGtF5Hhl1Un/LrspvKVxeIChmzseb34YV33BIUE+k6m
TyftJ+Cicb1c5KHP1tCNvhsK/Sa41WE+Jo3MAmTXRMdqJ3GxrKBwJW2iDsG15O0BzLRx2jPfJTNk
uTVQNeaGlOWbiAi3olOLrqHtbXbOxPLeY381jPhjVrdJ7E2bqkh+sBVGq5b3ZjuXSJ6qkC3nDRpY
Imn7weVLs1nUcDrZMoPY2TRr6KWXqzgf6a6YQ72nY7PnAREglPBbM4XyvAKbT6wReIN9p7ak6HXa
oGILNEpz6vr5NVt0t8GLtkk1QpWmi+WuB/yZ9nRwr7N4HlPTLXDXWU3Dqgp2XHPh+iTYrt7Mg6sT
H8W3WU5+wUCXfUAtp5dUySqtY/6qxT3YFb+tSY33Zhm6daNNc9bY0Z0NLbmX9ZQCLrjr4rLVqwFE
SrHtpl3cZEDdsIatTasLqPiE3gJikVc4Cjn0ZqdigwA9XhIrM6il3KkHpbvKb41GFzp0LOWyARPF
cb4KeiYrjwt8QZvi7Qwc21U262HbTIYPiSTWXQ16cGnRRYkcBZwudwmDlH4etZ1YdWJ510P74gA2
W2wvnezzlE3qjDTuIzf5riV1legIXWZTd7lUJgFqr0t9J5Oiqa99pWyydPObqRteNri/7CP7AtCa
SeGLA/h9NqchDCVgwCFPoUmqEw7k4LjiFPrRySwZP7dFHJ+LurWpFj4hQQIlHJX18pJ4W579t/B7
1Km8ffyy2OOuI3T9v1f2Hb2n8VvB+Gnd55pPiBMFjL84dBigT/NovgiGHU6g7QSj8TBZAG9pHVoq
n4s+aHACGSHhZQZ4re5QDH7uU2J4C4KSQ3cRQxNTwYtb/07FR2E4/xFbf9gRE6SgjwjzFzBF8aln
8Yitr4Bysngq+X2Ms35Qa9KwBjIoakazvON8aMobFnnebWwbusBWPZm5nqGeytCvuYXyJ0odmUuI
SJoHILNgHKndTaquuhcVr5soJMC58uZXXvYFpOJIiKqgaS4lw/dydmG4qvQsqxsYXGiyW1rTVlwA
Dd82NKmx6UAUqH98DaUc6ie7yivugQh0Ewf2GMvQgsh5XeNwRmpqi49RNwI2+kEf6umIBhMKWpxQ
x0AT6vAaHTnu20gMDTwtdHyfTc4W7a6vWcV2FRs7L3eAAXszpYtp4N2+CgE4yDaPLOrlQ+vk8fwX
DKw81dGhjywpYRTavAKDME+L8qWgcQfDM+auwCUtTdo7yqlOlCJRW2z8POW+X3nd50wngFuXxr6c
GA0dSTFbxEQB8WvblcATttTjC8XjFp79QMgjQ5IYC5jEgWmRw6QOg8t6KmTckq4PnXC/2opHhw4u
3AdwYkCU9oGf0YyDJXX54MubGjAv6Mg3tcfQII+KaCyTVoP+DrYUNKyyZqnGMwZB2f2oqYhhpvux
xYOgigpJDpPEEnFx3PKd6WQbZRf6a5cREdXrou+aanjZLr1pbDq1oQXhIlmP8MyFtnZhFZdLgLGQ
psn2nfJVkaf1sgCfW2sYXYEsCs15GHkbOIqqK1GrfKkBwqgZLplERcAwPbOoCr61NNkEFf73b/5p
VxbmHCg0E6HTBqNvDOYXDuNTj/ttszYR0Z5GdyLyIyIrIAxz2W6qmEHJlVjfC3FdcpT1D1TgH/ad
j7zisC9TTEKaRgQGEI73bYbgpItofJcH8HYB0wdN1f2iWUZsnkyFGcylzaDz0SdaO5jp/sGxj9WI
YK4C3jeOiWJAjEH0enrsnI8mQrOmd5GsZEtTPiHBbyCERf3eLUZWFybCDr+gZRuG12WH0AKluIaR
IPQDSZ42kEEBHPrTwDLHB9aOwCTbU0l6YVARSpvdZmqx3G9d29RZWEdZ3akA01F+Bq18X+e/PzyU
7YIJDtMXCF5BPKLpoKWSVUVA/o6JCeIr1HxiweWG+2noABvFGRPXByoEMGgnYHbj2qEwerWGhidq
ph8YAj52fQTDEwziE4RIeOXooSP8KIfkaimgg9lHv2rjZR3t5l4fQlE9Ow1vYQ9TwRaWmroLpElm
RShIxQ3Sw+u6EUVIbYS9fa1qXXsLENd5cgWjW7b79ft39rT7zsDvKTo03TmWkD2BSH2qpmHKYmiD
LfOvs+89GAEaSgSXheaJ8iiZPQW2qYExuIPT9JM7/GOgfPrRZcFc0pPwQwSOlVDA/h7YXriyp2LA
/dh2tGNzLbnjBbQuoJMAF5JlA5SyKV4kcJJJFh58uBoYPBs+GXWDsxgezVNPRbsZJvpjs2LHsQTe
MgYwwhWGGcGDOR/dUTmXXZ1p11w3HnTZrmlXxuwFwZqGM9oNAYKXysZqeQcVZwgyGaAsanUKYWcS
V3m7ZNHO16xY3vlo6MRFbGBgL0pnNtYV9CgHfgimDvgwCPhhlHy8anxRLu8WGHOYygRV1SFpGYiV
EE6dVRr+SGEWd3kX1/MMkZbyAqqvpFtQ3scrIEZptxFyOERaYIGgsQfc7GF7FedRmBIgdwr4Cgfg
ASQ3kT1gg77hdXkzd+JAaKvR4/E1ozAgde59mfmkqmoP88RRntUzjDZBcv1gY5uxdyMagUdcyxgm
sT+OrXUAUb5voceBBG4fptYkvFZ86ABQfGQaFIjpHKumul5w3UHzaSbQeYJBSFe4an8g88Bcv7/j
sU+Qw2wa8GkHVAoZ5HjHzqNOTzWdPtBlOBjjNLCDE5JOlpBCxAgM6nVW0AWMcCJD3+Uv/h9lV9cc
J65tf5GqAAFCr0B3+zuOHeckeVHFSQbxIZCEhIBffxdxbt2TTNVM3YeZLnfaDRLS1t5rr7XMkAZg
nf7zbRzp7G+bgqIfkrCj6ZFESYos+fdNsQMgMYTn6qNKR+Vo6SafkR+TkQa5g+znMT4BfJjaxwUA
CvIDLcHAOjXgby5TWTAWhqV0SWPA/yzy5xVMmmIr5xDny5MrSNRWJgMQdItFBIC8i1KBNkEq8vg4
mmWEdTgtEmfcteh6d5zTC1oN7yBEYoAgaG/puvwLaevPLASM5gKEpWPUGC1FTfD7iPtcyDGYmb0A
GgKV4ZRZmyCJXfZj3aY46tMrGYejmbv2nOKlcT8zW5LrY0lT34VEPIs1P5Z0Ytpd2atWJ/RIaMw+
R/HZDIsG7rVnW49dJ4I6cup4KxR2J4sNttG/PMQ/IhuIkwU6VAmiGp5gDMnv70MydFT71I3JS+EA
d+iz081xA45Qf2zdn/sYyu4N9ybkemxxxMojpFgNzPMrkTHS+BjUA7w1mX7uvw68Y+lVG342tc0W
pvxBmBWfaiU9hrg1Kp/R6mGWnnVhFwqkFNkdhvsvQ/sj18HQOJiWSYytAi3goef4Lcdyax+zwU/b
C22WI1I5a7C09gEcz28OnKJkLDc3mf0jYIMjm1VkivFA1lwNzXbaVR675swp8eEFuZLFdAQGdtR4
Q5cd0WRsCccSS8Ogj+jmETav2kQHhDWHcxEXbJ2I8BNqrBizo5oUU+Eck8RV2eA7bAnJkw4/vc3P
EQr7r/88CX/s0QLJPc54lmQFys7obwlXHHZgfLkhHxbFJkSHtyQrkUCC+gqVJdhW/xYW/jiOjkuC
lxcl6EXiv78R5qJuQiKjV/Zh9jFWiNucw4JCpo75STudTtlJBLT25jIf6IYJHxYxosBA0MMsBbsO
7pHlcyG6s3BpgWCADbk8Wfij4ARQBBsfjXQcVL8eW2MA3oZyHYoRewW76HgcDThDmHrStTFe+Nbx
5Sma1IQ7yfoeZxM6fEed+s+zjW4M1tT/8ejAToboBt2SJInRQP57Xo+kZCZNtG4fpNzyQZTO91RX
IkSie8iTPbVo50mb66LkScI7WVprWnMTDZ6uWalRm5Bb2yiS3gslGa1MmNbmW9QO0VUQPs3rno3T
8D3tht0+qSlX8CkCLzG8SxcQXfcaPFye6cqg2pv9OYSsWB6skWKdylxFKr6jkY15PY4WHdBudR4w
8bQWZu9KOS42Xatm7RdshmW3YQMplWRd2p15Evv0OR/cljZVtMY+AHLjQcYC1ZZo3LWTDHVUxfYh
7DvKWixFfb32mwCSPesuPy+cNbTOFFn3DyGfkvajT4dG1DR1SVyBlMTB4cobN/Oat0noqyYbmiuW
UAfhQBT2W8HHKLrEIZbJuSFzIaOT7ieVvmzZ0vTkhU/Run5Y3UrdPZndSJ5wYjD/PUObzr7sbGnG
qdTTFMv5PV+BgV5EC3TjDFi6UFPJ+4kmsmJ2n03xGquuGL9LoILLWmOpbOYH9y6EqILKao67KydG
kxU1stFsyC9CkT5/AOGa9P1lyaHBGOQPWYzUYZbXmBY2vd/ptGBJ7wButXxP88jl0WkcU63Zteei
lQO4QmtvmhM4jy4sdyETTdueRaqCz57EmFBz9FRkA9LZiqS+L/WyRzjWh7loA1oPJM2Nq6Wwe7dd
h2Ymsr2EVuG0qXrQlxBgF9367NNEfJ7N11gcgYgqUKQt8YPXyLp46TZarPm7IWEML+7tTdK2A/4N
gp4Ul9unOTWvu4e6Y7npcnQrkqv4aN4wIJ5Z79llHbsYMGqWLse5GGWkxXAamuFQ+bqKDcqgqssk
z5p3W9BBs8dOkC4MZ9ZTkujr3m+8WN7lHc1aXhrOj8qYWZfJHm0YIch+m6Kthpkim0HIvkfUNjK7
JVRYNtzFrWnj4REt164Qp9AhEDSnqY0p7h0h67ilbSEDyFZRI7fW1JHuO1vUo4tINn5KGuDQ5qy6
gfMX3xTGgKbK0DBGH8K3OEGqGL1NfAnu/yD/GsOPnD6VM0ZfaRmPND93MhwzRgfX42WapSPPo2JH
yE8XBzFexYObsAD2EfnGxXGr8Dn9NlTpsh3TZzoIGBnOklngaoOMUeqMcXs8nlinMsn+Ew/rMc9j
yjtgSWgYWTwKMvaFTH8Yg4LGnG2L5gSrQhFvzFRtITNP8ARTbzyA8NG3I+aLyH26SJA14/W+6Nhx
yy2etN6fc6wsXIHin8yrIOuxwHJ03PHks43gvYGrY2qWBbrKFkdsYQLuYQHlC2P8NR4Lrph5BeAm
8V626il/7rMUfekDeQcMUWpwszAXv1aP2GeOr2QdOQYn3PZzMjxWja1+5bg827PjJzpn/T1615Y8
/5pq8vbx/53kt8+hXk36e5ZohRuIRyKX177NdYsOw0g3DBrER9jDlU1CmzZ6BlzWTLzM3h4U2oUO
Sw04mbfN9RijiZOVcS+XLX/HlZ8wS0uiBnwk0UB6bIViGwQ/EHy3I+ltVJbgzYE1kXnlbzM4aewg
xLW3McmkRY1W6WnMQ3y1+eLA0qK3R/u2PHLRD5ifPG3xG6eMDcfgV/TnsU6b2B6XkanM8eY2mYjJ
lx1SKO9uMFJ6TO/bQtr95nGXGOTxLXFrZ/weCPYUq2t28rj1twkle9jxwzTQKWUnEmVj313vYDit
+tIcuEp0Cq2fsKd51xz19xzwfNuFJeY1zpsRy2fOkLFi8Ba03fzdDCz7+EJoxPCSLk2Bl2GMju2g
9uy4/9HnjQwvfmiGpj2PTYHvlYbGDQWnf2Oxu6Vva6Xt0J5jl19TzrvF4nbWlvb4EpwAEy7e6bbH
Ob/EZs+jF2RuXbHU2kDG0lbRDHmYrbJOwtEN/UcNhG0AvAfgAI9J+ms2Ncd29jhf8V6/+bwrzj2S
xXW7oXwe1ukKfdwIDJmBp4NaSjE3AK9iHnt8Xjoz4wVJYzY8KOPx/00FQDlZFGIAFgZY/vCw9E4A
FAi2w9Vj2UzLx3wUK6oAse3H2g8cobw7r9QkiDCFlYMvToPCEatOKxkFn6+he7b7+jnK1w7xphmm
qe+vfsHJnRuk7c5eDqh3v20p1Cb0SncS03GhP/cMtHhQJ5ezAKFg/0hlMQUH5UyQIb9yb0NfeTNj
ikDG3nuMqG/CnJ3yPYoR5ZxNj+mLV32sGqDLxxJ/Q/GKuQ+Ygdgnx3hd2yZ4sVjg+LxpAciRsh12
oJs8BWuNg7Ddbrm6pxpMjLHOwYPAol4yP2NdvYEse5wNVpz9aKxIrhthdnzH/gYACZTlwK5MlvZA
7aD6QemrFGqnsXIDgInsVvX5sZ9cGlqA8E1fOIRKmosNZ968IdJ0Z9R6x+T5lh5QQeKLHlh8N4xQ
C93abcAoPwekZ4LcBDFb2z5w2h1Q2eRx3N2zXtDcvU8BOm/itIqObPKcB50Ncw3oAkKwkgEEyr+k
DUSepsRhyPHwd5LuGFUOKQEmVGXiWG42sTEW39tMdm4CHgqSdksXcNrAcWDv+90H8myRTANV2DWU
AV8Qb7G+SNA7ZqCDaOZYRnokCP4oLw+UamiRryKz5moK+kvON2ni13Qd8uEhzyG2Fuc0mWZH/got
qHfihBONDlk5D0BhSVUMMbPAZtLQuw9RY7qmqUS2Ubk+BYbcxnznSwtJ2+dZFIAmLrb3i+IVScAJ
+LiD3ZZOoDbnKDhKF8cTckrGMu5jj1WuOp5UC94k6PWzgM7UWv8ayduzNLoDTFllGd2OYf0MNwM6
21hufGuOaILs/9i87QxJhjqNPzFk0SXHe1kcEXxia7bjg4ICnVAnVO4Hwt6C0IOt3CBbFA+722J9
gmyBHbsS8jf8y68li5wSkQh6meOf3lDZI5ySBnT7zVJWxomNikcvwSiayhCNwHDTbRc8uQ5mPHZ5
Q/YDDpzRJ8JLirTMgVEVYX2nEVBw0If4ced9i07jl18XyiwIMs8GS4U8v1VsY9uBUnwo6n36vn8L
WP0b0GhghYPVQAbwJHGPNrdpWqtGmUmU0uSePPs20xizC+jiLTdtAu2frWQK6twzW4bjtvzPDUem
HudIKTJ/bHKdHG3GegzrsSaZ2KHnKTM5jwoqm27Abjy/TQi6NkfQ6+HYg+9N55h0tzKhAyv+Bfj6
o6AHloP4gBX809Qh/lsTCExAJKe9Tp7lBI6qKVnTrNgNYUKYNSQ9dtCwAHiR5dKa497/pbr7vbY7
Lg+fCZB9D51ojo37O55g/TpB4swAVb2Fxg4YMO4CdQB20j9f6o9WAXZTBAdDXAuQFf6fH2X9f4Hz
AQyKQiCV/N81EvXrNFVGizR9xzg6J4jIuTweqgcNDosktSke2a/g+M/38juEkEGRD1QohsvVIYDD
Ov+jUyIWmgC+7ZpnMEsRxtosPvLxeS6gsNwnpM7/Ns9/v2DCOYCDvOAJwEX+B67YSxvFg4rEk4HZ
Rf6l6XHiX7OtR5j7tbP/eYAHJ/y/ivZjhIfyGEIMSIxjNEX+uOAK4UQzuiF/+hUxAiw0sIi2nG5Z
dl7TuVjOnRa7fe8D3bpa+fGI59QiNJB5BwPqX1C5+PeVjjtCKVVAHApicgb/sZ9yvf96/huPSGAb
NU/D26YKyOuwx1ffC8T1tlhaPAKZgtKa1JzicEBqQeRxI52mxoPgZVDZnzNFpywqV4SWrUKoN/g4
9oeIH9qNop6swltXRb+F2X+e1j8fIx5cCoOBDB0TWAlD7Pr7Gsa5a1yykuVBzv0RmfafiZCes9G/
h+jJp/8/SSgaILBcBQv+p6vRwdT//XpsRTaSFJF/+HXsrY00XRlNiKzQUs1t8/+C1rIIkD/Uuxhf
Acb9Iej+/Xo0CCDRS9s9vB1LSJKPp8H6AftinM1xYPzzhB5f+H/YEvBZEOuxUA9SCpqH+Pn3C4YN
lEYL15UrNhLbZxVTitEvucWG+bct+PdL4dEV6LdDxosi88+xKZGoDRqz5uotFVkyoCNYR4lRePnn
UcW/I9D4djA0OFrCmEXUAYisvw9rjKAy61bNv0UdYOpf2yrJ+yNVtFQd5WQollFVkUptwkpmB3Q6
ygGp6Axe27iyly5ECIL/cl9vFJH/mnBgmJgCDuLOz7Y1LOd+v7MoQr+ItXK+2B0c/fmUZOvRq/fw
OvXTX/M+ot1bTTM0ujMvldhRxZYua1ysbpFFgBrUQLuogUjdJSkwkehRiayBmBQcU3RMHyAK6ON1
q0SCVtjn2RiF8sx2STqakxr8nrgqgu3FrOrCZoAA7+gaTzR/5G99xj5HkUTfiVHFZr3vG7lwUHn8
krcxsJoOFBLo43PWqnogncYS+ZU4MYJfk2X/lu6gcgA7s8x/hte3Eqj/OZtBqgRHCkrWIz0JS0KQ
aE9JgfplTDymG6lf7tkDnYcjySRvOZcGxQLPLdIFxBFlPzsFx4Bxtnxs6xxs3M6X/wvFGBznIJy/
JVg/Mzt0/ALmdzfFkVwwAx3WNWqePk9OGvpJ8qx6VDvLTYQuSttUw6pm1HnoMwzd8EKRjnP6kG+O
p/q6yyNygBTzYoH/bm/1IQ/bTE0te68ABwMZYuh+lJ10xSQq4qcmRKo0FKym5JEbrlk4NQZBx3zI
Nr7s0wf0QY5OG3LTKMkfIL9Dc+NDq4GCg1IOx4IUQmZr4rirVIxk+K8NJfFc3GQ5ZF1f4mzdXPEA
OE/o9yPnXZ+cuhHSAVToEeo4V0HsAEbOaZw2PNs6rMkOcnpEgJgsFVLGOCuqLd1EuOv57GZIaQaI
QVHl88KiXwu25HxJo8GF1zxS/SZrAaUuONOKjcp+GoEIEV8Wb63AXzHSgFXT5HeFwnnSQZE75LB8
+pX/AZA/8tdtdMdh+LY0hp9Z6siGHqWk5eCLQINjo1zFiLDNxHAbIMgmZejJwj/gcJmKZz1yMpxV
C1FHKZsmPMOaBuYuWxvEpU3BdW0jul8ruy5XQFimJ2bzpFp5Jh9Y64YIWPZiPwgs6qu0ySACxe6T
r53Vw6cmaqd65TG0rcVA3QVFOKCuZMxuCx19mXpsxzHo/C4Pra5ZKiWebkRAmWdreuqm1r/bu8FF
J1QL7lRsER2wYnP1TWr/DH8wfWtT0tyqZXanbAY0DppGcwXfLF5LHor3DBJBsIN0+70FLbceJASH
WwqJcCa4uSn2RJ03MaI7PeosxVcX2wjx78jOAV95XaBOfLXr5C9gT4nvhvfDpV/jAQYbvMvOsoum
Z52iZ1AOgI7AEYVnyEtY9+LrQMbsUMaqDwGmAKcocdFNGnHZlhMh9C4FfHi20Kr/mDsm3gPUbMHm
cZR/j9GCQp0V6/hpSTrZnvU2khP8IdzTvKQAQhAKamgk/A2dIQEpMxWKSjAuZPGpXRK+XYMZ4b/N
CcwNTpPXDuVXq+QG5nZW/ChcxlRNBIHmnIMmUaex696vC+1Rv6npNptdbCpRyOlr1M36DmzY6HbO
42OFiuzo7TZLuFmRZt9HrF+ugcqTm7aH2KsuEP2+xyFQsG/3IoYuBXzHz0Gb8MMQslZJG+9f57mb
EjAdNGiN+z5j5cpBDyX4RNbXeg/9epP7BmKOKNbtwxYzBGKUetUS6EChSI1AobarsedE++QWFkZr
CQT6Yxa2b5EX4iGNsX2W2bsakGfUls2qFgbZ6URPcHUbH7RM7edNr8gVI7Tdm7n0PbgZfcXaBipP
4mn6FR3zqaTwNrtMADAgPFbu/RqP/Xvo7lxf9c41L0Zu5pOFZispzepXeJlY3ZUd7g+d4AJYIDbe
KvcqXYvwyJNZDtUIId3XTum9RPNJfRyn1pRaL/F7jubGtU5sAcFuBNltO6Zf5yJf7zr0IRa0QyAM
BBjlSuGJQaXsm7u8IJAtDHHPv1qCZKsukDd2ZdbN5jEPeQ8vKJPnFW93duXiST6C7QfOCbj2LwnU
xJfFr/Gl00v+1VLxElC/v+xG7cXF6BRSG6OaHxsm5CId8/6E9HR7dpaDHW1Tg05y37gykstynfMe
enLkx3HZsJm/8NHxV7pq+qEDR/x12Zf9h8cCr+EtldynIDxcIpwUtVmNe0beS8osjMsdsXP/ZY+m
8UKhrQNvCTA3SOVRirMM8jsclLC2w6nd51cMDaNKz2N36TNvX8B8orj/JbmJo5FCYEHnz8ALzSMf
pb2Kt4E/K2X322buzGllCLkoz1X7MELUc2N9Gh7HGU5aFgYw3yCNQHBIzLY8pJvC5gHW9i6mzt+u
loXrNqx0Ap5UjBeRq7RG2Q7mJ+AYfr1D3HgHvYh9vyeFfCkA6Xw2e+E+4MBvrrDZ2P0eEwcmZN6e
By6yO3TeY1o5xYe62LcRynswtc57Q6bHHq2Bx2adNOQJeojOFtKez9r5FErpbN/vLE/9LeiOcPcj
avrQ0J0rxGy1nijri6sYvchq0Xv6rlgaio6BJd+JSMDQutuydIf72aZW5OA184Dai7s+owtzp2iy
/eDKgWtxF4huHoH+DA8k3caPg7Nf8TsNAOg2/jgrZDCdZ90D/CxATsxglXLDJ518gcME7BMGGaJ7
UJD8S5ssi7nIZKBpxWXMblOo5Ioz9Osjv1Gy0DX6y1BfLejD1wXfFfj7u4NIW1EB/wsCHsLtRgzD
XOdRcPbO8AUNqHiFQ8n1mBr1jq4pec9G3uoqX2GCCNMXbZ+6pl3UCa3oTd6qtp8gibNjBr6gEDGB
qnye9yc4q1kvL0fqEdXcrPC57zFrU2h6yEqK3A5VzJC5VJnyYrkHitPNFRS4zYcAD0XYmERDfgcy
m4jrECNFvHUACNzHrEVVahFHrHbZ4T3QjKA7XS0uZzdZskZj92Gnm0iWcltNBFlJgmAXXRcpOhUX
A6mHreUyZ/6Zk6bvwAxqBm4h9xDN0Fck5etzS8HmKROZDu+nLSb7JaAAhqUjM0l0F3gHs4rEor9w
zwaE0xo0272egLjddIlrK/y5kv7GkW2du3fDRnK+U0z/GK2qBn6k+oM9ppNMvXMu7QpXbzncABIA
//OE/VCg7Vr5eEvUKY39IO+gh4G1nhoBP1e7W81YUrWhIcV811+NbZpNpyZk4b5vAd/W3dquV7RJ
46LOi0gyQHWdja/7xmq0SX3GIAkK6MrD2cE9kIyvrFKdgF0CS3sKiBBY4sdYE/t94UhNqNVbcpkm
AX/MBrYmPqmQwkkyVeAMgCIXSibzp42kE0Ni5outHSpEUrhw4OGRFk7+CEKmyE9SD7rMGhOv/NQr
FjN50sk6Zdl9TJbcv6DJrMRVZ4r0a7MsX/ZdNi+N1F8arrOuRJmgngM4JydRCHuJcHhECBK5RVuO
7bfDlgwPlraw4JGWV9roHTJqkL3hEKgy9WzHIa+thVGgL9oU8XVx6ptrxH5m04D2YrOKe3Q+C6ja
1jmYesdhkz7yWdJnBmKTrdsFGBTWAxZMCZ5e+B5Pun+vzTgXp5mx5m6eoBH2ZnbNya/NIq6BZjcM
dlkrv1ZTZ+pkNMO5NyJ7HvsoPnEnp9teQDCW9GsKzQ2aqVMzo6nOURbVSSKWr6Nn/gJbrwSupQyH
cB3xBQ43Os6nB/Aag7vWNkCDPodorUzfwE8lnxdd8lgJMNFB1PTXc47BnTaA78+7sO13gX68uXTo
+9UWmzJAoNbDrsgnOPzbvB8gSUV+gVsQTzh12rNnPK/8qOXHrm3iL0AE1zPIRJAORlydIdTrHkkX
2WpRufwEd9SXoQNDrUHhdmaJ6D5PIXFTmcHD5TONhL3xCYVoW9i1K6oWoO2N0AkG3URA3ltIslCE
03cdypKbBcaV33pJ2ZdeNPEn2H2EuwUd5TrTZrqmgLI/oikABxPEtFWXtIvMfS4ERd6K4HgswvRb
2h9FOuTyx6kNQeDrtBSkPUHljQYtQO4pvx6zsZ0qeIGsDj2wfQKIyUIXQ8GMOFLCqarL7gc9J69S
SteXyYB7KLuBSQiq8b0VYDmsCbnp7FrlPmEQXINgCjUjju8bpSf3HyjWc1n1mtLoCw7eYEtOirBc
EdfntdMduWpNlrwcfAbI1ZbelxCS63cZpJSvfik0jgdUnufJC7C0JpHRO7QU7a3eQHYpbYOU5m6d
vX7tE7dCfQX4cynbZVi/Obdhr2BTok7zGujq9wXdtKVEp3A5jd0CewADaRsO13VHMg866w8YiS7i
rJh0t+mG+q0kSEdcDVdKkp2IUVAORPuSfYTbyvCZ6WWFqpzO9RAREz34wOJndP0KDrYScrgyd0EO
l4Ck6gbRbwyn1Uio3szKkXqCXUImWLGEmFTQBIPvtKko0yerF/DvwZTBIqpSqWSX9su5WXK0eFRf
dT2SNHs6ylhYrWwGhg9VRkexfxpnP/bvkikOc42qQvQIaTyfdl3Z2DcDPHFgADSm73JPYXQDD4CW
fh1AZyVjtZBi7Q518Niv0X0vp3ziFartNYVnzy4VnJcYDtxsqyX6asVQemhC0q0el02o/nYrBCCd
avYowPTjsAC1ouUKsQj3Z+vhqvCpafp0auqArYL2DlRCMBkul9VMuTs3yNXGa0j1iPprNvO6ZCcJ
XpYaT5lBD/AZSkz0hC4aBC431naDsr577Lzu8RzgSjq3vgPDGr2JBSRwDP+HIpxFmMe5G7eaa7lm
nzKbJfL5DUQm+miEuIEfkG0Si1Xfwo/2oBSAx3D0Z7APd/a9SUW05hfwvXfsNxPPvP3sdZBEwp8F
ABxBZSu6kOOIQDh2H70EoABpOhLK9SHqODwMKt/M3vSXHV03PC0ced3UvdLCj4uCMarz23hLPYa3
l/gTaLDHq0DGga3GM3WZbvNTDgJtS28i7802gR/VOuQ4qB0ac9a66BCPiZvqHuyo+wQkM6TumiNi
brxFElWkl9YxBW86oMMLEN4WPiDWDyE9NeOaQiyvA5hAHNjBOBV3O1K/4gTxdS7QnVsE176MU8PT
E9t2ml7Qj1QfdeGHFwLWD0xeJ4jiytRj75zAglHfo/HQuENDI21/mvJDLw/vnpGt5Z4YNEX33MM+
C1qdG3h/LI8ZWLtXwKfbOxhSUSikc3/fxdumTpoqkMgW2AlRTYZnuHEFdm2QwrGSjnpLS7iV9ePF
ugjsyrXQAVLwaOm/6z0SULPaFL4kOc5RXzu6b08zrDtWJAhkOCEDRYUoOp1lF5unTtVCFesr2cW6
6TJugomfir7tsxp/8A9OV3DIteXcLSgNxp0sqEZsF0t4gIG4deVhCLF8b8h6IC7IqJMRPm+yOUM/
tghyVj4uQBpKDB8rEaXTdEq3aL6K54l9hpFRCsCSiaSZKgCKbYYKlW3zgyryyNewFvHuEygZoHOU
VoP9V4FrYhYkSHECvhPArYcGlbcqU4M8/H5FI3CFdrlnJ9bnww1p5gkUe59BogXOn1aglCSbn+ti
zDhaZcTJC9RPeDDwpyIlBefvyujBdJUHYPa6g0iBtSH4e0+iCeOENjmP9fq44WHXKRcFP3XgfPwg
IFUBPOx0c0cQhucvKC6DfM86ZY+si8KlEBlMfmNTlrWvCJF0u9Al7Z6mQMU96JvNd/haYOaLsK+g
0QkPZGTf27XUbRReijXzj8FCM/ugIa9D15qpCdGUKYgo+ow/xYAPWc07GBTGAC3aOoCz859AU+gb
s35Or8a060CbtNmzEc10dskYfcrtHJecgR8p7bBDOTDvWwl10PYArSd8LRI/L5A8DbB0KHm78OW6
yS1Yc/O4g6baiLDidvlwUDZQDVd6ZFtyRucK/d+IQvBYQ7K9IPQS6DDggKgZaI+0mQ2SAjjY3VOv
/V2TxEtRw3BTszMIGvpDWJkDG9qNGCVYCuxLamXRlAoJ+DtDjox3LtJiLJFTb7CO7AUHTaaHW02N
A70DIwxwyeOugACUe67hpdcvIP7VNFLtaTcrfqfJQPMDnUXpeqH6rzDL8ZSIGY49Lts+M0SL5XZ1
o9U1bHKKpzmzzuNyGSwMCLhGN1Ql0z0dRHJbyKFnoC+JDQrxWPBbQmTyug1tf7MSPT+CQ9hV4KYl
X6Gt8yP6H3DagYfM3NmKhbTdah822AMNtoAO38u2GBB/LR1uuzjZsrPLQ/aRCKnXByBXPQUYMMEy
YdAq/txyMDFKeJhaGBfyOTqxAAP6aucJ1BZGRDCAUDFU/X222lDh3ERWh/y8ltSa4pi3/F2gATA0
TSbxUAyKfjJgfxwW+cNnOqvpk3Vw28Nf6gD2CKYnCFzNgiU/2M8NCVGD3GolFUHmcW89RIIzcJcv
Y+NhrdBhU9e27dk759104zIDDYpl/R1wAXZFRFR8BGLcMiyDJn/VyU7hVhvNT4vdkut+nlxSdUsB
Hzi4KShQekZAPGyei6uZyjGvd06QOMG5Zb2MWbIMT1DxtrUFuFVbLPW0MjTzJ6Qv8e24TRKcxRB/
kmJbP3Hh4lLPPoKwMOtPqhjEX6A7RzUs3dxLgXT/Eqcifp3AjP8U4VeykqyYOEgRPkELVNyvIB9c
9OKw6wr/FcRp96h9tAm4b09RjH2wP/KG9Mho4lRdcB7YEWXGTGv8nYFboGjkLpjE/qcD2FEXKwoV
iOTHvVxlPH0kxZA+d5Km6n/YO7PeuI1o6/4iBizOBC4+4CN7Vmu0bMl+IeSJ80wWi/z1d1HOYMmJ
jdznIHlIIEjdzSarTp2z99qhRVf/2DSVYESHAjQ3zU/zSPcftENDP6j7yAaVl3LDbB531SMn2rps
7jqrJ03hegBEwyoPxXfVTHUtvmzEC2rOSvgyDYPQ+toCO4ksBqjaKuoya10NMAbHpMyWIwLzeXgb
pWqyP9mVVeeHbCWUW2FkdfqgbTxpW1PH4pWjsmHWhm4j80Xq6BsEgWKhbPT0OQ273Ol0dRxnRRcz
cAxl7yyrmrwPTlUNLCptkxcK8ItrJ8BsqPPQT2y02YljhDYW2i9k0pTxqL1mPNo8NMjrLRuJatLU
X/RWm91+w6AVASHQHRgQsG6WNM5RMTVxtIrbuQdbxiBxFi96eytNb+AIk5rK6bp3tTdFMtswIPY4
92FlSlV2BaCoH+tNP5GxJLZ6Y459+3HMFylmsLNxk87hVFuUZMHSJKwMhwgTYeaHdKzXT2I5se4X
+ySGNtY+jFq8GHaQRl7Oz9Douw7wnqHnwHyRzX1UOBAkfc+Vu5+P515OyJkaug5ANmvVHDAmxyP4
cjZHq8wbdNwLX8q6Wb1N8pvGxbSrjkF57ybWiCRN6gpaX5JmjOh+8QZejrfXN4BQAAspFHOmhAyF
Xr6B1J7xRsWp+zn/9gbKb8qTMvcL7jitZi72bVL6H8bvFxg/vBSrBuSfMX7kcySM7//MGHvOmPn2
S7/DHDyDVCTDdwEBfAuEMf4k+Pn6bxb6Ft9enbBM1R20OH+A573fqNcwSq8+bQja62iaqe0aFmOJ
3+DXMxf2LMGBilXt3wAdXus9INhAlQI6z/3Eray/VqC0CnhtW/Ss443F6hJKgg7UocMuvY8SvXLA
4SZzWZ+zlRL2NlUVuLVmThoqVVpFT24qK0NsSIcwpaJV7ywzUyd4B9lFbOCMZypSsVbTuel+D0P4
R0M5l+B7UYKBUsla/dyu7hm2bbx+514/TsC2lu4Curi6EwnOUXvK/DNtWv1q0mZmc999tTffxu/f
gxUwIf3wkmjAhAvyf3XQ/yBO0HCDN+u09sJx/HM9uFrGGgjpAPUjpySEaGDpD6LTm/f+1NKADUdL
4kjznZFjvh2zBR0jNwVAtUiXq1I50bjsjcFRN16VIt6A8qlu2J7EfWGIYdlbUVVfZL3gBB6ziUnU
31HnBG3HWAM9OwfwXTxRdl5ojlR3sPu9jSEWbO2Y2gCyMnZNA58GCcN9NwJNjLFDMCIl38cLHb6R
NiyHfhx3Ua/Nl7OTGvcdowHEOagwGaKUEFsthIzAaRtx1XkIWkIXPnaMCttfKYTrO9fp2nabNomN
eyHgGgWpC+UaNSANfi2Z1U0MtStFwYF/YGvaRvPekFO+hDhx2uRaJSXv6Jl/SJkDhLtrbYjcaIoM
cc+kUPQXBlpw42rJJ1fDvDs7zSM68io5DV3P/UfIyoLkk27KHZWAca+ZhaEeEAEo7YNprL2LtFe8
H/x2qj5yQkE/LZkKLGHkaLx00Uh+CguMd2dkq9hDLa0OIE/PsuQmkoJpAI2KMtlYHHlSGiKVDes4
jt6Ns+O/kxAq4sCfBICrNnVuE4hYS6j3LRcpnS2+BQ5+A5wDJkLNwVqQb2+5juYY2jS9U0zGBQRZ
ZQ/t8mZe6hWQZdiGuIghQCQnJivGvbvCIf02zfn+qCwufHZmAf1u0NbkEjldJvG03EKtSxgb/tWN
bvGiDFumqTyEhU97LMBMAtC5lgbgusiNN4XdCk71f9udXuyRPIZssC+fO9SadMXVJJvixjTz+Mmg
sD7gJLXoKnLmfqriXD6gCcTUJBZuWZo36kYS6eSFSTZxxcsiyueToRxbbe3a9d8hEu6HWyNdNGdj
S5fbRlK9piGuIae71gdlm7vejgGKhyWQ7jX8wcKeYG4y7kjj07ROewISDKzp6wyvuXnPf5ag+NWk
7tJSByoKDzxde7z2U09YzBgmtS/ucWPw9RS51jqBBmiJZJdpKcrt4tbNe64MD5eLN2XZQxKZUJlC
lu4fe7ibd6A4eRC0xWV1xGuJdSYvdEbLBrRMSr++O8QyI9cii8h3sEy7XU+yszqb4KLjwK1HXsWh
3loCwdPmb5XKuC4A0GgfjHZXX1RJbnT3HEg17Z02gqo+D0andTez8nknxWyy/CJkm/23qcXE747q
CsdoqXVMtmmBHRdpsUAsFP2c4gcqMaof1AdgX2IuRKNjd4wKr1DUiBFPT9NSWoTPN3KuNL64WuPc
sXHk+lCgsuevMCdmDaU+Ne7TEe5kSD2UOI/YHUfjOot8FgovFnn9yeWQc5U4HkRzDjm8JuV5pg6w
IbvsA92LKWYWMcbDZzqBQ/7QsUKIJFTRYnfXNWRzx6PLr0X+1i1irdsacJKZlXM7nRCz8Z0PpH9c
ZcNiqgdvjNr8C0llBp0zlO9xBMxbGsZ1yf6ztIExZrFzxLLmMcRGq6vrRwTBYCDBPBAdpqWx/oEz
Qx+kMM2vKlP3H205RmG9CBTJsVpJ6fX4dkYYvs2HPtlwY6wzsjg5msw4NwD06GWXqZwCYYrZ3iRu
aR80KtrpXFsZZ5eHmAKw31mN7VRZQDZYBBGtqTlrePq73m6M0Cz1Dxr6PQIL4KHlyFyCNJkUU87c
iD8WfeR+UfArg4rp6TXi0PM4de28JfxA3To1vESGm9WWcAeLIVhv3nnQGD8Ierc7Og5xhBWypIU0
uB0HJYiObgOkIgCwDpG+iYu3RgZTzNf7YbdoAzw9qVRY0fvZynJqrqE1lGf8c+N2nNzilmW9+ZD5
Y/JGWsXN5OoK5BvdsR3cG8UIm+k2kJD0Tdw7xduptPoYAUhVnX02sE2Rt8up0HxyTUwrDSR2WQ7i
rsuyJ836nk2neaygPiWbbOmrnZfq9UPiMOQSbD1+4Dk2gMSV13DVOMoM1gnoBjhf/xVuSLdhnAFt
cMni3VQYxpUd9y7zazxDM9A8yoFN3xnyouWYvfeKdiYdAFvR0QXjtottcZtFdbOHCDNu8K41j1ne
NVh5MQodqzkScjuX7njVDlb0hp6us0dtCzCFMSXOXm3xdvPsOFcarpsLFuz5oFcVzkdtHZtjvNvO
fccZYIUft+OcHcApOfd4FZbPul5kFz4zlIsOI2yx+XmF8vJoYlMSodHkH+y/iAd/SFzhiGp62Zrs
oYamO8CYgcw1mWxClobNMNPB5UU85Yefv+oryebzq0J89cDawBgjeuXlecRCfki73vZPLaD596mV
sjBAXafG+PnrvDz3fPt0DspQymUDZeRrrpZkTjD2foyYBLM/a6resWZXeGRsvC/xL4q9v3sxV0f2
6lIge6hEX34owTOskXrgnwh78bd1DVa0J8MIciP0hZ9/rh8LWbA8HteN0yRq5deIlzb23UYDv38y
MSFdVSOlt03PL+zpeFz0bu394i75m9cTtkMKJb58NITeK7myILOmrorSPi0qid5924KqRGfHsFEP
T5s+nbm8P/+M6+X6TtDKPcKHI9ONTYWR4g/F+oz+C6vpYJ06AlpQgmlMqylLInbgShnsgRYNXDPU
Ssl/61CL1b++ST3MDFxnRkwrg+rVh66RVugK8eBpHNPuME2aeVRiqr9hD//xTPLjo8CruKRDOY6w
4YW9umtoWE6gOnvnFBPncCAID8Sqh8vx5xfz716FAyWWlDUwB4zGy3vTGUyjtRlznnymfxsHeFVo
qOb/cJvYvmXqWF/48tzXt0mOKBiFYW2fDCbZ+7RLuCnkjPNqO9Pju8KhLZf9zz/Yj+sXazprGB+L
Fgcv+/KDVanEcFw41gleoPMoRi8+LTpkQZI8an9bIZQkDahfuEV+/ro/PuwYPuDZCD6tD7Hi1c3h
k+SkL41tnPKRpzuqWScHYMqbJXO8X3gF/uYjcnMghkARAgDv9WLpFhORWyjskBvCNadJWV8s/dC8
LyxumHw9wan1rvn3nw9BPfyzlWBnvzbSSB23cQIr8FQ4bXeoSougN91L9hx0fvmkP6vmXz7qPt0J
zCMWfiDvxyct8TpPZz05LV1P2giGfEDmtqsXd1AD6KRnBYzYaKZMVhN13USt1V/JVhJBY0Hh53BR
209FbMBhZ8ZJ1blURXLj5U5T/OKy/LgQriAyhPasSCupcX3OvvO6VKk9MfuPuMOZEJthCubnfbai
sAOZWSv81qes//k3IX58doko46lie15tXa+9KXFBvwSQILe4p1HrKhTOTQB2fPjsdYItM2mi9X6H
HnLVjkX7Xkp7EcxifXXX9kZb7Nt4XGAtoSzeYx4sks3P3+DfXRPWMO4VAUoFlsrLa4LeN1mkx1OP
cJKiW7czSP+A9vFkVmkwYQb6xZfww7PnrKmMKyRn9XxYr1+wTfu16J+Xk7QiJKJ6Fq/6o4rbVDWc
xn/+6f7uxegb4aOHO8l28OrToYz2MZL680nFSt1kVe6fdXgvECOgEaa/eLEfvmo+2RqyJ3Rz3fGe
41W/u73KXBNNH+nzySEbxqF8HbizeBA5Jf78UxkvjSxURg7L5Vo82Hw4WvKvbuTCTFKFx2GiguiS
/kbnDDeGGlGS+dtIq5f+oskknRArtrxzgr1CcSJxzS5oi3UbrFt1l6Q5fQJt4rAU9mJp3i9u1x10
8FHvfbpe5g4N8Ho8b3MOxyj45puhqn2ozT//JD9+Pza8FZuGKc1tVFbr3fndJUur2WtWheLJWGZ8
CNUIhGsCJhLr87+uujD8cA+QXUKX12Vi8vKlhhj1ulSELnXghI4eNCSUaYRSbDV0chdWpX7ZP1x3
r+8WRottDYgoj76LqVH/4VuqltIUbWdbJ6dV1pcVLcSsOvLfPTdEcLLS1WmXwn5bK2X84iGDAvT6
xXm8mBqYvLKBL842X35cq4iG1CK54CTIvC6XjZ55ZHfvZ2cZTVKFVOR9dESeWxvyA0R/5cc1T6DZ
xenBGGaS4gwjm+/0saSLuORrv6bt3PVgMYLbY7LPfdQB18r2I3//hmGmVvGXQGMfvok+Re6Z9S1S
bmhi6+1VaGwG+3noRHNiJsn023B6dWMjRx5DxET0/XIaR1GQtmQTQiaf4GgATCWcVBd5ecsEKbvq
nEHboy1xbr6pRmu3ylfKCeO+b9JR2tJ6FfauPfpwKrrmPOQWOSmvVaSTlwrgEIWNIoBkCTQUBMOl
9kDvW5dT/WQuGWkzKNNhH4VjIwrxmXF8TlMc7xHJIapZm6FznCc3coYAuHW1dqmP4M1pevsdLoaD
A3kB9Vq78NOlJWj1ufiUSHrUzidcGcV9w7OWQMOdv9ItBxGci7jj4D53ys+PsaepOxSpZcLEG13v
OY9bOdyiBuMLMRj7d1t4NE1OXoXOftGNOB52Am/PHYYh7xw7gAbu3Eb0n1Wv8ykmM7OXL6ZTjdYl
vqG1FTUVfM1KT/lFPrr9hIidpiScBQsJqZFZZ8nVlHQ0SNTYpfkAR9RpGHlu6IPQuRpWE9reK/Gu
bqUZ8RdJ4mDQu+CdOLZq9QqrGgAD0smFXcvHsE4LJynM3riuJmkPdysOpt/kaISTG86rNXjL2Z2a
UIMpcpSyw3u3GQcJRaapCKdk4MkNs8TcQVUlOUgY7pS6Z0tGKKkBxq0MLCVkelV3BT0trxl7YjmQ
whjEEPl0GeNRV929gMFa7D0yYvLLKvEc40pLO/aG5zqAnj133xI7tBoSh6DEEyYm4JYRjRCPmLq5
Vl/9YYluvIWktG8tOABrvBkoBeLeygz7KY2ShJCIsZ+aw7fHyiHzkjuUZ2Zyzcx7quyU1hvaAnEv
yFBID3R76c0bg8Uy3jk2dxGaXk5mCYxsWMH92jM3s378OKf1JHcqpQ//bTQjEPSiWVwLidiitvNq
13pCpLB2Yjva8yBZOP4oodOBf97+XNRp3U1C78o926hHFvAxjGp3tQfu9AI4MY8pXG4mDcVscWGt
SFpYEsjXTm/7quWNCJ3eya4pjP6uWkSrPoy42zRJowfe2Z1X+2q8tFUh7p0MPSB2kCidv3gak4xt
hunMugWBQBc4mamNTZ4/dDfsx4wBEqQRtCu4VyymOTlP8GC6DxTm+RAHKEZWomaRSpR64FCXkt68
VtjZqeh6uvVzQVNyRwdt8WhJZFZ0KnVd0WqjQz54NMiWUWbTtx3/vznpL+akrAHs5P88Jv3/bAL1
y5izb7/y+5BU6D65ZBiamaqbsCrX3en3mDMhrN84tzAfXU3yNCyMP4ekpvsbTSCd8y+n0/UnvIff
h6QmNHwMoWy1JnstR+V/MyMFf/dy86RrYPO+KOYMxn8WtdbLzbMkOJQhEi1eAbZdMTtADV4WVUAh
XesXdSM9ELBZ6w7LuM9BMpX6A9ZFJA55RfLHvVFaAy3oVU1gbIsOB+GUhS6RG433JnWQfjlDSCR3
KsawmRRabgvoeIl+0p8PmUavAkUewIdSHhFUlr1EdoXUaWguq2LO2GdlSoKX7zXV2WY/OdV0UfRj
Rt795WxF0X1mtiyRmvOo9bXcT7V0V5IetDs7a87PYTdlpkYR2HZu3CekxlRhmkB7CfxyWpeQTvpb
OEusP0W3EGrhFGwrC3rYJ70xeC6roZeXAJp5oI1kmEb0/iNFAelPerGvlCz2SkJY3dh+nR6dMm7d
K98fZBb2RC/tsdGhgWInGfZDl8sx0Fb0eVJa+aGJummXLZ270DCq+MOMOsm5KGUkrw07qt4P0yzu
Jmj1cl8PGQS6vpdxEOOhUGEfz0vQ52W3yexWPjLSmN9FS+06YRe3jaLsheiBftPmg6K9HY1HGNkt
7DtR7Ek7ploWudw6cdOKoBfdeQLgt3o5seZSMHJoS/PJPjpR777zMwY9xjD5/T7NrHbYJX2Ht1Zy
q2+gmc76bevkW4PIjnJvDkXE7NNWTLyywQUfk2UMriWOPhreVldv9BERDgaF8gBHJdlgbxi9nTFN
03YasjrEli7j3WyQaBsgR2/sUPTF9NWNUv1pgZCxy22exl0epd2WPXZm9Yf8v/O70t6PtWreiKpL
LiALFo81Xu0g0qWYwkaLB3CYSaxvjM69hmTUbUaDfQsDEvg21DiCm4bdSW7juGh3M7OSbeJ2/rWy
W9xyUTeGI6KiU+JHyg1qs8yBNpq4D+1kLD7rpOkcQXkYx6HEqkn0RfSBpwEjIMA+/2NUSpEGcz/I
fB8PrXEfFel4nLrS3eEAcMkuqKL+DaLBT/pkaxs5e8sGPDeSQJ6A9FgT0kIvBVmQH8aOJ86lU1in
PLG990AsjL2kcxsFdr8IwbDRYDhtlBoZ81F7jz22u2o9fflYDGW0AVM2vxvTpjxEC/Z2Sg/dz4JG
Qz7HPtNfs99XV60N4S8Y6ixLA0OmxM5iD9mIJKrfOnE7BJPmV0f8W/EDygrOWggPi7vcYvLDDAGb
4lDuhxr/PjN5awwASOkENbdjOOPX93d0Ko2JlSUS0cWz7Hq0h+a6KyN/R6pD8aUipuvY+pDS1UqZ
kGr2gyoaPmV6am0gqk2hjenmsEIEcWUYT2qaH8BY2SE6DF9tfGm4Xb5Bv8f3CBm5TZrRuZl63Fi8
LBSrEQHH81r/3674i12Ro575023x6ot8+gz747sYmG+/8se2yN6no7kz0bavyG2dfeePbXHtk/wh
FiLUU2fq4zoGtPq1rf/XPmjzIxvjme5Z5NKvOqL/9z8vutn9q///XgAjjPWU+N0RVsdKt74MvVKa
NogqXm2EyYA4D9Wueemu6948WfZxNoXGeHVB4jknZdsSGl+fHATkIqhFK7f6EvdbjmvFfjT6lh1q
XWrReORX+IlYiVp82lZoNK2yN+O6SKPZZrleF+5hXcKT59Xclxg/g2Zd5NXzeo+qV9yNZl+/r9bt
YOGUpdAJrrtE/rxjsCRNu3TdRtwu4zDyvLe46zbjcGADyJpkCtZrTOWLKNJkaA+h3tklaGzjA/Gj
y7hZ5ZEfs7Ho0QPPef655Vx3jYNYlsGEAuE6ikBwrOnufPYS3TsmJ1yT7rGeO2uBtzqCLcTLy0/N
dfB7op8938ALbecjygbsfiyzSjt5vEE6DtFCfl3dlqV5a3hNfetbWXy3ZLm8btcHNXML8HxJ6QFB
W/fxbCJNBqtt1YaZVeMooq5VN503Es2mWR0TQLIsjLdD0wzu0mxInauH9hAJOx33UFZi09178BXj
ndvR/NY36BE6ktXyylNXJiPkSoQDtNIjVK16xMoYt4kTkvXmVRX5pKRdFuqBJBSLAbTMOXd31Dto
6+2UFNKrvJUo92GJpB1w0Truyl3jNWjMsZOYThzaWpJF15GYtZ2MatGzaPVMNbiYo3SHM7oLSf5h
qztY5fV+Yik0QBFGm9bq5XrjuMthUZxgd0S/4hnOSwek+2kYxrHRr8RcZoOJw5RqYFpKJB7G1IvH
OEoMY3lPbiOO1M/D1A5lGdgILoro9r8F77vwq6fPZVpt0n7o0k/Di9WLRiRrzz+fA66+fOyeALH/
zS/9vuT59m/rAQAx+F+ayD+WPJ3VkDkBdC5zNTiwtP6xAJqscrRY4YQ9jxy+V0vq/2bBg8L1asHz
ADvRkiRpDmnkOtN4WfkXJqaUOUrkmexCXyaXS96BzQWob7XZXJ1RLllzUx4ZXIFdHjV6Ahh6pnsc
g86xX4boTVGifw4q3v5lJzLn2uh656w4P1vBQBOMwzyOE4JRO22HoXl8tPqyRGoHFGUD92Lc+YOX
XhmMCULqOggFtM0MPKkJJm50YVcDlFdAGXq706VXYrPXqxto0eOdXzlGhrUxzt91FAWnVQEw4lhz
qke9nVCv6YlG04njOYlaXnnXGcM7h+CiY490bo9hOL5xSEG400XR3a1ylB2xtM71Eg1qq00mOYWN
v4RIhHCYO0JtrcRyUdXkbXEPGE49uW7ZHogEjeLAWmhPtC1mDeZiyUNb5uMMXyhrNuDxqUwTfIyu
3SZ3tnKyrdTBtCK/q9S5o+t39toeCH7KkV+gPujo79Gv1M1mucfvka816cdcqa4PVh8MHWuZntu0
yjiWNHb/AdXkREQr3+HbIs/KK5ygCemvyXLCbEDzIplNhHASOi/dEI9pVaSlN4bfZwetiK+nPMt2
LvvEZklszivMLQ/6VE9nlVTjmSCa9CoRJfKlAWHWm3kgojOnWxcOTm5ce53qD7PRVpduq09nq6/m
Awwc8ykjP+SEoH/ATW0UnGdyLd9WRoOFs0sM71g21ghaodV3LVzvDSqO6lYbdPMNDPThPQPM4uts
9Pq9wTFrQ5xtdV32tgav00XYog+PXKtmDnEf+jfMh8tHs0vlTnA8BDRtQNCtclr4sJK2mtmpz8SE
9NdiaOhmsoGEvgnBMMi4cZA1ar7/yTQz9OxtJ/AUUQcjyFNFkm8tp0puq17q+E4xQTATLpeg1Gu5
85ggBSgqnqQhvYtnOQN6uObKwvmCt1mnqjYW9Hh9jLdZkGSwlZqfnZuFHlsRN95Bl07xJSM1/EZv
aMWmebxc55xVmyCzI+2TV5teGURxD2yqnZyCApsG7wXZlC4FW5JAbgFdi64u26wNocdUcBzHAa3O
WKz1bQKe/jJ1G1vRymzlbYeN4H1LljBGlKJRFw1hjPe+ldvXXmsFndfEeynd6iZFMXVn4MnfApcY
sLbLJS+5Jys3sGvAd4BuqGCcfoAQ1k+VNgUpyJSjmWXR0fBFd7SxIYELaglZQzDYkjnsdFH5jmWk
uZmrYjlUbHhbOZY28d+Nfgmaupr2o2ya0IVfy0lsbq+ha8bXXWIZG6d1zA9FWvi0vLWOvZggb9zy
3ji/cZzcjPGKFdp2wUF4sJ2oJAkdAwhJE+4UYcBtbbnD3aij42MsHoIfz8srLV/jZgV9Cdz8Ncnm
VttGrCRps2yWsv5MpigmzNEp1aW54PXkq7HTHEmm1N7FECgw6tGMicJCixUjS8Fplc55S7C3atmH
qQDULdWQeOj6qBpDTHxdQ/IYp2FdXcKY8tibca+VIxKtDmwJMNd4mh0v3ip97PU3EcXU7LyN3ZIM
6MEkLvZAvcTTfloao9eWcPCyUjUb/Kf59KbLVOx9suKc6JQwcQuOjm9Len6tu/Ua5BM7bRyH7PPs
No3I9zARu46Ni83tv4PPrw4+gn7cz+qAy7oanl72A5Ejrb/zx8ln3euZmSLLWEVYDAP/OvkIh16h
z4bv6KsPx/irIWjRRYTkx9TaWXGthFX+eRCyrN+I8MKBgXAM2QxKtX9TF1imeFUXYNggBJN/TXRv
KCte1QUN+FEjiubkmruHpIUCRB1kE9D4oU2vZz64aLyrHdLfhCYBOuXL2Ci0sEjj5DO04qWGIFsa
TYhou1XHZGlLWAO963xaOsPfllXqWYFVNvOZYJuueEgXqz3XxFh9zsxY+TCuc5YPChd33pSalOY+
1Zz6rTsMrnHsIcrIkzLTbrrsGqfaJoxqCJwxihmxqZNfriOdkGDwIcCBftbHuUnx/XKuEFm1gDGa
uw9yNGjmGUlxtKTSZ+IVPPGFefqIPQzYyc7HimsQplLZCRSMJL0sGPYdx2LEe9iN3VHWZdYEXVqp
W9lqpAWPxqY2/IepUtB7NHot9LHopQTzvGQPyu4bNLZms8HLdk6wunWHFRNFu2bKyRndjHWRYYdl
ZG0Pgag4Jxik9PbhokX5IgK+ea6yvoziJsXdfCLSq7/pabI6FxPpbp+4IvMFLNcMKBKG1eVIM7DX
rAu3I3Jk9VcH6MgdDmus9kmxNZQxXdaZVaQW8czFTHZRtXMWjyZVOMFyGwhJTlXC2Dzs80aO7sUy
KtScC504ahS1nQBqZFR1ftwhKD2KEoKHvEBHSE+WAYRAm/A80XPdZsO+Y72npBF3Pfyzm6IFPvHZ
r9wm++pnov86wyOYzCuj6u2SMqmMxM4Z0nX0ytDPfWwmZLBBC1XwDOUnPzHQY5ZKhydKyG4fsyNx
CpUJNyi/BYFNRzAtSSRP8um6nwnB0tOU7mOh8nozN3nMzizEyctyEDexzhEWcMc+r5Nr+t7qbnBG
XM949o1NCrG+Cot2iE+eN7iQI0yudmhg0UYKq8thS8AOiA6ldwRNL/1TbTTFJwP3ornz894hAbwl
X3HwIugO8ZB1JqhGX5x6cyCnwoyLNSE+EwerGj9ApJDDmhxh31AnpHZQW038gZBv/SLOrHJXKlvb
00OoNi4vd1k4ZrMXi1C3VT2IPWlIXnZticgNytZbuwOGnl8YIm4nSES9JKwTHISkHrpK1wZloIbC
AkWWLScoF3qwZPoM2zJ54j0CbCfIZkdUwJWT9CPTSMs5ozfE3qHy6EPSJbTvygV4RGZa27zNq9Mo
3OYtU+8ru3Lt2/XO5tTb6xuOG9XWacXlkkEIIsx6CD2zsdFAsylyBRr9ay3Ynms7jx8xRqIXbi0k
5jIvDn3hNMGcOvE+y2iYojeMgojy+rMxMdFvnM5/E1sajlAMTmcvd9/BEL2uzKwNXS1yzvki7XOT
ttohy/rpwW5rKuSM1KIzYQbG+9KeFfHymFGI5Sx0846u07gVCM2/aq6HZm3gauzyJRuO41B8QtPj
h10aIUTUYO2TPiEd601jTioJDVfWnyxvju+J8okhCOWd/XEo63Rf+T1BXEujHbEkoIjHVrUe/Ysj
qZz1KVe4mb0sAz8kmY+bhDIcFEVMMJH4vRYgzCehnQpu9HFIL4SfjPcDHIiw4Prc96q95bau7zxj
PpMURHcdB/tBcxOyjzyzdU8gFJCXE6JA0jxl7I1feOmBPkT12U11H7wKNpGgYV7ogPKx8Ejr4hg5
2d1Qdh79rjWYh7v7jdDqhgpwmo2DD+QEb/vy1tMz3HDKBkbkUrVd4dNmZR9180NdxGROcEbcqEnQ
c0Lwa7+3MfczP2+Wu1r5aWi53fSQAzoH4ZPVl0bRYO2XrvqkKfLSoWoMX+N80jgKtsu2LuDDKtS2
jwbSkutFpP61VN5CMWnXO1HEw43Rdc1FhJX8jSu6JQ97gtNI4qJrte3hOj8xE+82Funrdxlok4E0
tMTEsTMyERFD/BVOjX6oZOW+x0m1aJuFWwv2/8R4htYQU7AYxllVs/J7U0fquSedS6Nd4pAn0txZ
sTDeIrZqLrzJTk613zU3rYCENCA75Mr6yfwlnbvhDSlKwCBag2FHr88FogDRlyElskN5LY3j0pFs
HqIW+FKWqbkViogUjGT1pcqaLNTMtjtjOppuC1fbjnPuX7ZI8tPAndOE+tvR8stEF+2GCITsQ9FL
4546vLl0G29+o0+ixwLhJP4dHLLhIL1BHWsVpRboH2sKZZLq15Si+UPp1+1DDGDtphqL6F3DfOVi
pIoPkslb3goal9uEM+1+7uRMmMbQBrpT4R+x+LS06jl4DUeKfHhRsTu+xYmpUz5zJtxoqY3Jwbbq
bUu2ICc20qpIjSSMvpo0a+B0OM0X5FgC40k7YeAes0yu4zA9Wsq1A1tiTsABLhMGkNFyEqlwPhn8
fZBUUZXeIESeQifT/Yd5sTkfWwsbvUeGYBH0cZ/unDR3zm7aNPeRK8EaaEjVgPBFzBA23qTOYCO7
Xc+J9Pe0tv+K418Ux2LV+f+sOD7XY9qnr8rj33/r9/LY85iJO4jkcPojK0PM/2d57FM4W4i1bQjQ
ghm4+Ks8NmmT0eECdY2KxUXw7P5ZHhv8QTwOzMvp7VNa+/+qPDbX6ve7MYFAO8q6YwnbpXfm2q+F
tTzV0wgthTNvFbkYTzJN3FHpLpfg45td3ULhA7Ho6h97zY3u3cTvjnNZRSeNjeS02naQaLkCVI9T
7cH8yNCQcPkDz8u1e4+J+oa13E63tT74oaCPfy0qbfySdYagMxMX71grhi0gSGJXkjK6rHUYLZuK
7QhWA9A9EevdtB9ALa3nR+fNiO32FzEK6yDk5RWwIOTSxiS4G8/D60FJRoyzrDm6H1Un1A1TYn8f
z6OPpmdYPxfv+7tb5ObbX/5+NEPz84fX8xke8WBjCSc2gZ9/J5w0NKEr6r8GDxK1lIr/l73zWI4b
adf0FWECLmGWUyhPFilSFGU2CFIS4X3C5dXPk1KfGYnqoeI/67PoVlAsFYBEms+8pnzG22gC0swY
vH0lJsnrK5FEka2BNgUz/RoLoUbPQuLW46iOu2Fr5/mq6bvGAZ2M7D3cUvewUtu/f/ui//J4WnHB
tEDRMk1N/ftfHg9Z22Gu6qE8gSmjzWKMfb4ZTBpU23ERSFX/51cT6OoD3dW2iq/5FUkYIMiEDdvJ
omYAKqyv1H7xemu+Hcvw4e1rvbaAYK3wYKzWwAcZqmHQvz8a3OQyrcBcnbp0KZ3ISeOh3KLI3mwD
kJIUKNPlduxH63oeiumoSl+2UJq94T9+ZtDQGLK5JiV0UAyvOnulNfhrNTr5qRsL4FMLDkVbD8u7
h9Brm78p7/85hwRAGiArAJb/BfPddyGi2b2Xn1pLqbsm6IetNFjBbdoW6WkdMnpjKKAWwX/jIVHv
QI0b/LfvvcZJw0qdswSBlhNeupzEE29zdsYZdSOt6vb2i301ZX/0L9wwpCTG67WQKvj9vbrogFlT
GmYnAJXJFlUk6oKt2a9XyTo7H96+1qv99mevBHiU6wa+SQ/41cvLK+kZPb7FJ7Wq2do2sV+dy8yZ
rO3b16Eg8+va/3kdXZXBAUdPV/v3Zxq9cui9ZslOaB8h7rLMWPZtUNO1N1CQxfs0yyryW5B5KBwg
HR3vzCpJL2/fw6u5o+8BJBYbHUhLDN90H/zXrWBCow8BR8k9TEOyba2pszeJMpJL7KzVuUkCsUUM
bP3Lfv6a1aIvq7mNIKhhbdi0019dNvGmRiHecEqD2PnY5151htWw3rR5nR56p4XZigorFY15XRIf
39VxnU6zVy/fLA/Hoq/tFFbnAlH2Y4KX2jnOKMnGKjd+th5/a9n/eg78233CciM0gAFKley1Fwm1
6XgGjm0c4eh4zwTOLgo1XRnyikoPj7UaRwZ/s+aYZu6MZi4usKdxxkLSMT6NReNehTKMT0sWODeh
4Q0+rt5pk2+bNEQU8e03+eesDSCXQQuEjRh4f9immOhqN0CXslMVmvCUiwRAVlQPaN6/fZ0/VyLS
JrwyiH+agfj6bMwMm0ExBnBCc6PukA8HBlsXjbgqB1e8f/tar7dz5olmGAY2p6OAx/uaVrAGgxbs
z9nO0Z7eJkE8bZF3H6OSpbKP7Za6PIicK7AB/mejqpMDorzyLwNrmT+4Jb/EH/o2HAgUGEYRFHA7
r06Vsm8xoSClOvqQx9eTVm6lSxUuTntKxha5CKqrzyKNsyjLRkpCNE4QG6Xc0yNchjDo1YCq7jkc
R4geU2iPm6HLW9pAqEhmkQ2B4EL2GZ/TrLPxtXbil2kZy8dgLdVFwVPHo7Trvfd+txSQqwJxNaFa
2W6GarbvxVh477GQMhFxB6uVglEbt2abGQ/0JtTdmuCXhiBeOt1WvSmfyng1n4FGxJfBQIR1Ey51
/FIFhgDTWKGDskFYIz6qwXIH7BXSMd04vrYQwFKM1J3ug/sEJs36Wo+V82Gm0oBFejxVBmpqsftS
TtKdtxXIqxQ5rzy9JA4r2xVsLcjUZ89jyuZNvixeksYI7Ai7ef5pjb5aglZFmIx7M/Xcw+xCnNqi
Pjl8C/wRIw3AoJ9xJO2D+8bKmW+s/qTYF03I5du2N+4CW1vJmMPof1ZuLMCahMnF1/92EA23QXPX
3XXZPCD5nJXGQ9g464VzpnzscDa//TG8sTfLnQ3V7q51urQ4N8ov01NsJZ5zRuA/xZoFn9Adlba8
3fk/diuErq96qdihfiik1LjEYBWDr7IZlaWlsCJsGbsVCNkQ9aaZPrhL5n5Ewp/qtZ3QXAZT4tfb
3OV7IOakFw/b9u3Q+dlzb4ZoY8Z9vyaHEPkStQHnK97nieN8CHB4tjeGzdhWCDU+l1S/AWc37hPg
TIg3LBpEfOOsUnfgMTEkkQUYfHPqlltUVMCC+K6VfSk9ydaEDu8jpTG33Dl6HiIrHJ8D/O2TaE0D
maEmbRHAIOOg9jUec+PGr6S60EiCEBCTeq0b8KrqrhKGaUaqIs5BS5WGac4DDBuU7FQcDUywnTmk
7VM6UwPBp5rZKwoXgA1e9FqlkozBE43x4KUFA2Ym7npJjDI/F0G5C5VRbJfeXW7RSOn2MvetIxot
ZPhIiUSr0fR3pOXZyUQq+GpOZjfK6HBDaBjMi+XU6jyCfDmCgIgfEunv0FYunjqvLpDoSYsojoV/
Wyn/gJk4ftvYdx7MLHc+0z4DJoQmntmgzWoUo7PFwUVRhbNtnIPrfh8uDcJ3qHNTSlhd+xHBSeBM
9XoGg7lPMT3dz2PanAF/tZvUGFtwNZiadhWPVRYBxn0FitXrhFSjPSDrLalc9xjwXZCMugVwFGzo
RCwaneliUWo7e9FlHzxsBZBDaO2rUqBGMOIe1Ur6mkVYATZC8meTKtPbhi1d0SxM77GjeA5b+6kd
jWGXG5WDXLtbI19BIcgwg0/4EyCoMTltGa1LwKk2ItJfOe5ZgQTfTDYdeS+bt4WL4MIUX6EKl3yS
6B/S912Xc1pWbMCujpEqe73xMse5SDV0d1ZWDmcDt6mtUpRI/Q4iGh2Y3B9CkASdnQzfO7Noj6vV
YCRUo7mKgHLiQKdq3MbaxEbiX+O5yg01JexPiNK2+iAUVIkFlapxJwFzXEnL6m4JlNx0O6N/g6O6
WX5A8T35MNrm/H4FFazbQLRiNMxjvRSIn+ziyvP3biGDb5TE+9MC+PqUos3MRYmiL31i3gdinu/9
eV13jsLZQp8/YoPXAjWhrO2qd/SkVeSz0mjnoG4N/6XAdqhfiUWQPeIsrD20gE0/Yyuq8c51Y04E
H1kCrFtJfUbm37YizNuHynQP4zy5iDy3dnU7mPLRR3Zqa80Z/hK4Q+SRtnXKtyAgMG8XuV1dIaFT
7AFkiHfmuAxIOI3JR5knM1rEy1bi+XDO59FE4pda6BeHPg9Q3doeMpwLegMcbZ+enY64fWPPwXBU
U8XEzIkdSBFK465ce38HWvkTqsJij6vJ9Hl06+AFpGKBrXtt2cDvhf9xmelDHEyRGdE6oqoaNyPx
WL10R4yjwpsFRaA77L3WCO10KEey849k0OExRGgI1I019t9bGAco1ebruZMgICvXvISADMvIDa1r
eo81IUztH0a/DO+Q8EasNnZih+Q/T+m3pb31YGQG1Qe0oM+81PD9Ika15RDGoqI2JvfrgjnnHaLB
VA2ggG2DpsOABjoVteeain+MdwkiWOXeC+S0g7TmfijWoaHENzgY2Vj5Kc47+8IIZlunwh8AJtRh
Qon1DCD5gtKcGcWItr5LulIcBSS0a8TvB1p/SryP0YLaVsHcHEro6ftSDcHTKHkkNhpE4YY5g4gt
mx5nrVgEhxQWM9JAVE83yRAnj5gtODejGTS3pooJ+0On8TbtYOT1bi2Mxt1kOTSAsqCUjN8JRZym
S64WQwTNNo7d8rQa4fpdko5fS2ce76SLzvHGacNpiIyi5kx3w7mP6mYSN2Ts7QFLA58EwGrOpbVK
VhdoxzmvynetJ+RtMCx4MsBkDqMsDI4VGqGnOaiNzYQd7hV9u/iSY6R4wPanei7qzkfBtg27j7g8
aWZ1XryEogLX3fro9hgwLXZtXvaP/tB+qfjqXd81bhlhBW4j0hGrCR6ECyKcGNM4JS0laA5XU0Zd
WmNFlKvxCvsXDKCbfMcbz/BjQMDKCNttNrbQJ8C6Dbs6SdaLH47NM/iLCWWOHBnQkDOwSx14kmKN
t25QyHeWOQ1YUCGmlXclpwabAAJkMppcvyvEB0gBtT989VxyReyq6iV9SbGqjyQsaySBXVmTJuG3
24GhvSxgUm+yWYwfsPOYnt0+Cz4nY4ieKswTo6RDoQIN4F+r0q8iKiL10fBcZLzsPEx2lTd9XCUI
KLNA9dQIptJCcS5vNhk924goKrkBrYFAf9lR1bC7+CSacsETxpULfb3cvEBHLdEImjkzGhsp7qgc
R/x92JxSxMDzbjla8SzPVl+1iGvjFMx2tqrkfeDk9hotwh4Rrl04RiyqQ8zLMmT3GZTxACjGpM3Y
8N44FA74UshzC7jua0tuRIaRltuahv1L1wfZF2T+mcpUlMxL6rdo/vt2vxwRZYwfV3Rongy7NV5s
b5yv4x+drFqhN9zwtYu7hB8sNCs29ij6L3HrZoSTZhihifqBwDjeydjDmLvo7j3nMUkU3W7F9hqX
MZOqekSpyNyYgXHvTxBRcr9GN84P9i6SaGikyxVBYUzhFoKTre+jvQpvAzIOOTYccreBdZo9F6VN
G9YgT96MKdrsaLseMb6096M3f0cvKzyQyyPWC6hgX6BHEQGUPUMfhDOSTdamEuM+SELguIFt4LPL
dEbCDX8aUR1GZT2BqvE2KeZAB3vtUL2q1vLgymx533k23T3gzJe8nl6M1nQ2AHzwb5jwLMoo7O5Q
oF7OWb+WR4ieHDjLtLKe+/HQptJ8LiTYLXJ8Th0CobM7Nginhlm3r2Y5XJtyya8LUIgFzuwbh4Ar
IqnGvGFebmdAIRABF+8o+i6NzIp+4NAhI415PQdEE79baK8CrczbfSCH77I3ml0LB/5geVlDCzj8
giJete/X1ruSLbUDelynfB7uRsd4yjx3D+cGdOIY3tTVcK6M7vNcqVvcT8+y8T60fXxhy6VgBCLx
yuvVS94ljxBs7n27PrRE01Gdl0+hmc0HoKL5xsc6Cko2UIU+GbehYUHvBhSNM5H9jH0BgZWRsMmn
9qn0ENYNbXOfj+3VkvrzBhvMr9UUthu7oqq9oaeGlv48jh+Vo74uE1wqYBX7zi8hC6/hmnw020FL
uENNPkN2xo5npcfUZA7t8N3UZZ/QWUZIXqbXovtgBtP4gN1huEuH7L3vJOnRn4Eu9t00fjLsPtgt
80RDjBzmesRu6QiCTi/z1TwLkIafvMGtD1nVYRc4pHN/yjqP8uiMOnuEvl+6HBqcJoAb9IW7UZan
ruUkMMBDe+Be2F74zUTK0TgbbUlBZ1OEQ2Ae7AmkwxXkTPzUNl0Koba0e/19dlfkTytF55nCBXiQ
U1JJZrQ/F8iQUtV0c7Ty8xK655BAGi2Ih46+M/rGjRyln21xvsi1twZFUw8w+XVa0GvtRzv+HIAO
exlihPk2XJUWgwCQ0BOKkEht7aAhLUqY9uO2YXuhzqR7GivWIJ9HCNnYF3TkGI0trvJMLTcdZ9wj
YmzrxXAFWXJGPxJVb8+8yXHCm3YyXEk7Rnyp2nnIHVT2dXZi4f/wPVf2fJt7q3UNu13tYX4XZ0Aa
8ecEwJ7YJrDW761ByB1kYDKRRE3mM31XT1xkOumUN5T4N6WiHT52cKG3wPOxSWwtpz8R2/PVhoff
XtqQoG/FmmDEY/nkV7Mnv3hlBZ6jJ/zbuGn7TvQK5vkEganF4UZx5J9soDNRNjjx2UkFRQEUNy/B
iNr2j07Nj+tNrWvQK/d6+uQOPZuinA5gt6pPPz4SIsZ3b3qk/Y2fhwdfCHW0naJ9GipJDoaNBlWC
AF+yWRH2GCSb9HpU7b0PCwYT5SHk7FBag5NMoRgCJm0U2HvbseBHrTeIqXqWhgcDf2EsuGZQMErW
B68Sw8cmkzxAlvON7CPqbqDw8g66tfWpgv1NaF+Y3PO89Kde1Mu7YiHeVUZqHhVCF1gdrKtER5Hn
wuYhfmgFaV+n9bFBX+fdgVCN3H4cS+To4PLPxSZTVEUoXrIZ4J4Aua4Pt407ie5UxGh/Mv9NZVyH
TdI+UfzLMI7LqSgG6irs+wEudRliaMXZgfx5nShMBIp5dq8B2pg3wprFVZMrOmRKULyKVXH+Me8M
QM57FGsMwn9ZPpYYDdylcvBIkxa48xwNbfxiwOugKEKadVeOekzKkS4bWNQ73tUCpWJi2ChSRi5o
hItdWxgF6lIcLi/q4mP9eavKOdg2DdxCz2UGSFrMqMuiOnlXlrn3PrFDYxemqCa1ZUM9n/76dql9
81Nlajpi7fYnH/TGFo8eRsvyFiYs6mvrZeKLdisEHrHtZsP8lFoCeAT6AuEhG5j3qUF4bSHLyYrU
Cb9l2PGLslyKSjmzyUGuBhcuo3milIhfEcf59AH7Z+s6tOb4PEHLe0LJGD8JYPxIU6YsYdcBoyZw
ysEPyWqeCn+QKKwuBmoLw1SaE/6msXVPcsAT1rZH+SvGUoYIGMTbATysfU3e0n+UoR7eyiyL84gd
2WUaGvt+LmROpMWN20ORfqtU1T51ATR1jvJhOpe4BJ0kJddqMwbG8KTWJEpMKnKy49+FPa5rbL7P
oximKLXwz2xl+7U2gzAKaeYdsHaLz6bk7UgZs9jBl0XxuIZULOrwIHuQV0kD8dehBH5pYcp+7tEV
EJHylHWFqJIFEMiLz6LU4rOSzEdsER4NDyaUCwxOe16x0LNgRkH3WgCSRrrJdaeoCAC/bOZwZJb4
ynxOzLx9ohWJ8Ri9WNZ004t425Cd7kc8Kz+HLiOFjbPxoEgIYKe2PDBcBuZgb67MPIFKYZZo5bfA
WRXonDHY+oFP2hd46fQ98MiTIxKM5dPQZMuXBU0iczMQkPeUUtsEsAWI+Y3d5t01bhz1TTrL8QEf
j+Bbi5DQSwae5jyJFMxjMnMyudkMaVX4K6h2dDVPU9jFn3NPCLwueqeP0fmkwL0tETxbf5af/wfo
8Degg+nSm/n/k4H+d/maCkSXjH/xXxBgO/xftM5hFOlWk/sDzPuTCWT5aKq7gH+RarNpdfyim+7D
+9dKg6j6BBQXaSz8X4iD4Fd0Rvit49DlBJ7wnyCAXwGA9e1YNhuR5Vk0F0zI/L/3gwJ/WiuOEPd7
Sr6cv5SVih1zO8+2gSOElGQoj3mJ5NN+WJ0S645hFeIrmkJtfW01EAbsfWto66ACke6GcyiMTQoG
QVloDWwTNPEa9W7rKQ+DAyjgRjQ5U8dCdEqgeQ6+cSO6KbA1Wygx7B+IA6dyhIGPz3Uig62LKxPy
KmpEPuHgDAktM5QvcoFfQTkvRhBTG82HNosIq2KU0395ke/+RCO86oIga0eGb9NA5z/hwsx6NTrN
4FkNPtHiezvMU1huMOfDx2XTu8hHX8KEWgl+zRYpJZlon60PKHxjyhLZGHvyPLU1J8tfWqQ/+oL/
ryPCLcENA5DiikDQw6MD/PsL83N7qZqhT75ZpUlTn2wNV0zljmRrIJKpGRICYrmOIjYGkAE40Xxp
C8w7TaL6Jzw9VyzT/FEYhOzk4Ga6U3ECR1SVSNsMO4n8jXpMey82lp2nis67Uaqw+FgVuoPoqBBT
6g//0mP+vYPmAhLVcxAhOaDe8HFf92PB8S6ZUZT1dxO9e+893npGc4/WdqPevf1Cf2/86gsBdHdp
fwpEKv6lq1WSOMHiir9B37TxpmzR83ZNXIQh+y2On7u389AI7dntidKQUWsl/nRfAG3LX96+k9+b
eT/uhGwUrTMaXAhqea/6sJaTrGa45N63aYBjdyNQIMLqpIfP7zvnZPCU8P7TQRZ0vNlKHGA1PqPw
quFsIH+HbaXvfC3Hrm9W8PGtgaXoFCjEKv9yLT0Jf5mkjDMbl2uFDhM+0Mih3yepnVGbb5Ei+rZY
gPPc78QJpP6nmGp4fk6aTg9xuXpapfLtYf1jJtG21CYUNNQDwab7ql/oUPrEVL0Yvi4YuAaKckQZ
TPexbWSM7tuXsv58hSHINCjtYHnYvF+L8OUIaRTzZFffhtIVlX/M8Ij4UNqSPSqSfhIn7e0SKsLl
6ybra8/cgXEs1GPO6Y/iD52SeEEjNqeWeZfnyDG50Y9y5HUxJX2wHsfZdRE7f/um/3gxQuvIAKzT
cn6Q9F7tHhZYFGgBZv21RrOMu+hRtc5fJgjM4lPTVF7jYO42NfJvyqSv9CKZ7yLkrUBoMS1bK9W9
unCsgV1tL4xnJQzLVhFgk2zEzA2mQk/lC7eDgRqL5xb+E67jydJsu77vwzaqDGLDBzpqMwW9NFiU
fE5qKw+BU3s2iNJqdcFs/2WUgtfvlhv0xY9lEtJ0Bvzy+wQWydz21dg3z2mQ2SzFPFilejd4S8+k
UquZrNMhHNoB7WzwYqymoSZZoqPqrSubZVi4yfqVCYiWvzdoaQOOP7dQM6Vbt8lffm7Abtyyu+B/
kXifhiTEcgpDVL9gpk6lHHg7dS89juHasSbeCBBAvUUbA4pS69ZeEbC/w/BLLp/VqkOITbcojV8H
y4bKDTySzMMUyXY7wfru0jlbKCu7efXdm0fgtRuHyFuh+BWH4lOdwaZ87BV5GbLlLX0JMnqM8z7h
sQU0ZAdWvVSPCuGq6WHqO2+6H3L+Zt6kOIIyJCmqYrwzO10wB91UCDkWdCKBw2tDqYDvcNCgw4kC
xRd8uWqxGWZc0LuNZ2UxH4HzOFTeQSBkKO8kylkcZitia2zBQ49+ABaItHEmGg9zyMeVM+urGQnV
rxsHw9nuM6mJ0D5L1IcuJY2T9UBRf6mvUlwmxvOIMy9zacEFmKHLpoy2b4CcCoeliaAgf3SYcbLa
2qCTOEI1bt0W2Fn9fACRQ7SlVgZMwcu3phkbDKggcF+vhiXRm1hZ+aBhdF/U4w9YmVD3owFvYAhA
P7+jaztkUp0sxoU6Yso19G6cVAnGYHSylUsvbcrmuDoNz5T8HFW3KGZGToBv5wPzLGmO12U/Iixk
paG+omNohs3aUq5IN+3qdzweG72eLk0oObWcAjMWOpD0Xqr7WqLRiHmeg7wifQ3aWqypqQ4pW20T
G3INbaPF5AsRfIVpspeJRO/wbNA8X792Fbo0bdQsE3TUSLAxWvH7oESiNN8q0p5ypmhST6hrUiLW
sVtuLQ6/Wz2iRR4iD1tvuXROjFHrrsGUnTv20Z3h7nrlTDxMAxWNO+mdzuWnBI6DM1GmmVy+pYHB
wFIYc9jzCF3QT+bswrdUcksrT89fzmOu78UNU8f10Nv3WYJr0BXMFEd5nnucYORze/QfaaJEoCfQ
Cr8ZtEHVp2x0tXB46KzaAi13Qz3GHe7b+cu4zCPDqQJfzzkarzjh5HLBegQPVk9PUR1aTw9tUPP/
zgpKFrCfU7i4IXRURBk0CFjnK+KwevNICwKxHPyuXtJuqL+0N10U3lD2IW7ErpB61/TgZ4XNKCBb
1A7rEfYaCokX7YDJF3b90HN/KJKMelY7WabNzIpQWeK4BCU2fojkP4SpyMJpCzbU1ztTWqY5NQ/T
2AswGq1DTWZNXBPnYa1jmEwk7+/Eui5M/2BAhdPdoZuFxgSBAo7HoATEVPSb1KQRYkY0A53stkHk
L8YKAW0RvVtlEwyTvc1aRm8jQ58xw8Kg70BHwbUeBmPGuppKiDjSYeLddG6ALPdTPYB6LsGi5GvS
vA+rLnYxmB/Q28PcBzGgudyxEbPd7KST5DSBaE01YbgZiduXaYMIsUyPMexulIA2QcE2C/0QeSU3
1ZvtyjOHMN9VlsJKX9I0udZ9Gcu/kUuI9VO0ZrneUnw0uLp2X+BDz0+6w8scip0Mg+yrRjWK33UQ
1RF6VsJhqxy6mlHaQokD6YDcpGGN3Q32GZAz9nCFR95SbYHmSnfNWs18Vwh/gkEaGXxmrpm1sZz2
pmxnPkkK0/E72aMkcoVg4VQtd6HMdUSYumPC9tTSKmD8ZIoN783EKLIWaOgOTKip6521OfH2u1Vc
0dthpgclEk3JFeqRULsohSH21u7ZLjmOprX1OeWx2mtZeQG6UQwCiiMd03HxRNYYHMr9yv6wBqnh
3kKbpHiNAkMl3GPbyZpHQtOy6TeqonWCRKkxF+vXKujIRv7JQ9j19eDMTec04aGAlEl9Hgrp7Bin
MVdgKsHAI1jQUYeKdy6Flu593C08fNZw+K87rc/OHfv5bDBKTZX6LOx8VITTxwDnAkbwn2ldZbP+
HRZFDhMXF1QdOHuNobf7AZ9E9WgZzEpnB5oq7OcNkWhCk943koyV6waAUDBjTKG33dhgSPItQIle
QgJS1uphbzKX/XuzWsqHEMZBzhzqu6yDnojd0t5rprH92lacMVc9FW73gums70RNDS3tS8aeS8HQ
r5vym4vian9fNV7VP80Af6hC0pk0kdgq8UZoHQEjbBPkdShAwrg0lMb9PAtcaGkOxQuychWEvWun
5FjFyl5C4Ox4Rz2bPPKdKucUnoDpRNBAJx3Sqx6U0Mb119JGtqY3Vvk5tK3RRcoM7YUEho2LWc4G
c5M1RkEIcpkVM0/jBAfhlJOsxHulnJXaopmsoD7GtsJiACACrqyeLC4zXOd2P4VQfLaCAE09JLmd
Nhx8nvTPA2hNut6utK1oBTXegF+gtx9ucfv1c5qDdCajBPvlI4wDue0ac1b4edSmebBmK7X3cbtY
KFxKIBlZlMaOMN61RVO5H8ahQ2LoYLb+2na7ELzX8rCAeZMXY5C1cQ8qBGFeWTOrN/B/vP6Dwgyn
bjal9Py+PeCNmyjsXia/BaqzqFKzDiXUPFiZQdVs6LU6dAR9TMa74Nmq8qD+ltpto5lyHi2Q72Eu
nBGFOOp3PmIndDLMg4zrTugqvilK7xBXGBrchAheFMVh8lqti/I9DWpHQq9GjHS0m60l5KrwqXak
YyQ3vc3D5O/+ib4hjsWedT8nFfS2zdxk+kBtK6dqxYd5FW3rbun+9rhNN6YJU+KITZwgGovNmQXT
L6uONWujz4mgegfBQo6VkI2Exd0FOnzsOcBZDqlL58uLKmHqCDNDmNSK9/lazkmpH6ydgyvVYWYk
IzTdJo4egeUnp4ysRWLTyfchacf7UTQ6+vOGQmcOfm4p7hagW1WGh7GrMu8TVhyoAB+s1vApzyYG
0pLbduwE26QYBiJ7uDCM0sG1BVHwbBK7GVG4zi17WQ56j00P4l88c4ajDoKuhFV7ykHYyi4JiWqb
jN84VWNl8qDEJQH1JiGqXm+IVWlzRs/0ZwlNMJySDBDGw/rkBNK4cKd9olvlIF2U36j3k6sxfNDN
woUvwxMoZi2BYuy5f0jXep9EdlmrOtq6GdWgaNKiqPgU9qGOV8MYz6FHW4699zzPXd3sUa7x6+uk
ySeORQSsdCxVt7RS2ygNEd6k0N3UnrRewIjB99vOpYWjLiqN+DlZG7+NYUFuQrMXDD97OP1eMHS6
3OMNlT6l/jnBXKthHIsGbKOMvJAmUI3zUGwwkG3i5mFzWLOKpKMcQacgyce5wh3gCwMO7vhfI6E6
ltBmbB1FROrXKd/YAMev3G1hoWaOoLRR6qmYmcQB96JaYvEJOytu5udr5MC0rEfSv1E+0DtceGIn
ry3eEd0CH+dh7a02p+/UnJtx+HkqfJEXR3yukwoxXsLR6UHR/+epkNXWxae+x0AmPbVmrYMKU9Ii
0kznVSfyiAgzWSrqddYSZbPZ+3LrFjZRSmLHOpqfmrbvxdFsk2EK3imZ2k127cW+dg9blavXgeP0
Jo86YSo1PYCg1ksEEQ5d8AL1ygcQCNaBmlWSGmedpSeYA+6ysw+d7ZfE2cnP0zWdJjC1EdbeBKqa
AkwU6Dm9jjelp+cjepw5kbXJCOQvsULce4UVvOpPE5XgAzyXNAy08iL3hddq6uvQsPDGRAfzTqvv
9ufyKKTgvZTjjGT9oR/Y+KprZ3Gm5MuE2htqAygpFCiDVh1zoQRlQkyQ793e1XO3rG3gU9VsJZPc
JuUQWPhTox3mENTOzcq7HQ1AaWB4VM8jmC2GJRQrUI/IUVtsSPkSP8z6p6kfM6dCknQEAAmqZnad
a3e2ZAFoFjZr/lLB9Gdk81aQsaFrpF/I4IaElySevGe5CrVeObNN/gR8bF2mw2I7XfE0pdbCoMQ/
I58hMSdijYFuKU+boUdEYPBPRkxXFeXV/QK7n+wLwRmHnxJyln63GoaxfHWmsVPvUFGiL4vIaUo6
MqV9MhjHwGud8cED7D3iST3DJ35npKFOun0v0FFYv1g6yccmTwfySdswP2LAYbw15JF0ZWIJDEUn
uZ9ETYwSikY9Mup6x0XtiHTv1PltPQ86f2A6eYLLU9oDYMXXtuzJ3rH1BT7KO4DWTP0j8PGUVKUI
iKN+Lj0Avzq0Qo4jrCtsJJpy6LZymgY9MepZ14+M2Fn1lIQnMNe3prssdceAKJ1xi9CQDCSiEXqJ
ky0n7QUxHZfgdZ3zBEfUehnvvMVXwykYF6s8BoNNTsHBZuAAShIoJ7ZOr4RIQeTqyp69Ku9qHYnS
l2QXj+afWSO0r4JVCmTAYpMi4B+9aKByhTcjkts6C/yZWNDl1TfdKEgDScQqW7HXk4Ei43WnIGei
kySZzP45rWteKRrC+tbHeuEk3OFuFku5gz3uFhCeKY7wQbUyo2C46w1L8hpRF16KIcuA7xjZoOgM
pE5dPDnNojN0MFx65wiXQQe6FeQbnuXtqtG/1IwggmBYRkNHE0Zf1YwCevkzWNb5eYmlzjMnBEJS
sTXcFd7KZhh7nvcvl3xd7qRMhTe3cHU5DzDH6zrr2tZ1YEpPPgtv1t2bn1OjxJKFo+vtp/vzUr4V
EOOCNIMUAtvl94qYnSatmqhOPGdurPenxnMd/IUWNmv2rrev9aMa+Gv9GGobZWoH6ylkFP/sSg2m
1gLGzPx5cSrEZ67GtLKZiUK6Kcsw7SuLs1B5qMo8jTUsB4ooeHgHZaT92rwbqhC6sxGS8uq95+fO
/E/vQ1sE6hDJFzRkr32vm/np7dv/Y6gcysIEthimkI7br+l5C3JYMpl9/Gsza+E+OKB0WsjhSgr1
9qX+mHMOhWFkvcG/UVcNXte7CaMwLiWAegrTAIXmY7wG+fxoKV8vES9OIPX/5eFet1DAMlg+0qmo
D1Fhh/r4+zzou8EJEur3T62b6j1KLiy2d2PGzn4PdkKfWXFIvE8wsfLz9xJlpP6W3a4Sp7ef/fUw
0zUVMEV0V5Xl9gdXeK7lMs1h4nyhJkHquKYpVaqgxggu/cszvx5liFUmT6uJSD4dpNfF64LAMHCs
3Poy1o1fXGRb6tQcjWyHQz61ddT49qP9Tg6kaYLzGmVnmrxwkwma9KP/whOWOdJKwYyAUV/TJ0p3
vRPrbY5NceW9xn1XLsAHs2RNw8gvRMrJ+PYN/KB1/roCCbUcGwMsAQnM59Ht3++ALBGp7Navv3Sp
uSb1jl6WKoBD1mmYH36GLVOf6tDYc93/w955bMetZFn0X3qOWvBm0BMgfSaTnhQ5waJICjbggQDw
9b1Bva56pLqlVfOavDJ6FDNhIm7ce84+y/r9V1Ncsbql5SXsrmBfgCS1XByRWkuLh9b/xFtcmsiq
DSaObsGW0GaydFF6Ied1Yc1pWcdq7Uhr2SyHqSfDbBWHKi++b7A6UYt0CO+nV03izsKPlNGiWyPH
SPRunzBahqhdZojQ2YaGdim7lEZ3OMW0CZ6vDj57Qm2D2WPZ4quqqfhYzs8GfUtpz6qZZfpSNGHt
/6j4dG0plgmdXvisahtJrr8bpQ2dSX0YiR07xkVGW/b3l/+XBw4eGA547NT4S359tHtOFrGiztNT
iZuFmjWquuUI5M3dUgH81bL+/a9c3ttPN5yl1vuY0QBccJ1fnP5ODuyjdeWTF+E8NtZ94tlE1biO
nilntUV7TLhh7vUcokYtXIpCBYY//+fvP8bXb24AuVJZOeFE8w/3qy22sOtCci/jp6yk/XkA89SJ
ezB4enPS2+4PbtivK4hBcUYggmva8CdApH55yG1NjZK4atvnoa7S+cFKneWxSNNqqax+/730L680
fzshaXj+bSxeHErVL9VBJEc1z4tBvy/aTnVXIe3LLtpEtFE56SZYR3gXGHgL/sOhYcNzOVqG98Bh
zcLLWNHWpQXDkWeZ31cEm1OHaqAmqbCTiBMK0aW8FVhc46WtNSpLG8Dt7JKXcHDtpU2cCaYjd+Qi
G3w5JbPYiyIS0ZZlZRDLes2BAGLRXlFYR3P0oJjB/uB5/nK9uQYe64rKe2o6xq8TU8uKOk/Y/XhP
/tKyM4clowrUfLLk5Pz76218eZ6Xe8rihbd6wYSwjn4ZOMqyoqeqmeGda5Yfv6u3aJ1mQ72U+j1L
PUvQz9l7jkiHq1CMCOWwjPz8X83QLx0CRapcXMt0ln4mZ8GKlU4XbUhHQckADM2nllfVZoJVAbjZ
TkbPgYm4DMxt35KZRW3Y/DX4Y1q0DJHw1um8OzOofv5sKMVyw2cLZe035WM67vxsTRBmsPR4FSte
7mSqUbXgoMQBzX0HaLw0lv8aofFG8uymzDzY98KQLgfyPw2Qa/mH/db9fPsgpkN40FUdwZLFXvhL
6lzNNxhctQpf88FwvqUNYR4bnfHozs7cylx4qt0mMkfvOLkJkOuKgO6dIKn8YYgSxIiF26M6bCMD
ICv+Yt9GC3sfcn5tr/KxxeQVu4O+S7z0WjBqe0WL21awRRV07Mxy7MvBColkV5P2gh0pJrlLxEO2
UpAgP87MkYcDJiYMYxWuCXNF1zB7UGYMUIjoR9hBrddcmexK2cYkLQ4paAPBqZrqNTPx/CFmhn/I
c50pQVp1tPNKYrvSoNPyZ1QT1hEzPELDfq5VQgyrxrnT2Z9fqrjULKyidkwLI2pbAIFFcSfRbD/g
yMPr4KoKPDeFvt1T1nvtG6Tk5tY225ayKOx3xJWkG8YEE3J75kUjHGIvUfzeFAgsi3LdSW+gYROn
6WOP85yueYiFrZNNeTenPS0xU1MQ2CqKGeCgvzY7LMb61LXPhISb93FvgacdbXFEGJqszWRK/hAT
+3mx5oFgrMxiZlEqmDqFwpc1raT949RWVLxxv8YrTw9Bqts5ESbcNtW+//0b/fmF/vnLHIRyyzZP
Dfe1Ignx9HEm94o3JN4CjdCoknlFfxU/R4b41ug5/0WluGZE6GR/qMd+efI/viZaHUY2LOJfZROo
WD1s2I14qwsosr4B0GzcEIP3xwTXj7/pX9vwx7cEBYo+B+QGG/LXQ+Soi0wnKSR+I9SXd8YAmNj5
JQeeZDXGuXNTIDW9gZSnVL6aW5ivjKFKcsLLLXs15h2yL8R69mUD4uxQKLVzz37bUif1efcgBMWL
3hUCwWmnmdfqkBY/gKW4p4L27DUABf3RSzmn+hqOgSqIsujSEB7PseIIm+5NxixOkx6Ntcab3tIS
w1Za9w06f0t9UcfOCGbu3x9qoS8iPC7JUgZQBnFdDPboryWBpjjtCH1vfgPexcWPEyPeGsSv7sZ5
fCk0L38yoC+vetIciT5sFBtb1mQVq98/ftbyMH+6M84i1jTRg8DtYBv/sqFoWQihkYbxG8GlOI/z
osnAFFuOt2qZknSrwRTjDo/22PtwjwXTnlLs0Px6F0NlDx05YpEC3S4yd8Y80ThrQu9ZJPTTgyZT
LpKpcE6TMW0LQxh39EBzTNfcNN9mMDYFczcydknLNgycynNuKBuHciOxak12mhB0UCVbLADWLonK
6lJYHSELZbgkq+Vxfw93IbtGOc8GYY+a3Bh6J3sfnnZ0J3MvToO4VvkCRL15/tARqML8uk4ZhLAn
3pqW4p6SeDIfNbraoc/QAeb07y/ucu2+XluCUznu25xmna+grZ6WMPfdCd/qxLTOSm2kD1ViTBAr
64IgBMlZ4g+/UftMvuWpcjhmobpFjwS8A7na5wOOpup5I9g634Hv4bpWDFIrUKArRxqV6YZBRMdK
b0XNW2UAK0iisTsliadeK4NnbP7w7X99tCg1WT6hmjkocb+KARuJxcONiuI9GhkwcG4vw+eymWEM
1mKywL7rGR0OURK311n0CldpbFs7yON4gsCxegQxKbACmtJ2oKbnw9L6pYVeKC3sBDtpd7Vh4PPv
42gfWU4EFBCsmvRJ6tRxU1aqIIKJOPXAFbNVbRUuyybNOuWCqOWBfwGz7snG0H5FKCTbWWoBP4sk
u3dQEsJ5Eox5qSix6kZ+XufQuQfMxeuBoecDTMRpTS3S3mJlKPaxyA0CLRzkMjyJjIsCm67fleEl
BSNXFHXAzEfmSp2d51HQon24kBWMTb9M4IEGXL9S2yNOkc1WtSP9sWvK5FtfyO6HCTGXVs+Q4kT9
/d35df3hSfEQzSFdg53zS1/P0JmEghXNEPPTH/A9+LffUXlMTA25ZZypnLe57cM91qTvE2Bu/JH2
AFHzDx/j/3hg3UWCzNaH2ZHewOcHFqVUK1rIGO846XFyfdwQUk/j/JQAlNio8+Dd1U3Rb6ArhOuK
HJknIqyHiudk1u7+8GH+jxfWNZfeMksHWsuvit1Z9HIoyZV5jxzVvq1trb0BDI35ksbukX2xPxP6
3B0qsxB73LLaRYeflxZ73pHw6MQugmTCMk+J0hs/UM7XFkD5JPsTxOaXkgFIFvJ5XnE00xwqv1yy
QYST8Gqzf6frXUf3VBZWG9BJnPy+VYezbg8ZM6V2tl0gZVb5A4SDk/kzeBu5NWATP1heHkHGldm9
3pgQY3p2gQ3BdzmXO0qdwKwZ9/680f/xWdxN1ft//9f/m7piUfL87SlcvXQvfyVKnV8EPxi85MmP
simSl7/Hrvz8qf/1WmjmPzSO8gytlwYlYL9/8iTpjv6DjEVYt7gcaC4ATv9n7Aq5U3AAlzbbEiGn
/Q23buj/oLhFIAVwiU2CJuu/Y7b4sudYaGBtmuecR+lZQpZcwiY/tfVmxH11j/eukIa3HiTqTSLm
UsrVzJHDta1Y0yEdB6poVc26pw7H3X1mAgL2W6+oH/929a5+7q6fEFufOxIfn4ZWC3U7NpIltXxZ
cP7WZKRIQjJG+MCZbA/tHGUzm3vvlDZ19NDBph2k2T85w2INbITLal9j2I/8cG4BZbueU7x5Xade
8nfE/UoHu3NPgw9DOdr58B1FsTb+YZ/8KAP+VSb8/MQUXjTF6NuovzSHzGXlsL2pOxtUYtHKRsFx
T0CTi5bNgTpCv3DU0lXihK4/LyuRP2WqsRVDQyQ1HMvuLR7bVgsoz4CrdUk5+J2IqbKdBjw1hjMC
ezmmHUTrLWZ1iHgPbVwfs1xaI6xCxV48nIPY/v4+/Hob6LxBK9TpqqPI/lr7YB+OJP7h9lx0hGgD
fsNvyTCbR6OC53nFON+7rUIt//b7X/v57Ia2GVMNfT5iVngW+cfysf529y04myY+6+JcuLN21rK4
PxdMABOI+A+//02fV+Gfv8lTKd+YT2hLaPjn31QBxppr8hfPbqWaL7Ukx3gbdu6k+1kVr9W6J0zZ
UCfqjxQhlPjTQ/O5uFp+/XJ8QKNPBwSU7Ndf7zhGEkeFSM4LWeJFoBN8yfLlM1izaNd2Q2rnBNMi
3sq8lkQJZaXzDtqk3UtvMk8jo3xGyJTeWYCaQ9wbEGOMVexO03ulDNVKVWbhBJZXmozfDTbkP+37
v94oGocsG+z8urn0YD5fPtXurcIiMOaCqAPxgtKTrDZNybrC9KmQi+gAvyr7HrledRrnOkaVZo64
trXB+QEvZy7BSYHJQnU+vCeN4bwNzKOdP5zRaGbyKf7+amJPoDjBybKcW5eu6udPaYOgUJu4My5S
s65Cz111XkxMNeIsb9MNaKaasVavB8rZHrF47AQN3k+GztU2N0mUzPJa3FTEQo/UCDJ6BIJSAtCk
VVdZdXWPwIiWKacPZBZLXGXSGSkEirQtznLJs6xJ9AH1rxFyqXwEXhJwI3YW4aA3ehpdRVNhkHve
O/W5Iyyz+4jNtJcETS2ZdNYGs58RMko3PTGxdZ/I9jMP8ZLAOX+EcUo1NkXA5Uj2Cro7YvOW5E58
zLDE0/GVTmN326uQ2X0pOmcTtnVPwLSu39WxJtGYOSQsLcLf8DvDY8JCk6JWnntBgmhVtfoeiXa1
14CJvmGvpctTLamjuElGx8crFx2akFTSieuw5YzsXdZk9qEpbghG10aCTHMkjFEwyMiFcLNknQrG
G6u+8i5jeE7qisCEbsdWo8ugWJJSCTrIv8EbiXHoetWtZXQkqnopuI3WFvOLa5Ov0KojwtkhcyOi
6Ub1BRmb/NFGFTGtsw6dBVe3TnzruCS5Gkum6/QR79osSa95Z4hdwb/qe/YSBEsELKGw6UdArBNK
iPIfsbHmkiDL1IcwWVDd68hcAmYlbQAi27DO04ZH8L0x6IGBhzccYo9+Ztz1PxPvpp/5d/HPNLwW
2pojCFhF9pOVr/pf0Xn9zyS9LutENh4gc8zbwUPNvRdNQish1fPyVl0CzNPJMJbkVw+42lTjzOJ2
CddF4hWyH3bQXeq1ncFQC1CFaOElB+Yl0y+bHElG94jdnRNStyT/yZ85gD174cb+iAcceHXICqzd
BYilGVkrNmA3CBTM6490QRAYdqCEVLCkkoQq2eIc88lHj71ehhuZO7lYt6jms41VRGIO3NlixSz0
zOwDESNn84d2itqrNlEECrEocX8oPYlu6go6R7dNTLd3zxbBqOGhMJwO4VVQIIOYp12rsrrF64qu
hliH0ORq8nXbItlMuS2mndq2ogosJLNJ4IwW1JQmqQFPcVv1R1ocMydkw87Iwc2Eqlzmqaq0ft8V
xWMqhCf2RuN1+TqLO/tm7juDuHUUoNoxlnHrwKeJ9bjbhpxQils2Y+OQRrOeMSXnE6zLLo/mtauN
CG3QSlXyQrgTj7bCq9KsQg3tUmNYVr6CsgiQBEc+tzNxWuoTwDbG/I54wLNBD3W5WAFUjeu9hpZ8
FyVOtqB5UH2tQIqEq7kPMxKzZFN5V2koUzNA850SAUZTXTmqYW5utApiFR/Xc6q1RhO/3McJzs51
5pnxEmg5K77mJTCmSN01anq4ifIxFleY3k7lpPhoOF39rM1FMie+O5iKcYfQUu/PduVNyAjJHbuw
+oItKQKmyA94gin0JsTFWTyhFi7iQw28aNy00pqTI5EG3Z2Z6taLNYaL8Vzj4d0glXGMNcZBIqtF
jxpnlaOpagM0KahpcMjkUlJZpFE63LbIRb5XTWzsBkdG4drNLFWnPx/y91h5iSC2aAbEQmNlmNct
LYc7rVP4N6SN1oOm+OQQdqaLNNk1o67LPXA6XLyJ4ngQtOrl4UzTut06eRu3V+Nkdm6g1ksGdywL
PlhJ/pV2ZAfzHgwXSMZasEo2K1cD7LdHKBzqV2nTZ9mN7haeuR+BUvUX3dgtxWdMuIyFZHRcl1Lw
q8tyngeftmkHFS1zli+/fHTJ+sTnqoR2Nq2Cb4HklEu1eC/wnmUDr06VI126LhqHV77pqQoi/ow1
lQZpfFnTlF/UVRVhCHu4MGN/IRRGhX6i9jV5bygFjPUEmXRZNHiZAr4RCwgonKVOpsX6EEJUP8CJ
TwjriK2M5wJl/oukvYcUt0mnG6Mb1fYYUeamRK8XWXrrslts20LVzrUX1U+Yv21CJMw40Q8lfKP+
GMZlNKwgxRH6MjuTsa10LmugOvX0muWQ6UAzqOWOmMAhe5Sgq9qdCBXxYwJjyRrCCBz2BNNfY50w
y2k3lS28R0UNCZ+RBKP6jskyNzUyvkmwPR89kaXWytIbPWLZYwjmI3bwHppUGaJ1rhe8JiQXGd7e
LIjIfReYRaaDq/FIreWyYq9TS+GKjsM8rNlkZH3UoNUg8PPybmCnNQaV0ps0i8ajd6FgkNEOs9c1
2ltHyCCNfUKCh30idf6qUWjxHJgSFsO+4rZIgGqeTQtmGLoLoNT5bTogA3KddkcfdrB2M16MPshQ
Es3bCiFbeVHYo3lSOpWIirguxLAQrCvMWFYr4jsqkfYNlC/LCEtnO+CebiVp9HJwa3aBqb7No1pL
vmnlbLiDP1OBTfcVAm7AQ9i+GkLElSw6KGElv5M+rgxB7rR2tqdlqF2PxFLP26bHo71O5iVUnhF3
alyNWT5bZ2FXOY3ralBtZL4xOv6J6oaw4RjYxBrgG8zAZnYEawdsnzWuKvw9Q667zXZG/c9HNUE1
ryYAs22AJNmuH2FlaHcpOimkbk3iPfCsi/aqABnBAqtXHglAYsEQjf2T7vYS4mSWDc69pRe1XEnG
tOaFGS7O2RriP5rKiCd6TUeWu8nBgXCrxOiy8uQ0VWxc6Uy27T02BY/vNY4grLNGqaDRIkoHHVOI
vrvI85DP36Dh3LSxmwGOHFV1P+FDaDCI2U5Cdn3s/Bw3/6eT8odOCsM4j/r7/0dWXGb5S1yKT42U
v37or04K8RuExREqxtyFhiPdz391UlTyN3D1AftfhsHoJv7ZSTGc5U8wfS9RHpxj2hIK13//F4Ed
9OHox9j8kuXn3H+ni4LG6/NZg/kzwg1AChqfQEO+8aWt17CdFqOt1QezUwhoNPMN9ChKRdG5JNAX
cQlPj2BqvyPB01pnjd0rUCWs9C3nCI6rYlRgRYKEFKBotkqvGM0dkU/5kTU2Sa86ELPPQ5OAeJzt
4hBrUX7scKtCPeNhrYkaEwd9DLH/4ORClJsWpxRzJwHe8JQukCxV81ZM2hZS7oAVEv/IRgyyQfOe
TIa7IyqP17mrJ/vbIMfeRcJqOWBbkviUYmc014ZNwGWAQ89NXoZOib/1mNqZJDUlL09FXJd96iw1
RjyCAEc1gx7jYjz6QsI6l+c8hvnhbFx24QoXXcvXpenROMxyptQMd4yZjWZc07PHPnooLE56rD06
8xeLeDBy2c6uPof9gvfjetaL74uCOwixd8tVPyDlx3oaauqrlHkrZ6q7xJIqouTWmiFeYJrIAozT
s4Lppy+YCxQw+QTBQR4LCv7tuTa1lZXCbwoyG28OBNao0mParrhTyjl9g0YwtRbZswJ29AppPRlG
DIyGaKtnY9icmbApe1USYKSS0ubjozJ8lPcNB4yYAQPK121kVfotNUKf+EarIiMjgPQa05W1sb1q
esExm63Jm4O8m00xZWBbbwZXZCfitAxoUaagquj6bVYMdedj5LB9Rir93h3GwEGWvBGiYPZux9El
4+oCnW8+rmwCOglJsgw/taNy185eeN0IKR6hknQQiFlN2SyHiirZvsfMFF0bUd1eyXhwrpkmD08c
N8ZV5GnhgUV1vOZ5KDfTUCYPOYBvCHLlRKIWNPRA9hCvQkcPV1JLnLMHXOwhrkZjN8a2cqmM4dj5
2EO9zeA0xinEfbtVQHRxXnXgbT5UtUsxC0T/nq49lfc0ZhAUwzgaAwtXKn4K0ThjUE7zvC8a3bbB
HbVi3YMP3UsIpLRJsujBQBZ/9GaYSbjFLXmHGBYgtQtXMF14ZvkPDc8jOH5nZlYYMSdZY8+Y0aXo
1lWTzM4enNNdWjurNu1NwzeN0TlpU4WDE59HvuC3++GyjyL9qI1wqkF69H6XTtzrHsLDdZzbxQMG
iGKLTr36LvX4UaubgYOa6x6406CaKV2BwlTuxTzl43XIuORQmGNzF2nG/K03ZiBmWGX017Rs1KMy
Fw6svtpwDhIu28ZMq/cFrbTTLLVex9hHuYNOegs+of+G6Td/nHCUPhqyS5akTDd7rJUCA0/GG2Yr
HdMph4grz5HdhsHVUZaEChLjk28RDk6X7MPWQY6th6d8ygiY5GeVSy1lgDVbMyZD8BbJFYbY8TAq
1dgEJdAunuIIo5/ljjntD6VdmUo9UQT3VYA9Kl6uC/MVeH9BpKhBZbXyUFLPcPix9AeTM+5lpzT3
ydzcpgz730aL5E9f9ZbgY0sajhXozD3vnCY1j4KYaeiVJuqbtAUplUR74C/OxUTPgVejb2/RbgLg
a9Ty1e6J0q2Agl8ZoTd/X7p7CMoU0oxxD1ckG0bmfRSbVmDXuW7SH6mRis4w4oFE9E8dHRT8kVEQ
coIMAM0wEUzH5gC+PXppoQi8L+ckpJz1Se9DuebcMq4gBRrf6HMkO9zvuuuPUk4nfYTThvWXmq3r
dNQRmRkzOQaGtmnKRSXjQfW9ztKWWr3qNCz7/aidhzah6Z2HizwpFjIdd5xJx5tSmpxzskgatzjp
3e9ogThlo3HWYacxcF2HnENwG4YuSYaF9QI3tTx6NkIgH5Qs61yvGuNVpCHjhI4Wt74ugSwzo9Lu
Jk1pzzCpe4BevSHx91iAGltkeqXgtICHH3gwhIzy3Cbwpj1plUGnjq81e96NJu1pjymPUx3D3yBK
w3ZvZWDLutocKW11HOx0GV5NKGY/SsV8A5utw5wbWjLxGCX7oGUxjxOVmTC3uiDb0L3wjCw7ccqx
Uz+dX2MV2hLuodLHUHJfqs3tWM9q4GpNjEObchKdd7xJCMUB1j571zXw+7UCRtUITOrlXaTE5xyA
yYZpWbhqikZ7BIdiblMUIhve99d0LtybGtAtmoO8vMOzwwoSN9VBppnA9BVa+YWFsCiw2mIgf1eN
doocaeXbSIq3yO3La55csSqg9F8lU9m8cfxSQPhUWk7ZY7oPkR2aBz4hQj1ctUEJ/a3yORyJK85C
1gbPa7nHXkr4Ok2u1dSqyUlpyDm0i6LcdpAiVmY/dk9609DKckum2U723LXa97SusmBmezwNUkQ4
YVv8bKZbCzI/S0D5Itap3Mf2h0aE+7rXpv42RePLIFw2tGVclGcuuEejUcJbsLXtGSFTtwVoUfMp
CNQcEINq63T24OOaunCRLsfKXvbHJjHjwCok0QRm/lzDI2D87mZvAkoDxEES+Fj2nmM3f2+ypN0b
Cts9g8xsVVv8NxzOHkkIlr0bkk7dAxg1VwAwkO5hTzjNlZK+eqkLsiaPlW2HUNs30Tdep11O+kKb
JpuqS+t9T0Gy7jGy7ID2thtnpPJCt2ltmVQMR/yFnKLzscKlpDEGVqcZ3iTG2bXhtMUrZz+40WZ+
l/SRFvRTbO/kQKsksXCMy2pXmAJxdeXpG/R0r7VaXfe9S+mQFGkAeHrLEq0Q2Kt80xJmt7BGkk2S
zVQY0CfWmVqenaq5dtQWdWG9nSVyBhU15kqNixtX6cBLlnNES4PczJpBhW8noHwJwAVAmUcbuN0X
hlCUG68d5TZHK7uDGhCtZkNcA+2+mpok3nTQH/25VIg4zKdrb+i1VZZk+bYlcH7VzWTSm1Hp+hZk
gW0xGDOLsGNcKt1IW8VTnDuwz8luTkN4x5b2XoMJWUPeFH6CddXXk8piI8voJhVGfy0RIL0mAmmi
Q7vLLzGt2QwFGQ8CCfYAdPmD1WuB6lX9fhSNtyNjXkH2NbsH0U3XeWI9A6e4/zgg/Ocs9YezlAbh
8rdnqf0bR6m/T6T/+ol/jqQ1ggzp8KLYwERiL3Pnn/g/hePVP/QFtcJxjZqc81JRNst56Xf539o/
PLQoSC7objJmUY1/5yjFIPvzUUpd/oblMMeMlJE43bbPY5tMC+veckIAZLEJ9D1EAn0snGnS10xy
J7RCS2uNCPADPC07v515UgFB6857XM7Wrelk0C210rhj8jY+Zo6SHC0aP4jddJcFoSpsF1zmjHpy
paB6624IXabPFEdSgm4u6lAh9ibhpHEEZdxuhwGr7NnRY6/2ZZ27m2Sp6VFxGMQ+9HXAsSpaFYIF
TNNISaANq+vr1Ouv2QM7TgCqDE+5UVWntqfxjQqnPuhAH95mZLwmp8M302tVGqGlsyWop3puCKwL
TEvYe9toX4wm1fi+bjzBu9ab+DiTWbdTq9KEaeIq5yJVwhGG+bCJYd80JE94ejQ0CPJ6TQzY2QkV
4l2W6aUSx/ojw+iT2RMGDhkZFkUSqzdTW5Q3XV8Xq6FTH3PwLPejNU6XKM+XXp73OI6uvR4IKg+N
QVybqVLvzL7Rz40Qzb4nmjBQ0yQ5QeiSe8smrxyKxAvGdoZqVVGtUbhnx1pgtM9LZfjeZk64n0LL
AFur5fTnAHbPKQnoBmbCGspLU+48PXnve1LSPfhQ38DmIV+KkjSiH0U0EJkp7rOu99nacqhLR7d8
FImg2OVXF3XFzCyWw1PYKdbaMBAsm1nCLLRyYKg7EoCzn4vBgjSVeOLWmUfThiQcV/vlibyvh9be
wBBC2hf2eQYMoq8TPwYswKcfnBVREgTCq4NhTwssGcGinWnRjZlp2RVHxPmSqlcN4tmsT7GhM3lI
1NHitxglhbdjbpGfkagIUC+5lXabnyxBDn082cYFcqZ0g0hKXlHQNhuiusbXDmYEtnnV6II+U6of
iM7SHumbqW0FGJJTM1NvjtAMThSE5N6PtoxgQxAnlDPp2sVaV0Q+Z3/nqFUe8O6kc1S60BM6NxLV
c0j4UNcCwFmeH7lt/2CMxHf4tTHpm8zIanIAyC1Z6VGMKSDWrSAD7J/6pLt4x0GIMYUKtGTXDkuM
LeeWE0MKeXJqu2ITm9r7qGE2jRtKj3+UPQk9rstODULIPsFce4MmqEKbQkeObTiyUX4qTLqJRRaB
QTMVzorqPULvwTjfOMdqydtl+BVvcqq274Ot5cj8iePNlmDeeVwyeklTs7eEJROArnXyG9Nv40rh
iLRC5ggWAvlIFBQZAWHlR/ivu+QAuwzQKsAzSryeen2+cpaw4LnmBG3bY7FiVKzvWz1rbgBbWlvq
7P7Biq2SEOwinnyEfUgEvSghiMWYfEtA40aFwldi4O1SADKyD4QjgYU2RBdr85Ayfg6ndbIEGw8j
EceDrLVNbOG+iT2kwk1nhhegOZor2yb6JXSbu4SuwY1n9LumMOZL4lxkUI7Owep5rf0018c9eXdy
50q7vEqFrqw1qRG8TM093WYtacyiHfQ7Hbfnc7JkNSt2hqZGNiRLf6Q4U7U6twDo9cADimSMlXoh
oKurS+xzZBIAPS1R0Cye6rnlxE3xWlB3L2nRg1p7q8iQ6n6uNcThln2uzLrYM+fX96LtAcwtadMj
ingMNWG0bZYc6jCp7iCETQw1Qa3czktWtVCrKpgVZ9pRgJjXDgcDOrNLoDWa+5hEBSvbOv1IrMfS
SVD1uTsmMZ6dIlfNTV0VUWC7BGSrI5ViuYRme0t8dph57pNRqvGOYV0eKIxE143ZTcoqZdr0xCY4
7yCAKu8EYigc2TgwTLbZ/0hDpWREk5Q3Lf2IgNwnv6M39RLNIlrXWp6vdFr8W3doiZypwjp+0ueo
OzUiv2k5ih5izy4CoyEfXF+SwuclM1wu6eHqkiPekqaOAaQP57UZ2c1WmCXSCGME9p+5w6p3YvMd
cQApNIST93kMIJo1kzSSTMZBY1vKCQRS7Ze0OB6rj2TzJePcXtLOO6Jhnjjc8W4YdrWa6aPtUcOO
F0VMNjoNd5SFVmI+gyUH7bNkqGthUWxntdReOD6Yq5GY9XDJW9eX5HVrsJGMqkpo3Sa4hlcVoSV7
4eU3MI/2VA8qo22MqVS7S6h7gYGUc/lwLasselRGSwRpL1qEp0V8lRL/gx63juSDGtk1OVhkxUdu
TPnL4+jtWDdJjevUU0tX4Gae+6sez4Bf52qO0Zr4eYtn7y6ddJIdScDklViC7rXiZM9RvPdI+sgm
j0cNGwqYHyOMAnNJtk9Gm3OJy8S3NXoRqG54SrMq25Z22xO0mbpMZtVkJSth7nmh4g2C5mQbdSSW
6mNer4HziVPESZqtKJQvJJYjRWYmcpyH1nnVnDz/3rSVcrbo/7SGsG5n17xXoT+eMy+sT5Imxh5y
07yF6U9YnOUM9wx2+oNli5d0Trt9nDrRps6ScjuQbbNDxe/Y9IKj9pBgxsEfE5k3CKLKqxmU1cpl
5xoQIVxr9CefFFnIk8eujA1VC4dHLUmUHTHo1klUSXrQE2uDkK8OkEFdZrb5MCqS4BpX5GtY7iEh
VAMEKTeqtn3n1peV22nB2MJgU+vw3SVuiQCRON66AMmAUbX5rsURd4pNUx4rpGnfBg8Ph9Piha3m
vF6ZtjX/IAbrLha0ivUsdW7Jcbc2He7ZgM/HySg1LgZW1XUVa89hayq+KM34Mq3KUw5j92K0xxPI
H/M+r7PiUOMeW5tKM2wRuHmbZMzC56afxi1KouZ5VArbp2PhrctBH/aOTPtNbrfPUmNd8QBTcRpd
hlCAGvI+flF6a1o1E+FhjpvOB8+bfIdw4OPYHREXmpy8SkHIVl5GGL7IlI9VJ79fgh1uKaqyY1G7
bPUW+EEfRIObXtKL1bagpqpzHpkbYRsLx0ltLqSBFr0YiWyOU1OQX6hHJ+j6LDt62u+iME0QBMrU
vqqtiqgxk1yN0e0ZN6WpFUhTPrcaa22J9q/aMhqfLysJnSqzGo0AwqbYWK4cX3qXIA2SWTh0hVlr
W37GGBDCBJOrFdyP8RXzb/VsQ4JXKXNfROSFKz4IrhpRb1JY9sivoDEhZVLd/2HvTJbjRrI1/SrX
et2QOQDH1NbdiwjESDLESRSVG5gkljA64JiHp+8PVGaWxK4q3dznRlVSMhgRgLvjnP/8AzLo3CCN
q4GBABdNZRtT5uWNnqx8axP0thvxC0m2hoxfoq6xQlkumIgoFz0O6Pt0n+fZe+rebZeKYj9amIuJ
SPMEHSPGppwDCKupNklhENjhGeLbquvedHMxwMlAPFyhN92ZoLsbSg8YPkV+53gLwGIr5ukK50VB
CJ+VnQS3+reKCBIieMjA8sqesXc8t/m5aXFsjROwxxr4XG5qL/Ke0Yc3wd7sPYfQCHHnkWQLUWCO
s4s5dubXSXvF+2WaOBAI1d7aUY6/VwnEaz74U9RnURgNflJ9Jb1zcOVGlUWgHr0J8w95JqGLGIFu
8oPqcZwHrhoUTqIgSOouqZQ3WUOGt43oAIQLj/11Vh2kOZNQ+H6h0UXEqSA/mP4Bpyp5GXGcBf9q
nWdeU/0G6TLaz9agT9EcTc3GHIDfReun556J702t+Wnsv6tPNjvPzudmzzsaN3kQ1CH6c+uQeo6u
EE9M5UsTCfMGpY9/guG5sIOZi1283n1cEvDxunHcF1lo8uAWb9FXjFIAMkF57tGfrOMC1ZwNpdWd
GJMkdO0Kb38Uq/1RFkQRchrMIVWfFeJ/OQEktmoTx2l+dJtC7rzCsa5E2cpzIwAfUwdWgl8QEu+4
s1qFxLwfcX/Vhykd5MfWXJU7LVJVD5MpA64jkQ/4Eo3Z/WiDAKW4w30aneh9nOHOh74smB5QJMbh
kMXEiHX4792A0VvbrGtbbDpxFcQfy3fXWAntv/d5CmcbKq3+lLUmNXKrS3WeVJY9xphifuooPemZ
2uEyl8RfKWdp9/56sXHNyw5G0NF9OZZKLkbEvGxTldOwc3vNmBh7xIcoUmiU8AfMyHQKnFPeNuV9
FwfYxtdm/YQXgflsar8mQC9+ihCYXEto/IA2pTCOtqU1nLVAgMcO4soLlH5A7tSWxLZhCXbTT4m8
K5P6s7fggrrRy0RiE/EpkK1GQchOusRy5IJELhjjXHzETT374GdjdPCtALByJiTlQCvUfcibfnxZ
RdZbbcn4qlWxBuGOy33WZGxCvLlINnI7Z97QelDr4CZohVHijF8Wqj4qfsMhyq6a5tvaW+fkZVCk
900cUInVC9D6kK3Rqr5h7ixvCU5MHIhyXpbs2klIUlJ4cV8KzN033uSymITxBQhz+ZCQhehgtouj
z8aeOTSEkzNP4qggq2UYgd4zb3lvzNUSFoS5HTprKO7hTIJWLqyrZpFoAmsRnyMLUbSm8t2maVAd
yywytxltGS6C5VrImk5z7dgU12kpCI3jPu+CuR5hRrZppurnqht99d4Eh7d3BYN/+6Y2eQpg2AUt
YNsnbivWpA53eTHmUoy3ZmBkR5dZNr9wMOaPXTnp6XEZjYznq9HR8Ha3vWhtz2JC5Vme3gSMN8cr
Lknj+/sqrhM8uVqz6vPN/1RyaJN1ZnyB1nmIDK9+LAo1/YLubL6lwqKJEcQRMOYGXGHu7f6MqWgA
2qywzfESGy32PwEaK9OCZD4p2KPQWOPfLGUfhsw627mzN2SzdxJz53vRje4X/K66HV+V6FnCY+r0
F2Tzt2Ti18/mru408OgROzC7/5H1rcwBQV1kjRe8L0BNqRWjI5GXP5AJ/oWy4F+9iSnlqpogutt7
ewGwS55oeofxgkwdpgstMGGPpVd9Z3b/DUn+ApKkn1iVJf+e3nFZYcT/2n5uiGArfyZ5fH/p79ik
57yTyLdWXj5MCgvSxp/YpC/fEYCAVmZdKVA8VnuF39FJ233nkBrCAwG3KwyAXF71T6IHP2qupiWB
I+Cr/iV00hNvFhJDYwlAyoN5NcMhU+ANqdzDjkJBfsiOU0f7skGpn3jh0saQlKyhCXAEHrSoUNl7
CQQka47lqbTKAN9gBHkUxqMLldEGsch3ZJXE9dEoKoxjNnooFZmFid2+qNTxqYQTeSLQybxUTiFP
nVwzr2YrgzSpXfvEtISekE3NEDAHidqoJfCvAxKZPpWtrz/Rq0EAGzCA49lfMr/DxFR+fqVQQoNl
ZlCVMXP0vrJ8fbBIQqD6yo31JfbK882zdL616i546qHkUDzpNZGqa/3pPp6c4EnRD943mWWfmJIy
grP15DXvY4vs93NFv+SfCQ1pX1r0i49FqWBJmgnej2YZw9vVxAXfMgGHnJj3AV9DB5IT3bLi5ogt
rvmIKMr57FnThAOp0R/pcOwPy+hPt6VdNcfWFjBIXNUiEFqtfDaaYIOnDHlmuq3rlMrQC5ipHjTV
70v2SqouZWU9ktOpP9lRLeBmophoGSea2JdUjvN5jnkdoYB8AAfeJ4zpgncTdmw9ZhAc1baHWoGn
aDDxrWXOe/q5rT/BLua7B4UD4a0fhX1xZaquSnxPLnZuZNc+KbGbBhDzJovS4YTxcH4qUwgtVEHr
9ST1A1RTTcpwQ9Y1//L9hha4qDYh9U3wZPXrHYbBg1G+WNr22YW+O12POkI/NOUW1FVB2ZzeGYqR
zaaaoVWwlhL+9NsC2qsDqSTdjpnBZ8R7GQR8nKXhbD3Di9ND3Sks6nWO5Ohj47ZkKpO2Y1Q0Kcu3
BGMHKi682J/mYrzvltbZz2XikkAdpdHTwiDuzoMtLhmy1fh6msp6LCULEGuLddUqFno+yZ6aVsf8
JjSM/OkhAABSXRdRt06kofzxd68bWA1Ws3KDAruDNRzMjn3CYq6XNwX4KxPyuGXxGRZ80QhJgQbN
1d0L2hSonQJ/cmKqajahF0zc4EqvZYQfxK1L2oyGA1pmePJv84Cn625gibo8AMvgutIwx49eFtkn
IxuYpc+jzef+zohUeTTd2yJmHl+OihUTmX37Mk1QPnGkNLh3w7pO5mDSn/r1FmGuYp+I/tSffLPl
l3VQsw4BjJydJ0viA4Yh2Glp6k9UpdHT6xJ+ZSjPeVtdrU3lJVsXaeQOE+VvzyUZcRC4nWK2glqs
6komGZx7/CCgKRMKx5bEwJu6rvBZML0nqquixGrw+5bAAR0rrBQPJfQ2PTcbntzplXe9eE1zpAdF
oO32rvkoSfd8MjIxGBvdZkDFSFPJjG1W3Mmt5mBHIZge0KHQVI+p4utAXMdOHatFCvaZn/IFYl8E
12zyFlPVeBc10nwcmOceZrFwguA7bp+8pAqucdYJrpfa5RZ26cxvqLQJbbdAxkK55bWJfZvVA+xR
o4EJtOviJQhFob0jAY1iL4osIGRzMkIbzIjGEWstuqGpicf90s49FntsimhjNYoPBDF2uldWBX14
bid9E2dABulMDWPP7GVM5+XJL3MYswpTVRifuMue4J1irNNxZJCrYD5S0THnmZWc7jULPd1Y5M5+
ykVUH2EY4VzZJdajZ7PmXWR50R5vlGZ5aJmZyeMEPeNkL3zhKSdTnqBMwOSwsAzzMRLLogme8RDy
2QyQkjNZGukhIyPj0Es8JLd0HM2RSBb5uQUNanaAKKypyJcs8NlduK1NWzifxUg9DsoKk6PuV44t
/qe4FDQKppsSFevFbDuAEsrUT5i3sCOUW5uXtArMR4XrJMb8SsO4H4J15XgmPrJnmTX8eiuO2pc4
BxJLE4fVHfAWeHdAt04dM7uSusdK1/QE4bLrmkddyotEt1JSrHpd/z0qskufDsETjEoY08z9eIth
NOvubgDRmvZY53C+NS2unJCv1/UYzPBcYIQFT4znuJHfjzS6txRpkrfqBQgSbejn/BbUFrkKTAZt
GiZOOuyuosiJKu5HLi+9IGw1/k0NvnxarfkAuKAfJPvXk7WqEpN5QeLXT2Zql+XTSE50/hHiEedE
IddTijYkPUhomp+DlWHDuE/dmUm/uq3hL5NMwanRuLWhE0fuvYaIcwIHBdLFcXE4yArqh34Lv0Kb
G1z+SzN5D8Wd4ATinBQ0mxjgDSuDCqY6bglLcKUwViFq1yOVjEuSBsXdkhX/yERaeP626AzCwFWO
w3RHwsxZIpyCArZShir2ZBMmHDEVshELMY1dN+5LBeW/is3mjGyLsQHm+aDQW7iWj9g2ngjl4+oS
ZQkFYo71Fc8Y/9bENSdi7w72vqntdFObZnehg6+u2h5K1ODHyYcUf51iM5fRb3XHTNaq6usWe6Zt
060Uj4w9gC+EqYzx2HXzifwIfUU0KbzvWyRrkA2C7iNhBHtkZvXecL3gVktATeURiYSK+uPsFtrg
OUHyT3SCW6M4VZHXrUpK+A+it8ChtUIzYMGXRcDvxBu3ltlWV5Y6mmZNl5xKDVNF5uuQ0WK6hQRj
T3zCeHYyQBxCnUFuMI3VyYwxATFQBCkbKf7vbQ8WYaGquepsubz3p9U5PsP8yUsJs08hvnVwWs0P
0hyqG0O45ft0yf0zvEdWrylX+yi/IiQk08Q1gKFtstyDKjMNEK3sWABrGc70uUD3+GH21AeZeXVB
AGkr7+o8KXdG147+Vi5gVz6RdN/auQkI++kA+8aANGUW2YohpxgDgP3MRhYcxVAjvpg69Cq+npIt
vof5prfb7MZvkmy+4Xq5L1nnl/sF4RbP8VTs4nT8EASEODMYbQ6o334bIoiWaeZ9ifF1uU8cAjbM
ghg9O4eBaGH2dtcKLqsblO7OmdT0lYb/0ci8aGOObXvjp8lypwj8Abns1R55kTxEweBd6yAlVrlu
H2uySzIwBiqjXavq6qaDUhvmRI5unTHRu5i64UyejAm7hzxklKst4RG9vK5smF5ctHKHKbbzMLko
Y6e69ndGsBDszYmFL5DKb2WdwVf2zwZ8vfc8BOYNwScl0L/hnorGnu/iiqR0uL9HprLNwV+fEIAO
QziBLB7hq61gwGx8aqOpDjPdBDdL5tz1Kfm9aMfEfd5k8OrmovtgTZZxPStdkHrse7xupHb90g14
1oTIK5dzh+nxIUu76hlku6O8A0VMWd9WjqAj8o8eiRMX4RJYwpPXC3Nf7gEq5z1qXnUahed9NnL1
PBl1XmyYMKjt0DTt3vBYNpvZg9cMj6k/CKg5W8dHw8PhDzGI6IJDFCfdCe7fiwZb2VmdOW5NLXCW
J5wKwKqxP0eNgA4VVe30TEW8o7puqARTUYao0vMdlD33cQ29uHDyN4QG4aWyMVLLO4oWNoAi8jNs
iZPnphXmeM1QiaAKbffQHThIfOS0ITTw+2HMC3NHmkKDYMarlym7TyMTDyIUYLI44vA8xC8c/vE+
yawa3zlTh5ExwLuOkwjGdhXbwD1uQto8RCf3SELB+GTkLbxKgnssMMXexFlGd3QgCYwk9NI3xNmm
IQqQ8Um7TL0Wd16Fl3O+X5Zu2fWJ4K+Zl+5dqxAfcMz2WeI28wfjnAJNAQ/nvUqDrzgpx9dxrS6Q
99uPmHD3V6rxb1y45FseXtGD6i3xHIyt22ywcI66c17Xc/qxdXUvTip3g+5s1OZi9UdOrWBvM7it
x11mGlROMY1b9D7qAsjrekDpPzFjRNlbFxzqUZaNeub4nkUQMWsgf+jgZbDEYMEWEjZhDKVwhGDp
iN7+5BN2XO+tPpvdrQ/JPt57Y+Soq1rgIL/Hdx8dpHCgl7B6oJvsGG4hCmoSqi1cwClE3NWdbJvW
upjPwlym+9kaTeayAc6o9UhZHiAt+4Vs/A0ItbbODo29RQO9eta8tentk6hIdZdmx6gKiibEjMqe
Pi5y6dtn5PjoeKQi6CSsSqfI3c2Y8/D9AXL4FyCQaf1MLVo/wUoq4n883+ZTvIGaxoTsTLTC8dGZ
mHyhA1rtinoI7kghMSaKKTYjfUhXdT4J9tHCrMptI6KvOvORGAGEe+jxhr9+WQLsnhxB2e6ipl8/
9A+uB9DrIhBkGR9Lg9Kvhiwf7yYyb3DjoDlmtGJR+fSEHSchIjf96RfXZIX+flDJrxeDt8fCBykM
2OBbd7dy9vK+HBauCQpbYqTMetbreMlX2PSrZHaMNdvMtx+ZQhsncy2/S1nI7GpAVW+9lwyaoKLj
DULMPT5d5JXVZNaQ/O7Qw7xKC3/xgf//m4gBsOmsNhECzvrb6zXAt8AZyy+OZTQwOcKsnxFQ4uYk
AjXw0+otEsty56KA/KxkPt/XHVhFndDLk1zc3Kuy3v7iE62Yz8+X0KUGkvYqM7LJMHxzBw0yOpae
uuEIjZmy0UUKet8BST21QDztxjfW9ne0rPZFmp590gP9RQkrvTiYDY/kbdvqtQfjyv7nD2b/qw/m
Srh5rm+SQPnWJNobhG4UeT1HMi2oUOOK3qtHQDgip6AqstvyQSeFL08zs13wBLtipDZIa7jvJfPd
TTKMwZMQM92yfK2LoRSlByOliYolBlT7NG6puaNqreFXrIdxBjvbQLtBaeqtElXo0N3L96Y0VeN0
3yOo5hCa9XQPXR75wJAt0+1ax30m74+1tbR+Dv/f03RA//lyvPG7dVjqeK/i54a7LhAi7lk/77TE
NOqUbBrjYCcOZyDqD2TMzF/pWrBuNB85+IPr2fIH46G0FsAT+NN8rDntl4cpcLlasW3SnTgLVrhw
lvm/XCz+nHAqjnev8BBjnfVmo6adrvsRFsOxikHAtqmnUajGJGMdl1nx7vjfAd64+QwlzacheHn9
sn8j0b9Aooki5rb+eyAaYLP8x9cu/dp3PzJkv7/sDxDafIevEtZqhD3hfoO7zZ8gtGe/8xC/CZBf
FpH3Y0C2xLOJ2APLdyVaQJ//8ycILcW7wA9ch1PeQWXzFz2bGFu8OXDwyFlPP9o002OwY72hyGJ/
QHwvOUxHUFyThMu02CXEjxBG0D3Pbv7Fx0Zzo6uFsU0/BaC5LgrDac7PvplrOnT/kSFnfibpK7+Z
+uKaBplKzXCxXWrsTSEQKnoZUfVzL2GS9eWyl7YSYR3j40vDHOw12BOeCz1W74F1p4kthNkeEXck
/Xxn1pwuscl7YvUxbDMsUbdC1CIkBPeZQvmxp+6BzFkRB+BkX1xDi7BQ/HgOQ24Lz7LhiGyeTfB1
/NkH5tGLY+xU5D1hfXyPIOHLgCyO1+rnosKfK+5sYCAPQwjXoj/Hxtcq12ZMT91ONPWzSzQrQXb4
O4wGX6/EGICdXYpwMKDnNP6J53uH1wSXhifuLu4U9sdZ/s3KjWnjulzKym/aUNT80mLgEsg8/sBX
4DIICFEpg2c6Zk4y6JLbQUtjl0R4wPYk/Bwz2eg9aqIidGuX/5rLu9Hvu936SrSP/iYNIBstlgvF
deYS6MLudk5nLnQsxR2UQLxUIOVssJ5wrhzJcB6fLgaLNR/IhlobYvr2IW8xB4m83g+Dqvw2lzV6
e7uxtk405wjAZixAMI37GhWGyXUIHgMhOjCnAgowAajbROGrIjvfJ79rsLZNFrSPkR/l1zX6oS0A
x7LXi1iOo8/Vs1GQI8f2Tr5pPL4ukrSefcLu6hZ4hnWA88MdiAtJViJ4RMY9QAbiDyWcuyHlQ8VZ
Llc9CASNrG/DKlbT2QtAEgbU5qHo+FkYiZcUZgA5bK218wbcQN3Ixf/EYmH1BQYgynEurOdvJPDY
DA746MWYfuHxzL1f+FtG9bEZTKMMx84n0pfwpVVbC9OAeXzITHa5EXUbAKA1z6/3W8WIOwYgwG03
8n0JBgQ2CBpufV0jZKOnoEyOv7HJWdUuP+vDo9j6HkulWvdCXHfzhyLhr+QrfbFNPgg7z98MmjzP
nsuFoePjjOXIbqzZJx7l+pmx83KTeOwOZiXPHqydretxh/2exUTnenm9GKVmU4wGPwpM/0VVo7WL
cFc4F1br7GTEoi3yNjrP0OHuVZvpLRSDjAcQ/B+703q/KAjpDS1BqBhdIBYe+Axx0l75rTEdYugh
13YdMTrpFmuXe2xKIPBrKOOIXfqKVVbyH6exzG98i41qCw4CH33pjqjOYifYJ6IY0rshcS6v28sm
TJExDpSASRZk0FU+Bpp9VqF/4XZLco3OcSLKwyTsfIcMlm2Y47P1em+x+VxThKD1AUlwhLAESl0H
W6BezOLXVb54+bInSSs4tLHMd1iQBHtMxotwNFjOrwtgXeFs8btULiUwL8dYMLC/5RIsx9fb3PXj
GmzJMmKA0jEkM6PPJIODO1CRQEPlvYgZNo5RYHN6OekXRNLcAjP/FuPRwnyC3SNgIG6V3QVbq0Qf
K5q+vKaRni7OBE94zL4Q5kg3B+P8GnpRvgPBw6pxgfcRO+xT2jrzegZp2tO9ZpsSrPbaaGF1IEXj
JM4UEaQcDvizYF8gD6TGtBAxJ36ZOQ7I2myIR4xPQqyF2k0NaHKCT+6vnjN+OKVKHAUY484oYg7F
2ORwY4AXvsbdRb11l2B4Sy5UOR80/kBMJIYBxShfOxr4CGNvsouIEzwqvE2Pyivs72eTFUzW7nXT
4g40bI3YQLnaJbdOw5JoHHlnzdl8cCMD0RFsax47I4upnvS+dVPuX1WIEJOiEgMzOV16L/8WSIdL
M7MDXq+1G0ByzBW/sje5r7LEg0lOXRsaFEgbEs1rnLiM6BZGE5VTVRcHP6q/1R7/rPqMQGFUdXHK
eSKNIt2bTfPVxyofz1noMFXtPdHvV7vcSG6NETLU6glOYxOf53SiDjWKtjAZh8xiZ5H/ITDfR65N
JMjyW+6gGdi4VATuLmCyQ0e0NNkXK6umEMIe2GcqrEcnzouw9Qk9upmBEs+EwHELbYHJEWQkU/a7
TNTIZau0uwWgIQkH9ksRe3tEw0OG8LsTu2nG7Gi3yEQDCde1cdZR/9noquqlDYavMhUVAgB7yr/5
tW0s+GYZy9LiIz8BtpZNtcceZQo0Eeo1Q6GsYc9ncjDCmEdRaJl+dENG4GLsCxsU4AIz3/dO2Nkg
5Sf9sTOemVYP26SHGXodJYFNQlhTmO62nmF9XKADW/OOGW9k3Jc95UPiuY8/lGL/okF/ixBQ10iX
XhgnB4I2sFX/uUAvAsNaEIr2yATm+YDb8Lc05+Fil/5j31QENnfsOpn+MtzpbQ/8+r6STGREM8ID
yPn5fTHVs8hi1P3RHF8PO/agneYv5YiT6qTzb//5W76lELy+G5MPrCfMQGDc/fO7LWNsyHQp+2Mx
s0DWSgC9vLGDmiPCv5uAsku7+VdNgLua2P+nJgA3xc8vP2nkvNfX/CGRExTzMEwY0kFPWVuAPzsA
rD6o84FqHMAkLChwDvmDhiJNXFtRwWGpCqqC4St3/g8aiotIzrQCfFYJqvD4JX9FJCfXJfID4iB8
z/c9fA09n7djxL5upB8wI6ESTeQ7bmA+5oHgjJjI+nP/3AyBLJsztAQvrTfIH5hFHuit3dS5tvFb
Gnex4sz1YO9Ws9TxWQYRTIab0rAQCvK86vAJQvzvFw3Stz6HNRUdcmLsEXg5MKophRb+lZiIqF54
rw/CQcCyxOjGFXzFa3NQzgwwP/qeQaNg4Ig0UCypM2bnwI25Pa7523VEv/DJKhsykGAAN3p+yOpl
DfjxJcbed34y9UnwPk0pVL57dPAgwrADPzJGmsV3Jw88SrH1iJ2q9n/HKf9unX+xaxivuf+RxPW+
+QfTyB/b5t9f8seuMd134CokCROH8do5/3PXWPKdw9Hu+yxXOHgulqF/SEvddwzr6KQDb7Uow27j
z13DhmKRg4kCTkqAm7+2a2zrzTlPe247bEALrNWGKva2b87bfsnHPkhvszwAnkeXIOALN3Huvg8i
LeWddGmsDhQqJQnT3+0Px9UKMY+QN06XmsMC4kleY+vepXln36Nwx1jiowNmhG7TZeoO+6bModSv
VNE1l/4FcdPI9BXReepjMbpSS63erBioVYmF5OdQBTLeYQeYnRXxtN/sGLugDbJx/4uxUlsnlxrF
y1fNTxWDSWGVeY8QIDrEZMCHbGvkHShIoJvbbt9TDSIh3SyFbhyAW2l88GDc+iv1Vq0k3HKl47or
MTddKbrTStb1EG//hoTC2kkU73BrSze5b165vu1K+x36JQpCbY2q2dmab0yLsnT+rq0LHQYiSa5q
vIfiIY23hAy6X9KVddwObpJdHAumBiQ0732KUwAz6HRKGK+7DAs7IkWQMARTMMD3hwry4IFflCF3
Yn6OZmTmBl4g/WaeoviB8yMisJJA8ByRVoIFmxuhhh0nJllpivUDJaWgkbeHHRlhbbkVDJvMvccY
iVlyauuPc4NrSRzXGU4V3qDORlvC0zMcX2NZGS1wxfPRI4GikCyJbEmtlbCMTz3ZAm3bhG7hzZ86
PJncW76JJehqBzWFwcpsx4APm8OV7Y5AMvnmrTT4ZCXEt6kkNT223dCp055eKPHu6gVrtE3JKCYk
Fwf/j5VsP1eSDDVVm3fGSsUvB+WeI8kZRwUGVX/UAegsjxqEyCubP5krleRU5VSj+7o09LXk3J5v
RNkLT5+tXI4+XSXSUN+nYleS7ndISn0r8xorKlwfTaRANnP/kmM6XYdZqpXXY4QoF3IWfEEfxjnq
cRmqhat317dogXCYG7wHpcsUmtWaZv9UNAPFNxi3QOAAWLBpxMqWs6fJa0PXitsKn4OoCa5d/Dxf
VO2RKpQV5AHjDjEr43pwAJBhtExYixh+ej2UXXLlRuX4Gc49rrN5O/bY5pRqPk0ECzrEL/DYoFR3
V1Ef4kfEwng4gGqYmJyQv0oM7FE0ytuXcZreptOMeQtZ4Ql9PAmY7OwITjNsRYJXQ2Lb+xH9HnD8
9bKkfR1ahrS3VcLdDDUGsfgZoJMhfA0vnPjWLeGqbBvGud7NtChsrVpHHBom/GES2zFhyqbEYi/z
ABgKw0svRlUVKGejqMA9xxQuE6/CH5+ttMXTI5hqnr6ivV/wq13umI9/JcC3ZE8ZbjVhAJjNzqWr
7HbZd3WiCLHq5+p5iiohNzzpk8cF14/qICPdlAf+ES5aYABjHTmJ5gdZr7aVFmbDGFoQIeUeCrRI
4+mV54bhe/MNCewHB1jj2k6ddnkYSPjRxzFPzOrURPMU+towr+y2FTdLlFl3knEFDkgyyNQuiznN
nF6Um3yuCV6cbP+cGT5Qkz9izHs9maTCecwWiD3UTX5AaNvuCjOOIOhzr6o9qa1ZSKFv3xl6FsOe
mCTgsSCzrioXrZTtZ8y+DCQhCXDBZD7qRaYhdB6L+4ykK/vS1F72OROdgfN1MXzCM2Vodk0lJXtN
TkNoZFgvKxPXo1MTx/AVGVFjq40/TXPFD0gm0cbK24GIrFG2uD6ztbOEnGEpkuIR0YgNsfMSdgDO
MlurdQUqELchJawEpDoagKTVLlqTl8lBchQURSxge0w1y6h4NOfYfoI/+ZHhmUsi5ytJLiiFdUSj
6d25TmqGMSLgsLNwgPUCGDeQCcG/CPVGt1hNDElK5HGXQln9gFeip8wbdI3VDZNsNzv4dWU/1930
DCkQbgu1HZMbM8XMazsMogN3GsjwukG9s0Yrm+29yqoMvyaeX/GdOQ1RAy9FFjNeu8r+br2LaxBG
vPBQRv8CgGvu/+5C/jtdCL3sWoH8+zbkQ/c5+bGa+v0Ff1RTr40GIQ8kO5kOOVNMAf606ZDvSE8j
csBEzkA5hYfGH9XUmhxhrjb6/yyjXj0QGVkwAVydDtcK6//+76/T/4r/Uf3elLdv/v5fZa9uq5SE
t//zP1YzxZ+bDwbGGPTT4BAYEby2TT82H1W9GsHN/nwTQIJdcvRIep5RQTIrVErap3zCnGw7xJDK
Wke2L+Y8p4cpdWHK1mVzbDDkurJ0Nd1mawr2K5U8mWfnVmmzFeCpxZTSlYDNiH4AslOujMZ7xOEQ
a7Z9MJBE8yGJJvRSx17xlHa/NyYooYz3AXoada6IQwHctWCP+d9s7THAO46McKfhFHs9e+UUYRaU
nWmv6uFBD1zkB4MY3RUKgya/i7OxWa64ltKmKoAcJXhbmHpaIDpVq1sI00+cQxqFBXtPT3OBM58c
as9abFLI3eixVBZHNOf3kS9FmP3SG1/GRKWPPgMB2B+oy+6mihN+wr5s4Sm4TyqQHvJi0L23EEE3
ad4w4hCZjSx/gKO2DabFs0ocqclVwwOFQhY0bhxhgF0hu1IloqfSny5JnA/GaRqrlQOaG/H8YMwm
wGMIpzxbnYW0Y3kHizKsx99HVF19JHI0MtNio9YkyukeB6O0QQLaViV3QZF+pobT3yfCf+dEADFY
A3/+/YlwQqRQVmn746nw+4t+PxV8790aeWn7JjHMzB9Xp9HfT4XAfOeATPjAFt+BCZq5f54KBNDg
JycZavIh1gPjB2TC9cATGBkymQS1+CuHA3Kcn08HRpJEBSK1EfRtIB0B7/Tj6ZC6KS4nJtaGU23i
oTtqQlCoZtwrXXs4ohCHInEzy4IHDXWK8LDIQccpBt/BarLFZ+HYEGEYQZst3POyeDLaFUO1jJtO
iOmut6WSBzOjMr6D6Nt8rEuAGoZudgyCioMkVslWi5HzqPwaEz14T5S2YpHkuvbudZDhkA+bsllO
i7l0cjUHhdxeeDbCFzODQGnDhD+3BKgOG+kb9Zcgm72vyFdxVUVNsIsXAQSBCXLXbmefRhMW7yit
68DqkrANlHuDq563UUN/38Ly3ntEr+LBUgxg9TTf6YPOsvluSkR3aWJL8WwG1N95U2Uk28yfYmdT
OiLGFCHT94WjhwO/njjQpZqPNFbB2dINZuuJz3FqNUAsVVrhwO9gH98m8AW7kVlbODkRXKrOsz4W
AYaKKUXSg2lNYNeJ/C0eZv0e9CcIy8W2b3sra04DYFCYmBZijKUNndL1dsacYkRAkXRre0ZxAS++
dwTSb6coGhQ3k5d8hYqnD5LM2i2j1fzKVKoIOeTr+6FB+8j4M41vUGfLy5iUNp+tX/prMe5qq6ou
lK3qWza4OILmct63Dq1x3HgkdrnBVyeKCBKOzGhLWEGNpx1/JM7yMZDMLymHSvQOznkY6TQ8PO4f
OOzte3sKpivOehz4WlHf6Tz5gjwp+exU7hiirbzCwWUOnZ5pi2tFEjKqNu7IC1MPRZMrjGFIu7Fs
SJUdV4RxRH7XkKh+MaYcmhw79kM+LaRNt9Z0mUk9C/XkMAwh/jU0pjEOxRDFjwuwl6K1WS3Ys7LC
kALT+WaHuQm1NJOP8yz6l4Kffx/3skA8UyJmob0N7r3U0Xcw51AsYFeKS1W8LBdM+Qmz1AgvczFV
h8Xoy3thsaI9t++uafLk1VxYG93YBAKw7G+qyV4+/T/2zmw5biTLtl+ENgyO6TUQIxmcKVLUC4wU
JcyAA3CMX9/LQ1lWmerqrFv3uS3NZMq0JCMC4XAcP2fvtcHluBlaYkVJm6cWkbcFWlXHGcW2LcgD
xt8Oprcdrj0n7K/M1LsZx771N4CFoe42QU64wYw9uS6JQe5Zg9vZJF5kiAlxxnTwYmCc5Fj8GGSL
uY/9a4RCjFXb+usyDfl96nR3hipfLLTLHI7FIxbdclcH8nsvff9ELfqyOCldPLv/VnFQRoRsqyWq
MpvpNpCWWn9Ty6eBDm/TWFBq18F8FUM4R+MSxkc5jcbNRNt2Fw8y2eameGMz7O9sWc17lL0Nw9DE
BeLdixfh0X+cc06iFbpXvClQ9nLjysfZvIkz+23043YHXrg7lH5r4w+/WlV2VoyfNsxCEbhnt9Th
2hMSboxOVFuQR7DPJ5ntC7CckcAx/Eg+QfkgAzc5jTmXmeancwpDb36o5nI91KpAri4lVPRihqTe
jVdL50ynbmFwCyu3nx4moV7gMhqcKjjxTcDWCV3A5i8m8wm6F/HmW4CWdn6/xJNTYZ5xb1GkflCE
uTvPW8PnHB3zXuC80yf5+H5xguzOTfv3WkigJm0FfCiz3j05umqTdqb61iMJO+gOMhLa0r7W6qS9
abssaTMpoxGJLiO5tLyH9Lti1NItV0DPjaY1f1tpnm040sbROLAGs2VeviHAgwZfZWb71HbzU422
GZ5UXd3RoxBEdoXYt+8TNyYlUYIOOEgihaBfupD2+zVvTpCGY+BUtSo5L9bho8r9n7IBc5TYs7XH
oIFkjRRcGtqGB31AejWpk0yB6DhzXBpcmFgy84y9tabrPrBVtV9SVJRs7lB/5uEF1XJvieNCc+EK
1UeqLRlG+x2DXgO4UeQDY7d0srHRdwHjNYZ6wbEY4IScZ6TdDzMP7Ceni7lFiomlB9BldL9iR+mu
0rVC4axWx/1QrP4ssojbAFdkxD5YWU/6jy2uJrz0ltldNbYZXLVLbOxVCB2RDro6LZmT3KU49J4C
g4jgTYci5UAmDws3XKf0TaLL2Y22wNiQJem7PiqEmyroEG0kixLnxOno1/hC+t5mnch7HCVAiMkZ
R2J659V4QGa8/KwLwYmdWn66UWPfE5lpI8YhjAzGBFNgdJO5OxBGJOZ1eDVjp31vOzN745lMewhy
5U2PEecuHt3wp0nZuG7TMnYeSUkfXw3SAm4rE3kDPv4fVeV4n24duqQhpU47bAZ3LHdJSIvRbcZT
xW4b9dQPy3YpO03ho+wEkZenwcswLu4Zgkv5aeRmHl+hs0ZC48lseohb4b3wHME6Bx5sP0ACNHAa
+DKOrMIiP7SD8P+9wPwv2IywgoZQsu9nHzbAplpS4z5D/kS8sFN1bzn9w1un1FDnMVbCj+ywWk/h
0BafeJeKRznVT8yBmVszoItPcN2qLTlk3Kxo+du7tUUqEQGVDZaN3cPd2i2kud7IMp3e3GmZfsRB
2n4LhBj3NfYMOlVJmISbuV2Mq87Kx/vaZb9BQ9MZ34W59HcEejAdRs3aHweaY93RNyb5LUzmOogW
mOcnaSmIvHmWtxBG/Cp/bYNM0AJqHPWIfmgoN8bstLeekiVGtiqDRGGbcqGNQReTd047xe/MtzhU
sdjVmVkwsR4NwpVKkT3GoTQP8N589A5DDWw6EDl58SlcJJdRDgQY2z8vk2qvLAJztp4U9PlGVBwl
wXGM4iXd6KATu9ZEdevlaClA3eMHtXr5gFNSbXvXDc+lMQIU9eNGbWc/l6feF8SYVIQVv2GrUDB1
koEEvIEDx1e0SrLeKQGgYSMZCv3wKKBuYhNIG93+D5Gk4Rc/rav3ht7iHt3HWG7Z4uNqgwq5MaIp
LNgR3XkxTxnThptwFf630e3Ko0xp9eBoc5FULM7ifPgTOEUVW85LqNIUu2zlzPBjurHf1A2NxSSY
+WvBvCs45g5sZU6C7RjNdmq9jyE6KVm78hsQC/XghgpiXD7b5tuwUkDu6JANrCWzH+gJ+dZn2IJf
2xGSmhhXQZPHX7NQ1V8YuXv93sFIdj30wwJ+wTDS7dqBg658pzjlSXFvrkP2ta3922QZt01ajXiw
DAI4SBavFxU+CBWaSClEAqedod/WDdFkeyW1YWAl/gHNGZoItxvFR+ijMgN0JHGRicWHXldNMJgs
w7GWyOoz84BGLLntlb3uJnj7Jzsvx8MqXLVdpVPuB9MczhagPG/oqh84NwaS+QbP/0HYcwf/ta/T
bcE070sCvPPDE028Hxs0Phu+TTQKshPDTWrPxSmhzMJKG7uQT7IuyQXxzSL/lDT76w2MhnojjbRk
a3Gmmwa62msZz3jUyBeA74xKp7Pi4dyBPgNWVHjBNTOXMEpMakQaclf08owesG6LAyMLGVjWdlJ8
7QPf6jbgFTnGp5mrCKOVtrcDHrheF4YF6hlK6plPWJ5t5gnf4zVTe5KwFef3dtwnoVOf2jJxtvgy
X+UC+TGybKt7T5zWv3cQavzg5N793yn5x//LKZnRnEbS/u+n5Nf3Ps3qRP11FvnHj/2je8YsMoRU
7qG6DZHd6hPvP7pnzCJ/jScvs8Z/HJEZ66OohQ7CDwnhOryFP47Iwv0vV7gWZh3OtgLt+H8UufpX
+YcIkAcQG6X1ATT9dVjJXw/IDO3awegHD5UkZvuozuaBs0avOG9Nbf/tTxfm3ypqLi/GPJbJKsdx
j4/7m6ImcRHh+akSD6mxyLcLB2FR+HGLTDGuwhEi3xLTF+/hmHfH/4+XRktDBxOwCxf1r58zMwpr
Vo0lHlbtj69D8h924wLVcOcPeM5xZmNJYGqGT7iPV3wTf//yf5316k9OBIdtmboZwhf3+8vbTpbU
IdCbhxKufBYFxvjLnIzpOkMDlW3mKgj+jeHCZo38qTX6x4uyVJCGW7j3fhcw1bKOhwRo+AOxRdAQ
kDqd7MrD2sTEnMgjBdhDZA4vPlgDg+ZUDerTkz3eesPjOrSIug/gLID+w5bEk72uq3j3AptHQkzB
bF2PF/BDBvYbjw7IhXQ7lzUEgL+/drpH8095ya+P4TkoVZCwYFK+9Hj+JC8JsPsMHPFRUw8Ga4Vi
4TSXA36PoGceg4ajuZ4Lt//8+1dFAvA/X1WTpIH08MLhbwvGM3APz25nPeTWiJXk4oby6/Snmc/t
A5O8+dEVcB5gx+MuuRAN/v71/+eNiXuH7pmPzoB18/u9MoZhzWR/tqCaY+DJ9A2zhFAdMG1Y/wZH
ZP2LhUKKEXdWYPKCwGv+enPEi69qHjfWg8jC+dGQKTb9X0wXAu9gTHC4fwc0qe9OEx7LL+M7llua
5gWozP/8gzsmrG09HwBp89smYQujCVszNh8G1XKTCLAPzZmDlKljQfHk/P2r/aubxNfaqcs/qDH0
fOFPqwvFpImDa7Qfuh7bf81ZkxS1ZG6uBw2wqLocffgIEAOYC6v8YqivaDKANNM+Slyka3NtaERG
0rp45QrTDs6qwOhvKWYMaTqCASFZiLvMJZRpugqZ6Jb7v/8QF+vUb7eIr/ODmeq6SCZ+F/HlZRIP
wRJaD3GMrHN/IWpc1s2sKvgeXQWFmcHIG2kq4bmCzorvetVeryVsj3LRSJwMTUdJNsCKZcqKzf4z
6Mz58e/f57/YBdFUQksy6Ttin/9Na2jMzBAJn7Ae3NXnglwusyU7+WZptEVbdv9uZdu/30X4zFjV
PHMBq8Ec//0VK5XYuVksPRxYsAEugJl3NB76D4ch9aCZL53jQaEAIgPUAqcK7aBpWsKnbCgAKDjU
tZ9OM7LSNQoDobV8yxzBxqnXxOUSMZbm4WVlaXjuR7+5XiBDnXHeiZPt84HWZWiu//4y8gl+25x4
WJNJ7SPdE/QnvMtQ7E+Ldg2K0Mc9ljww1V+iUC4r3AzfyO9ap1zUsR7xyjH8H3O1tV0EClE24oLb
h+hAchw1DOeiZZYMpXJ73Jk6khfPJWoF8HIEJ9RWsmjluxuvTLrJotEUc+OLNKpEbU2/abrNdBFA
MBsgBxz9CXdGrtURPAK0UCLX8SiBrB8GLaEI+io/E9fR3I557LfboOlMuiSgwb9a+D3vLKzs382i
t7YldQDICey3kvc3pp8LvWHvSi1pvc0Uz+8r0A64Glonl/ftRd0xX5QeJG6YW9fHDUQYiW/Il6Eu
82nrxL7/BJAyNTct5xe0RPbYMsV2E4QUaMCWLvKUHXzAbYL2Ule9Ko7rzPh70w6D6E42bmrjFAeW
ONvJgAVZjqjr0Y49LdNoDZHPCb97MCaMrHQtVO1GgEbo2lZpIuW9n1RlF82EoMZbUIjhS5IOPHZx
NVz7i6YZeRpm01YpgBpKAzg2lsLPe2FA9SGk+OiSPE4JCNJmlDwFoALwY4vfa+yQptsEBJGIDZnu
pX8OCryzPJmt1EJug6JXi2+cixIHZmZ7RiODPif5JdaRGsYpkiy9HYtQfYc648HqtFOTU03ebUOn
Sm47G/JeR4uN9h6wFpg6X/EbZle2JoEG1AEfKIYaWA06yTS04z0Dx+ZbpQmijQP4vL1QRTVfNBk0
anTV1FFz4OuJ0ljVhy4hZb6yQJOysCr4VligNbV00QDTAJKpaE0vwpaeyGeUUZBOR/wIYE/rXwxU
GnVmGM101Bp/S1Z0gD5aoZgAo77Bhoo3vwCrBIEEtb/IDAsUx2IsXrVFVBDKr0Y6eg5vt8hrmLfk
xwZ7w9TFz4pXuCkKrjSE/eaaCQjFEDs40exoJtBWldobXyVx+WU2er6xJYaVVC0LotIR2hfil4a9
IltYlbRBLR6mom75HYzQ5BuSer5ZuKx8qVlOl8A0u2A7hZhKtBnMfYdYxJadieRh8ANSYlYw4O+x
O024CUzqVaUpTxyX3fc5XsOXi5O3X1NxAp7ExoOn5ezjXd9VHbmbIGhTLKH0wvj1S+vy5jhxNNcX
StngYdAolqq5LurCfqZxov8nDURSamR/ZjuLCa0RYZVsQa/wX5J15jMRJQyUwdT0HBwwTbEPXC5O
ByqGwUqJbXfTpVZ+OxCAgN2FGaGGGITn0G/mxz9kQAY76mWPpIYLzrHLQ9TPcaPGTdB/tqG+lGEn
rOe+H/jr5d1Ww4AxwiHI6b6BN8ZMxwUL114gPAVm8e7uwqNJEtJtEQSSXSWoDC8kgdFaw51tkyl7
wf84Za5RajaPZzWTw7no6nGxufZWtfChuCV5pSId+8+sYTHk+m9jt0gwvxhtT2Yxuu+XmCukCf2n
LDW/SgfSktBE9Ttn/fJ4KRTWogX2Neel927P1PcXnlbX8mZmO8g/hUOvHy+u45ya1jBvieMxYO/E
sO2BrDZnlhHfna3fbd20PHh6DZyLeUdmblKEN00b7lxMlG+03niaL4VtdLvYDqnSe00rGhsAbae2
13y5kZ8BRcYkfj63RocJ+FLgDLpUKaB/f/46/Di69FnAzBCP7C6ijIRR4BPxpYewaHKX4JxWrnhP
GVKWBx47vEFpE4WO+QNM7g6dT/xRGikvXl9uISt2IZiNKAsog3jyoHSbHgIx9Z+ghvmOJBFhtuJf
w8TiAVwLl72t0UeVAoXCwVo0SEqjwjy+6dsakOmJj9NcO6PhPWYL/dcN/Rne7Thk3REvuXWr9PJ0
69K6NZOcJxMx4PzmfKRcFURlDzcSz0N6rGC/UaV5yKQYD65k/tLR5s3E2iWvRME1Uxa2+XnM/Oe8
CNpypzRB7RfqrEyBXdHj4ZrOEsvir02gKB3gFRlKR0Y/GUpDzY1rQ+4w6emXrzAARnA0KMeUJd9y
q2muw4RvlXK/Pbaxw7ea4eHeljzIuQ4TJWhYw7czdKzzrAOSu0BxvxIKXe3sbIXVl7jc8V3X804u
K1HMudVfX8BoLrPpeWd1JZuPSNqkvw9n2KangN5dDFZNsDXZdLWOwG7Cl0ytMxIujqOYfjxFUUT0
LTWQPSXV02Lm7ruT59azbQScAcKcY4iYA+t5cnTCumMvFtzBOA+hMWWhfPMSSfXeWtN8f/mEPImo
kXuPHahrOiQ4+sC7ToZ8Wy0HOFvCETVj6zY3E0fa56HlPzY4m52d0lXaisa4/FUxXh6by2qyomRp
QDQLUj776kr8+nZgbPLBrrbdMHCS0Vetk+McbvPJKtdtp99O6vEpCk0ykwOh61GdJvSFi5rbal0c
4vyclbRw/Fc0nvuE7YgcK0IRhCZspn2H+StlyUNL1kC+NIs9ZzehPD0uGc6snRsOpfs4dwRwgtwW
aI+MznTfxax3Fv5vEsC1u7+ED34q2saA5h8GU3kF3Zufhg9vt0+WaU8sEU2zjFb9cMnyy94327lx
AKLFJk8pkugjuVCcV5BkNteXC/BrL9IHd/C57At6YyW7jSfOZe3GiYbkzYre/oyr6aPjMfRwWZ+C
+MBDTiPgMNaEDt/g32WJgBnpjtjixqs0WbrgjwVBamfwE3ttgZG2G7ujoaHy5SJJCPfopVxWhTcX
Gghmx4DoNG3Qamt4gq7uNhS9kTURaXIWCbRuzU7EoNKA+G7ThOhc8i03mf5AxlSx+rLOLaMOrlp/
WCiEOgaVtnVrCT4CS856dlOvAV9GtkUQMUPlCYNexcGVyaLB6Ama0MmsO/Cu6FrTlUVtEh44RGpi
077sgKJQzFWa2Odiq1hzFEOVc5Ucf+K20Q8gevSJs6DOHRWbQpN0Y7xvjQCSTT3od5sPSuPk2oXX
TejHPlYLs7qN5Kj2EmKie0nchM89LCNq+wkuHZkfopu1fMCQyF2tIJuPahiJVbf6nDz1Syx7Z468
CzdQvEKSNax204rXDgLgQBGSkO79wiQiO9REm/J5feL+xGD7T0MwV3c4Dr6nRmzAmMz7o4vyf+N3
7OzgRPOfidM3G99umfWQ9FZEY4Miwpl5POZo46ELZtMaEdejQiqUxXspckB+bib5Qht3WmcigXOS
GeoAcFnSNkxyR9DNmcRr6IjespAouNWJk/18rC1wlxEJQPVN3DjNz3AuqRc8TVNF18cK63ob7f48
98q8avXmf4UigEZkmKbUVINgTmOXdXkyGlsDPchAitoynoynJLf5evDN8mcbWlwkx4XdQQdw2gTO
1B1Jq2JfajXepNIlXZtCXywSGJAXQigkJO4Zn1VQlOyykxNyq4ZpC17T7Hh78erTbLIb6gMUf7xT
bJn8vjhl30Yj1xQ/GmpMni6hBMann+GWAUYTqzor6HIwTGB1yquyzDULRrGnNd7sxyR+zkzWNHsy
08BHraa/vWBsLZBrn/aKxdAj7eDEGYzvtfZsnp8dUw30hQm71epl9vOFxXPZN8O8YHOEp+PsLnpG
u9T1pozh7zKZh9WDeIg9ehby7ULmbRi9vXctt5DSQM4sNiAvNAT/JnpnXleyfpnmpunRdgkXFaNn
9teuBDZE/QfE1C3a8Gz8qjBaeiQGT+aqqANx8v2VySsHtlkde843uDKG7tConiwMYdsBZxWoKmax
Ws/Ak2nZuRqBSp+HS+KjsebSxnAaDxccpDcu3nNKx3q7tppR40IB61ZNNPxVMrtm9dNjIr+hS1aZ
+6So/GDnLcre88rpc9oN8xfSfnVCyJJ9kQPRwz13CLszp511zwNx8BGuVCaWYCGN++6ic6ecRvPu
dM58ZDRnfB+k436CE1t/MIsafyIF7Sm3pxJIqLcQvCt782xpAX2ppfSCtwv29KKwb9s6b3dtM7dX
rjNnt/BWgm2Se9lrJVXy5FHjz9FQQTArtG4f8dZyGzoy/pJii/7ekH3doXzSEv/sIvdfL9J/SLyT
pa3WyIYYTXlvl7bC/znN/o3TjIRBQd/of5/wPP+Y3/8igvzjJ/4Y7oQOSkdN9LZoFuMO+7M02vT+
C2aL7dN7wm55obD8MeGBEi7QOPI0Yr5jIl3+pwjSdv9Ls1l0n0x7K1FB/iciSIwwumX6z/agCxPb
BXCmRxCsQS2T/muPE2+CQUJGY54mnrGvoyGItyiX78Fsl7crHKJdauCyn6umePSn4AYC1PgV0kj7
JBvjCYpbfzVgc2Ii7683ohkMMvMcLz6MTY45vm6N98FHyQgExiSOL4h9LCYufpv72nfhbwiRFXZF
hjMxJCgdu8C+DQUxT196sI7wRoxibZyDLOBD3ASyo++OApPHzMzeOqoKtWRc5AJ2HrMhalwe3O2X
MoA7CjUKVK1FxNXs0bIho13t/NQU/T5ly5FXigYHkjQgxYFpktO40G7JqNWtK79Z7BeBMR7v3NpY
Df4vEc8BYRX+4p4Gnl9mjKEk8/PnmHYEzgfLR4+8TUFoved1HHzq7RLUut1D9tp1KawS2Hdg/8wn
IsBzuVW8hf5QzI19TdOdkfPghel1nGuozKR8t99zIMvH3drkbPiM4aFB0GWZ60wh2qsddUSMGewm
JgNvy+gisnBAmmV99pSURKVs5iG/ae0apos9veQNuey5mphBV2FyLCBqrJxik/Q1mzO6SwsGOz+Y
bxrRXROcMrz2CbpFArHvnWrGklaPIVLVxPuOw3baENDxBnCyj2xgF8XsnCgaOQUpyqDQyq+CQHxQ
j2C+i4uBjKkBicJqVIeBSwpyudlAy5oOvZ/66J/qA6Omx3HNXrzSZgfN1PXaN9MmLJLbNW39qBrU
W1P1lL9NfSw4upHa5WyxNDGNW0gGl9K09hyZgRRUDfVk8SLpO2yHjsK5qMYfFDDeDUOt+H4KyaHH
fWNswmGAJUslX9BmO4hRQLxdxzs7x/qGGGmOOGpysGX8fubg3N0EKFV36OvNk99k2b6eV3czGGin
Vm17JNR6PJB1lX0gpyFwvFuWnWxd45FST2t2kx+xEzd3rqGeXJUhOauWkvTMKiOeV2ZHOmuQ7TPE
+gTXgK+r3WGv8KWe2BfSfQcQcZ9woo7c1AgPozdRVoDeVKlqtjF7x6ZIhqyO4jn7aAgWjka3rnaA
7ahSzQpgTeNUm75GtAgGzNu4JhIn4IEISOz52eIRsqGT8AJo/bSu9bSpeolDThmv7hITeFjM+VXa
umFkSJH9dAa3+zasfpRbClgsZxc6QC2ZQ1AoinM1Fqg0PY3DGLqg3TpiNX42yqsJXueBThgQY4kE
H9u4IvipEG3ahTk8ciqc/KeS4/Q9FhJiL9u4y25lYHt7p8mCXUxEUh9Z5ZA/916lIgX/MTnwlLev
6iHpOBs4ildjYcH1iyf1feBoTNkwjvf5VFi4jFgWSThiuwuASn22yIKgyvpiuRpUBmFVoYQi/5ul
NUd0/8w5anm3BaLGSf20gLTT1ZpiuffmYUh/Ljmd1w0DknbdCLOV060duP0bzpEJLGcqEPVZY2Ve
oyyqDlNGozVtDftg2hjS2gJP25J7B4o7dokZ3VZjJuQYO/hGHbnSepOtsyMFvjy0SQy6O1i/zgAR
X/xMzrdlbrxzS73aawbug/7PrmrVlTJacZubdrGlaMmvayP7jPug22a2zF6YTtFp96Sb3dggdizw
rquzXa3Kum+r+AuB8gWByKETniVxYldWqPYM3MYzvRL5KJzQeCpE77/blZttkyJso7XSlKEhSbmN
cXQA9wHUvV/KxbzxMMHuVAz/JFFK4TdMmx2/p943hgkdQ9+1hYjREazgmmNmYTujLdODX473ZSqy
Xbb0x8nC+LeJdUJzG6x0emOvfpic5Q22j3vELBN+7+z+wZ8FSc994YxHJ1CEDOgcaNqNO9sZT5j2
aFoOlgM1x5LqZ4zTbpcbyrheBjeFVUzydG3SYsPTk3FwC7TNxGI/CJbbjFDwu9UwxxtaFLiPl8Hf
ZjVo5LnPubU4XKD2spNDGkIaMyeK1jDXgk6rOyxG0rEHqxvkeX60OvSdQjtkJULYPWEEJDxowuOc
WNPjEKwQXIOGTA0d281nC4/tzKlpadFros2OGmvmPOaF1fdFR4CbWloN48fYyr6A+HvJCg+Zsz+H
WR5unaBYtq3W3vaqPYUG85iOANa59b9UmU++WUjeudlLYDlLSLtBwJVJ65n8wAH6DO27T5iYN6WK
h2trLku0mQjkEM3VdwhQzLM988XW5pLvJx1/vjKHPxqMtTetRMY71jVyBWAyAIb5zPAWyo1dFex3
rfdtXU3YxqiZdmmhvtk0zTkr0DK2FtTbsTMtG8mU9Mwa6A+4j9NoKoqfgwdNZ5brt0TyW4s1ZC/D
XxpzQAR9CoGRrb8Ikw+8SlNklqq7h1kUR+lIIPwkAsKFS1tucEG+kYX+U4btD6Gycl+6FAzjLF6r
DjlaVfTtSxnwq9ZOkGdCYP3PDpB9lPd5sRVsohu/n9J74kzyh5BT3sm85NYXistAnP1QxZiURu4u
dqnxNaArHgnlED1JmuaY0P3JSSLeDF5Wfti1sqPKptM6iMrb02hcIjLN632fr9XZZgSxA2gjotFZ
PvqU7MHR9vzNxMmF8LKi2JlhG7z0JoGvBQdzLijpXR45v8Ncc8Ekb39URf7GbV+oGzWBn2l9l591
zOWpQ2brkbgSGWXIwIDRxD16svzNz70n1EhTBO3tVthNf3SGIKE3neakIPcctehFpeILjCNk6dhJ
NwvHcLHGns0My0/4pkc8W2tbLRvwSqEVJY396dZz7W4XvueNjZPsjr46Dud19o/+7AbfpqJHc2hC
5JaxusOcYuS7kVHkMZfKuSNFesQ8ks81O6tUI1nwjC7tMcR277qsCLN6bIPQfQQ6TNQeu6ZBiWFL
yHGiL3/2nRMw6urzhO8UhZHmT3feATeDyy1Te6o5dn24DhHAf29Lw+ZJ0h7Wp6UzQuX8a48h6aNO
QJVNcJ23eZOS3pw4n8h83aeaQ/V3iwM+/TYU9gTEZsN8klBRWwbjaT5gY1nm72YZlGhvh/5pJRj5
FLN53pBuUh5gkd9jWbiOGzys25HHwXy0jDVnOXuj/xknfhWldu/fhcrNXl3khzfWkLnbrprKnZs5
EmA8wZXbrvWrXaOc5hEbBZa7hUtxCxcMMr8ZY13ywQLB16YHTMN77pe7OsjKQ2J1OeaHSe0RAtk7
yfs6IKgyDrmbxxVOwDJ7ZTcrXnnEDV/LaTafgKnERxMG9cl0JyreuPWuWlK1sPoZfVyAtp7Kl8Sm
/XNNqpiOKE+7K4BI3BCpORU7mZX4f9Cn0nucLbhEopZbb0zM3Wr23QOdZPVqBuvw6WKSOAZ9E143
ea7u0Mx2XxrH7Qruv4bxtNN6QLb04Inqan0JO1U1OceHfgLnxQ4bcU4awu0aSge9aCmXcZfl3A/X
YSBogQe4rL5MBE57XxOiN9Yts0merMEgQm7EjnxecLHIMgTxkbe0VVKMFhOcdtjwT+VaE1tDgLpx
U9Zz9hZXbr0Hil5pzsBcnlAhQ4kMchxQgpidYNPT+ESSPscPkGXq40zs9BVyz6epojbuiRH4qKsa
C07qk56t1uS6qylJy3ps1UZVY/VspRPxqKZvH6DtFeecZst+weIBd7AtI2msgNXcTrr7yaqnBxBj
HW2AFT1xPmbg6XJrOFf1OmyEndc0L+fk3pZOjBjYz7vmjki+2d0i1zZbDx8s/EmKhUoS5dwH8MFt
W/aflJtZMCTgcNtJPEGEB0/BNrY0gd/1xzxMq3Az5cu4XpezYBjV59auXCUTUoeoYKxWQQlAr/ec
o0o995Uglgoq2ZQQiNIV3IsfyA3jrUknLDln44hNgiXc5Ts7SCYYDMPILBYOHbuP6przqAxssz2s
wLklr6GyWuOwusBBRnKRr9qpk6eONbmlTZ+dZe5mUUzj5meFu/67iZGApMCsU8RYV/K5J+Q2e7Mg
m0UVMTxA/aFYBv26ultgdMEPgi+SozdUlOBg4oyozTr/Zc0nc5d57M67kOCifW/36zsaJ+YntLPx
BZW3jY8sHeHgcLXarXqQMpNf01lUj9NkuVcrnoDIBmmxJaLOIYEL6OIuKXqs+HgXIrMt+sNcjFbU
AXi4FaKttg7v8UtPFblTMzjUtbbyXcKzjuK8XRgMdmo3lP7JkDUaaw7uZDhm4b5DWPTuggs4Eroh
yVplZyoJFgIn0qSHLHHGbdcg6HMydN202NPpA4DZeChtcecgkvgEInNHx56ms6LrJW17OZIe3VJK
Dcm54Eg7b6xQTMTsee1eopHZAVrjfMOiNFE5ZeluIoZyh4sq5TRiFN96anpwk351NLLY2Rog0hl4
eDXkAW1IJFNqiUSuW9OxqIiW9I075awLSvT0OMxFeYOZrY5cKCkkVAJM1D6f9IeUnriJ4yxjo23x
pTQG927Pxj+QRbswdYsIoKxASKqRh860PKTKDG/HOSl2eQ2ev0BjvgOrz4ZJ/PVVZlr3AUnFm77v
5ybCpvXe+3VO4uSiNFSkDW4LCAoQWEkcsEp8OnkZOm8Jo/qNM/XMJqosrd4M2b+1jo+raQwOgm6k
uWnk+IkRrkfYba6nhRg2rt8wYEhy1bCZyRZjHovLK/cTzApr+e6GTrob+bYAws5fiYS6ThNQpWv7
Wefl1z4f9XobzGY3KILLSAVzdh7UoE2ZhfFVnjGdLvo5RneAKIKa2SKKoma0vOtoiQ+AJNpz4+U6
8bP3D5ZZ4CbpRHamc1nc038wze0g5iHYjdIc0dVTbzMPtrFz0f6Zg16eQgywu3XC5E66qfljqjmi
5Sofj5VQA0TL1n7AH0FHQHbfVTqrKx+Dx8ZEdnKFcnmbpos8BdLDFW/TU7b9anxYizQh36b94LxG
KYaJbdmKNa9OROaO8LLGfnkdVQxNcpxuHMYBL5RSz5nRtpHfKf869ZwpaueVwrFJT/G0Imgg56Hb
1uPwLbTamwm+6wb1/0tNkHyUj0A3pIeUZ3Kd4BVaR4VeoAPiYwaAX4fYfV6bAgPwWtjXKP3ONFff
lPT749KnT50H7YiddD8tVEd1IuuntLHfnNQqUQDW4rMnQwLjevff7J1Jc9vWurX/yqlvDtcGNtrB
N7jsSZGUqF6aoGTZQt9s9MCvvw+c+BzbOZXczDNJpWxLlNgA717vWs+Cx6JljwNQ/4+yzDT4rLlr
N6zI2ZpoQ9mCprGzW3dsiPwUQayvmtL1XzvBqn0xdNCCocT3t0qfG2BT1/eRnZq+31g1WjXDf6Zz
xoHbmbTSA22YkZRDhy5sfj2ouqwWwkbjk5CtbZFUByNnlJyiYOCo4694qUrnlMRWed3hiKDoLqE/
zZiSSF9QUZPSXOISh163IizP1Bu6e/6Hv0LB/zAC49aMCy4eVKgcCOMkh9Hi5qrL/h2wa6u2iZZQ
BoARAGIsG3crHQ5T5FBhI/RHQoH5Mp0zkuyg0ALLHIekN6vsut3NnwmmvJmMZFhMwgBRuSTYQ9X1
O7g3O6dTr4E7HYBLiSW1DGKfBNrJ92pmndRS65h+9lLvmg3Yd2ftJHZ6KC3kP+WJepkz6i+ZTI2l
b6pjFXQXVl5fBBFAxPjRWntDflFmSRV2NgKYNAkhO1oTbjm7ICAS0LhmJfcU0ZhDAEcrV30F1jEA
SrkNRRmsoyLTdwNhmFVltfU+bwKBctFAkE3oNul979JqAhnO76MlIIrXJNBRzppRbhygCYu4kZ8x
S+t3vQtO1B7GvqKJvui/WrXT3XHtIwdqW9XSEao9VAoxClbUUvc184QnTUNniSKIuSJJdp6dn1j3
giiapNmujKj32jVAVcqKYxEmB8X9UfemghTrWL5R6Vq8kG2Q2SqBy/kOXxN2hD4m2lsB5OnaEam2
i7nhkQBznIFek7g6AvYygGi7MU7uKDhUVG2vJc6mz8xZfLSCMnuLYt29LnrpQ4AJ23ctsj+CSh/p
mqL3+qCQoS/TYPrYwsDNLstI9A/uYLU3hhGa07ka3IIOSCcrtqigGT0oDZXc0+TZG72IaKCxk2hY
lUbE9jyayJJGJe2wJnjBM+k8CzIsN4Nd5Hf3Y2A9MCFYd8oPoPgobI98Dsa1XdU6hyv3sZ99YFiZ
jbtAzHDpEHyGXvtv2YDLhsoddwk5zohWKYd07aoHrCOPaY60qpouvGKGaIZNQJsLCOrIbmm44vqz
sBuKjbeB3w+zSARLqUcLY6bJbH2Rc7hhvOuLkhobu6geq9JU+IZdl7JDtk8Cvyka30jb3pL6b/0F
tpInzz1honsQW7q9clU7PbUJHUt8jH1EIwRqSB/5WJ9kW7ZHh3cPnWZl32x7lUfHqSTNu+KGNRPF
24CJiXwcnjdiw9zm50mIq8wLRTDOq1mFdIwkbdzsSurEF0obqGmvXRN6dKClYHxdOdxZbdkgPtGI
TeXJKFxeCSz3xKOpyMETFawICAbDCk1tvB3ZYdHLzgdtPalhJPlZc/AmkZYuGUGzctXJ8qNnvF6z
IriMGmM963dxKMllrVgp9luaz9RlCDrjKY6ZwFeWyQV7qiz9plYFUdJUde5tbVXcT7mWFTfppBHy
NKP2IOHTtd9aRk/VqDVPSTnbp7J+3BolcRcOr7W81Jbr3Hqaz/GFlJZ3RZ4Ny2IaJYemdrs71seI
oViS+ZQCF8F4muHQpqexpmU8smqC905vcsdqe1TBhaw8KttR+GconEe391VMdtTaNHZv8UpnJOoa
8mPUYNY3U1CbJPvH0lhLZKh7MTnBITa5VJKxHz9SXFIvvl4zqOGzYT2NwHQOPY/gchBH6qm1rWLT
a9x1g8LkZsZbasVhJ1qLoI63pdZjI0Aavar8wdl3PQDoEg76sdTznIwguM9jMRX9QxPTMsdVliVw
qPXm0q5Mn8tJQxA3UeWZYj4XE5QerOtuKrd9LcylLBPeJVrVNyc3zeQz6i3tZ0Vf3gvmu2OFC2HT
Nkz/yJkOKo0W3o5h3C2hUZDMZ5exDMo6O7WN9651OrVL0DNopya1p42TfvI6PhoyNsJ1pPC8YVS9
yQd72Pej1R1szQGsYfvpymw4dbRMjEv05upQU3x00ionOUIN+QxWRl93PnH/2B3fgjGDiTV7ZX0y
0vRI+xlaWTU+apH0N/ivw3WJLXWt8Ubfhl1ZL/HxGXSjF2g2RZKPxsJzyRDLAdqyDiyjsQpmWTFV
L1FqEkVswmkHrM+euJHV7Y3rFOjAOsWdq9yaO8AH1uSrMeRmE1tYIdGzuuRIcTZUetY3aKw6k0YR
bvTExXJcTGcrmfhz4V9qOYzXPRUmC6NLHr3aeJYBF2tLy9eRKacVSsmbl+Mj8TCPrPo+DFa0E4oV
NeLFxtATc9eb2RYC2e3kwkUoTMtaeq3ALBJM1zKMYFTH6qmsVXxjBzBSNYNUv2q23WR2r9rAGsSQ
2jPGeWosJybkgTbJLRaXcDG47VuGwevSt+rSFkY6LkThcmvHzEGzX6pdu9Ibl74wwr2CJYYZXvti
ak57+gbEq7j+LyLWYAg9nvnc9BaY6Gw4dmU57KtUPf2ztv6/BBPnCMCfba3/J337/Ja9/QTv+fYl
v6+tabAm8zJ3z+g6hTwkAP+dSXTdTyZKEfEC9jBoRnMg6Pva2iKY6CD/srWk5PAbUec7u0d8Mgze
0aiTjCzkE/5WMPEXrpfJd3Eh5OuGoBpLyF8zSbFeGpDlTW3naRoXU5SoaddCB7//4Tm5+W0J/iM/
7OeAiPXtYRwPMhCPhsT7aw3YpNcsTqZO29UTduOk4PIhW+FeZ7A9sr8VAvz2WB7gYBbwZDdoQuLl
+zFqxGvBdolK692oF941bpHuBNdZHliGDzelzUnzLx6QYOHPm39+PUcCgKZrHBSSdMSc/PohKMLN
yFK6U9FhP1Yg3n3cWkeQ5kGxKDSCBly4ySUIFw/DRkBahwuEXwlsPsUO+VZZQbu0ug5SKlo0F4fZ
heQVA142yPCoqUNUUctRe1tmMG/bT9g6M5wxy9wfctgienZJk9QjTlg1D8Sh8oPXUUCi+RmMsrGJ
zly8rHw1I2a3oxJYyIJ6XKumzi7AL6evHua6xzAxq0enDE6iHaN176QsrstU7CaC2yfTNGx3Gcay
vRh1m31MciquKQiLHwxyDAwyfrqhSyBf0tfaLdsi7+kigJKjJmVs3Q4RuVJjv9bDAQZII+srIhjF
uSpdCE9pIt9EGmi71O7pBayoEFWgzwLIFJ7Psp+u0fcaK+zRnrLhwqU9bBdC9dw/K1oURW1wC6HL
t09WQ1g5tVowvQV9/UIDszXWRwCo8cbJQS4ue5/3+ZI4Cxl0IbP8c1sRFMDy6T7FMJNuvUB4HIFF
7X2hZ7Zky+9V9MfMKweU6jjCH4azkPWiK8PPCRVaVADQinZNFQYLStsMiqPT9i0Lsrx/dMcphSAc
VSvDSHnvxQwrCzOKretI6rfhEAnknXi8DelbWde6qF4y7nmbYhANyzWbXMfA+eFLNTPmwjx8H2e3
QyBd6yrw3JZ7xGSF2brmyQlxVp8UqeInHCvaRebRdKQIHpw9uc1kb+ed0FZJFLOJ1vCZmCg3SOrC
3HV9Xq/lGCVHEQftF0zDzedEh7C6ngJUPXBCkXfgKahXoW+/qyZd9npfnbGXcxdz0i9CUkFvJ+YV
lCBMJPTjeFhOeZOW6VZj+l1gVxiWNTUiy8IwxRLhEIBE2VzFWmXS3tPAT7WFG79Bbfb5x86r9KGw
hri+1gPy2K3fp8YRgueNNaACLqCjm7y1+fQMzAQnzHsGJYvd1yFztI1Vac0pMfLpczMUI3Sq0vpc
0r98DSzKWCVT09wqNvLLvHFvlfKidWtNz1pbybMxhcaaMFR9ZjICg+DZ/V2eey32Ba9DNzYv9IA/
OZgPjF2UuH1nLpqgC8d3thkccv2ubQsqJFjyY8l2S+CEEyrTKgmyBFqP0Y7Ai1OFSQ778TjsU08w
TS3DQAmx8DUtmB6TuifhNM/Idc+sqhVqhYm1ju9NGkgDjilQytyuv3fGBmVQZ2+0ssawQhHwkwid
BeM+Bzw3z7fISrbzPHCedDfOmBjWnhQima0o1UaXRVkdKcgLWWPj5QOce9slFv9SllEXnG3FRm9R
ZFXe3wS2FrgS7I6qwyuPns6CmIrfWy9GGc40LUEfBEplNXjGY9z2mrVRA9fIL8CTeaFCbBXaIaEB
vq3ukszPM7XVvTp50awyufM6AgeVyLkMF5lj7ToBOsrB/wOBSxrs7frWlgdrACSB5NL1gIDo5Nxa
eMgPveGroz4M1s7ISA4vBsxDI2sEWq2NEBFoQT00f+z4tn83jm3/btNc4XJkzMElJXMABM4k1T5m
jiVwTjiXtcgP0UBSs2Gpn3OSwwXFDhbTqjJNFA+nc/SNbtfwHKsoX+N+b5Z5LZBxtTHMeAV873Wo
+D/VaPkdAiAYRyvXWs5lXZ9dBmmWX02bJCM/CMTHxDAJKYwAaFatHaThuhr7Yu+K1LtOrch+SzPF
zyfTTt/4tZMReiNutkwoDcqXhCL5O0trsg/DrdJHyVL8JqXna1oBwCjugizEuVkzRmDEKRJ6TCjf
XP0zBf6fpkCoqz9MPKu35u1fv3Etzm/Z1/////6nSmjn+dm+qH/7mu9joPeJUcSeU4umjTrzwxjo
mZ9QHehrJGNqWTAMmNG+j4E2nkfbA0DhMZ9RMcfg8X0MlDPzlX9N6pYxcfY8/sJz/TO+q+X+wbzI
dyOQajm6zq4PGsbPI4yKlGGWBmkJK3XdZWtp3bnKG2AwfjgcUlLXOy5M8bgsiO1+IbvjHC2izHiw
dbwYRdEiu9Sl9pY6qTglDGlnWEry3o5jjts2/C5Aj6ZzBt5T347s2e4zdF7EVyxzWWDrrwUJpXUa
OxjfYLQ0Y60+cwWMd4PmIhxEcQ+3qm7L6V2UhBginw4rbqCJcVfVKA1enrIVdmS6bSUawtDkp8Iy
oqWX+hlkaEjPelf3+zzKSB9kuKlXhhY4h0wx4yz8dLhmxZNuy9T1jmMd0MTl2INxGbTWOztRIk76
GInTKEcNjbWQlPA6Oj2ehRE8617knXUtudFRbE8+7nkET0iGNroSCQ9PY1gp5QdGFkSsbG7u1buc
vrWsam68kUAr2SG5liw7iPOlUbu1UlF+6XseBId0smB/lm7xtiQP9J0DWRtoYd0Cvot3Xt00q97s
M7LCo75siFs8FdDgrps27C9NEU3vCODjc1618hIk7riTY1yxnY2Hi2Xz5AhkuY0Cl3klBlt9zsA/
rLqcbqKyAwLk6Am/BrzphZnk6a7L2SYqMl5fNE/OaZFxKb3yysiDvelrw7qN2F8losjhP/mnLCmz
veZq+5TL14rwAsNJV6mtUp31EXgUg9VxE101ttlvATPAHcrC7EafwBVtPC2mZmisaceRU9xeleYY
PwY4iV4cZUMij+zy4JfcpMuuV/eeb0anCW7yifvcQDSqktETlK/6COMtvTMLs9xmFDiyb1WF2FlD
6pA5TKW8TKMTnSCFT5vRcfDrMLI4t3gJyVfljXJXUY2Fy+4jcYN1xjnQOEgxXjyZ6Xs7DOXZt+10
Nw6tvJo5XNustKOX1nUAN5VEKthrWJfMTafdQDjqLLROXhm9hXmiLYLrhsjqPbxyYrVZne4zrd0D
Een9hZdb7tlQpQE6RbdPirqzfaSn5Q7lDikfu0266c3Quk7L/soIe5O3I3FODW2qDQPI062LVWgc
En1tlL7zpiQKuCI1Eowlkecxs4hA+ubGcTHKj05uPEozeaf7rQyWWmAaL46b3xednB4xJ49o97m4
FKHNincgxnewaCtCS5auoCtbt4Dva7Z6q/0qvnGoSSM4JqX3Dsg53OYdXxRMUfrA4o4+c8r/1qJL
sqs44EXsSQsRpE3RYs00u3Nk3XyWLscWYO/6PQwggFG9fSh6tc3Z+pDGgAC6iNI4ubDXpQrDT3c2
IuzBpq95byZZsarLNlm0XCxfqCHDh2tl/gbUnlpRhUNRIju8W2725tdpUAWQsxjbaThSJ19aybND
zdqDk5dIdkZGZgpZGEdnCMdR0f1xo1XDpk9tRGYOAPHS8zZWE2dbv+7FCSgCNsP0Ah+xe9Z8JMTE
lvolFoEkleOyOEkJL55z0VXvsmEVwui96sXgsOzuhzWGypbqSLpQnhtnVETfBcAIlPvZLDaNwTU2
3mSrDc3EYXC0nGXVDbbHqajHjumPyHdTXeOtbuceSK97CKaRU3xKWoZ5JZjbDWogzx5276ugVOVp
zH2x1nXtOTYgH84allzjMWGSsimn9ygBWdKH+MSYK/apqMW6ELFaGHFSfE7tcMJ5E3oXK3PtfV1b
AzJyoDUXtM5k5ThsmdH132zCkNtYWO6NqGeraZlJce7cQixdP5uwtbmpvc4kkTGPu8aZ3rPwiaNc
dMTS+OqBR9txR5xIgtcsUAOT5FXXx8c6xhGGXcE7klaqbprYV6dY9OpR86P0XCdZuS70OtjoXsE2
ywhn+5WST0mfGTtMInKN46TYhENsfEUlbsnYeuWbydqSm0s7mc9hlkYPjaF36YKxnhL32Au27RTi
LhwDfF+6H97o0CfYeWBC7AI13ImWpz4HUrsax6Zc14SNr1ykAsTptAivpRP3vNFw13maSYtdKdpp
i2Gq3UJ/avaJN5UPKWnACDYKvYo+vrROmmuaKTifstWc4mWr5ebCCoaNrYrurHeBcfD0IHklXwBJ
lDP5otO53UZ8xK9qPFw7NKYB+7aqvBf80NEqy3vxnPoIE1yZWO02xmo0bOtmamPtvTQd1gSNq22y
wKmv9Yj8l0UtwIajbH1J0a0fgt71N7pQ4i7sIsHDUQeOW0rDVRw61bka1ee8nsZ3iHVc/ilVnmhL
HcxgO8heX03EpRZGrV1hkDa6ZpFXEYBCtnJWhjsEckLEFS0SFySjint/HAe0xDKIkPRT8DZorWku
CsvOriDGBbupdHDETTWZTyZ8V314VZnsuxSvqzn02jEyQDPCQ7zp5jKexmpfrMpCR8D+E2JV6tvP
SWO/WFH4Jvz2w0mnF5ekPOskxvipp/9Rqmxf5c64rlR0b1B8eyhDx7mnztMgnNfn72hAw1Pl84Vd
bmu81aOxqZJDGfBbtIdS1aprtqk9qMk+MWrlAYRO7NnWOjKKxlyTFw2Pg2E57DrwCNzA3RltHHP+
R0vbpLtLu54XjnOFgXqDWraEvIDfn6lnC7m1OEWl0oqXkgsos5fXrfSBBh5FJWd2AMpQreo+NlYM
eXCZgzE/sHFxXqzRUq+Ev4L4xofhcOWEll7dE8QOfRAMkDzz5VD35NEWQWPFX6jhqrUHS/kYU/Sw
o7W00KKEcPtsPM6/WZCpm910dv3EMZQQw0DLrRh5JZvAfBo0o99R++jgTG/aM/9y2Hi0YJKBCA9R
ZR5bD4cS0VA8dknAXUZzkASZRR7yiXLR0DacA3cQ7S7UouCIxoAfMtfHc8dp+VzxakLrRTIKo/7N
TLzxUHl4zGpTa7d6PuDobOdxS04GdeeWrK6iaJ/4m8Sxx1VX+M3OTaW5TJQbbWuEVdDhJjZqyCqx
0oL9ZAYNBj3fx2tmRAdcBUeaGtMlbfTlEQGkwezoqNdW2umSTeu4jVQX4dygC53GY39dRWmBd8cs
MW6FCTcyny2Ixcu8a0VpoHMZ2Za4i/ggJs8YXSawQSK2IlL/Qlua7T7Vos2d+r01HZVYDwBQmTiW
kUqjLP1Nr/wngfYXCTRDUiL8Z6e489f+X7u3rIQ0WH39UdH//St/P8s5ggPb72K+wYnsd8SgY3yi
6RttW7iu/C1P9v0cB0xQgv6zqDsjBYckzWHy93OcaXyi4pR/LtkDcCxj2/A3znHzKe2HCJrpOqjs
ElIRUSv8tvYviDETiFkw58d2SW4Btp+oZzLs4PGHJ+X/IOZ/exBaDT3L4vfkePrzUbEpOq0kTc+i
IDE4kTj0ZYXoJLynzWb95w/1Mx6ObB6/j8nTMseCHGH9SikrMn8AKSQZo7uIXh22ylcslLG+FyX5
rSBqdpleaVuiRCafJYamP3/4Pzyd5An5ITwOxTov2h94gunkWr1tqF2c9/dG5jy5Ub3684f4GdbF
N58fwuKID4MSmI/9C6yrqrSxBculdpbe3w+WfMSniYPOwBknJsW79N+Byv/yymGk+vUN4sKyIs2G
5kR1rffrpkIGyrQHr653JkfMA4levVxSZp0dEsvPDmlnPhDDVhkICIVFwZIFoRCVelPFrZpDK/le
fL+OgTaKIcxN9m1P3pdoe0eshdQDG4+6BnW9MJRe4rUMvQXV4gZc2Ux+NmLMCF3dfOTULNB5gkPy
cay9cqlhYZr9M7k8hwobsgwTuWoxDj2OsV8dI9peAAXA+aIcCozCvW2lwVM0zgaorJIXnCnWNVyo
5Nae2+46k0K+NmiCM1l/HbnT81eF25LIAlm8oddu2rN+PzECUUOVZR+mk94WkfluT+4Fu2y2JP6Q
HUox0JvATsbLYnutWXzPjJrrVVJOWLRmE1CV6yv8C/3XKvQodYrD63K0tVXkEdozjaxd08din4dB
JkyAtn8w6IhyGCQPcRg1s/2fmHXXfZW25t0Pec1+W4/j8+Sp4J6DcbqkbncJHzdYOQW86KH3ux3n
KX8dA+Q+5bW1bENC9L479lcWbsUEPVYjoRb0Y+DtGzduh02EH+ZeOWTzQ5fjGj5i51gSiBRXeUnZ
Ahm8qrIfTHbdT2HSgfYpdL4PCS/jvtCT7grNs90JSd90VGEZ51W1SFdm+KeoS8QAmqtkk/Ueb5GM
/TfZ13HJnIRxYGwN0IapeDSLhJNmp0iFhZHRvhDRUzQzi1E/agzi9xF2dBjVhb7wbRzhoSK0vegj
3dtPWuUffT+sLuWUVzdZVR99iEUvanKbe7OVyU5poX7SB2nvspz3AlNXhG0iH7ZUa79wD7bGRRK1
wQaFZdiZdeRdhB3EW02W1YmDS3HTkgxnoTWeoPGUCsBbKjZVH6uXwraghaM0YO2DjLWtPLO9ivw+
WfhTSBmgU9MUKYuMkJWjL5jJX+M2Cfd82dPQ0fGW+WoF8uhSjskDmBi8HnCet2aWd1cAXxJI6WCm
uzboLxwZ9S3cUrHTRYmgkDUocLgJrkaczelCUHZ6nY3cN3hHzwM/rV3iIn01vtUaR6qUD82xI1Fx
hcfc2MrBC2kt1Fj3xRmAAujVzkoJxaMFiSz4vGgabXfG4G/8MoSZpLn+C3kXko8uq8XA9/urgUF8
6cw1eTbGk23dsZzJEiZ2djhM0347LDPGzwWDUI9ZO9SP2KvcjR/b3mNR4E1hps9XthMSs5NPnj7R
H9004pZiPrEzOvnKnvSouWlwRz89+pfDMy2jiRhxAdgLx/ViMrVmBbaZ4npXDymgiE9arcpLrNCz
czV9iQIXr30IcXDh+kG397WgJY8pLsNI6nMoAlK9JJ4Lj4TslPBtA99WD5WuOaQ4654AmKI3uzUK
+VZ3KSHFsGQJN2xUGch7C40fNl9S5fvc6eqbVivlG9dtdx9lvdwKHecV0DxjHYYtrxB40unspwk0
O+mX40Ohu+mRC9K01wevh79nvVRFT7m6BzOH4xRtFaVvrBBSjoGL+ZEbANUxguNREIC/SDM9P9eZ
u0874yHJQOrBdsmXgVsdTIyKePg0f+UTkzgFfvKVRqx4iV0Xuq5hvrXCLD/HreyuS+q9vYWV8tnj
kmBfR2M8HFlgp3s7MyriflEC9Wjqn4uhx9kbVTyy8OIRhojNB4gQ+RB/eIA4nvReiXvfmcwLYpy9
kikZJT3NcGqR6ZLkDsNmzYqx5nNiD18ywF7X0Ljg1FLHmVRO/GiFZDhGLyLZpaoUhDbm+mVscvWg
MwW9dnLMYyqjnrqSkvRwVrvaDt2EAnLlvDs06TSLGcOxQqiM927sOvcpe81tbkXY0w28Q043RoRg
WQYisuN5j4A9FUNr7azGsq7tSE92oRYEr661zoJo3OJ/5+nvwuFB58q1Muha2/AkpffSDfQlK34k
YY0OjztT2Wu7z7KnBof+60C16dmu7OmpzuWqSCISrXFZVedWL5tNksW880Yn3tG8Ui3YZWsrbp7U
MNSsCFUFjCXw6z33x57SEMk1Qw2FY181ejYaKeyVuv1trvhnyP+LIR/+NyPUv4eiP2xq0G2bKnpv
/lV8/ItYXpt9jn4y7/z29d8nfXjiAkIl8zTejHlS+8+073zSdcZ2RzBvezPZ+z9bG5cGY5MJ2JN4
egCH8lfftzbuJ+o6JGl8157PCvzV35j29V+WNsxvwhImg6nBmcKmoO/nSXwEQqOjL4sdBIRlFnzg
o7geRn8fuzB2+3yHO/vASnLt+e0zHvVFLP9qfPV+ZqSyyOFHkPCmOJd7IC/0X04cBS6l0nUDsSuq
UZx983n0SgityZqGmSAxsFo0ql15JbUiZuqfypI7MASNnL6BF5NGhSlcIbziO5m0RVS4m4ZYYOno
ZxVydjEtkBBlvNI6mpNF+W4iOc7RjjYP4Vm84qtGAQ0Xo2nirRgf6qnYRhnGB209Wt4OqtHs603s
oxJdPi4m0RQttstaypWg4mmU+eNI3V3Fe2KHKZ4BjxucIa8Cplp2TtPFbOq5GN1dRFSsWFbsLiT2
lXWdHBEdLmmYt2siKAvcu83F9l50qa3rwHlDk9XWWcyn3IYIZxO5Uh5w13DdFimBwmxZtcntoPn3
MdbqdVJn664pXxFHxDZK25ugdnC95p8nfEEwsiCE9+mWbIu76BvcADLP37PBFNsEa+ZiFP17PldB
2G19zOueeIsg52iTPiimTZTI6yCLg9/g0f9cXP7i4sLB/k/XwKuv6Vv/9rN28NvXfL+g4OvDjYkH
Ds8dtr65Ev27fGB9ckh9WRyo56vJfKn5vgX2ANXwBxztTYvrzXwZ+M/1BDAtxjOsgIY7O/j+1vXE
m71xP+oHHl2CSBum0DEtsqT+5YKSxNQm6xxBdqM9hs9N3Mx501JiwhiwGCwHp6KWuFTjTVoYU7+k
Iw+wKmkl1golSdCIQhnMYfqzH7WkDnKoHMvIE/3XoeFk5PLNWQKw1QQjd5O7Gk3XbfpqapBZJawE
Cpw98HNSBGucJTbDnelEO/Ki1h3Ulfw4sAaB32ChAbo4cHeOqn1z6cd0adu6SKja9hldGEmQCMnt
odZWV4PCrmJnkNe0wYq3PT8cg1pll3tnohO0wDN3S9OzeWCP/Bo7SnuO6A64D1RODlYN+ZZPZbAm
koEbBlPY9TSAjcyG+kJR0hdLS/glyesRSDQupjEmG89LwtUIgG8RB3mzpYDzo2Ql2TNegRqBmEBf
ThlNG0KO5UZNPHrYGRdbQiqInOZEF6Ik2mNcIt29x1p0wlFP9+CQ3/VqYtLusaXBUOzYovTzf7Jj
MWZHINDPfobVetKbAeNN8EovNyjPolvMm85kTF6VNW+1i+KOjM0Eo4zMbSlx4CdUoVPzMnbLCP4J
b8H7QfrgQmKQKL49/wiU8Vl8awYWxr3JEdcy0eizonrnLqi99LEYW/ORU1i+pT6uJOzty43NHoIt
akM/CwixeipvhG1OO9/UGPNH9VaYiNBYaUhsRL4hMcSn9NsY5U3aWztixoQbLaqXxi6sns3Evbfr
qNgWA8ZHvR4RZn3ySYDj9J2nbHddpe4D6VlNsX/sH2jnmU9gOBSWTjB7HLn5vWuCgBrsQyEvDX68
cxYpavJ6IwSEXMxHUK7ld1LTB7hkOTIDRwPKHBtvU7s+1kkZ2nQxED6Joy6ardlU8mSD8raVkuwg
glJHZ6AhYRGjZS0aDHwFua+hvQrYj9EGX2nWg2P20RXkAvFK5qVb1TgzST3GRGMsnstio7uVT0iI
UxKpWLxq+4IlGhHtuBk/tNyatK1LI5v/MXpOf0qNSs6RFTNZp0jz1QIyI5u2WL/7Nhv9c6H/iwu9
IXX7T6/0s1T8UlTJzyrxty/6fqnXP6GpGJDFKAbB9zx7d75f6r1P9E0YGIEc28VtM98Ffr/WoxQL
3iOWEDaHG9d2/nOtNwUoM2pt5gkV389sBvobsyOP/tOV3rVAlNH8IFG9GEZ/vdLrna06IYJiT7cU
uY4kD6xrWfXleUp79+9qnDyW61GvwbzM3epXk3lXC23iKJ8Dq+xB9XcjjFJil48jz8BRKSgyP0z0
/0Xm/HUm5XebWW/w4BxGUuwIP4/FFbWPkAAFj5fpwD17MFFweIcJGuNAV3Xe+MBk5eBCbJwxj3/+
4H9QWC2WR/jO8WRRaoIh/OcHx4BIBLpGPeDi3nzJ0ozkf6p37vFbm8k3mLhviL/6lf8gI/OoPFuE
BbitoZr/qsnXTVz1rsMCM9OHm4Rj+Zcuz8B1elE13AQCJtuf/5p/eMDZ7i54ON69KIC/SuMxlomS
VKPH4dqHKv7NUBI28NBdqWHk7X7HJv7USP5jgkD/w/PqEHZAIWeJwpNr/FrGQJ+jmAJ/6HYtvEes
HrZfG9fTxGhPRtCc8bZtpJ/dNAeSOSb6LVaj/DEvS6dfhnZCAxxLbue2GQ3Wg1VntTDuyrDGTeoN
z6Ph/sW7wHL+y88LEZDPPno77r0ZV/hjJiDPPDeIWYPuyA4E5r2WGZZ/VQcpxSFBgb8oU4HeH/Qi
HCFd1o1FLCIPxlsQnSB3qWi1D1ENnzv7BvylPRBWjZ3yXmLRT2HK5OpnrKw42zphkFLOK3jsmSF4
HlgfTvqqJU0I9K+KDCKGxuRuypnuSb4LI047d66UGghdvflf9s5rO24k27ZfhDNgAu41fSZNikak
pBcMqSQi4E0AAfP1d4JV3UMiecnbfV/Pw+nTRiUkgECYvdeay4PBivUdXlGrK/dHoJ162niYi/Q2
yBpYWK3jjp88ZglvkwTEGCyGduMxzWUY3Tat3TLkorSB3usr6E2LDVpa1q+lVY7yz0qSdLwiDU6L
m7GchkuyOKE8e246UNbBV0Cvn4mgfc5GIXtv/GQMHShrJAzBeoya+mu/AJbn1gRNrjNQ11i7669B
4WjkJYpiPQgxpq/RTMHDWi3A+BYAdtXmbPMKHdUYyzsI1Y0BWrdDJJPMiQsjgKimYzmFI+bQDmM/
QXB0wJ+Z76hLuFNaWXQvcsUFn8HgKGBosPcBcQB5z3MMZsj60YLO70Ne2hw04QM7NPe79xwjxMZo
i/bKdXZTlXTwrUYD9IrSkKz/HquSpla/lmwM+6skG8G0QysnqsXlZu0JA91eDRrktNFOGS5xP0oK
MNZGg+PUo5L4DNCSj1JjK8GVBl+lywCVbP8mIiNOEN8rFdRfCcjg439OBSCb96GmcMcJt0wYGWNW
G38n8LQmIdpU36oR5twEiFd7No+UrxtQIvG3BVCijDgr3bdMpqG0nGMvQRivhnqJTBoEUNlgoas/
P38xdpgP+0AAq/L9DVVPqdZNGZrXz3+miyJU1mDOmTdmeTC41xvpsx8aYnRVfbOwIOTyeXhdNtQH
pdIourAoQtdrFJz9JmvGILwF7mK1kMlQjvS01gEPXXd0DmqXRMfMHu/Qm5rY8qNqjPQuT9HERQjQ
HHhviQWe0+p8PdIYMkp5UqpLjD0hzQSZNLExRbc1IY85VmKXFMVS9l10ac/h9JU+6PBTTwZ5kEOq
5uTTMCF3eFQ8fqrkZan3ypbA/2YTrIQRaPJKzSxZGa52ec7qHoSM3I4JOtCoDKdd6FAQlQ2uTKfB
8x2kzrVLFC2kveFAn2OkoI+l1Sv6ai1rem5gZqZrGOHeGuaj9UWZdrOhhO+tEJVZZ8OT3e0gG1oN
HaGt3zr0EYLxpQZnHYfJeKF9Qx9EUMW0xuAm0VnAJBlgUfrZKKZNXFH+CUm+d12bZRitkERNl9Bx
Cl446RvVak7jhYE9dz9DWjYDHsk+TjYM7vBEGuaIWZeonpBqvh89OKXCvWsZ4nMnY8S6bfO9tPz0
OqVnJA4NRK0F9Okw6MC0MaSegyGkxX+AYABPnmWOsWxHpUwOnhGxSi+Wp0l19VfX6sIHAl6p7vtx
ULA/1mRCzagTHxbrwXUtLAK8VDYS5ZIN38cqiB9S12PCrOzsPjXM9DFtZz6skDPaMTIJIkl8fAFB
HS7KxpDNPstoRYex2M5JipqV20BV5hSBe3Lz2QwfZyLYvhWtYZAnL0UfHJ2ixQu1hlM8otm1EAR5
oNGp3mjX27ZldsrDOroEwR9/alUqj3EQ3vtSAk7r2u8gHJfZP7EeqNj3m7TnOVHUZ553ays5hVVt
f+uNiG4MebOkzoaDf0cfKIOop4ej6/SG3jhDY8HUtsjljqo22OF4Kc9jDzx/Nwv7oZBBvalGBcdH
k4KzEZNNrrEB9whJqBOV17T/xI/ccvjzNStW+5moAzv6AS+fpN6mqaNqNwcVOkJSNXsUNCozLpHL
9Ty6gsjuuXPjL5MfVIdElMHZlw4uXW4JCXGNSWWyI/W1GgP2IvWShecMCbx0a8FlNzi8kR8q0IJS
5DGCskBNx8lJAzLYAbq3QKrQb8MO+2nmaXjpRi7LYObNDBqig0jqiTHPx1TSGEo9/rZNLCvrmvIr
c2nj2czpacjfo21+DUxNoqMGXs06z5f4mOKZKu/TP10lteC/kBkyzdXokFPgQe0uNrGdMd+3sPcn
qZkHtRsrtV8slZf0CsEbBBVXTllMyM2F/PqJ9Cu+JXegseFPrONVy4WdiDy/ecI9B+GPadKnb9Ru
fSNehv5g5vLTQpsrV309iEuwsSZdFZe8m7Yz1M8SmBZuL6dlRNhz4373c9ZHRcLrsIEnCSplaioy
LPLO9dkxTJxr9n//LKskAnffyJSdBD4jli9/QdMT/9Ue6M+OnzrN3hd/UAguLi+nk42iEGd7j+Vp
vLLgfgNWasPq64AgWZ5tV/Ork6LmXrEZcUnkfJN/K5o6V6wWHv07JBkotcANYp3Xvg+gQHinPlMp
cRuNO91FCL++etJiYp1aI70c6hYNVAaVVLFkWPH94M+0kCsz9y7F7ASKedG37nLYlyeAL8ZT13Lm
lv0QQlHiK7Y2ieGHD/YITIQy7YLoacLOuncQ8NV490daoK2/hEPEY7I80QZVPCnkE8t6XwfAM+kq
d+UdR3tSY1KH19QXjLhc8RoNC7jnimRcsyX0Cm9DQsfKjcwHy5gEchOWSn+485zE6O+0N+ZevU5w
j8vglrZbiPsmq8MZVlUQE2+1m7LEiK3PacBuGXnk0EGZs8DlA8VHHmgSDb+O8iLZdEMerQbcnfvC
gBOF1EKaJ7yZ8topOoo0ZG1s+T/ay8INT3k617TiZXNbARM5ZlDyvoxGmJyMDsmAVpKlZwqKA61j
C1k4Prm8H547bx61qIiauh9eCLT266bAJBAwpTtt3O8sM7Y2LYRTBH5jc6x0BzOhy63bUjDF0O3v
iPDWaGfJyga65hXZE0lsLs7FKjrARinQAza6ooyihjWzwhPZvE9GPp3DUQxHxjUbg74x4fTVJsRC
Yo41InFPTcWBzl0DkjWO7jBUTLuURRSBnhy2oxBnYXbiCp9cecPbZl0ux/zEyoc/H7gIvBkAn0Hh
kT6eX/UwV1cOj+psTnVMqprX04i1netKF1BIndhkAzk2+zzM6VZrEM3WLTu/cmsbg/nkepGLFFGT
C4wBNEzNclWCqYgCUjhmJPUeL0QAL852aKQGuSkwG8ByxSCCmoUVWK0mrC3MIHLp4rNeMRt2KST/
xjaOnoPS+0oRd1KjkGG2SbyWETnriHcfjTmOxykb0mQN1fCjo/hy6vi9wEu2DrZyx6WwYFGCeHns
n7Wdhqx49aF+jlVgGwv7ql3Cjt4/Hr46/XAhTNjUMjj2Cw5uf55+woiY07Tq6kOOUpZQDt+37klI
ItpBjMQSAGXm6PI8Hb5/3VdH/+UGaUnhjXfI9fVenLo4kudOWo01LCHioDqjaA+FGnME/L5k/qqK
crr1PMlc3Ohll/v+1V/J1bg6XRrh8YHzI54DJH/zgU+gSPPB8qrD4EYcQOagte+DZdZNfcVs38Fi
Rf5atxxLlgAo+zns5vkn/G/F7oOK3eJeo+jxf2/87vKqTX7+0ev955/5p2AXmP/DX8Fbw4gv6LYE
FAD/KdgF/pIv4FF6sGyL/u1Sy/tXc8aC1ACyj16v6Zi27zDi/mnOEDnt2jSHFyEmGEj0kv9Jwe7l
yKZX6AoHMaTL2ZkP60WFJx5GEwIJGC8KGCiD8XiwIxE2mxrEUKFa+W5bXuL6RHwTyg/njRflQpcC
BhZDi+fD/EGewsuqVhPPoQY3uh96siz9iVnWSlAuYKIqDr+9ljeqd29eKlxKoL5Ax/pSw9o6qbYs
eGx7mgSkyNgwG6Fi1lsnsJrNf34pHmXoUGzlpb+cpWaLUzDNY0T740hWljM3G4p22bob/f74/qVe
TA3PD5Baq8lcyKBwX9ZAAfv3GfDkbh8STrXSk32DMc97QlayictoUVzRM1rcx+vaBED//sVfzPr/
XJx67zKK8aW+mI07zkeRU3fd3qgEIarpKLelBcbt/au8fnGuzbj00TxwwqGX+eecr7CMQ7KP+kUu
57WMTc6BK3dEf7hN64J94/uXe7HEcFOuTS3ZpFaP5tp7WWBzmcChBnb9Pp7gAqL3+0UW0hNrSkE3
pLjworRevX/F14/RtW07XCTBpH2/6o5GEhdI4FT9Ym9y6XmG0GTN8CPR8YvK6vN92dStQxYyzETO
8ph/W0TwByDraLJ+7yR6YgtjXMaGOhPFaFPm4sj7/j299RR/v9qLl0YhPW5iN+/hdAyIMDH6x5o9
XZ0+Y0dDCGdZ9uP9S74Ig3af75BegAcekqoJEfV/3uEkMy8YBj47S3ps6ioBBNlcENvVjF2iIkao
b27RdQWEUAn1ExpccKpd50BSQbXXfai3/WhjPhn8+i/0tQSlUDFGKNc1d3M7rXIf6LSVNfMHE5P1
xvt3TFxRFl16fwmU+fN3BwqNZQWWf0/ZjtgGsbjzV9AI9BZZJQ1cZTXrOiAnzeHpgUcdxTdz9imr
ERV77eNCg9sVh2eLkJEPvgX3zZ/G/Lx84XRbXuZrkwdIjdvNu/0II8KOpLtJWrmEMHjdVhFJ+HlM
HAJfBi/MNxWun9NYAiJUEXkTtLNpxGq2uGyZ01UzEWfhWDUywxICWmnHE4IYu722vdk4zhkWR2xO
WI99El+bjrJiz4n+odNBtA6dpFm3MKp2jmPDaHXaABnKeOqyVq2Az6JnidwQE7N7IUX2uR8CdZ0J
4KKTM3NUQwQAAbU7g7udD03iE/cockgh7IsvTTmZj0bb6D1BMwbd2Okpm5zbLgAwG+I+PXQcBM78
zeXu/dH6+gOhRcfGgK+e/eSrzsqoYrd3Ed7sEyWvjQz4XhKYRysZ7/s5qrd9X1j/8SfJFV0ma1pz
aMRe+ivCdtRBOGfdvo2io6XENrfiv8JSXLZOSfkl9L68f4ev5+1gIU35FtFK7JjtF+0yRa5Hybvp
9umUk0OJ6P2ITpGgTtIuNu9f6vUwDdAqe7YJB2ERzr34guIeGcKgK1bBQLsXldFYx2oAX/pfXIVN
ONsUwtt4hn9+pwUcy6IbeICG15qUsPzQOPRNHHx6/zIWG8LfD1PMY9wNxxyaUj4US/fFdTjSz5ZX
o1kZOdNs8J8CJB9J8fUUwR4CgAdbCga+SQPo1AaPLZkXFRC9j6Yl542fwRaGtvFiUkE89OftNk0l
5kT7ai9wt2+pquW7aEi7nRi6JFiTICOO+ONC8KbVr7wa/FviF3BiuKa+KuYZ1kpWRR+8AfvN3+Tj
W8bBFrJnfbGsxMIwjIj6876M+/JotgBizZ7iONb66wiv9lr6ff01d/mU88aYzj0xAmsvMW06BsDd
/TL/lVujvs4IwZ7n4RtuDSITkq6+m0roz3WXIPCN5XAqp/wa//tHm4u3b+CZI8aWnu9/efe/rcKR
1YbFBDxnL+R0G8MT2vWDiD+T0M6i3/jpJqIhuS58r2PFaovTJOfv2CvuadSFx554jvUYtHorzSq8
qWa/ug9Abc1uVJ4IUg13Qx1PmyFLDdaKLt+1CXjTD0bn8tp/O+o/j04OLCgz/76DF6Nz6HJ+cDWh
qCJt87Sk7p06l0o9VfBNl7RM8j0aK8wgRyKT9FrVEAbe/wnOm6MAhh3n8cC2aIr/+RBJrhRAJ3u1
Tw25MIspoP1gW/XJF6pcQUL6WeV6fKRUIf9S7ZpsznhNJBGqJEeWmKzVzjYh77R4mRZPyECaiN2T
BcQF96i5UsDnsfVrKi2LqdIHI5BtXTOFxmSEj3RU2oOlXfPScK38MJMV5Gvzzpu4UCxIla8HItQ/
eOavt24B534cfuwQPJPT0p/3i0TPz6KUCaFJ88cy2vs6zTfGTGuhml1n+/7TfWPapoKDApd9PX+x
Gfx5MUD6Xtky6ezR1j6RN0DOqIXIS4z/qZ5iGUlcicoGHVkPUcWLjxnsXA8o12UktfF9hiaf9u8S
rE67kT7FlEHPMD0jOEUe6e/v3+Qbq6+HlMOjCcPCxMb7z5sEyk/gXGqqfe9PX6Mu+DT6zS3l0qfc
735w5PU+WKCe954vvhrPdOmhWjYHblSVf14w1IYak4QhyzG8vO0d9j3E8G2mEqmjo+dfZlTc0wsZ
N/FUs7kRAWU6FUMsZ7fy/q2/OZhQsrCyOL4wXy7LSd9pV2q+XxpS3casfRSJkpotsb4xOWbp0/uX
e2NpBk+Eyh0NNwKWlzO2R8RpXPQjL3lqxz2Stmg994H84Iz45vO1qGQwkni8hC/++XxTZcXEPNRq
zxm5XQd6JIaiTMO1F4GLGZTD16nBbpPihCSQjNo11YB8O2rjYp4psb9/z68P5QHgTXbLUDb94JW9
dJigwElFeISjO3MrYz/eqXa+mvQUr+PCMtZgdvHo+Jh7qqw3P/iAX2Ijn7+rxfKJDAshGM39P58F
GDnEj3SqiVwW8kftIxOEdB13Z1qyS/SQV3neuur5C6CNLT0tRFu5uzFTiASrovFlBoFlGgjHcSj3
213XY2CJXfXz/af0xkRDPdNDVmRSpkW3/OfPlEaQTG7pNXtvjNpdL2a9FaoBmRa5yQeP5I1L4UkV
mGF9ynDBy9oP1HOFN8tv9h15LE/CmfybuZRFuzI887+4rUW5hNZ6Kam9mtXqpZtdB6LZQ4pqb4B5
ebtqIiY3bTuqiP8uNL5R0XpjEuNKlEXYIvoUtV6MeXsGv1D1XClB27yJEFXfFXEDddBU88ocyd4U
yIA+mD7efJScrwHPehbNoBdvLY7Nsgul2+wnqCbrAoYilobC3rSmrT64VPjMVH0xa7LTMPG3hwQy
MGP9OUSCDPNePFsMEdEicPIgokCWl2KYN4B4ynzttcreeOzJUT04ejB2nBz7cTuPvlMASnL5uBKH
GuMxUlP+YIOgkht650FP+Hzu0U6KGvkdcohxlQHBVLtY5gvur1yQLCW35CwseFwvoXYHiwAD05ku
nrmBEFn9eVvRQUuxgkjr3uttGoe5ACK5S61i9LaArKT9JRygl/7yUoolMbY905MXEEWJt2yTrJWk
qFbWdMxLqmt7mViF2BpmbZ2IMBqNvSJ0Ql27RdkHZAf0U3TjKSsvd/xnY8Ah26JIWPUizIhHyLSI
rwK/XDAgi796R8Mrv9MGku1TWxrVAQUB6dhTjLYKtU3ygIDQWZJZRJUeYW7E9TroK+K9aSlO8bao
p7K9TDXHSXRVOB7zPRbHEByqJktrU2kiKC8K0qZM6g7EeG9qYqDYXCUg5b77sJsmYCrduJ4DUbV3
ZBwaoIk6lU6fhsjXd2UiSMpB9RL6t2ZVBPEWNGXcH9nE4pcMxjDZCTgn9UrU8Tyv0euE+7Jlidrm
0VL+Mw0bQ0+j3OBzKklfGvOiIu5dwI/CPle7hyLob6jz7nrt1o9RbedfciMwb7vSG1ZRkY5IhCCS
Ok14xq27Kxu1G6Vf3kYk52kh4y3KvmQPmnzYZGGG5ajXJ0eTIm+DIkozYjXd3o42fTo6u8JxfgrH
GLaYgRS/ofX3HgynbSgSby9oW67YMZMzjx/gQgHy+OF3KF1EP4G49fX3ufGgVTojMgpgI/TeHxDx
bhF8NZ9cfOhbC6Yl2XLEk0C2sS6CIpdXzsD74LQAPjNBojI77t41rJskoamPcSs6RqHI1mOa9Wwq
UKznrBIbpfz5JsvHY9MJoAfz5PIv2TmjujQOoj1l+LM3yIxIlOnIw0llpNdw1oqLwQGpz5v9FAXi
tjDkuLWGQBLp28JTQoi+iWwayzNb19sozutvZaDMy1L6OLSRT21gz7ZPntGAmux0vQkoWO+xDLjH
FgDAygc3fHTMxD4qxB44NPQJifsOJYK1y9zpS2H2zZcyiQ6+K+6SfvrijhEuLzOkUNdHXwqQoiQQ
ZVhbde+DkDGaaDO7xn0WBtFJRU6y8eIq2JqpMHgPSzBoGgKW4Nxwm7SG/tTELTEFPQ6wwVGX3RT5
oIYWLJZR/lINWrHA6RKie4viUBaBfhKKQIMpASGabTLoEeSl9lVTzg5Hc9ts42hbJWEHizogxddm
8Dwin3TGjd9wjmAxZZIAizt8xa2RXTcDoyyd4OEEmXWE4UwXnnQSjA5zcMG/qbYjH8Q2+hs6jKQk
BkEMo3UBEiOAEeCJZ2W3Xw3L2UHbBYJj2Pzmvb/gjUd/zuqDk+V2vymClvTlqcJ6eGkYXgeszg+Q
suWTdo0T5VlTUaRtkkPb8qTApZX5Zg4KTYx7On6y89S+j3B+J8ch9dqtGybNtTXYwY54RXI1YJ+N
J5ko84dnRuwnQxrwWxLl84uaRfYvAhtij4CouMLG7yYOjhvl3QmdRU8hxX0o1SVCsVUdaXMzT8H4
mT5T8dTWLay3qVDWtxKD0IYjmntGg1R/hb2LUkyqad+xY7kPYJN91Yq/ZzLykQA+uznNFefpZES0
awtHPVKFW6wzigDYTveMBOmEzRcSnJq/mlpgaB+N5ovf2MkhbaOOxKCxy3YJ8X2PbtWQQOGDp9zQ
uy+6TT8rPo7cNtx1ZgoohJ7nrlM2XMe+ISPGp4SMkqIL213Guak4FDWq0VWXxPqhiYZ43gYuJhxi
AYYoQZICeGJd0BqE1CfzZQwawwmSobwzC5kTdNdCPFA8TuOhxP9FImKdkUQdEzN7SL1Mo0Ea+wHT
dhSfkwB9IxTq+arqguBSSDTpNRDevTAT7053hPes2Ik0J6+W8pwOqv5G6c7eUjhzzzFSAW9bVsW8
m8n32g0VKWl73/fjM4nVC4UFx/WZj6jho+LtUoRvTlkRCoRZsv7R6ri9EXNr3auE552kGZi/qZz2
geShAmaeCPCwm5uagLwfqA0JiCm9meCDrEnRULHjO7gjsDXPQEFktaIhMQhl1qxV/aOb6vYLxmob
b47f/FVZMS6suZc81qYsolNMNQI/Vad+hoNyz2JuDFTAVRifx8Rd9KQe/vGfMzoc3EO1PTgCWepg
RSgRWZaJDEK1BUYiaBqcLxJxXkACNUEylWnd19bknhO3ij7XnozRYPXVN4/YvQ00TAIrbGOOrBX4
bvXT7R0bIkHQgE43o01M7PjFgnw6iNAfPwdGyrxIbDDZG/zTtWnE5x6X0byCoMEOvETtcIYblx/b
LFr0QZDH002SDdFJFh1/INLhwtUb8m6DOKfqVzPfOWWsUj0C8JueApgCP/1YuOsomvKjRYAMo7yX
NQG4qe3eJYXUUDO63ieNix+Zu2Z2G3Rt/d1JpXdnhDOcxboc5HnyCvAmSpTtl7yZx0+Bp/oHE+j1
bbK8bhvi3aWbWqi0heZCmYHo1PeRe7DJkGeheGqIhqZPhCdPT+ZcJXAGiWzFHRdEt3aRimNjyvLS
cwb+xmomtN4yx8+hSUdmHjRWLlSZSm6NgqwVH9YzEAmIJGhfXUu1K2QfgL89owKhDv28QAcKBOVW
SI5cq7onhO9YaDz13DsjaSYdjqnXE4w05ix5hmtcWUQVztUnw0kp4uop512bKpAaAU0VlGsAqE8V
JkJwfGaRomAa0BhVqfUg4kXEPCjrl6fTHkmtPTY3zBbzU2Vj2V8DhQbK3aZu/8sOelLII43P0Khr
Hgtpwa3ak71ptSuMmuBc7dy4DTuT2cz3gI3XQXPTRSWF/8aurzs9IZIGRnhjdUF8BjOR7Ltw0Zkv
2n3mMQSOU7B4Toy4e2zw2Jk3rUGCveZAudA4p4qHh971ijNxtKtRBjKJ4Ruibto5PQ1hJ/g2q6C7
joo63us8R8ULKOXYsGxeOq3IwGP7cfLJE6re1aVQn9taR6t2lk8IiPmvVF3Xm0jXzg83jN2dqBG/
1gJEre0QfOtqx9tbPK8VHU2xybDO16vOKaZbq8A3wiZkWJUijR7sPBagIau7LhRXYAAXyb2ZcJYh
O3Pow/S6of5j9lKf0qJuuWzmnc2hsK4l+XV7z5lpr5uJcTV6Rn0uySG+8/AxHMMRQAuTbjEDBKTZ
2GA6ObpJd9LTlKPu6/WVGQ/tZRn75Ym8bCJSbIctIFps5Ofx99CVzTHzy/E2A1v6U+fi1BBGyJQW
8C+OaralB+Fo7MQFUnbxyH7bxDI9Vj/CYekzVd1OUlk+NkTK0i2TbEh1Wk2PwTjEt2Yph52Plsir
SHAMB6B0q6SpDsEwf6f+V3zNCgyRrDk8JJIUoI54nHDW/jQR3ohhQB0zwyS3PTLMc1aIeqf6nsaX
tcDBp2H4JILM3Dtpqu76hlR5Zwjj215xkd6N/E+9ifOTwjQWbz8S3+EMew+e6vJDkvgPY2oWe8ql
kn0gW7lVsZgPK/SHV0lA4aay7GOE1fUH8rNhh3fD3MO2hBOeANgfNB+jqmW3GoiF3sbT5F2wuRCP
qXDhaozVjs+JCbhC5b6KPRSXYR6GTzrr7ccRgfV1WIQzqoVC3NdyTLFphGLnMnddFJHKHyzX928m
zVty8XM0O599IVrWNt4CE65/zbSaCMaMyaVoUoYB1MkYlfxYgt2oa9TxArjIeqzJhaKBQCIu3tPe
J2LZJsbiewrb9hRDNujAzUJaFwYGWIDGs2k/ouMvdnyKuwRUCRs1F30nUX7XhXCjzwS9s80QGhyg
b6Z4ebvkNjBbeE6FE1yoCfNrZMqthJmyypzWPRe1WyG9H0KLpkVO9ORULTkiBstOgWOOD46gjToe
03OeOkvSF9Ivvru25FiakxaB/rQa9FUYdemXAivg3rUowFNaQ5TczDUljT4xcLpETnM5UczmVOfr
BF9TC/44BDt86xJ30AJTPUS6W+tAZVc5b/lClcAJlKiQFdLgWZWD6i6p+04rT6UHC/Xnl5CeKeec
721Vkk0GoHTd1J5ep34pQXjqzvoyTqI9Vrb/w5q9XxF5U9/YsebfclVUTFoQIFEgGzsHQtG28/vi
ZvLYseREjdD0DrtFThvJmu3QeNB2oZGbOtUgNto3FRnVGbYoJg2vOhvDonEuAXWdKd/A87eJ+a1o
A+RMQsSKp9+KIi1v7CYobmBpIhxOJibQVA7dz1zZRJ+gl//ZROZcr22Dv7BBBXByyXi9mwQO6C8t
Ox7eW8Ihp8AdxSoB2/uY10ix53Csv7JaUjubMQPBAKIgeYRehuYZKku3Aq4jAKDhvSFnvfupekUR
QU3Em2Q4ZORKzV30zSSZl6yPhY9TiQnhdTNG30DncggXUWKE63qO1E9yDUixsWcdYkvO3PIuJ02T
lyTHodr5caernQgHKhr9SLzbSto9G5yqzKs7SXCEyx6zir65lss/E9Yjmm6fQBJ3I0qTYVQ6ZKhu
tOJXblNAAJA9UGn5HGJGLpqirlUXyQzsZkOWgYaXNNQDSQNsXvmbZyMYq6MYKD9upAgnY29MyxaA
CEZuicNUeJlKU6CAbeF/r/PI4y0ZxE3CAR574jRbLfEZ9wmK6yh2SR7oe67aNySjAh93wm9/P0yX
ADOC9GhPJutZmSjTfGsGRct5oto7oRuvHfw52ZpaEI8eRmJ556IfK/d5klLuQVkAVa7MxuxQW1SB
znaDW23XubN7MbVddecOKCp4hfRbyXFpliQF36Ue0pKfmV4oVAx6XxAbIwk/6/STBj/Fp2S7tbzy
DEveZ5O2waiX5WNhhf5N5odNtK7xiN4PslYT9A9hRWfRc9MHW5v8Rnbl/OqkjHh53jSWBv0/kEdr
3gnfLrV/iU3OgfTFmOv483Npq58Jp5dkxY9dOPJa/UpSlRJb3rcNDYwQt/ceS5A9rnO01+x3eZ3z
oaT+dxoSZcBPrzp2dK4UdXo0vZYiSktvBVp6kxDPxzfFgZtFmPVrjeCYoIoy6JFV2fM452epHXPd
LFvIHLB3t8rRBn62UtPeNnllnuhJt4eh6J2bIg7GS7RMycM8y+HzYAv9d1n9fzWoH2hQlwYVLdB/
l4ZfwYeuviv1/S/Zq19dp/6wjv/9T/6jRPXC/8Hg6sEXojLNrnpJhPiXddxZEiHw2yI9QIDEB/Vv
JSokUbTPHI74x0y4kotG8x8lqrD+B0Eekgu2kv/Aiv5/rONcAZKqw4zExcxX+hQHzCHuQSouSf4k
K8BxBkYYGDnm8EFh+UUNe4Fj+jaaSfx8dKZe9VPx8pZiHi2uBG1kVZj1t7qsxtUQyf6DTtBbV+Ia
4aLvwqsbLP/7b+3+uDOiGZx0fUA30nOQMc8Kn8DKa+aH3174G72ANy4UOAEdJ5fLmVzrzwtpoMYA
IueaMOTsKcuzp8hInlL+/39zGYJnaW9h0H75jhBDzbg/2LtGBgafcDkzK1bIdcaG+z9/dIzVEFbr
wrG1XraH4tosaF9wRzoq2suRAGYqVHZw2ZYftSiXlsVvXYZlOARoj0Ob90SU3sveoa/ZeXHgrg9y
AMWIPeR2isfFj/NQ6w8Vz0tn+dXFIFth4ke6/Uoza1hEVPpwZmGMgHzxFU6CNGjYBxjJdzOgMUll
3FlZU9T9N89TsFZyGhceAsk/RwhZuL0NjgSLRpNUd6wdzsoNjezBSPl374+SZbC9ukf0UcwKmCb4
qv+81NynpL1VRX0wemIkir6etqltRnfvX+WtIb/Qzv51lRdSGiwTJFf2pFgY5N1f2O34oIuhPJVU
8P6bR/fblV48uoE9XaWh0Bxk3rM8j+n35/ri/8PnZb6+qYUKR3+NlteCmnjRXqvAEgUFFOJDre2K
OpE2MnYFHRtPUUwA10zSU8LW2jVQlA8m2/5NmjshjQxRnnSDf4XyDi7XYATyxUZ9+MuXCbumNHKO
MOesXe9nT8+VA9pq+qqmU7Nq63lxAYZVs6pq/sgko2JrZgMHJFaMgz827NTb0H7MfI7WbpSyfys0
MqOCwCwYjoAup5IAwZTxnPmjFy/bXXZzWTkGG03YyLHrlhxh6EDbzvbLu85IxckM5+Gv5+RBYAH8
do+8wSklxgrxpk7RcZFzvEWnaf5IM0mVR/F7aPqI77CbScOAbLajxFefKYVWm26JHiINJCImy+pz
dpWN04XUFQksbMxoJIOc4onR4k1HxYcHt2DiKlK/W/sdsTkc57KVjAniwsPTr0t/2SSCxud8BDXl
JDiL7PH3VhcWqLdNQJjWPgg57fo558NYIjkcYyslBL3KHziqJ/tGOfXXBigmmTH8RSt/wD9cF4Ko
Bi/Cj7WSPpiiteNMfOtsEtndGaLNHxQ54xeBoYobw0i6bxGP5kKmTX32+vTJtHinferZj0WQPIHX
j+46b66OwzI1SqgFF1Nu08Brc5PjEaYTLKDE2oy36ZiIIzN6t440VRNNPDrHWI/DCK0BcspinNEr
gfH6Onbq8Jx6CH/QOlnXVkXbjTwVuK/Y14KARBDK6rmCa0V9ILiUHo+MkAJuE+v+msyNaV1AO70P
Zptbigk5InqDMkbRIO+NEJdgguTYwiltbr18n5S2WV9Zva7DjUe76YuMaiPc0lhWwboEhklkt0kb
0sBf+RhAKwJonHFY8GV14h6nLbI/CKNm0Bz+D3tnshy5kXXpV2nrPWRwzFj0JhAzyQgymJxyA+OU
mEfH/PT9OSX9VZnqlqz2tVGVlSqZJAPD9XPP+Y6VCjixmMK/mWXF9WO3umIpW0CQ2HbGTNtfp5J2
qk3WEwYfQUfPE3WIRs3RkcQdFY4KNStBuK5rS1+0AJOZv1lm39t1Zj0giOVjHT92SG7DrvfK9NUf
DY1UNPeR46JKrxJ/YEuqaAxj6w/PrMeynV33+PBGraUUKa1Ne9ks8K1RLmQ09iuHSp23xa/lh7Fw
b9GSwfkHWJV8GFxi6RHSydVX4regec1m4aWZR3xNlNNBfdIwo/NJ2DHVHU1k4L0Oo5IFmjRApKY/
DPyA16Gg9I5vhLK5iHJUjQKscR0XMEejzJ82fUTBZ6rxCfXIsfyDjzf24KYR1Q7viWL22Tqup/iz
rH17D3aNHZITUzqI0+2ZA86wMwuq/VY+8aDNMnrlkc7tHzKkbKPROj1gW73z2+izoxNzHcvpvmyM
fVcNb308J8eidAAtUrp0xavQvYt7bkrkummji3y4GfCAb6KM+9zyOmwo1HQ8eaJernR/2haLS1H5
MtVdUIwkxyEysww1u5yLmqfidBvn8EbKPvXPJkPltqG2dEM1H5UNQ42jjUX0ZgFBsi9GysiEeu/W
gHDX6NOvnJm8s8cp6jWfpHeHh0ecqmgU31IrNI9TzxWV8UAFrBjS45CjeQ6l6vCTC7dR4bFS7ko6
AqXWohxEJHwDTOnenXBYW1h6/mrbPCjblueHE2sYUZKJvWCLJzp0Gzb0hO+9u7DK2muBAsr5WE1a
vd+SKdULovxzykPMUOWQI3817K6W7aTXBYYQ4ztUXDZJOVQaX+pcwRzTaJA4mzVLxXg0Oa3Loj5T
0M5cXQF8yQUG2fXYkCRdFQIXuMtvhyQRKXCnF5uvp+4YJy9d5olPfeRpReVSHnDAFKcsRGxL7Sna
gqoAnDAySaw0rbNPKYowHeoLAPfWCGyl0jZdNQXD4lQPlLX458UFiTDpLnEejSxvzyeMvqWTIY94
G3wb6igMPKcs8ZeiE8meZ48G9oZdDTd9NlDMNFDzszVTWy1thuRkAj9680XfXQ0ax2nozGePWqu9
dHSs/RS97AqauG8Qos9mYg7PGvroeZ7i7iZMl6dEN8cnL5u9NbB/FmaLoJfOT0CIx01xrkGG04hI
UVhbrBMz/gE4PQqsLnngfn5sBz3aG15F31JUNEGnm/WZ7LPB9m4mku1Yb5rNvsZweellIAEPWhLn
jw2qAb4Mnjh6ATAKcbmugoWPFPCBesh+Ce8Ln8GWs9cInGCi/cSzyoCFBWIC1B+r3ZVw8DG5IrN3
X3T8+YuUDzjAa7hEUr8IRKRnh3JsdH/l1S57pkzR9gGnQ97PazMpVqD7FZH/i85fF8aDLIziODZm
caxc1hOBQtwfTQUS7n+HCoe/I4bn0ZiKhZcPIIMbp3BHFkLGmIwgUNMYKHkCFOKIYmGCRDGKcPCO
1kCFLzz2HmMx7eU+ObXV4rfuDzmnKIhAgIrP2nYU3SdyD5Pn1jSBUVUsmW5sfdPIief6jBV2ToKu
7UA9Oi51vanV06rKijnddHXcWvQD9SxeefbI7yjhWRdUU34/pibwjhr+ABMCFS2sm915OJZ0f62T
Wn+zvH5fgyjHEWdSU4DHZ2s43F88OIY7aHnajTBLLV13bgEMEiYjRs7eMFeo2bMyIHd7o+m7zdSE
r1lsZxt3NDKMWBUbWbcRz1AUp1PPO5oOzYjgP5pLr9EjaC4nbtfoPcpd0a8yITEpuJMfpLmmHZLJ
1ilcjQqeb2xneOhHTCeclgjwKzyOvQY11e6zfkQY82Z72P39gP2rqZKGCt6dKveMM4s4nPXLhC2X
JbJ6qef7hhfo2jEQnruoRyT0WuaEjtHyNJOFZw+6MFdkfgsiu0WwZ9OD+C78fzqo/WJ4+/37QSEA
fkXG6y/sKzciNEQqPN9DI3uELnnVZjxTRzd5LfP+Es685v7+N/CXkyGuQZip/E3Id+gcv9iEpTXY
RTQC0B/glZzLsKcipATAUZZxdaWx7vqHNOev1k31Ewp8myrbS+HKXxBzpWJLWE6W80BpRoKbVDSy
8yuxzaRt8dpplQ/XN2YetL3x9uu1M1aIl7vYwJ4Wi5wEE3HQ12oh0DTRkfwPB7uvkOBPJzu+P+iD
Kujv6ihJvxxP6impNM/qYZ8XyIs98vEPiiu5p8aOosRiBSVz2qDDcyNBfO1Og8OsKWCNnGvBoA0R
/pVRpjx6iPPr2eDkKROF/sixzF5ZRuJfly0BssyBdNUNCrfR9aG9j3Co0ELAwXVjAYe5N+H0vRID
Ar7h84+dpwmWQyEJuFU4Tzio4IN9/3orlqXue8G4ZMY/WcjFL0GIr8/KZqLEjkWE+y/RW0w8IX4I
qSJiUF4oMaxW3YSVAIPBMykzbU8jBBC5NDa2duvbARaL499fnn85Z/tkthW6jnis+df0NAj+kfJe
kex9zts4wCLwa9b4T4+BvygW/C0IFfjWYc7h1P3lM++TfgidsgKaZDE8OxEPrhIuS9BgwaOENavI
2YFxOsWUhz3//Q9o/PV3zIhC1MrDiSJU0PhnJWEWGQWf+RjTszFG4T63Kv/6qxy56BmNJc5N4B+a
7T+W1vxIdxer+toeKXodUNkpfIzpd4taRO4m7z0Tf0bNOGll7Z75mx1FVUr2QCLsDlooObh+fff/
1av/Qa8WSlv9tw/6L3r17rNqo5/5+H/8mX8xExQs2icUa4C6tEyuyT+ZCfZvVLdipXMROlW+nn/1
JzMBMeUPZdrUf+OqgSFJ8/FX/9V/hEjQfzH0Y9EBqc0X45EHPJD4xs+XoW9UJRUbXr6nzOFlzOKJ
gYu9GerXc6k59y11c6XyKXqFeGYFr2SWecu8cqS7wdvgQjEOJjW9B6kcj6UY7YOvXJDtrNdrVzkj
u8Fvf8zgLdcVyge9QjgoNeWlJAKlX7Qvf6VyWpo5PtDaS5JtSJkG5zf3Ah7bux2XZJ15XXFVMoLx
1XplcWqajdQMuhmVuxMTJmyS4sxkapNzwwGaYgVtlSfUhlDImDK6gZjH/htP4SyIlIs0Vn5SC2Pp
qBymsoueHKtIVoZyn7rKh9opR2qqvKm6cqkKR2IOVM5VrCcbCytrj6W1V97WWblcC+yuVS/oUsKr
vW6VFzZRrthM+WNN5ZStqbTf2co92yof7agctaOFqw/g9Een3LaW8t0myoGLavNq4HhQttIjm81i
C355xB6Fp3LpymjDp7oalau3wN7bYfNlsj6Hyvfba820r008pBMn94uv/MHdgFOYHOm28Me7RXTF
JeOZf53kXtuvKAjJQCn1+U1bm9G4MbyBrRg9Rc89Dqc7gmXWwZSaknRK3rp1NLT3jamF95A8ebFl
80LWorC/jjcNW7I6ObVVPj6HPus9RGL/cSrMjFpECnLWToVLMx78YiPHDE8O4+Wdq6TpMjd54ubG
YO87Ew6jm6RsVFN3yB9LmtmubOiZO7id4mSVXxtqkaMHRXrdXmNu9NZ1Ygp+eb7RC/xRSrs3ak4h
UslmS0VlfaMtuCoar3QbWtEyJhABdOmE6oW4hEF/a4xu+t012Ievv9QGMg7hY2qwcvZMTthTgbRM
wzOwNGeqriy1scSekX6va/YRNBq5rFiTjDmtQHXYcFaabplbk1PfZTQ59JE1bWQCPW8Z0cXNbkSn
scEVrNvGs14b3cwfZ2yZb23vmgfNNPs0iOjl2BPg5/8TA8/kF4hyM81IRwy34hveRoSRji9Jxm/u
1zow1Fsj4tK0+3DO9jZ6jQqnQ9tEzeN7LCpAn/BOcERQQpEF5sznQI03XxAKetxsKK8qN/PAOD51
BSxM7r9dwq5ERfYRGcMpQU114y5/ZORhQG4wtiUNQ4rozfrTnvA/hX1Vn7++sxSahAcCU/Dlc+Tg
u2hRYqfdImcCdvTurElZObWu+JErY0Fpl/03mVpjUDkzYm+ifnDGbVYWvd09uBPFY3kepsbBHniI
rMFKzBvdl5yBRyv9/nWlpXbH37YQz+45CjGuJxMKg2f51Xms0cpQQlM8uRgCH7EXGE9jqXz3XWG5
dxSfWocqQ+ESeBAQMXDRGFHvWsjVfKh9jwqtFSrDZ4Rjvc3Hovv4OiaUeuWcPeHMV7xujUuop95l
bLRiE3NF0r7q2+F331DDvF3wzsYTzhcaEIVad4a2lkexdv811C4OLg3aW/1dBUd98/VpFWNR3SfR
jGgos7DsAgE1IKhoK7meOUlci0Za4crxqBXADM6X7+kyQ7yduOoX/kFm4cXDohoYgNwCYEsnWcan
oZkpaZLfULArAJLV9zLBgVk4c+B7N0bX40OLbuNBp3agi/dF2v6wR//KNyukRRwcpeFeJmnidol3
yLSPEai9ta1P3rWDIR2zs80kT/tVPVeBZ5TVpeM9hkxgwgERiXAubOsfpEgB/w08wzM0qrXj1mYg
XNL6STGfkslfj1O6lmF1NEs3vBWdNp3FZKRbgJykC0bPiXdOlaUrOrCtzVxnmADJQe2HAaJ+hwwZ
o4mLjzJCmmmMz6YcAPnFSX2VLr3clEYhDmAh3lvR7UvPvuM1ibIy9CY+iih80SLjGansfe5Boyyl
LLb5kHekN0vAFYU5Q2tcsD0ZrTEEteOwcwKtFVDWsHwUwEsB+mJEIye3Zb1xX6Z9DZA2w7jWxYFt
L3zAiSO2U8OZKx3njDOBeHBmTCaYLA7ZNBcH3TPM/chDeK17fU1lSqbqpmjMjRaabqvqpdF7Ei5l
pV/Pme4eWy583PYO3L0hfNEFao1W0Bws5h/mXF/qxHM/EwPPpoVg8t3FZLoWWfatI4D/SjuxueFe
p7LObLyAUlUM8xizjxZV8c1qWBaeB+aQ7yMK2DFbeLoVsJigJeC+KeRHPHfhRi+9+UT4ZwQ6FBEd
CMrOgCFbLm2/gaBWXlOTd8p55t9xWdFr7oTi1qR5ezMi01PE02spBZxZvbakNqykMOpPaSMzLIVx
mIsqA7Zbv/ZUaKwbT/rrVAzPekjfr17xtvfxvgAu6N9BCb00MY1jcxM+sJeABWNmA7IjHsMK4eMG
0fwhhNYRONyGOIHK6NlLeQ+X0lx3xOuuRw8DF0OC9wEJfri4eIIeMroFmCHoGiEB48zHsQtHHLRG
6E0kL9OHVK1YLGkVn5IWiE/8nfnRbwt3VUaSHsWB0kTe6eM2k/zZqDA389LpJzdMqzvTIj4RxQ2T
lamSjHXrneqhHr+X+px/H9nvnxwokYHNhLVqnWRZ59xFPMm7BLdzXNoNh+LC81Hb0+h6wNovjpL6
s4mlyeKcDL/pt9AUC51bInrsnEk7OwJOdGZi8OVDpA8vbCNtM2Rpf002GEajKMNoVTV2TUf0MqL9
Tn11qnAdHC1yaZuwgfMayiZ89GELXPBDJulmkU1ZYuwutVMXefaBSSHbCb1qNsmUh/S52xW80nb6
URaGcRZF1D2MbTLuKYtunhz0U5ShuVxjY8KL5Y5yrVl1EpAPPmQFUxiuZ+2oVzzAakGzaEWuOqjb
LiWbMIfkNITHt5UT27PyN1dS+iPbcDxnjqbftGHZbnOzaneNQRy5H7MwYGa4mUiRAVzYIbvg2/KW
l7RtK5SIciBwNTZtsIhMUDoo820BQjGg18DaLdVyA0F83rXImCujp7bDzuVwu2TMeNlQSd5cg3ee
gZneN6kcyddk2gvbupOg5v0TMYcBxJm7rV870bbPIcFqKAxYIJNk3bcLtzgQGOW5v/AGrc4s67C4
cwBeSX20H816AoM5RWtpLvczR1pw5oZYdZ6X7kj07xwsUUEuQPYNVfTZTPPO7HjlDdBON0OSUryk
T9MxGYRk1SbDw9iE10nUXKzQttfUg6eHeXGmqzBlu4IVX4szscGGfPEznq7iyu01J1FcqhhlfZcV
YxrdmU7arLmFOcESQRmtAfixpkW8EqJGx53l69HMinbM5+kwMf8u1zajShakUZHZG+B/w3ryagNb
ap+BH1zx3kYVKpyEtK6Mhnh+jzMP5/zKMTFIsNEonvB+3WmUfG6LEm0UEW+8Z1G7bMS8yFOU2hWl
OrZ1gxHuuVnMZLPUzoWCUdCzS0d1DCmbdU7j/Llxa/uN3gH6N41yeRNSdDdjAe8zEcNnG82ER2xj
uPGGwVzTQmQdaUwfldVM3mJMNK4xCDaXiFFlY4RYhGfN/Q6aLYT02aevYxfNuPdbC4A2/diFljir
KNV1urRp+RuGZApC/HC8Kusc/pCV7HQQx77WTSs7s64Wk0EbpenDRZdcWU3RnhyRBXllvce5IfGQ
J/5xjhbYm6lQQ3+E5e9Nx9z64WY2lNixlMzx0tqbTkIYLfXvdSBQ+qphltHUhjk7LEvoSYYEqNUW
abE7SOfLU97q+Y2Mi3cOoFGxqRB+Md11ylNYhsh1ZfzeFAVvfa0pPtzBUc8s1sDbvkyGbSv09oXx
xdkYOOUvXegv8LTFxUxSijLSJaLykCaZo275zdqdF+60vhwfHXrmr5raLK+XfPAAJM1dfs7KxrVJ
WJrxGwFGWjTDNGE1JmJeBTrC+lccs2IOyH3vgy41HhxDZIsL3njvqYM98rKYBX1gMaEh7OSmxUaq
dP0y6PWx/Faq+JmtgmihiqRJHowbTyyHRMXVahVcYyubnRJ0sBehYm1OoxJuNpoLIYh0BNnvVVxC
EUNJ+pWGK1UwDpOpCsnRSPSVmWN6VhG66fdAnanCdbgahx/sqYq9q6J3LUGX/UQaL1OxPKkCerjA
r7O2LzhnEd5zCn24jWICfaaK9mUq5LeouJ8dEfxrVQQwVWFAvrEHDn7h2vXjaqulqg3zKz34X9Wn
7JJu/ifVxySc8Heqz54OsyT5d3ui+P2P/CH6YPujxZAiMiyAygToYLP5Q/SBKfsbZnaLFQRJVdVV
9j+ij2HgQcTOhzhDBN6BM/E/IpCgMJHVhUL5kftXBIr/RAWyf9ZBLYhD9FtzQjIcliLWX7x8sKfy
JbUj417KWsWqloLVzyAQp4Ilx/FcW2Tg4iRv31lVG9/iONMuDBfzrrS0uQ7yxLPxTkyEGoH3jmvN
EUHnazXDw1C/SF3n63A5khLXhiq5TbEqZCvUTNzlMYG8HrfQ5isUZ2g6+22VgfyK2VX0g11Ity17
P3LlKhZa/1kuGgs+cvLWWeNlfJ5oKMB0IrvxFc/M/Oqa7N8VRdgVQRwNHHvZpCxbTsDN0Z61+q03
4vS1i8b5VsuwJGCwn1/mdmkpM44yl0Px0n0ObSQ4v+TWIYLfeBfFDmklDbJxhcn+Qak+2frfrpf/
h8nRVEarf60fvj4CxYvgU2UnhWvvl4VUsVhWqpRaeHymf2ADZ29qY4LS7VcTRinTaDp3lRiFf1u5
tXFdYtBg0ed4lR0kGYvgJWbv72LxPvhLP9wsWFJOBgn4D5Fk2lPZ2PISzwgTdpKmNxyo4c546iTP
kdrbRTFuol6a1dnz2ocuxz0ALv2a7LzxzYiNnRv7H2njNG9//0P7P2+9+KHpqFcXMDshHWvur6ya
GpxFFOp1eQ8JPXwR6tOPqko8C8Oi18TV20Ofmu2hSMduY8VMj6tC65at5G1yM/WT/lZnQokv9jid
I6q9jmNl2vfhzH9r4NN9GnUlriJKJ85x74hrFsLTre2Fj4gxBlhRpJKsHIeArZS+T6j/3MVaq+0y
Il7rGRL9ZtELrmmz04crfTE/Sqe/HltD7L82N7MHCh1ombmmqDnbTPZobHRUBoIEL3ntp0fLqsb3
JGaJkHfm+F7zvKZohx1b24lhFWLdCeqBEtxknC7clNnJHTRuJgnvLDM/dMzvJOrC1pHrLOUV7PFK
DhJOHf06SUhJV2QedvqCDcFIUGfckkzXVPIprboySW+KWOVkvNx4msFnfHo5YwTZF4XFt236Cslb
UGeOuWpP7iO5yrtOvwlJ2N96yvZjM6l0HNl7mnKaeEn3MzgIHx9UZFzwb01n2Ql+oYYSvRZv2Y+2
uje1bLkrhlE+WbFs3nyyLNeW1fqBjlJ2+vtr55dnFlxYz6B/mYlY4G01KK36Wbg2QMHQZO1ql7jT
lzsihOVOExIVbaKNq3V7P4ADxbXTVss7eW5IC52s5wC8VvyRUt1yqh0jPOIQaJ7cxqrXeZzru8ar
nycAA+umd4qHouGrZENLuUk6UNcHL19cVzSsU9FK3Fna0bThdGpcJp3zwcrFSkinkjbfQB1KAh5X
83aAYaMeqFXGGb3uxMbuNAN8fU8mNZ2G6dRm1XL3ddnWKYHpJHHmm7axxTWuifBHRVPLs6cV8skH
9PJU0gp2QkSkobEgfx7Ts1cmb6We7Zqq1Yqgn/w+hlLWQ2eYFyr/Mi/G8KM3SGV//+v/dX3Fr19B
ZF2dIjRDbSLUrf1v9u+xYaEfLS2517amqbKDgkNFQaPdp1S/3LQCV2zgNFL7ls7JEAO1rf36ZmrL
eNp5esLrxeQeRBTKm/DoZUP9mg0OZA2fkYhePtGGL8hW/DBK8z00Sa9t//MfwFKvV+EAKXBJyf/8
A5RLJlsBwOiSO1RMTqmYTvj7om3jhJibZMlzJmxGnheGwrGXsa1tHK+sX/VQt6/E6IQkgDENmcZc
vZqTK66dkaRdbJBI3Ta5F37L3YasS1xGnEj//nv/8tb/62Whrn0WhpZLLMxwfQPHwM/fOwpy0i7W
aF+q3iZ/PEoZ/uBqBrbfEuF/FEuy3KQsyc+5O5S7DhM4q42ydGhtSYYjUJIkGNEkD7k9kmqjw/Nb
5xSkFkecP0Hb9OV58WRyzfFjuh0LPyf+JEf5g3JJNBU/sd5kOPYHfVk8OBoqSd3DayiBt+F6qlPi
ypMSPDvC5k/U3ad7zSPrKgGTbUIgyNtcmtG2zuPpBQ7CsmvHIWT2jtvNUrqlF3SGMX0Kmihb7DUW
zZGyNsSGZgh/a1bZm0A/l7FZNiszq+tDbqF4lS63OjPBdPt164W+Fn20oRYPGyfjf+zRz47L1BoX
jk9I5UVqDgGyUfyh13LZpnocvnDlDZ9WXqgniPrVpG54xPu33CjHJEVTBU++WkEAZ6PIvum1sVAM
1TjJs1uk72ZFDrCJ4umAuVgGrRIGNYtjIoE2ubYRZE+0xPIu+fsLgSGRT/qnKwGWHTMDADK1p2el
+POVwLO66GU2NBdO5R0+KhK40+rr2ZyPdDXMQIACOP78AIT6oy2jWP3qgOpgDcQzaRMV8hBrDQ7G
PM0JAiPRwaXQkywYSGRieojKbdegXJFAc/U3Vb7ywOO/ezM47H/2iWtpa5/qHxdoBYU3u5Jx7GYo
O5rjXX3mOrBKimRzMw/zbS5ConL+UvR7j5PTel5qvFBW8YDeLqARxXCM8EEnO79xtDuUkBkURq/3
H8AneERmlNW0FWHiSSwwJrlr926eqJFTfa4k+LonSRqOhlmWKpOBw8035ydBN9Wa8Lu54vuJixWS
Q7nDqsbFmhrSChxMQu+4A4p1OwzZsSL+hT0unzUkh6XZLchG1Y0xhRbBxT6LH3kPJI9SSwH4LTWu
QyLERfokWTGw5cgaJ9pjfFRpM5OnAQGSOv7QfFdctGFUAw6u9qPuUZKLEdqhL0SVOZk0Zm3YvxQ6
Py603FVeqeSnHFv+e9j1KjwXQ8TCNSgta02JS/ktijpJGZPFW2cRqfkWmyE00Ai2analwWNn/PHn
OyLDePcWtJi3Iq94rnZNgTeFJ7seaCXtuJE9ZseZCwH5f2QRhu8nRm0EkPksqgUU6qz3yx14n5B9
iptOl5bZct9pbDZXEg/VD8PJvANEAG2T90VGpQzCLn0N7TJurGHwA0/ixQZlxcmWSleuwqRhylTG
hXXngzKlsynUMR4u+Q/XHS8cnem6sxlbqXQhpI50mBUn1y3iWwMfXsDLABVD+vNy93Uj/dfP8E8n
WwIZnET+//m7Q/mBxez1p6Pt73/mTz+D9RspJpbeys1iffU8/Gln8H5DtYKPDE5VNWMbWAs4MXbx
//nfpOtwguG+40AiOPyqXNKf9gb3N/xXcNGIlsHPxB/zn5xsLevnI4aK25k0cyuHAyB/z/i1hqE3
ZJws8aSpdP+0BkOCS5mGPJABmPtBSrGdwPktZ+ZDmsHGIIuY8RzyyzeLE1pTIEDLbwhMDx8uLtHz
wvruu6+nwAMiPEKoNuRB1lMVdgiSS/m9sBny8VoYZwRuIPsYzc2bRSAxB1laoKlRAO2wVPXuXZKq
lxbP9VkfXouq5VAr4+yxYz/yQj6ANrxlyHk7Zno9vdKsjDkT+zbPVM2M8AlMfmlOHE0AeW9qp8ne
Yi0zeZi0BZa1GZQJ6t2csE1qJtY5ud/fKN+DuSUFu1hru6UudJNXpCMDzpspaDH69HaNr9AvdB/E
1ya7d29j0lbBer/MHTPItKx6V3SMl4qJG8vnrAc99tkrDNnjO0Sl8oXxAYcyRd/zVTJmzd1cp9Er
B0gDkJ5RkZXoWQgXdQBRTkcY88bTAj3h1jbnCj+DR/U4b5/RpVwiyU6eWUx30MyXbT1361lWBx4R
sC8A/QdD2XM2subdaCTuLVtQn15Ms3ifZC5W5lR4t44t6gMoge7enHkFJ1LKDbO/uQ+XWuQQXbLy
aHeRi+t86a+8aaTbfAFHf1RNXYiMEfCPVWI37rWnF0YZtNqcP5pF3d8DsqfLqRfQoYDYiecEgu1z
p9XToR5pYipLX7seF0RtjmEOGNvZCkZKbK+XSPRPeTbXTaDoZ9dj2DZXsQd4y2/9Bdbe3GnZWuZW
fB6sMt/UjV+m63L0m3JF8HW4ybWpFSuKsrLX5kv1BRZh76KEnMLKAHr0PeW1lKu0d1OvssaMbkuP
DMeeeSK5xHVmPhlRkdz5i83fxrG8vRdo71RIxtaVMNJBxzlRxXj7OqTamXWI0Q3NfpzFcIniAuM2
kIsXrYzao6kX/ufYjm67dfQislbCHL1kgy3Hv/ipQ889jppKe6az07mNraTM2Gpg61n5csnerboy
/VUfs9+L9KVY+6gRQVPwWuNzzFjcyfjWnVJ5I8UcH11mKX8jqrG5jsPSQlyao2LN5Qog2qQRC+9h
xcao4d+LKrJumsHqq01MRu+Uli6MuNVYcJc/T6VILZz4tGZa/HomGjJYyw6Jzn9UpYi6bjX5w5w6
F1n5k55TvKpPJWdgvC8LqwdY3OFANugyj4M5H2MiPzQzOrfCw2ddW+6CQQYSCZwI/35iehw2curz
l5BqSto1wiEHoGX5MshqowrKQtr3sE2Q1+dEdEFHxzv7vEQ/WXUxXXc2620L2sdKVpLFNAX1BOSG
bANSjEuR++USyglfRsK++2EKR7O4dvpOT2/dhM20v7bqpdfvrUVyVMjB45Q27eqNth/79tGiF/FO
o3EN4mFrjgezHY5DVDo3VV23u6LL2JBM+bKr+2K+ayrPQITJm1Xl2dHBm2V+R1aiveRjOgVWlmLX
Mv1846IZrsnVriCa4I9u4lORcn8UnTorJ9dDemRC4yuZWgOYOGw2fmK8OLQurDCgH9PUWPVQqVbo
YpIvo43BhLPhMbZMC75lWwWCX8sWJL88U/324vd1tMa55W8ghmg36SJCjLQ8redefyoF4OwwYruW
zR+tHK66hd9h2OlXaWJ0cyD8TN/qMn6YFDMbWMCj587uofDqd5adkHMT46JzlGfNQsuG2Z6dMU1v
u6Z8ZlOG43++cjHqbAu9uh8SHPXFRPxs1OdiBQRpWBtlToymB3tEbyFbm9kp8xV2Yhokl9i5aRIh
j60pr7o0jLZEsIadYQ7WWsiZ7BQuVR0RnwbbNnKthB+vXl7iScobfxqtrcMGyuAyunL4tK/1qDVW
utaXFx1M3U6zS8IJyJdBN1NVOlMyHHL9IDV5IAfvmnn2L+bSZnQ+Jl1+l5GNAt7UfriVKsxLInG1
FH6zIbTiERmyJ4jfQ4mRBYDfHH1DjIvWSNvkBuCAUvUp6WpzovkEUhD25iDaB0om+0CzLcniObmz
W63hlsjigMlanoo2K4KWcu/7IQ/DOxvEH8E8hAy70ue1ycdEAhQkJQ01hJPC11jqzR3JqPHWoG/6
KmmleXHA490DlSiCznSO0i1KVkhcOvDZn2wZNziV+UecTvRqOHynRua+j9MgLx4zOGzmad4i71Ka
O7r5D0dS5MmcKvsFVa+zOKe0vbROPGO067RLXGPVxEVzwXmWrxtQG1emC4jTDo16508yfrfynHvL
r6QM3Ky/cBHmJ58mxlsgPfbKIcKxSZxFroXQb138AevOSNGjFtO8zakAWGv9XJ/tUXy3h9bZNELL
7gufxafducZTV1nNlmBoJrgyYjgvzAVOICw4kHNitAzOCkNVt8mVNjj+0ZbjjJElmQ5Oxytyyhbn
oOVgbn+Xqf87J//DnKwSIixN/v9z8n3Vd/H/Wr8CHPlpWP7jD/4xLPvObwi5ggiDD5CCvo1/mX+F
bv2mMwlTnYA3mOY0Fk5/Tsv2bwAQAaybjMS/j9h/DMsALFjWwHpnWGaRxGLpPxmW2R39oibgtrdx
OBN+EJTy2eIXUc/Xkb3CsNGuSI0Md+yMyBNbrX0o8oXcDwy6tc68fDFzh2ACHRobMcz+gW0Gz5Ss
Gr/NmVNcmdIgndV03p787AArLk1LIq+Cxi6njDdZF12i2txbGR06IdHgwLLKx7HPbkcDM082Rl6g
qUwDCEPW5JKeIr/gESqtjD1wg6hy35UNu/Pa4J42o+JELkB+K00fApHbWeu5b/MPHosrDroPaZX+
ICLYgOzt72Z/7i7p/2XvTLbjNtJt/Sr3BeAVgSYA3GH2DZlsRZGaYNGijL4N9E9/P9BSHUku+9h3
7EnVoIpKMhMJ/PHvvb9dKmdfD47NYj/p8vsYR9iprLz6PLlRzxBQ5+m+J9hH/LwYr6ZB8WwIx3yb
4CA42U3g71rdWeDKyoXpxdt5aZRhwtiwp2DTQ+zCijbWVgQ1rZgOs2gEsoANPMepnSvReIcsY18h
pMv07svrPJVn3EiMNCxvV6HXmts0SqdVXXvBrhVVzrRol1s2PfSyhOmwiod6HULcWvNh5ee5BfLp
OoZ7ypNErQNi9qvOpnxjNMOxOIyFJZ21o0e4v9n8UDsFho0pevInaX4YckexgXH7l0KWJueP2t+I
ySqDS9VMpuB8EMWstGsjkuLcF5ygHorGStNuGw9wBD8Du5NA/MusM+ZdB00LRFdRaizTGH56smRt
Tdepk0z3tN17Fz/0hbEdvJqDS0NQb9jnpm4OpuuMe+7lWIhibnA3Y1609wYJvZbZCFZiu/JmbfV0
QcbOlZs2Ys2uNk63iA0IY9jLc1bpDOUXY4qtytgY+TiG876sEPWa6zLJqIDNIAWx6WGesnrtssvp
R05rJ6KareK4ZQYOqw0mFBLVuoyNJF0xVTbJAAQxzfcFUxC0UMud+37Y0dTJVoQkJR6ke19P5qQ+
EFTX4sHoJwStreEniKa4R3OIqTuB1XpEokxViUfyeogLTgC7mqdPt5aZkB9LrxrvWNbNOWETUsQ7
M5b0raZGOG6g2vvB2iBe52/jqTeeotSJ0405uxjC2NmO16lkW7wq/PrNYdEzb0raH+6LLEJJ4rDO
QQAMVPQUOKTLL0YC2XwN/1rczP2gKHo3CDeuOQCQXpQtmdQpkdEBzpaxjWc6eNb44aaHJohII1os
rz6mcQac2qmV9YlTA4NimIc3Ne26N3AcPXJNFYe7iBp0lLRKXM9Cswlk/4SDMZsP8VRUtxjpiyef
Y2m3Ij6Ic8qeEp0RqZPN0UwSrPkskVhUu6BOHd26KT26o7ORBk6MlZCFy0c+Y/dMHKtlsu4jk8oY
3d53vVvcot+Ee+QctOIepG7Sh49BVo3nKqvIBtQoFi//Lo7+jiXCRDvh6fHnD8SbKC6/3xp9/YFv
WyPxC4sfpG7CLg4A+MX18G1thFUCVQboofeNvPSfB6H8xXd53MGygei5rHT+Z23k/QL9ReChWPoa
F0X5nzwJ/xBWJBG5dFQ5rqQj0/wDNycYICFgr3SOtP3S62YmwFzJ3QcnajpoNZkcBDlE6B0D2LyT
HO9PXtZWLyTTxw9OQX7BVon+KCwYtuFIUv27d/K/mAV+tGvQcwbGAU+Gwy9IOI5l0o9Lf7/zmkAO
vn1Mert8hX423r6DZ0FRsmJliz/tffgq6CYlC+K/fm3SsT8OCYwoFr1ZNhOKoJHwPcD0vfIXRGZW
UZpaHzljPefwVrFVgru7XkKyaqMqx70yhVfg8p+Uex5tPwaq1sSfxrmYWaLput9U82SdwizUW+II
2b7NoDFs6RpXd27kIdKOnescAyz2qKAWsTaenyusxNil4e/JtU048yYyJ1EBzevlWgBrmlaDdCkI
6GbujB7V58hD+LpWPVSRl9BjA1GCRlzN2ivPrmZ0IaTS3UeFLnblZBc8rcidkCipfbxk3OKTtRXb
S39eY2y91H3sxnkZVeaajb2rquLS2DxTjcjAodeUVn+Y4ANy056tFXMCns3ZHXoS/IGK1lVUROvc
HKfnIvFyZ2VoX17BvAuACE7tR4/eAMzXIhsEN7ho7Fd8AGpxj067IWJdCLw1Rk4yB3C+yqzvfezS
d0LH8QJcr8ULtDrSVQVHtA1MdX87dBb9AID3vYlHqqvux8ALwS3UtUK2sKP2UbLoATHCPu3IFjYL
N4XJQxfSlRet2eWAzsGhzhlXpgEPFx6C1LI7qpLG1g5n61yMDeSyMIxN8vsRY0uCHMnHmhj2wcHT
T9TbVg2JB+fZTSYPSKgqblMiwDsd1iZTggNB3sbCC81BQKQRSdLsmnZwbuG8GPvZ9MK3OjIxTot4
57d9j4Qm/aMy3fx+NkGlrtqyS07wRpKNx3npNYIpcphzgeiTVe1hIjwCD91EpV+h80yKfJg9wryp
C7332kSeAzCPJ3w4wZOVmAhSQzRUuJCd6Is9iP5GlnKkQ6Bw8y+ma6cY/mYCvbUTFzlRn7AGot/T
T7VSbqOSDdDnhyg0EuvSpXHn8MwNcjU8yCaPx2rF2bGEuWkFNV1dEP4lvII2fStoISB20TbJnjD9
8JbCfgC4nUY5cjlVK724Zh5r4tc+BlN+8IveNm801ubT3M0gO4WV9M9qjAl7To5Zvs7s7eCw+d3Y
8K2AUfKZUDdlWo3fogEqDpTxtu3oy9iWgTdd95MsprUWLp6Ergdg+cDgN00H5jLQn0YAfhzgJtvk
DTJUWH0iL8NpN4VUwxaPchtah4YUrQzRk0dBW1w10RBXG4JM5asuyTDJZsq41EdRHicwJvfS5aYZ
jhF/P6bx4oax28WhVGJ6AH7EqyFdB5TCBQ4DxyyHLZYl+NVRb+uPbaxA9zcxrYvbMVyqLsuRcYLt
yAsBv/Jl6E36nH2nB4YNCtXytlp0o7HqxNj9KpKmE9dJ3Dji4rMqo8gMX9BrQ2IRzICRzbv3W7nP
Xx7Rj9aZ2zZZBPOU8N1isZ6f0KvJCa3Tgc5NqgsDGDu0tHBGml6drmtYIHq/7xHT35eL2SRDVo2l
nIf+mQhKxhIS6nbx2k1tzqXTzBqaAAb9Wkt+4x7DtrEbujamiwySEy4UM7tZ+rPGlSpjymcIy4x3
XRyaVL+WfLFwAWU32FLqfE2VSOnA9uj74wjWgoVQ30b5VW40LvZYfgOu3byyj1S+ef3FBhpONMhy
gm5T6Mb9ZPTFQKVd3KT+OgvnQhLQJIrCdhZ70yqq3eGllEZ5iRRhsY1HRGkVEADBFwe0Ph10+SvG
6Q/4ldWx9/3E2cuWjGFHNp4at9QOOCeCn2dB7MV5vzJLplkb/WUnO5FeR1YfLFyVqbiKsqF5NNNu
XAJmnfPZ6Qu1hClltCuHFMZaacyY253xymZjdw6iPrrq3LnRq7b2suPI4OeABmvkGYhLe/RNRmTG
x4C2DJ4zuGbRQzcYj7OS5WTummvlaO2tutJkUT+1Ljz/YrAm7n69SpoN93Eaw0LH3o0BN3ydQ/7/
d3D8W4MjfZusFf58cLx8Gf7P6Uujv0w/jI+//9jX8dG1sL+y9qBdj2HE5yDzn/HRdX7BCmHRNrz4
beWPoiOVny5wQscn7E8i6/vpkVZlZEf+F2FLAQjgH9A+0Td/GpF8gWWXIQnYBY8H6S17lu/MUWbd
FDkOzubgY0C11hyaaQQKCZGcQYGBVBO08j6EXJ6nUsRRd+zjor2LKqPP9ymOflD7TU9lBtiBeM3i
AvTDsik1q5GSNfbcaDi9Fns3LSxUyBo82WgMYK9kZG0gwASPo1k4z6roXzOJK4B/6pGWceehXbxm
uvEf8QIk66yomA5LtbQEsArSK3rk52s6O7nDe4kn77XCuthWrXj2U5kovqhsxosCy4Bu+nb7biNS
FT/IioTBwHHHCwQMFp6GlPcBnLRtrg3/N1pc2Oyj+RBq6PO5ORKawtNg0yT/avUSl+WgF2chTcrv
b1Q6A9Bo3OhXPn/GHuATghtZ3xwdjLzennndp20l745zmthr1+r4Qe0MtGWZRUU2ECdT7n/sEx5N
62Lxz7l5O1+rCjsCLYZIOYJnB0yP5ghjkVeX3gCyP8Gsp+PWXw9xaXWrpebEWdlxbKbYq3AgN4nX
5RuQasZL12EyZYrI85XqLHnVeNoX+4HSzCeI3GTcqXuSz8276yodBf8aAdfxxqsy4zf4wf56tDC9
EbXHG4Jr+lKxIdi//356+a24sjHC4Z/jPJy1fBhFTtLNVW4x7ESDzbGjUAp4UTXvAF0ZW+1N7baY
e9wibhubV6EnO1oiyB2nwxWusCg6BJlM5wMs/MbaRY4Lxs+i1adkTpkNpFDMibNdHvvG5vnRJu+e
1NB8rgzcfztidJ7Yc6nMh67NuRa8Kj0lbCQ2vHpMp4Sm0460nPNAw0r21BhW9hCxP3quq0hfeezl
HpO593aRZTZqU+e1RdS3C89BbUcfkwnuRsY8cTYqPmyeL5hI0ha+Xb80rGJ7NbbObOpi70BOWKVO
3Q4r5bdqNSYoIzMPr71na3/PTs36bVDWUJFoy3Pu8sj9bCXNJE53fiLa6JJmhD5mH6zmTpUQf8y1
jfCCqbtvsNJu2zDV90GOeTGeyQviNIs3BPWC61wxxhEvGbzl4SaBEEbWE8yNdJ97o1Gy2ImoCB+p
ZPD2bGP0A6PWs9Nm3VXuoEZ54wTbiW1XxJYK8zphu+w6DwN0Gi2V2sUe1h42whXZFDTpkCYq5HKO
eDfznJW3Ws1QwgxL7YZpym+d2JanLiz8FVE4uswoADnMVOpu4UfOp8iukQpSc7DWQ+ZYH0aWxiuH
Vl6Gf3zEq2GEzGfrlC+GSWSHZFaQ7oq2H7e0tNMdIyCGcZrTxp5Ajr7ucAbcjJxDzoXBbN6SENj2
7Ej5P7oMWESGyWOvEFfsq4w4YEdmV7jPRIzi60DSwD0RlvlC2ObYTHz0c4XiWEC+GFaJLMGqTYml
irXgZ2gK8/nSGyQDikNY5vVD7Ysqob9HRlsqMiwgkmkxfxidSUAZRF3sraqB1FiVT4Zypr1Zu5yy
rYmKqRWoedaMBcgkoj8ZC2GTU94W4dSRfJURXIBaDWLTKyLbQ1CVd9E4c5zn77eOdkBq+ljlpas3
akbp7oIkWhuT6kj4DV5KBrigx2wlalpS5silccUtKEhpMjN6hNkl5jU0+nRtNnly7lu6gtZ9s4D7
EpNKPktVeAP9ftxHIiwggOXgjEQNx24yAe3X7qXEPvyYgjBniWtS6eSTgsYaV7BcIA01N7eNl6Yn
t4DdW4JHujMVfoqNVl3w8n5nqdOW5qkxT0+YyPSGBgusXu/fogrg6cOIRvXUDJjACEdyWwXEymHD
nXjCcHYv9uxNmwWyZ9p8HQbzXjrLC7VENzkgan4TpM35ehBDj3NmMPziwmN7umhMzNOmLPHR6g7H
ZEPt9vnfcenvjEssyby/HJdoe/9BcPr6A98EJ/ELizT3HTTz3ZCEDqVs9mQcmKF//Sg2vePSJYlG
8OeLM+t/piQb8gzPXGymCFe2u0hU/2BKsi3iSz94V31mNxu4k8Ui0HSt9y7s76akKW/bvnBjWnDq
fDwbiaawKjXT+9Fy0re86EHwBa3tgjNwwhAxP0gvlpU3L+gcGoXf1catDF1Eoaia+lvbaoOndEZX
PtfxOH6OOE6Fx7LmWbtm124ZayomiN3KwN8G1L4/TU7LSQXoCZPPxJ3sFCVe9tb3k3PV1533FBES
bqjCaLyckK00gW6W4yI9D8eIAsRj7/TZNiFlAey08B084rml3lD/si+FcI8hlR2XxB97Tq+1fZ8G
RjdvOhCdv7XWnN+ERn+dZh0OhIm0xsscWPWrTaDh4xhyqjMnHf0GBaQiUBs64Eya0b2tFFrHZpws
jcQcjtez28hh5Tc2hUi5YdyVRcIyCuZ3eOkNMzgCtaKxLtSejFckDOwrkk9pAgx2lv6KJ0H0OlOE
fchUoLdgA6IXOVnwEiyPB5l2HYtujVxlD5OkUw2ryhHWYxke4iEL90S1vZNDD8JelGNlbeY8Vw95
FILDpH02c1cTllUaO6gRoQcsxV4DF7D03yYpxgrSYeOKdZT13RkDAnzPIK2506bJNuGRSLcgh9w1
jSD+eXHI4hDBQ7ESfuVdbIxiOE56t7vv3bw+hPhVD3QGaexvAaRQP8boypZOVQ91NrQn6XrGuqT3
4670MwgOBje3G+kGrqBoY05uSFuUpIgdt3/OoO4xz9mtdyZm6sIKmaeR52bo+vidVNDS3zMk24xW
iJsi6ihrHWO2jtzTa5C1I4U2xBraE2Mh0p+KxvDWa6vf6OWbuoNo5zreGCBLfqPgJbMhGM0ZSp49
s6Vp8Lsc8O5nT0HHw4egSb0lQ5EsxXmqf604Zdyqoek3ZVU4O9+wGhevW23tZOnj+Bupeb+ZWx0m
T7WAX9LfUWESk/mWM07gPQvS+H5A2rzNTUS/7I1PF/P2mvbCmPcWg3Zk6CuiDNBBL0KBoLuEiw6Y
L4qgtNv+ZXA43HuLXhh6vAbhf5TR+cFeNMXhXV4kCtQXBzZbC5sC/bFYlMieQ9hpWtRJilhyvt4o
loSqKDJCw3QXNdNedE29KJx1K4Ndsqie6H7EYxYltAktkMqIo+aikpaLXjqW9j3p4QOPb+dqXjTV
aVFXx0VnVe+Sa/cuv/aLElt4DVegXdTiAqV0UpSEotpai36L5NuezLzJt3GC88ca/eGqWxTfYdF+
a3Y67Yphtj4rXXcnc1GJ2ZYhGMeLdqySRZ/09d0c8cVMEZjJKX8gm7hSmZe+eU1pb+i1osGeMpNH
AzT9BS++i1yLag34Uj4071K2t6ja/qJvi3ele9G8k0X97hcdvEcQtxDG/UUhD1kkrYzSOiSI52pR
0fNFTw/ALqyTd5Ed4yPhj1nl63HR4I0ENZ7sVLQRi0LvLlq9+a7am4l5ryqUfG5PKRRy1H130fkV
+YIRyKHurh0MUtt6TBC/c2f+aGW2zRnKSTZRygpwpGLx5Hat+4i5tztXg8pGblKaewr+GO6VsRMY
nwVdNswIaTjfCDoRWaWGye0MM/FLGuKMKok7HjqE0qtBwrjfhjocd4E5d+u2EPmaMY2TbpzWl7yD
QeRyljqnjfmKKAJ0KyRsPgYUoBFjazljLqAaJsnojsIgvLqztbQnhxnvtonCT2W64fufY6p/w5Vn
9UAY4pH6XkIRxVVMnv8m0d7w1guOGn2RzjjgkL6FR24gsd1u12gvf0YA9m6jloDpOuTjf048Z2c6
nXFx0rG4kX0Xb6YsFI80MWRAX+32xWUF+ODWY3FX11G4nWQtdllld9f93HrHRDCFExgw0q3Dso+b
bhR3D7FtlScv0tarpbmkLaserkazLq6BQ+vDaDiSBbBD+22LkVbnw/QQylx5hCJlfEEIxxKGS/BK
O1lwEJGTrPtEp5vS9rhlZuGN9Om7ismCkHztXA9khedCQ7PCDWQaPLpBG80nkVXRLserfInNLPgQ
FTMHF6q99Cd8R+jjs9HHV2af6gOgkRqCgBx/zdsuxYpRzY9Wb1FVFiQuDN4sbpFKav2hZpS8mqNg
uGIbCSIiUyLhequjewcK8ANJPhN+WVJBc6vx50HIiD5WdaUhxCjiwLrErc2NqT7wRB9fI3rMHoGS
sXcg0zluh8FK18K0Z2hhXUvXVXvXdqAlMIZasm2fRa0WVxVASZmK5wn0XHEoaV2NPxLNW5BKbak6
nkSp8JKbuYx6qrisLt92UtWbyepxflRsDN68tlfbIJ3wX5K+culZxSMDu2MIVmE0dftB5I/DSOaG
aks6n0P8xHyU2YYKpezOWizMTuFydDNYktNUtP53Pv4787FliWXF9+frxMcvBW3G+suX77eJX3/q
mxgtf6Fs449DMuOuZMoheC9dmLxLJPurI8tifqbHR3EUf18XLmatb/kF+xeMWu8lFx6xCAxb/2hI
dv+gtpqEF8BFCogCpCIWx9j3q0QypWCIB9jnBt85wCs0SYZJvwWdPrCryYUnMUoR1LtqzYmKAl1P
GAZHa++GgXuoc2jQgRPofEvSQl50bavHEXL0VsUC4E6otLMeGguPhhqf8c3UyyXvWETpC3k0K5Gt
O8LV1DyG9pap6a0rqpYJRYd7pDCoXYC21lDOovWM5rmfeqAvcJLsEuzZSJ0hiHHWjB47CQITz3ZV
e69Fo/Njx0FzR3UvmXM0W4G3kVtVzB2KBtZDMcUZqXPu1Kte29xDUPzL50h29R4633zSfeYvmx2l
fiVNWJFXyGErrvImDK9L9NQPadJ6V2Myi/uOtPamyNw7MHT+tWBq2nh5GH7KiFqsfNhQ7E46mnpj
uhaCRDT7BkfQYYihxTfWdFdWpXtsWJXsqG9C0e16CZTHP4VFunHKMb01MLXjLGNHCF7S2yJo09WX
1ihYSP/bobbFWvCku/IJYx47PTPnGbM82dR+nBgkq21q1kBSjGTe6ESU17WK3GhbU9GKdgOvUsaV
TWcEinpIe8rermS+M2vL4V/V8x09KvrajY1gRdHkoxrz8fOUdmqrB4TuwE2ZUFL2M8Oksh3Uv3FD
RmG6tyEr/toF47oqpk+EzPUejT05UI1p7jEhBk890+MOIw5nmVil03U3mck1TXY8r3AqResROOCW
rvZ+E5NeAEPfNIRmTZ6Agsplgorm4mLDTYuH+levKYbfQljnu1lQmrKu6drmkWfZdzaxjOxqSqoP
EdzMD7TuTa+AIwTInNkR1ywle/pCgKKVtFgxOPlRta1CmDWsNIH9z6l3CoQqbqiiLq+zQX6IRqNi
wrfs+uB1ZXo3lrVxYv/Y3zDq+We7pjAECqdNT2Ysjdxl/ujiied7urCWMZDxDOvG4QRma5cUhA5W
JEbZl9qVRwMBOie9yWZ+mDovWRdg/cKVaXeCjJrJCoaBvjc3SU2gREs0vhFu+C2a38F3aipMuqK+
bpT5Wma1G1zVVjZGZ2IoHxVPkvu8dPbo0dI46rizA3MPLiBJYcH4Q+F/htBTx9sQBDimrVHf6s70
8s+kf4iU2EVHo13bfXCq0WI31EXw1jLcCnagky0YernlceeDRXBNhGvKRqdNFSmAcKMBVGGNpSw8
kF1Imw9mNtjpCMYvLdqINZ1buqdCO542Nox+psD9pnjf8561c8AITFc6XQGCtVM9tDC1jPBST27u
fsTvhv5BOH6SdwWDfPBGw6heO/EMpgxYfyRtw96KDq6hETgpAL+caAWnWLzyY5/BxRatn/zqUhhi
HLyiRz92ygxeJ7h+Ojv6rkGQC8aos6+hqflP+VQ5rymWIK4UgfB6lAAB+lVRk13G4WC/TWwG0r3J
yag6uBNq/AZRBhcbZw5WAYWT8pJzFjYKJz9YTSucMZhTsECOSgx0jHPv4xXbNFjYj74mdQ8CPqEu
Ajd6eeN6k8lpdcJEZ7XnFNaZYBPWG1TEjG64xRqgbsZejTvHZiwQIuuTVePwHq8VPd2P2eCZZ/yj
9D+nZVOLNR78YZ+wNrmmFR0aYOzzvR+dYONwbuSo3FnuvpNmtC/IZ+3LqElvCzMjXASBdNXgz78a
iaacg6pyUU5bmzgpPWR8qfqYg2pXwEdtscScPLfZO0ZB7Aglg/tXqOJtE5aWsRNuLB7cjPWrMvUs
19bgkIY1iuKCMlvee72rLq2q+xd0XHNixvbP01Kzk9WN3KSjHe6pMJgXtlSXiVWu5+lzPdW/8owC
Y2XZLLLdABAoirm3MkUtHkLiG7sRbuYHxw71nU1XDA+HIjtmoatvaHw3MCpO4tQXIvg8s826hYe+
0a4KyS4nwYEOI/GcujLe6Nz3XnpJjQMdOGZ1SJx6PNM4TIjbMcm41iNRnWFKPkWmJU9OXaKIc/Ag
0ApMkVBbwnYnYm1MytfeJlMw3yo/SbbocHuNXPZhdsv2OLFz3cuGaJ7T507NMnsYqPAkpz5gmL1x
bfBim4Z80Tm2uMXTzYbNoLGI6fP6D9AlnJUp2QmT4otuqykcKA/h3GInfrhHu/J2VEH3GCIHO+LW
ONvPnAManoWOX732ntle47mVX/rOLHdOO1vbVAYSbae2Pi6dwAgBZbippA53VOpW26Zos0sqhvqp
43t43TVtc+tgybsCLl2wwi6SK5SoeI9hub+kJdW3DgfFQzb3nwDTxlc0M0cfg7ITlyCQPv+IVkwC
KD2rzgMfWOaWuGjCy+065pt/61C/u0drbV494ru1phEeWk5712hnpHwi99Qx97V/h2gynyUe6l8H
LEGraszFNp1KcWQz/jGgPWQtC7CFWeESP6S4YosQ13jYowyCXIHY2mz5r504Fuj9moU8T/96M4Kl
39gywnsx4kowzK71Np0OtV7ZNIf5BmYI3Y8KSzP67Zod1sTWLjQBvrMUYVfGUVUC0OV7780W6ecO
nXNDA67zao4eM4UN4ZMgecKdoMExwaajV1PkPliogyGPPOJ1YfSo1VTFd//O939nvieJYDJ3//l8
f34t9Kv+frj/+iPfNuD2L6QtWEUI4gq2b0q20F+dplKYvwiHEZ45HkPjO0bjW+QCxf7bQK9+Weox
EPFNi6Ff2f8ItYVP8g9bbyoz8baSAuFQodRP3oA6aL0sCUd1zs3Kk2tsCRIuthw4/K47zQhDVoG0
P89Eirax4pfFhIMf85JBJG1uOXU+ZGUtjPyktbKacWswptjBwQs4sa47q3c0p+5sri5pRALF3eVN
n9vDpaVIFzbEZLps/2xtqDYkyJDl6qq3a/05DYc7QIRusJam4a7tSLm7zPZ9VPGa+4k5Tw+GN8MM
mFswuuval4WoeR5ijd2bsgHqXowyc9aJFqST3AbW9SGrva6+BWuVPjR14L/obLaIg7FUk4vDIanO
qmgiksqT/4zCaZe8xKTm7QhxJN5X5MTJaExFvoV56t2kdaFeajLAG8Mvh09xb7NRwvy3K7sJCFYT
0YWQ9ObI7s6KDJx1pQGncs6zY9Jl0SeOOvWzqS1yyLKM/c+l733OxuniiYZ+LRp6piP/EVz3nbJu
YicWB4oMJV4waxHsGZRxI/n1XZfQcb8W0yQ27QDqdsWSnRsBq3FWHnagFh+q0x8g9eS3nez0E/fG
4Gg207CfZ3e687U5nVh8LVHnmMX0KmAhQ/tiEr9xPTh3SQpxctsj7N9EeeHtR0eBOylHSV64LR6j
2WXFznx7ywrNXfdjCLCBFjGTJ1xvfjQAlEHLrE3rprTDbuNXrMNz13WxmMgZyJMzMbZ3dreVZtFh
X2XbMRjBuLPwttFBkYzlGmbI/MmY8mpHWy1KMITvow2A4jM5aPcYcQh9mMUUXDqjLq9KWqxzshDG
dDN2s+olXOMeG4Fitfz1vwmU2n10bTgmbDmeEvk7B7X37aI5JRVlccWJ0CjPzo3bBnXi74i3kdjD
loFAOUAkmZmiAik+/3tH/Tt3VAzjC27hz++oH2P9mXaQuPj+pvr1p75tTBQ4Q4AOpMVAPy1wh//c
VP2lUxlhkRS19VUk/LY1sV2AEBZuekz1S92K9Z20SJANGxdIQ3RJ4f3DrcmPt1jaayiKclgMMSXb
psRR8OPOxJQiSrEYqzM18dDWcgnFSVLmPU9TOq9bZhEk1f+8Qf/FkP/fXhAZFQuK5DlDk8aPL5jy
V+MpzZ2zxZi5kf3AdxQj7i2CwKJRafm/wc9+eIb8/gdSAcL75WN1897hXN8pp0vEHuKBa5/J7qrX
xOcFrCSRj9phW/7Xf9qPWYP3l+Kj5rN2Fr8/lL4f/zRcvVHYpdI+Q/x1XmM3aQ5MnRyZlBnKSzvP
/pOLZ+3SkI2+/+uXZo/3nT78+0u/ZyXBAyJT/9zOM9SQfHjq2WdtJhhYvYojHi7a5RAaUqz01y8m
mSp+fjWuQHKPjqIzGYH7xz905M6Zu9SJnoeSmWTlVg2nyCERAGn61qUGqbBgH59YkgHjn2hk0M+2
LLNog72Xhk2z8K/++jf645+viG4xILB+VK79M7mEJBalHLj9zt5g8+f6SzerMPBu/X++Fr5Mcjhc
wlw4Pw0lYWKJLJomm/DmIC8d3U9vLsSR+y4xq98TU5/H/xt+4amT4WMs/k/R5bclpkUN6+UP77MS
ix+BcA0HAuH8FF6J26oxVEmGHcUZbyDBts6kMPKfv3fchCS7U9KsCNE/fpiiR7ppzQyUckp5bOL1
tL14ir5KOadYu//6xX6qy1ouVCUsrBQmx1fewp93tF7ADmo2pHVOUEjYBfW8pgwMSItZo6sXr06d
V1tNfEljf7yfotbCAwkn5n/5Nf54Baul+J3gLl9V2/z5gglMCQIO3tl5ZB440bkiqVkLfO+qMjRX
aO3nFIWmuPBWIE9An75/eZ2KAhHuIM3hr3+b/3b14s71EXH5pLHW/vgJpJnPQjKt+PIurbFCCIr9
qHw72xXdp//8pZQCYYuaL2lt+OmKgrTQlI1bW+fY4e31/ZCvrJGRgV+IWeXvRqQ/vXx/vNVz+7Zt
EK2L89jk5f5w+VZRyw6vroxTMGGk4GzaVC8wzgBOw6+ht26p6vjrP28Jmn93Z1pekuMCZmZFURMf
8CI2fC8BVOlsL5k3/ySCJt7bXgF9Xjd6vFeDMd7HOuBzpa4TqcxLzMc45CuVjy0xJ6Oohg1L3JqY
Bo+/9zsIgnwF3WUGkAaClG00GVPIX3/9KwMb+PF3xh3Enh/TJ+0wFhafn085uB4Tm94f+6Spdt2J
GS8bpRfGLpQ67VjU5RNeZhDnTRlQZ1JNaiv5x+5IWwEcBW7D7xjkAR9k4ITtGzDv9m1kAwAON5r5
Xpm1wZ2XyR0JzpED+zkZUqBdR954n6m6OYiEH2uEWoir/BzrddM6DmZSv7S9W5690LZOTcIbuJrS
ZLrl0G80W8X++6mlpoaSbj+o5UGituL+dym22OR+RGcOFTkBpusuBr+QFTWv4fFOKx1NtwS2kT/s
3kbH7+IKtSUquUIqW1YvE9GMeW8Es69OQ2XRwNOGS1tpI4volGZR+5bCWHlxq8KsTrmMp3tIKCBw
zZY6jLkCNPVJTrS2rtzZUimWZDJjT4QZuPbaVL2mbEdmsium8zqh8r4xoy9P6L53XvMpNT9Xc2BS
9OjW941q870zuPWaviIy2tx/iegPvsMTRk5SPtJIwJd02XbYAc3R1mjzjgZUIU02Z7LAsvRbo1mr
GKUpH9vZ5P3xya/daw323+Tw+VZhWWCXqgb/SY6NfkshJ5orRdh9O+v/x955bEeOpFn6iZAHwgAD
tu5w7U5NBskNDslgQCuDxtP3B8/Mmsyq7qmpWfcmF3mCdLoy+8W93w0g/bksBl66Ck3oiiGvdfCC
gt+SJ5PxNLe8bkzVm/r3G7XgpmYetkQtTnmkkn2IjStbTVLyyaZHFROCzGmWx2gpTDSGT3fIp7wz
ekuijlB9EK+la0Q62QXRUbQyfGpSS7c/pLNEcE9JQswycUJsdXs9kM6xWs5LrWdtvWtEX2c7fC78
MRai6XyjWu5Fp4z4/pUkGyC/nV3jJtLyjLfSzlsX+71LTpdkaEa843VibBQWn+U+0byXRmcQjv0M
WC+TqvGuMhabUYvFedxOGfcyxCjbtNbEcM2IuzIsKEac2x89cRwfpLfDuEJ8hNaY0bp6DK3Z3M/z
wMaBEAvxXvR9QTp5PF2yGthQTbYBVC8gIO7WiHV1jLOyR5SGjmfVZOO4Hoq5JDSqCZwnpCDxgApl
cUlK1Fb0xK5+ykWEhCNPPai0dmOtR1sT66mYpydyHewNDsKqOqb6MkLjM4m1EnrEfVs1boGuvMu/
S1u1v1xBjLsNs+YGIgvsomlMWD11KSfTghbPN4OOh3bVghF/dbJUNVsWB87XOEsmvDjSzyXzBLiV
GD5YEnRV7OONL3Y9/fYN9m5jYBXTRO/hEp/CcLa6LCHeu7qYgpOBrafeuc3gvFVx3m4xn8/vDpzD
owXMc0IBJ+b3IquRYNgm+Dej5210AxukaToU70mVyNYv+gj8sk5g21KMMlmBS2T6SuXapqYGRKZj
Es7GVHY5mIIVgTzBQ0f60aFI6+qQKDKAJrubvoOwHDaRFmtAKMr8NU57QTIoeKmqQFSR1ECT2MJ8
yFbw/YgJaQjMPFp3vSJPrCr5Ra52I8ZI5/gnCgPRuWJQTWoS2SYtCFYP8PxKOdIN4fM048LuRja2
Z8o92T5K7wFOdcADicwLfNGF0cEt0SJnbRP5czlpGzMvu+cqdeoK6E+z7WyUy0Wkf2WyKV+9LEaS
7hnYNzVw10xT9J0XtPk9t9KMJITj/eyIegmH03lHCbNNziVpC3d621V3WdPyodYcKrKPKWiNG82k
7V/BrLXHTVlBxTk5Y0CBbVoIW9actu3PUOkcSOXsGU8Tgdy42pC3vCjJ4njjdoQHb5ZhFpkzTML6
VS4x5K1NWyvfAgMzdDbW2vpK2m4bj/vY7ewgJoRMLCG+2fLbjLFqdmnccgRxGlOYAYS+00b6qKZJ
KOEcMr+I6hZ89bvIrvdiZDSyt420eqtIyuBPk+S9rNKsyN7Msg6p5yImdoZF8jij+6ip8neb6Ofq
11QRX9KQeR9sMtkSPZWI4Tt3B8wp8C/tH54TeAcVeUzLCNWOVsUYxhhGjCT6bPr2I6lsa2OLOAzX
hN3UzWs2a532GM/4afauGbk3PeOrtZMBxIiGod4nmjNvJ0DFz7MXEkLkSTE897bKH5yw+mVm8+to
CuM2xRzL6jYj9sr0WBqKrjJ/hm0U/pzjeHgMO8k7xzc+2dQwSr2VCCW8uz6KFzJJ1sijY8dN6Y9D
hnyvcTjH1ymT9mHfwk5j11pOFwDi1oMzj7G2UnnK3snhXUiwOrjei1YA4NgwpM9gQitxC7A4u4UG
0T3kMQnfqjSaL9Fr2aZkw/FZeg4UL6eagSMFJlC9xrXidRqpaDV08wB0rM44LjyyHom+EEcIbZ9B
pQ2P5LCk90bX6RcVh/Z7OjhYH/BvwAZPClSxNeKnG09M8UWNtsVYbvAcHKdh82HGQ3XKJYSxIkbl
ho+CNbtom1wRbDTFW41ilvAaAM1YpUUgx22UFdaTk1bVvi8ApVRxFJz1qZvv20gvSbYJh7cuQ7i1
0ZtGxMcRjbK9ZoWiQU0NsBbcOCPrxp0Xdc1+QXmdEzmXz3qsTAyyaZcXK+ayerrv+PDcDNzwv4y+
xqNRVeQhcxGeiqTJM7/yIvxcpUF7EXG47fBgGgQnUVloOMFkfx+a/cA6MAnwKSOlUG/p2CL/x6x7
xuzKMWrpk8dGpMIZ6rM57whwKkrz0hLZYq8mryZuyc2k4EA0hu/SxHuAKLWet2FFgp4QQJ7hA837
ppPxQ5Mb9XNnTM2Lm5H21ROcsJ6TEXMtxpWV0KOI1PA5kb5VEY+ElGQGyZy33EOtjv8nQGyW+YKX
6q6f6VOAiECYttnI3GL/G591NWhsgVpksGSXWVv3Ko4tFp1sjYKZKEEz9ppdx2f3VwBv+kflWu3X
YKNkAc7pxFsdkkGzBhoJtjIpM2RrwSLSna96XXXV7uIs/2Uvct4mWZS9gM/aI3Bf9L5lCUyH3Rkq
YCGVYmeMNFgDjLdh5YBemNAKtCJXFbF+VRQDtkVdnC5CYw3qziumWtTHchEi61dNcrDIk4urUrlY
RMuRhmydO7sxxD6vhmzsGCfX0Ih/72D/F+v1b7BebHSW0cA/Rn3/Eud7s/Bq/xus1x8/+OeOyfnN
XnAYNrNGm0nN33ZMYL1Ys+Bw+Mek9M8dk/cbbS8NknCWnp2d0D92TsL+DcYJWHp+jNkhPtb/TET2
d6cFAwrcHDDCTIlWyBX0yH/vIPGYUEOPEhUm+zDYSHEDbJRsOpP9/NRctFZ4myqXCOR7107qlSus
+U1jD8x+Kjb2TV9p54B92WaCB7gNp7pcy3JuLiX2gUhZ3ZGqV/oUF86p7ArtEcxCtS6LUDu1MQK1
SuAOINtpfE5cryUMtUw0VEc1RNgmqddOA1+c30cGa13H4AWYjewIQ4Dix8+sIjuEJBZdHCtXR2xu
yIrrgNze+nbkBpK8juyVK2NfN3gJ6RdSDCPO0RCBH3Sp50dh/bOjR/Q7qo51znW5Zhk/XQi+Q7/e
6v7Y618R2WbLvaZtoJUZW2oOtvvc68t2eLcwD36AB0g2TbWYAjPIuaO6VSknmham7YcyW2ubydyF
8VUR7po7PH5uNCBda7B/UFj3U9PFD5JlDcJ6Y95XKaf6UE5grjm/92Gb3KrJI3cXMdKGQR8eNdIv
OCArohl12wLZyMk85B1AEwaV4BrlJTK8gIojf/D0nFzwQO5Q0qDmIU03yEx8JR5qe2GFum8G+k6L
E2NtR9OL3faY0trlSVRp67edFfhk1HMvEm+8ydzuMydh0RrH/FhxR54oz6e1ZVKqzXKrxbgnbaYJ
fpc6GlJv1vO17ey9wCMQGj2AmwJVjudAe5msuOQuIcemKSt3ZSHN35qCUgKX83QwMQA+STychwYu
gc9WD9zhaKCqbrTJh20qfDw1RJW44W7suCtqZv0bzyBvd2SoVGvugUgyjDI2mr6uUcPKwpYSWR0V
T43QJQNhlSb1U9k4L+44nxNzkKuwd8RWg7K6MShZd7LKP2Y7eU/qVuySMlDrISHxUPcgktam981W
K/GpO6kqmK3j1F05lG0rV4X3XpmU2y6kSDbDAEBrSBdJghh7VSQvRmsfajMx3ieBfIae5kSCzycc
4HEzUhJuElwHe7sgzWWeC3elZXwW4oIkPRlWYh/NbOcEQSxrPeP/pYZ61Zo291M5wospGrA+5VTv
DJd3sGT+tnVwUwNhTZ6V6YSXQo/yreV+AmXWj7AygA2Tz/FEe5mT++dEwoeaHz/kfeoSe4k9NEmj
aVfFnnpaBHo+c6b0YZauwC8xX5pWZVsAt8RCB5GznalDfJurd8OyF00UeU13saNY0EHk2hgN9Bg6
B9Nnwgn+QibOwYBEvY5Dt9+bZnho2VGeGk3vfM2MqufOtngVGZ/6pkgkmn1v8O2B3FL4caTV2on+
PAVCpztks5331BhtVMm1183GSs1p8Zhq1nQXVJ1+NNqGUE4P2wXRFloabZzKHTDl5qzEMwje1tSk
W/5UYi41XPOeo52LMs52ZercaCL9jHs4PUkBSoIxCXBwt9d8OfN6VnNjA3LNyNK19F8jwcUUvaV9
JEkP8KjTPupufOjQgRxdVrMr/BQPTpDU9LUWFGI4Z6t5yBxfMLdgauV9dW32EJOyExjdXdbRAOpJ
bOwA3X3nYp62mZpPqpXneODfN7LYDc40rfCeFFsZamqdM1D2SVMHjIJmGYNO/FGXISwed35sMDrt
5RIpgARQY0bUkResuyQU4tT2VVHzkQoddUECsO1y88Orofq4SNnW/YIjDswoZFfMPJ70AyInkt0o
6u++wagkZ/a9toIQrmeGccSrlG4TwrqR7NDJTS3BrYOXu/vI0m/LzHx3nOacgEA5oPp5cYdGrmTs
tDS8lnPokHY9eV7/IwuYqiFT+3ZoXNZ9QGrsEKL8NbqTFK26qVzzGJcqhxBbZpcMeU6hq7sMCLQf
WBGzlrr+pVRHfIBHBrI9d+VOCIwYgT3RtQwt4lKgIojn0A3ZVoBtCNxQY0Xv3uR6T5OYAGMXQG+d
BCq5OdVbhBlLHiWPWMzzU403/K5JnXNicAmNLMlxAAOfSo0w26rOtld6bj8SjRn5TlvHp6luDqGq
8Rz3Fuq/tjNXzPV0H4as85al4+sQdB0CRPmz7EDOR2EWbTuzHXZjMTIXLQJ7LfPeu22z/k4P8Z/V
oET5w4dLBSxw3bI+X+fBAyPFcjNQuo41MxsOtAzBo/aj8yqyvrXxpxWT3GplXXdw+1lx1sRqAxLC
2XP+xkdoOsMupHkBw6jZ627xNhIRZe1imDBbejxrC92LWY+ojF0okx9DT4AkhrKnqW1OTYpqAaXn
L0ur5JHeN9hqjKmQQBBnbJfS3Rgi149utah2oX6TVVgGW+Wo0h/cCV/OZ+YArXwWcRtgfwldDcT5
fhy0WFSLqcUth5c26HPJV7F2GgJBaz59uXsb2MqDzyRBhi9fsjLJGUjta7OMoX/JCkXws9XhRUN1
ME0YdsKN3ZSc3umq/p3qWCyER8Y+cqE9/s5+VKxpIEGS37hwIYs/MJGYuRdq5LVm/N/y+t+U14il
FvTJ/1xen3D/d1/p9FelwR8/9KfSYEH+eWBcvMVvbLJl+hMT6P2GY2FRdElPsvpZtiJ/ujO83wxh
eoAvl50J237K4f8j5qLY9SzPBujLapCf+g8szNe9/l/SdwSbd7aMLrwZC5OGaf7TkstyrEiBbwiP
vYF5Ctq1Ie8HA2+DNRTtLq7p/3r9M9EGsgH4OgM+KF2PcN++3Su+7DurNuqd3sKg/zc7I9v8e8lP
7gWlvoMYQTdpcVC6LUulv0gERsao3MTILWVvV+Wth6fv1p0dhlTosZBdQ4B7BLeKFDtWAWxVi8Ks
6imQr5JttyiM+4ZmAiV3dZV1z4vCe7qKvQl3M97yKGrRgGeLHhxfn+b62VUmzk2yaMaF02runrjl
2Re/S8qN3wXm5VVtHi3C8/J3EboHx+rBvWrTMXUBVAf14B3dRbxOhEWyGQHWICRbpO3e4Fp3s+F0
z15ZZatB1UClEItl3NhDUn/mU66TZ2yRDNsLVSXrOEITDsDcBjLXc8Flx5YUeyqBfiLBJyG2/Z58
WYJVw2FbqOBlDEJtB9NRHeswMSCtWM1XrEfq1svt0YfpeDLC8liVTvMki3i8M7xx2smma0+kwvXH
UaNsiOXMMZkh0riphTWdizCibgbDig3AKB804b3BboMIxgCt9Ge2P6/sbSu5olYeLhq5CfczjctI
ItLUbIa4H88gzx71LoT5NXV4C2YPCipzbSPcuqkmPlWTJysP3MpqhDoNwcPCW/Ogu2n1AFnI4tpw
IYf0M3xjDLBGesEh2cBGDhmgjQQoQhqpN3hmzW3tZVCcdX0k8MwqDiM0R9AqebGtZBula0M53brB
Db0kdRn70QqqjZw9bWUtGAtQmeVBzO2wxi3h3POq1yfXSdU2IX3zGBqWd4Ri7R6hCUMcDAo9e61a
o3kqJR7aGnyjzQxRw7ndxPONxQDkbPW6/Mld6GxF0NY0Rjx7ZfZLJdGrpawBBMPrLrYzan9UxKBu
P1I+9liG1LhmsYJ/n6Hkgy774YYgtf5kDw0OCRF7xCtE2abVZuZqQ2zxhJhWRi2ldKdT2YVQO/hI
K0bL2wHn1bSe8U69wo8Sa23MkO25XrexvcH4MEMQIWyvpm+ILMGlzqmx3XFUe1EJAmVazNBviP5I
GA0IBDiYV8BYeYWNzVfwGGI/IGTyCiQzr3Ay+woq0xdmWXbFlwGr157sEVwfhLiFbzZCOvMqu7Qh
6+oUrVcUWm5k0TnEbnsao4FXT3QBLQl9a9L00TabTBvEkhuIr3wQg7OKF+baPFTF2cs8j5cPuOXF
Xuhs1sJpM6/INu+KbwuRNvY77Ltg3fBjD/ey0GMbAlXpHNJWPXvRMH/Kfh43wdCIg7dw4vDWgyuo
FnocJ+HwRpy3S/lwxcvlV9RcesXOIQAEQVcuNLoikF7n21dIXXkF1pG4Ig4kfqHcRhoP0s644u2W
faoJhxDqXXkF4OF5xWuWLFw8ykVH4c6AltdkYrh3VE8rDpYAnN5UNNktUZvVbjBdEDT4UUHvKaap
0CsXIp/DcXDKIzYeqy7I8hc0l/VD3FltuRmpky5EAtZnjcj6hskD6SPxkkMiUWtmvtHFwteXnBKH
z6i3UUt6CZRIdRnMKLqDlZk+V0vKCcRKA98trRQzPbZP1zgUu0nTL5bWhKTE18AURpnOXRNPmfa6
LASXRAzSVUxrCVqR19CVsKK0Ao5KFouarfo45cYA6jQigWfJbDFa0ltGYlxmzdEUO2uyXfRrzAtA
SHGKvD7ZyqFXj3RhBMIEhhPdI6Uxf5R9zqxiGnMmP6oJ74QQFWUtZT7LAmLa3suJ7cxKkGpv79SS
RBMsmTQRDB8C0o2xv7Ru3hOQZAw2FHRr8f+lmHoJ7F0Sbuy+4eGysO1/cb57Dx7+xm0tnebd0Twe
Ako4zibO5m0yWclBpcwe6oFkHc6G8ZAsaTs9s2f+w4eOc54veUrOBLh1wNWrjvX9mokIkT24P+TZ
uAb5IAJYQn0a8n28cYn66ZnEn1rUV9e3jYDC6JQjXGZzb/Eke0Numsj5QhY1ULpSnab1aL2Q1MJO
D13yncf2jUfNv8x6iR7y7NS6xX52xmLBkWNn53ByA9KISOOVhHk7tjaSzpZrvqtj0agqkdxMFMw7
gUaZH5hH85acSIJ0hiUUye6IRzLNzvTzaCIZBRj7KnZ17T1ZQpUUe7KTsCHhA/iNCF2yvf6rX4KY
UqaTvsrLcbfUJZ/ZEtjEp9S21uKa40STTaYTiM3o3JQ95B+uU3Wy3CUiyrZoKNdGM0uxNICT8ImO
8aztpEBf+uPc6S9O0rbFpl7CpsQ1d2rChbYwA5Y8qoS5zbxqrzlVbiQHZPvuEiJzTbLqel29xUu8
FSUcb1f0oYmkv9UIsHuYdOcxHQN7l1zzsSyhiNIpCHi8NNcErUXufxukBUEwbVS+T0vUVruEbpFC
xfsVXLO4NCsp3i27zvmdRHWZS2gXM3gSYdBu5Be3boxzA4GSb9ES9RVeU7+ouxhWZW6Lv1xKM/1A
hPjWMGtYFuwWqU2JVx0TLJ6Q+mmXoHaQoMWEIwvon7Syzh+GSG9vyiSZ7oVjxI9j1uuW7zQG+wiI
UNoWStoDQw0ua9u1L5FdohYs+YqdYwQ9to9HlvCQQeATgtIlyPjJot4PYFJ8ka5Tf7qMsrCYz5p3
lKIZlgLTNtUmT0pvMxmQ/1dqUPPBTXDrEUTSOWcMwbNYVXFG9zlqs8RLkCT9uTZmtj0IT8D+qUI4
pHV7ifphJnLS7vE65WLXcenf862dEQLwGQg2XskUtU/UQuyM46LepzWvJ8OPIKIblYL6q8ws93Ec
DQF1XmqYbAC1nFyVctBGnlUREeFkyUVFUzquOdpzApnc8YWFVv0AZFi+14Gb7EqHBKdVSkr1l0A0
d3TJIy12daNg7Whhjh80MmaIpDXus13MoPfOxGST02XG3i17yuqXV+giXmd6qB8qN8l0wibw3zVW
5zDc/d2X5/zu0vvftu7/RUGOcmARiP7Pbd3lIy6+/9bT/f4Tf/R0Do4ayyH+xEJr68LvZAXzR1cn
DSTi+mKRQ40KhIp+789tifxNsEEhcvjPncg/mjphYeNZHD7w39mmmMSM/wdNHQ/xV7UdZkiUa0j8
6BOXps75J+nohH2dYAFt3pfBZvI29nSBC/GXV+O/kcD+60OgkLcXPuiCrKcV/XtvRnZupoULipJF
BzBkRsATyE2Hl/Qfr/n/x6Msf8VfOkBAN2yYIx5FFu+N9l6O363979rMf3mt/v5E/kmZKONS8F3j
Ibr5Xur3U+zX8+f//Vmw9fpnLSF+Arj+nMAMlgWZx//0cjWZRoxgj6gPv6r6KqWjDyRok7YuBx7a
DshRxJ8TgC7pgqPV6N12bKxxA1SHwerYD7u4UuoFnJ5lrOO5wZzZynvTznvbpyYczp5inMb4X/et
duy3BsHij1wNC08z7xJCbcAnykQmp8bpJSv76p2sMBLo3IaEFKPfdzjKqdgjfaXR38AOltElq6pp
ldZducLijUBQdQnWxkyedJrwN9znYLAje4oueq05J4p8Ggxda5AI2UgdwmXRw14+8+kEu3Pn5fMz
qbuZT56sCeek/nLIQz0GcW5tGKL1fiNnXDhmcxap2T6PxSTuGTcaO62TaCiwJx4YzGHg7wyxbVKX
a2GsjIurM7VPCOJejebYP1hIvncidduznJOJfY+Lvbdn+XwJiH7ZlxhU12HZRfdB0g9fXks8XD+D
X107wQilradh1uL5eyic4DWqOpWgmczmZ2fACUdam/Gt1KhlhNGI9pdWo2Zaj0nWvgC3d6Pt6LTi
vqffY7PIC2wLmE9wzQEutktg5GQ7VMtBe4ZWZrWUyERpEmoigYk1GMeJEJRczIl2w9j5u224rIep
7X4m8/gsZvPbY5n0NppQhUSnxa9tCmhLn+BlrVRUG6CfxfdM4Avu9KGe90lNA4wGlTfBhtP50un8
vnzk70hGmR5zz25eYm2Sa4RG8pQzm7hU+RAgwlXMDLioIRGZySGEPeB7qlJbmg19R5eHWMp2nJB8
gSmAVo2CGBGcGx5txJV75ho8gDkDq6+TdsfcM8XAnPSPUHu7xxaqznpWHluolDy3+ywkglTPgvTo
4rahK2Q7C4Fb3LoeLyfrMiPwc1UBxeXsvGkHfMwHIJQ5udvIIEk5ig2SX8iReKBLDO+nENN3UnQp
iIQhtm9NFEi7KAz1nUHk0WeAdQBmnKkFN+bgodlNIylBiRoACEhTFbdTBGljCiHtA9lDgVOp+lxr
0ngwgNceHK9y7gLEDDsqVutOGnl4HoT9EuQ1+hhaCuoyu9f3XVQ75qFWSDy7bgSLxN43+GxJ5WO8
McD2tBA/7copcn+JJHV/aWEARZXEupNC7/YZkW+1CbtakJKJp2TD3sxbBRj9eD0CvL2+MY8/M6bp
yRobcLaBa6+j8TWmfU4U7TkLQ/GkoxvfBJOLsBhNobHDxoxRnn751TWDng7Vju71vNb3PXwk9jrd
GK9jGRNJkAOC/jJS5CF13uU3HbzjD2VZxaXoQu+WHtZ6yrx2IhW6ccHY1zAyBzOc7iyYmohnlHsH
hr34mCJ7uFcTK6IxidqbsamdszHK6QKVzT6llVXsjBqRIkQh57Giu0LHP0HEHzS3X9u6yQPUYPfw
/ZsBvutZl8zh9QCeROE4th+jb2EUNui/BCsZGNN41h9rzJjkBznN3ug5hFItb3Z8NGwfr7S9rVjy
7NoS2oLfVHHjc6vQI+iiPmWDQysXlXX0NJs5ZTSsaX6nza7QTzy8pKYs5iN/bchap5yPUzrVJ8aE
0zpDC1avE6fQSQDME0LEqBi2lNKOL1kSH+zGK7fkd5TAl5aRXJTGrGUci8+EC6Z6S5XQbvRJqYOm
9AWVXbvTlspUw5zeBcyG9Mxjp9TyOozlTGojleddkan6E8ZUyzHWp/cZZKxdlOjTuuUUeI9jb96U
vZR7JIn9N+bTeWuGrn0yC4M9HNtCF9ZtUn00aWl8MrlBtZB5cfCrgSn8MjXEKTKTTo/Xf24Wjg0Q
UagDQvfcpCeUw+2A9On2imvuXcTJWP5553kfXUzryMFxlvOQSPvAcjsNOTOQV4g1sLJW/0zTtvkh
x7bxext0H3tGi4wmRiyXYmF5m01oPohiDN4SVLsvfZznu9aDFW3bc0CWExqJRFvAarXuQdzt0iMW
nA8G5e3BlUgmmA4kpAgEJDrQY6Ivn1R/47U6L18RAUZThhdfnJTW3tBadviTUY77UvNoTLFlWQd6
UsBeutvnRxCOJJ/L0mk7XyQzqO2i4g/WRzRhXpw6jwZjrNe26ef7mHV5vqpyl8zvyiWSfXAQRM9V
x8NC0QqO4wzvxVAduGtZa09V7AzDEinREoSKFZmYCXXoMiv66Rn86zRLgFAqxz4FRuntQnQlPiM5
+twavMqOalQdCAhLXwaP+V9R1M7jEjWPvFKRVE5vuwsX4LpaLjsSWpjQLnryYYGbY/Dx1qXX0IwE
MMksNYkPA9XhBq3ZfKTRhKDNJ3qNgQ4indCL74Q7/GA2evPEDhFlfOiGd06khbdt0nmPRZL3a2cB
V8eqKnauspzXloK0xTlgBudsKELCOfLCg1uijXckus9gHfX+mxQ27TmXVbCeW3JMfFdz/nif0nYM
fk06f+worGGrs8G7AVWsPYVAy+4YkExHVrZ4fu0xfiu6xkXE0I9blvH2D6ubxI9eaeJHYlfTDTeV
s43qSPOnOCZQrRLRXgZBeZlZQT+U+JI3JoR7EtisEaw2r3prswYtG9e9NZdw1aIoufia5GSj5ASb
g0e5QKiJoJdQmZHEz5Oso2JTeEl7yKfW2lTE/65HpQu+xNKbjp05ZbeBu9BcGIGk6+tnGbH9fO9p
AgMg/cZpJu7yRjZFsMkziVQeViUJoASd3ep1kh+caXRevYCxZRvoMDdcFqM+3TFv/1zPF3xh88Vg
erMOB8/K1/qURhyBhvGASvsTbc94w6GAUKUKilup5hncOdhyosKr6UWni2dnOCP1w0nVbKWReiCw
gc93qUxuLfhO284y06PoMIUmA94cQw6Ii1Q13tay4eqWERsiWZeaxTw/l2S6Ab+KV64Recgks/7g
KYZ+BCQ21YVddmGsC3JknsA4FduOA4caqJCsI4TZ3tbMM9aqc/p1GGXzZRqM6lgHzrC1TENDr5sW
2lOj68iBmMtRMQuQt1nPsaGHDV/N1mZ3jLwSbInb18TcIP3ctUaRvegdH6cc98jR8mLjUw/FdBE5
CxMxDPon4bVmB3+UlABNkGUQNXwxSawzj/M4zPcqlciESUXcuO2kIIiaUKOtqa9gdSHoHVdtv8RT
FdD173Vn5DsPOr6c1lCdxieh1SGaeob7567FjxPwT+8Si7kOidp1sCcRRexi3ZoPDGic3YA3cnlG
tzIaTcAednRjzLGJ4iXOH80xBVbkJsVmriJt19plq1aWPZnvUzG55CoU9aPVWxNTylg7hUF/17Hz
YoNNHsyQaN9uDWTAEMWr1ZEuniVTcOZppH6ml5ycdtioreuqYVNmiMWQ2QMfoi45kRasOjC2qGWo
EKNjNdvQgzEKmdUSJtM4+ZcstK9mtm/xmLB4H4d8qdvqA/MzDKhz/DSU0bxG+h/uOa12vBA9gg4B
uC1gT+Gl7itaFsWGYWH5x00d+O6wkJIt1fq622JCsOGHZbLi+TKrFVRVJlIq0JaXsQouVYHgI8VL
Cw0uK1mrW4Bt5jnBTtH19j6F54BFphv7zejO5WMlHHNmbqvXzSo3o1OUONVdUaTVKyI4PB/mlDM9
q7qvCkLQozQIyPIhhqWHrp/mI0LcdEf0dLfXItZxfhnW4k64ar5L0KQ8VtA+N33eScK/RoUAf3ac
DZRG2M0qinYZAenbvk5pyTHkHtnNTR06q/rTU3N+MoDi7lmk2Z7yhzIkBGCLSSBNT03xSXlvvI1O
4V4Mr2v1tTLt8r6vEyAVZtkNd8E8lYd2irxdomHWaF0YU2YOcmyVMphmjqd4F33mk58iwuKw7hEF
3wqjTe4Lu0W9FE/qzVHUV2zSIvMGaUn7xkpPHlOm+D+CSerBqi4660VfbkjHyOFbRW60H4uiO0Wx
Ky5R3rQ/2D7ZeyQQwxHYdX8atCn9akUSgCHGngdeog3uegRrP/MGdHLvGOIDp0LJ6JnN4dEAsXBG
yUrssEaDTThVIeh1G5RkE+LOZ4sgq00a4F9Yxcx9b0pt+k576b6apVwEb7NLrghBSHaTJesEfR6L
xGjmKozyqFt1JEX7zqQ4yZIs2ScVdKLKkTpvL7ftcaKr8MvImiFfuH7YVMDs4vxJy2JQPdBMQk75
FYMbF0UfWqbUqH4oK7H81MmGeKULWbPyoTLeIfPPn8o0L8/tnJkHpQJKqU2YT0HIBDut3E7b40/W
YLBhiNS+JzIWmGpCsCXwwn1ptboABd65O7qYAbV8HDxnltaeuRSzO0rF5GPEoPGc1Gn9WnXVKHeV
xqSXNKU6JvK1XGKbiVo3aaba4l5YxlCgtYvHd3yHKHY6NSTH3uy+SYIYVh3jnfPoucXJorL9Kiri
mSeY5JD105u57AkaIjWKbLsUCd7AW3VO+wqUKiPd9gazd3hDMoWzSogzajaua8OHC51g3Sj4vHz/
f8LBZRnBneatOmbTKyto5yNh091diibBF8iHXkaFLUufoJQASwru0b+Wn0hz3kXSDO9iGh/nzmzE
VjpMlbViMBDVzpzslbYovrrsEd0w7LYoqtWDrWN/Xwf/xd6ZLcdtZFv0i+AAkBhfCzWgijPFQdQL
gqIkzPOY+Pq7INv3SsVqVqifb4Tt6HaYAgEkcjhn77WtdovRTKWjP/QrkxFPZ6Q0dhE0mEs9tSST
S9MDASGo2ie0PfyKyqBdFcyENBAU2tHhZD9w1GE9Cd38S5ATZ16F7jP+mfFCxcC/40/R1/VUd5+M
2PhmZ05zM5Sd/BrOwbAdyFiIeW4yuXLdedwNDTooF4XOjnb81FBf4aGIwH62h8h4iIeS3nK/5KE2
hP+OBXsqGVnu1lTMHSAv/ZYzyNPie7qZqtk61GiKVt3YWZsqK4LX0sUzmTWj4yu1SLBfBPSCTYVT
DIE1k4+CgpzdYSzucZiF7HCVuzzPu33nyPwuiBXr1q5VEJjA1K41Iip+aCE05jIZYW4R1XUIgITf
kMgYXWZman4yqsQtQk8ije1fkoIGckSWWM50uxnIOFzP3aTeBUEPemsEk1KS1QNPkyyVjhl31S9k
L0Rz6q7J+oewx2o22ap1EGEpd93YfIncwvaTMGLFYiN4YCJV/Fy4wyVbOfswYni7hrOVsv8tix99
lwzxmkyJr6JOqpfW6XoghWEdpV9LovjUC63qA7ADQbKmWoLRMmz1h15XJukp8BPc6zhrQh2Bd11P
K9GUFXaLYpo5mkWNe13IJnsocrdY5aZ0dxFi83VFCevB0tvvwCN7GgxsVZpaNAd1Ht9sk1ODmREa
zaaKQ1I9gNrU0mSfYzlbiPC+Qn/8wPdPmmBuPQHwlJ4RgKJnV5itKXe8tTrhIyg9AuD2rK9yHJG7
WbjpmLmT+dJs1Dv2UBaVM8pESu9ob4abjRdGibnKqgWFFMIJb0I4aoOrBD8iZP63pqrod+3k/qgn
Q3kK+fQedd1uojXSMvL/3AY5Lmh98GSFWe5Ud+oRJCCMhqs0rBwACWeYH++roDq+cwzVyPnJJrWP
aq0W7ediUJzGHw3qd4NCMS4mvCTP6x3n8fwM9uNdidpZruZqAgIFJalj7Ic9mRP7JLvxZRmidGz5
RwweY5OFVbb+uMJ76lKaLmzXgSZjvuNcqK1VUX7UuLHICR/wjbNk4Oy8wvKX/u1z+Y/m/eNcLlAp
aMlsnewvwCm2e/QMtdRUZSa4VNEU/WWadalvNQlbTgbvqibkewefWv5pkZyL6prQBHU4dFrHFzXj
AKJWGbe+THmKSOBZpRtKdpxJz4WzvhN9LZfSgXrZtqFa2E5+L/mnTP5zVSmNn8tIBKssUBImNyfZ
pzoVzYzyx20lNSqI2Rxd9biAzzzfpRL/mx5uub4Q9G8AqOBbOarUy9CoIjUNW9/JFQrwBTdo1ePj
x+PlCIdgLC9R6AxMEzyKSlvg95ucNJaLztUbv+so3dokd8bANkVwnenqDOMH6v/Qw5RHOtxsP770
qfEjdAuFu0vzRlu6YL+2VFzTQPaui2YpkshNJUzoxASHUbNWVBDEImQHBt4j2Hx82VOfvjBQ8i3N
KTrD4vfLita1SjvmsnadZDhLhkc4+LMfYq5cuQSs/hcDVjDHAPtZwHjHbiFEzKoGiI3LtZ35UOv1
jsM/GgxSM87MMkfkFFSKy7t04bNwAmeiOaaEuGCj/36X1tyPb+3PsSmD/huA/omY3Ey7oqSs7ixn
Vl+jYCkmjZTiP366pwYtnG4Lx6EATvXuo7FFh4texbdjh8adiUzmCs5wfeYqp2Y5XuHSvoI6oR8z
qQxMe72RM/X8nAWGJKAV4coJBX9SnXl/p27I+AnRAtVNi3H5VX5p/KUTdgSJtssfxxq51lh+sZzy
y58/tF+vcTSTxiaINxbqxtf07mq2kNk7+d3Hlzg5OBh/6AIZiuY7hAxxos7Y6F3jV+xdr8Je1Q86
NERvhq/1OVKYYWrwwAvnH/EWPqc9TpJzM9r7T0+QCkkLhe/PfQ8SMsyqF0rpQvHSyL7oEBx65AjU
l5mSAOet3GL98U2/f3dcDwc0Cd8mgJnjb6/mWOWQiVf7eTGxQbHkHZpB+8xW4v1YhBK0aKYp7erC
eZcfHmrd3KRZ7ZPQgJ6zwmxTVsOljTH3zFA8cSVuwsEUiZ5FGPbRMHHJqAa65pQ+U1vBpqW9ENJ+
qJrk6ePHduI1abaBGpt3xcxlLBP3L0PeqvJUuI1d+jPmriZ7VRz8vGnhAXY/fHyl98JqBxX3L5c6
WmOpUVmkO3OpfnAp3BcG6JLR7rrV5A49bnli6iSBKjsU7UGzrg2q+yr0yxcgOcoGYEq3Sej+7qCK
tDToBAVwjD/pwXSSCnHypOzDMZqvgoxzoFFjVeqxSWw4V3WbTO+S7mAP2XQ9lj0VbNlbmUeZDR0j
0PIzNwrX9HgxZwWnr4eM3tSEebzYAQVRhAuyyQew0T27eaFea4NzLy0rfs3nniyLLKN/mgUvzZSG
WxsvED1ra29Z5OqYdGa1uiIJr3/MAw5GHf6qoszvq9G5msE1rPIyrTdtihe9jomaCnAXIbsdSwRP
A8lBSqL02FBKw6e3Pa67ztE9rpPAL1fsy9RAy5CkaJMm5muc1tBE7HBaG2xXXJ6WjjLMnVv1q41W
68yidWKs4TLVUHCwZrHlPxprAUY0dh+S55KQnDRortjz1ic/TBpUr1MgRv/jIfd+wyOw7sKnxeyA
5vd4w1OXxjCMVV76rtMhho3LfFOjmbq0RNXtSHbvLiNKrw+ImsNzHKf3Q4DdnLqYKMA8vjtzNKEc
lKi3Cp8yl/w8EKECFLrSHjBCJ9//+CYReDAbUevg7+OtI31RzpuyL6B5N3RFMFQ0lGvJKVKSotlb
bRo7XkuDHb4qzKI/n6bYV2EGx/7MQz72cdhp2FN2Kgq/DUpQ2GPxEGKd9JxENn+8DSDJg+8JdCPH
K5BWv09U1IDakOimzNcd51nKBbHgTIRdZUL88TBlu4FgCmEUpw/1mMBVYS7ow6HP0BX04xrnh49I
8mYcTSJHU+vbx2/v/TxvqIIb0xdbDXKOoz05+KyqMLKa2zJz4SuVLEp6iPR02kyk7Zln+P4D5GJs
bdgamDS0j5evGm1IZPU5d6YYD5FQnuvZ+ZZM4iEcrTN7kOVb/v1Aw6U4llrcGnP+MVoO4EMsCwUh
hqiyjaBW6pZmtrKzgUTxYjhQpjy3Gz19ReCpyNiWj+54eTEq2ymXK9bacEhBvpeSTIImrVd9ZGVY
SPQ/wkwuW3BDZeO9MKldls7jJdpsOXdgHk99pe8PMht8w0jJxVPPXOb9xma5DEdDSE3sPo4LCoOj
TnHMH+0TTag8KDZ63mpiRfx4HL6fKrkKwTw4k2BssG/8/fOaFH0ifE5L/UZQ0aLS42VJ/8MurDtM
3jTUndkT8hztbgGSvxsly8QB786EhXv8qUHD71yOfSlhH2igR+JpWOvA9l1NLl16PN7QjiQ2JSLc
iH7xcMxUtL1Ue9dNoIMy+shbEvoeZmnW926fpuuwqtgcLNsCIkfMC2Rx1qOrjxaggPafZNX/WBM5
+WKWqE+agY6Llv/3R4YkIcrobGQ+1elik0g3OSgTdc6PX8ypCQKb3FJSwrH3bsuZGzXLSFhmPpEc
CIfLwVdT7cGxu3O7llOvApQYqkrLAuR6NABMgFhFVRdMRBPohFQJIkxM6rT9+G5OzUAWWwBHh+BO
sePdM1P1KeyVFPEQ4eOkUS6iGLLE2zb7Cnr0z3fRnBlNzWDJwFAJh+33V+R0sYXZgU9UpsG35dk1
sXWXN8Hzx3d16uNZ/IKwwqjfvGM2Tm1aaHPJx5PFpnObSo0WW2CSn0LSRBOazhuwp2RPtbA9s1Sd
mvMQkhrsq6mUvTv0UDpVI2EMqR/i2ekK5XVOwm2VPFXJ/IkP8czVTg14jj06g52T5bsiWcY92hYZ
G34VVmR4Ew12N+qJsv74Yf6kEx8vHTxEW2c5Ijjg+MDv9vrUm5TcCSMa1acYCNSWAFD0aIkYMnpz
9viYaE7p9WU33NSySK/NzBa7yEHTOcsK9EVIJJ5WB/jVRnLYo75Pzp1utZNP3uaEzZcp8NcefS5N
0KoAF3JWm8mgTdDVr1rngoAXTruPbee5n6hO2CQ+XkK3ip/ScWj3gVt+iVB0zFbVHaoxN/ZUkcj2
kUoFBI/7+PhBnvjW6GmzBQUYTnHxeEHMYL4l8cR2G2Dht2rWuq1aIaYMMvQr8vXja514HNpPjTHE
PwrEx9sYXcP6CEyfrX2gfVMpOJB9pL62kshAcHZLaKHVndlhnPjoNI2OHTsaVqx3W+yhyeRE7g63
l5ifozhUPB3VDn2MZl4JqASPdTPWa9QYg//n96ppVDGpSLFBPJ4pDTII4sZpS5+z2nVtjQ1V6eyO
ajx5ymn4JB0Crj6+4qk3yZaNMgDeZJBER9MY38rYtaDhfEUNaw+LGqqEQnR3I2RiP7c4SH98vRNr
DjfIHkqwsLFZXH6fX4oCedAYUVzyaKchpHNhgJtQ67JeCxSx/82lXNUVjsWG0TleRCsbpEFecETT
3LK4xYs4rxq7sy7iXtPOTF+nxqhYmNP4EJZKv/77XQ1I4oqZyoDf5v1DH5XfTbMGTsP7i8P6zgEp
8seHIyYwTBfg/nXaJ8cfoDbRayMIqvBnfUbjZ4/3Td+sQfZaZy50YmKmpA7NSFB5xsaxvM9f3lc1
jyjAAo6AWWg+h9O0c+b64cyQEPwZR7Pyb9c4GhMuTIjEMLgGgn5thbGpOrRma97rvUUEYDa2PEVQ
1ebYVOvWSsLHcmywf5n0anucTRT/etSQRUynF77xRhGaBkpDZn4suuYwG0Z0p7uEaBdyCF6CSi12
BGDRlk4d6SGDDfaR6dCkUKclkqBBq4vZS7uf3RyxVaHBqCnzttmpA9xuDlBTeIOfid1hGUNZxS57
E012tCNuRe4zE4nmIKL8alCawXdS9yEu09bjCafbnFpRs4oQCvqIE4knGedqE4CyRCycjpelAT9x
jAGffPx4T41NVnFI6HQO6VMcjU2rbglwtRibyIRf66l7daLqxiBTTOTlEllZ/hefHXtuNnuU72kI
HV0PnFVRi1AWPo7WpeZ0PerpfuyKM5vX9201ch3oGlL4o0ZguUeXMaY0ImgHVAki8ruqihs0g85b
nT7ShL5CkAL0SP8SNsWZI5M4fV2qtDxRDtfH5wq3ymscwiY1kVLOn6OJOBynMZQ7jC5qtkEzwxmn
NvNg06UDyCuYDTS3CybyWh/2Jip/MxmVvVB7Zat1RuEFCEMZcNWOficdbDf5ahKeuBonpICpPYdr
t9Msai/2vA614JOeGq3nzCYh111igGQkLn6T8Pusu6z6judDu01+ejwn4F04uvj3+Wx6UdslG1ux
9adakFv68Qg7NadbZBzZLm04XsjyyH6ZI2K1NfMiJW1cBSZLd2klR3WXat1wZmSdmot+uc7xxmio
BoLkyV/0HXMxFFJv8CBebD6+mVMLogWYj74C/TbrOHJCrfWqrI2m8Gk6kSlhgidSsV+nGNOjVp4x
nZ28GPVKzizkWb3b9loNk1EBchj9nQVjo5x3g1FtUYCipe7ORSKcmggsyv6sFlj23m1+MymFlaCi
8pukudNbmzi3QD6XWfO9i9EsRNaZJ6mdGhdLz5sDLBIC+9gjNrdVxvNln5ZMWYTLS9fgcTXjXqcW
vybVMILGUHfeVLniPlaDyJchpoaQDIsrJ3TSrVsa8tHGEoQ9IwiN+cxwOvnrMSFSRqJ+S/v692E7
TkELlIxtzlhX34UbPkX68CkT6Eg+HlEnrwOcDaMLoo13m4N2UGRUocfzOYlWVHO610Iq47rsmzML
6altK8UpRBvq8g/76DsUo4uDA+2l3+EZiVokrmNx18BFSxzthnyyhzxzzxSjTw3gXy55vGFNZiND
o6fmPjidHTSD766RIW63Dk05nDlziFPjlxMpTTK2j5yFj85F3eL5nyc7Z5rR5Reocz/G2LW8AZq6
R/k29JRKiWHlqMUmrhevgaItyswG0Z87tM/AoglNrJ3W73UcC7ja8BlFXfMpnN1y7RRZBpOldbaT
PTpPjsmsuYLsh2BKaSeIMEtps9R/qKOOnaUEOFepX5Kyv0aKU20wwX+PnWGE3CniTZ9LHdawZrLY
6+aZ0XTqKbiLU5cSB+P2uDufkcIA0rZi5wenESYu0aGq8WxWP3OOnrtYjmcueOoVL84shDI2xdbj
x14lGsRMNkN+XLsKuri+qbYzp9+1gLIYrNpFk/7xB/NTO3G0IUQxA0xT53PhmHn0pkNFQpZzsty3
8tn1orG3PhmRNniFkOZFVGbZU6XnzjoxUE7+tAs4UZc95f3cbTokfTtyuFGuf/xLnXjubDYWC7SL
MfDdkde1pJPDTM/81CV3O2okYbAR20aZlO1z0sAPRRf59eNraieKmKgSqPoss7b97uwbTuZcBQNf
dDsHSFlFaGwRpIptGzTtDjqXWDFSUE6a2cYFHORJejI4Lwxt/fEvIk7MYYsvHDkGMUE02vTf50rS
NUMr7+Ic33IiaI0svoZYZPMd2urCvODJ2PsuQY2MxQrEakYRmThn+qgxQP7bUYzqVspA/RwZbLz1
blY/sy0udtHIkMIxlcIZJVMXSf53iRibKXvYGFYSbdAKG+tGKTo/smobVGdvr53wQi9T8SkVxXTD
Z4sJTfIhPEdO7x4y1X5Re5meOZifun86YHjQ7aVDf1w4otyWgMwX3D/UwE8RsjR/sqb4mdDqaPvx
sz51KYTXaA1wo7NsLLugX3ZTNJ3qGthN7rtEJq6r2lncfFOVHtwoC58/vtbP93b8pS3VX8HplWXw
+PhfKFbWj3nM4WAwA+IZaRhj9poNbRdU5bAu7Ey70MhPuO0mfbzWdSW8I/4EVDvpOrsK9uPfW8n/
p/KdofJRfFH5pv4XJfAOen0Vt+3yFyeZXyEO//zcv2A+5y/KcrT7dDpxnMAs/sh/IA6u9heCUYKw
Flzfv0w+/ue/DD71LyY2/LiwstjF26bzJ7gGyzleNOii0rjS2GQKcLfvenSYb2szpZ67h4syX9kh
nkpFb/WeKO3KWZvg9zkemuBqda0j01urJa4jmFtkixilfCRqta5XJRLncAUNFpWPq0msUmmgT7dN
bKRrICnEO1VpAxesTeJ+vghiW/YbINew7tHSXLl2qPr8lqxRMuK4eD1EBQ7SxBG9VyOB2TaRwMmZ
UNG5rxe9YEMKys4Zx+l2thcPqIDBaw9GcCjNCQukVUzFJb8mJwL0C9UrOox566huui56RexlLxPi
FCKDgCc/k1XYN59A5/fAUwB/aSupsGn7NoQiJGzbtRX9SR2CMN7kfTg1CfgdxXyJVFfi+SHxoIsu
yk6QYQhfuq7G21q3WdHsEC/RNWy3yNmW9ALCezRy1lbN0rw2KJLkqrPV2wHAqRLRQt2DEuS/DLGv
2Z+nJsXUaNWqtQoJrGNzgz089QKttcO19ne2svZP1HJuBSpo17oIv+azDG8GW5abUp0BcLW2BKeq
hbXzee5BR20KbZw2Y1GTgG7N1ETHiRyeoXkDWT5c206itl6qhsLPLKHdYf8CO4r/7zNlTZiQ2S5v
cvVKA0u0c9xt1QxOwobOqi+aHP6UUVe3COB1Bkxlgxzu8Wgp0g3uSHieHtPKTD+rOBHp/RZweDiw
eV2cmt+VYkrunbZDPgzrF4eL4m4jsNnYBFzxkkD1Wo0Uy4ECNsWewPjuYAQ0pzQtu4cpnN4NEyE3
K1tBbVCM9U7RRuvQlpD3XAlhsKFEqrhu+9Uk0OE+pwe0noSI9ykr5EYdu/zCxrcBltzIPfw62WM5
WMWqVrRoF06l+2aFaU1UNdqa20Gx6tdwoJTCIUiq10Bw54goeE05cLrlp2B6qXcN7kbMdPX8JPTs
IVEq/QVeQRV6upG+xUhTnyyHj8oYhbFlR2bswxQCo1VP+b4R4/eATe3rPKXaxq2Q45MXEkJHn9tN
MsdIBaPRWKXVeDEYkXmTpW22FQAkwGOFQek3oZHuS47JV0FpY9nSe+das4sxgM8H8C5Js31hSNfr
jRJPbV+GN2I0Sx8Il7gYwWVfZ9Qi/DysTEo0ESGGQ5V8rosoeeGNZrtp6sVFX86Z3xcF2cicJt6q
sMNyAwjePsSNmG9r2OiXORzadU5+17AKKse+l0mXZ+S8CaYVMcVXCGPFnTurFqorPgkfFHyggLWL
40NhheKmd3pUQY2In/E5T1AEqFBcVekQX0FQrB/geYyf2IZUBPThvFOm2H3h7Jk8NYPVXaC5Z5cy
9XaCNcKe9a2WR6AbVTfYcx4Zd+xmwrWaEBLf1IP5wxyaeofqTj5PiU7b2F1yh6ocznZwhScHUHIP
lWR0CdrRinCvu9WFRALvBa4Almj03/piBJaY0i9VKbiu8AuWa01rBxiYhb3VIzxe82TVX6uAEBS1
HmMyoSVxM4Ux3iWlWV9HFDb9sunFXSBH+bkv4/nNDLThjgcS3ECf659nW2oe3OF8zXdCnHo+Jf5I
1PAOCpqFF7Qv4eLFDSxubLSkES/FJDutvgkiqnezkwMnmwJVbNgEgYHPmw5+xFDoWJigTSQ69m6n
NfUfsx4BogT61TOUJf5j8smqKR2uoiC/rYbOvdZLPfxMtSLbzeBatpOQhKsR5qJeWXGqXrld6l4r
Za7fAY3pWSjo2V+WpZbt3Gy6yeoe4pXGh3ro+9BYzwZxil4wdtM+BgkNEzTBl+lYmOZ6mA99jXvV
Fkw1RVZcKJaZHHS4FJ8smZu6p3YKVq/akm9RMuJrgt1ACFbfJonfyrb+mlrsP9UE//CUupsAEcCX
pB/ifQbmcFdTtX7QmgS0GHaWa71DRaz09Yy7U6b1Y1v07vVk2vPV0FbKa1X2KiuaNt5n8RJowNdj
XxbjKL9JpUQ6noa1ibvUHA/AtoZdQAzW9dA14qDjNyEBuq6fRtNsyQKSwVoaw7wT8RTdsbJVL5bb
l1+drrB/yDiF2WF1LWlwbvhthK+yMeKZbmdXUb12+guJn2pNmbPzIJXg6HbJpNw72HzgjbXZ8AoF
QANcqI/w9yzQzYdFlPBEN6DblDZcUU7JceCZVpL+wNtIWIA71M9OCNNiY5Rh/lWEobMDcR5c9Vrg
XAykJK6yaW72ETlYiCp0UuN01jdCurvsukPte5M4eXuVEhO26emDIbVQuqugIyyOYqd5PWb2QFZB
0T9zWiVxsOJg77WGMjkY1Mb+rgpb5xI0m/yu4gvuCSeLWa5dnjFYjE55iCLTeqlj2tdTiu4DwCVK
tmXSprU7zwFFW9Upb+y0ENcUpJDYIdpep8TkkNoWmM7OhkezjAngpJ5OwI6XazRdJyjbr6k6U7mL
xavRtyXE2ML85IQhpAR1Epdj5xIWE0r9lqO06oVBcbW8wEON8WU3d703yCJeE0CuX/VOB6VGx7/d
RAXZrlgbHm2nw+9rK9m2rktzp1hJQVvXgjNksThmKfwPpRTVXs5qe2ebofHWRQ1udNCI87ofB/eT
ZibVtqhbfQs4F61gkESGlwMRuE2DGkOrPkwu+JrC3o205zxA+ZcOKHheO+CEK7wHV51hTQe30+GJ
x0r9PYKJ0MHIGl0fCqzt20A4EJbBZC0C2d5Wc1ahVqjIvop0HSitWXizSSbvOM7uvAu0xn5mL6A/
TMJNJMZNYf/An9K/5KVjboO0+mzWmb1REvdO6EALuD+1Y98xUr7RmfKweHRJdBirRtlbhd5CeTAs
mMk2oUdvcdWQV9DGwXjQ+2ltlixvNHtChqbRbvMkNcknoK2j0R+86K3USLaj09jJWiBaS7yJSfha
gKxZt3XzxBknvxlG6rJeMKvGjvWu2A4GjuSsUyQQYc32yRdzbmwNMAU8tPiFDZrVekoCoqqWgd9X
SQAEIHXxj2uQfvdmFmoeIzu7HZF4Rx6m7ISkPBVaUDG0EoVMOt5bzZKkNYtxb6myuOnSGth6JqyG
weHa39j4RhukW/ouVZlWqPiymYaAsOSv6er4aQDn+6imZfZI9KWzxS04G54Jnv+GgBGXCN5FERya
wV61K2CYoZoIdZWWrGArZwj2cT8083oKRXJIuoVDi/iTCLQYy52f13rYfhd5YrduShtCag5H9tq5
DAYzJd7BaXAORvWdpbTiyjAaee3WjbZ20zj0urCeDlFBfDx69/DzbDkXiWE9hBaOxl6Prwn2ws1P
RGme2tqXGM33ihSszIOcgHcRp+FnDUzkXqJVWw1jJNZ1DxunEvMrRMOvsa3cORWFYjcarHU2a9Gq
rWMV42Yx7lRKCV5KptTEEeEizrR8k9FL5LWIbS8dw3NhxqxFxuYGm/QNSQPQLk3jRWtJMpgGLJJh
mmbrNHUar8ozHkxOylmWo7B2hKiI1jCKQxiReFX0zjYKC3lw4uEmonbwJJoiSz1nKmFaWEWz1ZDd
erMyzV6Q9mJJ++tAG+Q728EkPZP+8CJRze0SuDMeXA2C/Uz7ZrKgPVdWkV4VDL9XhQKvbpvBQ961
ll+R9nYw9VbFup7Fa5LNDG92Gpa5Nor3MQLGrWy72atI+POkAXK8KrvwmthaVvY0kTemys3ROgJM
0+WcE6qm86zKPqcTPa5Ruwswfqk2GPRY3jchosCQWdwTz5HQU2ULN9nBoZkdZmmT9JpPUFrqN0p4
TsGSraZnyljHpZXl4uQ6Idh2SMfVjl1/c1w0lpyreK9NZfM2J3QHwXJGN/Rp0/tfTue3f5dQ/nOi
Nqpwk/OMw9/L6dfBIvp7FSeu48SaopxLVXpdbPhGQFkU5HR///g67yo4y4UMNFoc+gklt451aCCL
pIHdINz3VSC3Eb3IvdVP+iYr4u62blIgKIMbqTEvPX+tiIEMmVVCuL9BtByug4jf7uNf6f0rXrop
P1vOSyPiWAzRqx3lWE4Z+3oq5is1b+ROJORJLEGXJFyrYdS8Tf3Ae4au8rfU8P/rR+fqR0igqFh/
UD96ZZ58Lb79Vjz6+4f+KR7ZJqFo9mIsUJEjIC5hyP5LAHX/onuFbw1p96IT5bv6t4Tk/sVURWXU
NZbWL1/W/5WU7L/oRdGeR6xn2HRTxB+VlPhefi1UuovEcvGWIuihQHVcFS1UgI55lM6+HWomKdmD
UVziB5CPOWxrQBnmOYzmUmY9uqAtbIfSFb/5e0Vih2AYEL0l/WmiXaoqA2woa4x3v7yEE9PE0pI7
ugpAh8X7bFJaf9dc6VB6DzVJhr7soOWM+lTfsQhTW7eNaqMqI6cbcrTWRp0o9+1IuuLHlzfd4w7D
0pSk8IuVzqHypx7LKHpWPnIX7I7cHSubthM+J1LTKM8NGG0uJz1qDhOUh3YHRyMnNS4QJFk2VUyn
raXE9IntGhuPMnBg4bF1rACMg7Rx5jHdkvHNfws9iDOZyJR5WE0VcDlIdK00PZAN8gfKlPReJE7K
iZZeSmTA0CPxuT6gAK0/Q6OTO6JnmDqqUJMoZmpq4ysEe7Ov1pP2gKezum5GRMugMiFyCVijo9VW
r06es+zD05Y/opY7GopseCLZSe7ahCpeoIG8hOzkaOS9UXOMAhX5ZCyrFy1U+cGRAsBlWzOLMuEG
9+5g592ak5ta7nlUhOCGRDhpXkDxXuz0cOA2VbuFfUp960GW0lnbUxndmJA9qGe6rHNQiOCz2HFz
V2YDJOphgXwknc25xcJZNlPEQMiSj2sRxM0h7fX6rs274ICla2Ix1rJ9jU1to4lueErUfHiqk9n6
xNvRye9W9U2hs7Hpral+k+XI98Bp3IvHQj5ifC5fSE/gzdTU631rwbPaIxOv6Ar30iJpwq/rSP4Y
+0o+qg0/ItWmfbYAfFwGE+mhMJ+0hz6b6XJ1Y3E5laV7mec0w5bzipGsjBz6y8rqZ/aPdCcpfBG+
NhaDvilrPb2vrAhaihYuZQEWXSPg/4YpBlMvhKsZ+pzdgJUYfQ2Znc/ZUTq5s+I+25cOL1faZIpP
fUJEeCsABAAQb7N91Tr0KmZ2mzZnPwp0QXofYgHdWk5UXxsY6GBph8N3grDVVQGoDe2VqjJpaOWX
eKqHJ+SyFIjrgT9qqfJWhHGstIk7dkelug7S5WNXavNGCdUBSzD3YhmJu+rcKPcGcDQ5VTSKyVoa
S2LCdOMmNHgTAebDlVFUcp0r8LvXwEp5rmlYvdqZa3pQuhOy66glF6B5guDeInv8DfPCfFVQLHvU
acTsCvBVRFzU6ZbEle6bmljaA9kDI5GJsIA0hWfbhrzHpF8e9TJEs2IavhNan5IEJ1nS65k3YVgw
SAyN8Q/5u3rJQrZZWZu+jErbH6KYI03o/FB7Vx1WsZJb7JODXN9HrflFRd+6ZJ/0T6HO2ATZk8Y7
HarW2jCyL6TqDt87w66uq8RkUE764E0RLwogX7cNaqO6qXJh3LjdaN70MtAeiritXnrTKr8APWK0
LqX1Rg/KLwISyUUCz/PT5EhOEJyXIP4VY/kaOhDkaC8SeeY21Nd/3pwT8RG0HNjvJ1kV3XqKk/kK
lV/7XCHjuJdlpzkrxHyZp3UalMIsyT1rVGO/K3Wb+mowxTsoe80bohSV10T6sQ2Zxqk/azF7JIiT
NtwRXdTXnQUYUH9mU0g9/GUoi7F7i5veeIkh+qShP4i5MLDpzkqxwag59leyHgPzMIaiN+5h+kF3
Myb5yJav80qrj4qVZk7YTuvZ2jIOTSrZiDqLVTl1TE19cd2XnA0hS7kHQ0lvO7VV7ko1u1fM/trI
q3wLe8i8m5tlk2xP4roxw0+BGVznMHLWnP5CP9TnaJ/r6SMHFm0DDL/f9AbnIScntnDov6WRnu+V
InyTvRHtIzL0VoXWV5cl9P1NZg6Th8Cm+6bBK9uEcXsxdXWwxa2uQXskrlOTDVxdCguYYML42phB
ziluRWZlA4bOSpyDkpLvGGd1Ma8qN6j3+LZwuSuT4cHjMVd5nKJpy7PsR1jNHcGTUIKB8hrSc43i
XhZ2vNFzxb1IoL9eIfEcIR7xwYIM1C5iCeegd51wPyPL9HRtUPdqoQx+bgOmqzrhbMpR0b1KkJs2
FAsilzOtpyu5ejGasev3ofZJ5IG7RZzTXv4Pe2e2HLeRretXOS+ADgCJ8RZAzcUSWSIpkjcIkhIx
A4l5ePr9ge7usCUfK/b99oXDljgUgETmWv/6B610Rb7RuffvrRxHyzehNaB8Ja0mZHDdDXus4Oyt
pY0vJf7T577Vc7/U1R4NsKvBsnMJNDNDqybxr30X1djvIhAXdOh14mxxIiNGTkcYnJZWfYXer4HC
ZO0W1V+MA3+mEArkTC+OOQBVi2w6kS1Oy51n2TMuNxWBi5M179xkSEbftoD1XZMAR8ZQggpRwCXW
dLr5FS85wFPT1WBmE8FMM5N660neqxsjb+VpXEJ8U3VVP6C5aQMRx7xV7SZi9uCVEHbIB9TIS7Sa
6WEZBQEEq/clJGZA4EAMSnXUGmt5lblqwtYqlnuZygo7x9bdT+C0h6IP59skE0swMKk7ZoU0fEvP
cQuyssHLxyjbtIYw7uwWimIVrqqVqMFJT5XOtiZrdKNgQu2NppgDwxXpk21F2Cyq80im0Iyrlzso
W6KAKoTWxV2uKZzlmIsfkkRMwkN5G0RK5D7i0qzt8oQVb4kqJltvIiFhDI2bCuYYcdajci26iYlF
vcxHcm6wSDNMF5/c2mqKH0YEUh4u9tmd8E3wjXFsCGlEd4jIK85uZLtoBwlbtyawympO+RKK5z61
Z8MjxBp5tz6S7hHPEZmdqZaqPyROVORio2ubmAaow2GpaxekQGl2vZabz2PeJwTVZkl6NrqofS9E
aq2jL+DbyNNKMlGe8ZJScdzJWizYqhIVkzKV2daOzeGtSjWmW/m41gWyvsOyKQ8weyirjUMyzIn4
I3TfONulNsuviJn8DM3ZrdvKQKEN8YxUHTPB4I5MLz9NKvPLrIfJfolL+aZLR2n9Rs7Z+mxUxqmU
SGkqOIfQ5eyZlxFGRFYfm7PsvjNCGCVcWygYWzVbB7Sox+cPeBgO/HMlvEpYq7wDGWWCHaoyDCKz
pyCKk8KvY2kSK58oV6WSkstNBHmLxExgUQeTGDR1xrIUoFG+TbKHHU3McI1pJKczsnrCdD6Lrzph
ioDZYPtdYgDvBLoZc31asbKRpnnWN5Sh1teJaIwW68aa/lYnkCYAiMwPgBLlmTzPZW+o7RgU1chm
3KSMoAv69DCIzZbD3S0q5VpGbv+Y6CL6EhVUGqVpyUu0fH4Kt35iEEJZCp62bspLMX90eM97iWtT
nrh1rd2yDZbfhbRgUSgRbJmWMvHILKoIvaLh46yepbtYU/rHOGGAywhcAfT47JajwppP6pBy/f0w
BtHqJ1ZRbD2jUy78dl7LX9xnnu1uyrGz5RIgBiHcK6b5A6OKZDctYbUp08T1tGTEEXk2wzX9UYoc
0yG3/o1a5heW0tpDaIiq6JfQdbAD/RXraHQ3q6JI6faRotfHEArgWg7bpV+ndYOj81regw8GAw/m
pZ0bTAcZGIdB35m/a2i0X8AHPsv6SYSNPwKpET/hLn0lqkKiK90bCZU/U4ve/GJbnb6JOtyIZ4OC
MHa5s12kTrd2hGw/bU2MKrvqBVSehVkS2tSKYT6Vo6yf+t4wvuAqPj2MVNzbf+6+fuG5rTdu9fJB
M4K67xcXKtg/mT0oot0rCejr0JbW15mpnq9qKQANqb0BRxELTBtY8ZhN41rBOXXMyql6TSV1s42Z
8x+5mP9f6eknn++vLSmJRHjurB8Kg4OfASVwb9ZIgl9UUYha+GheVk+1vj4vo8IMsunjgK152cwQ
lYj66amgUknzasfra4pi8JqORn3EkoMIitCsvgOx2XcOE+uN22HkHypNVXt1Z/5O3QcX75du2kZC
uOqmGeSv4oO/LkQTHobMZ0x2JswDfeKVJKGzhTtvq5kUZZmg7HdjJg0kyw57TNejraLpr5h8fMPb
WSBWoFxSzDEKepwdboZGN54HiTErQazZSVUL8cLIPZ6wIpLlcMID1TmElpYFRN3gEc4If1ewlewj
F7N+VYsxHZwK6tW8cM8UkMu2ZLx5Qv80Bk2N/r9adxjd6JXrEDXWV8W054/CiVQMyUrDIMCvZY/F
UYy6d6zyQ9+zgcUh7AqPZpm+JMr4osVYV0iDnzlkmrVWB3Sr70p0/+wp2DQGBv7uT0QlEgVEAuFX
Q2Ryo08h43YAzHPKkHI7aEAOeHIPj9GiRLh0mHr+0ggA2WOXLzZZReEYcZMS5i7KBLFiY0ZZrPq9
FGGO/6dIeyxvCYZQWoPY6L7UH6sQw/+2FljN2taSRwcyp4gBXtY/CCnow0BtgTP9MEEwPKCrdPQT
DPkW90kxSU5javpGjZnfEuLIFUelS9obmzAe+oTm7uxJI9pjpsinnVZxxaIRaR2j/aZiXevjUWqS
Va1AGSpciea7oXFzYkO+zWmfbZukS3ZwEXifspEVuXQ0FHFp9Y9dkr/YDf3jMmny2RlzkQTNnAw0
ldw7d7XCPC7LymE0Y+WKL6j4BHjvMjEkuxAuSOmTJJcz7Heq14lp7qsxa9SGDG51j9c22wrmI7d0
os55rlXGwyNNv5WX7beyoJchuEkc1IndqFt7uzJ2cz8uOjKyjCWHuICFVL/VlghqR5vStZS2gKmR
2HeFaPpHVev1jV7q1avZNskOA6f5JDW6Z4KmF06ArtJaAqYAlOo6l5fOTrDyJECqeu3CEkKv09EZ
hYaBIWNlLrwjrdqTiTJp/GWnLvV7VU7clYKxNt725JMlxrKHqVIfa1mDyukQsrHcWY/QuGC7NGfm
B3mh109I6Z2zNgKzEDbhniNNNsdktsuzFXHj4KzPu1LVTb9yyuERKj3t/TgnO0bdFMMO7WaRgQ/Z
CW0ypPblw+EtXTaJs8jnzCpuh8mWb13f0W6rZvRFKw3skMcYhYPBDy2VtXBeP/UEQUDDdbxiYVTw
xs+zGMlqXl/Vad3f1Swj/hqw5MWsJyJrmiLFDhbO94ZJP8jI2rwmE2HZQTwZ9Z0KGQgD9ZRS5PMs
liWR0SvWMxP75rBUKXrBdQQWpwCrXF1uz6clIiBgGkDXPpchLosUElFJesXUK1h5RyAeop3ru0/E
pxQsH7yMmMRC44JqQReM8XiyJy+z8HN48uc+JDvsEx5QIoXbgKzf9gEcufUrkLckpDBkEkAI0tMH
0bjzzcLrVvrTHFGMjGv8iwPTbqPCzLjWEgmdRwHsrnEdpFFXTDXrHodyvNF5xNFIsuVEKgWsDiZn
pLbxCiLKAYILrRj4L1NNX/ZKtSHMDDgD4G7clOSN+Dg5EmGSEcFAwaM2AF9D+w3OMIjgYuD+uwgD
oMzsxvodq0l906rd/FBineyFepMflBVcwRGJbY2OPjx+IjU44qkwTSBl+eWS8JMKHbCnXtjihMav
/8RvPg/JKQO7LavYOCiq8kOFy0a5bCs8vrygWKpbBHp/LM0E6FIaQEPlyu9StZwhUQWRB4sT5+x0
bf1UaWBoWhuBqSH/Ls8jliTMC+m0/Ejt2NyhOn7H86h6mSKKnUat3fNos89WY8wtjM26eVfJocEW
NiNQt6V92rQW5TmxpO55Xc91s27DGN+0p7zNQSTdxKbmzRq+nUN0PiXMX+7jFfWmLllPARq0F81h
SRhL337v67B6jbUw+mL3ZAEzbWf9YH6NmzU4ZG5xOeGKfn2Wt44LQopbeHYtSFXdLgbHpIWc8P7z
bNCgEhx7h4mRzZYP7gSIOiim8cWOFJOjYnSdc+1ShkDh1O/HZh58tyAnw6qohA3aYT+2Ulg/Fv72
Sc+DxMIxP8y5Wp7JKSrPpk4RW6zPIKY8fG4Rzcpts1QU56PGbmZEw+M8UibLDHxOJcn+XilKNlv2
sSfSDeQzFizhEfzC8j8hwaEDtHSICDhGZTwG6UT52bKbSJ82J9tGzsQKqSaKk45mp+DFxpdYgIIy
xC/9WR2qF2ICAahHMGORhLQKHYWzsGp8gQCXVw4Ni+dzm51s7gbI0XxqKiP6RlfPNBhKy9pPtBMo
VCPgqwLaPEibql0hMnX2h3bgZsJx2jGlbrE0F5xa1iDp8QRrTVHD6zSCl+n5xPywNMwankMOiLhu
lRj+6JsmE9kXkqAIj7Jgcg4RM3AB15G2C8iEd7IBncbUY77B+kO7F7Xd/7BL2K0dH90rKfCEn7g0
ITKv5BtxA5Qcdbvkh7TkJUtkEn8hJOZlGEzu2mLDbiWYlVdlgIQAAsJcthzG+omqJDW8fpohkMBs
c6lbejO5jISaaN5YU05UVUgFOUOiGXoe+Ozgv5LpQOqf//v5Ys5FyhGjaD2U0ZEzVXKoHMqlm25J
Npq3RZwmuwqexEYkVJWRbbLJwFWPvhjSRqIDqWS5kdZCRzbaMyFj2UdvLJW1iVsa2E+g2G5x3yYl
6TquVcA81bRkUl/6HUACVzwe7DzFm9gxnpcmijF9ppjtAFQ2vWnzy7Kqd45d2P1bJ/t/o8rfjSpt
VHB/apR+obpf4+r7j/93aH8ZV/7xjf8ZV2r/YuKta2gx0Ak5fxlXav9iHrl6Q9L/MXv/77TS0P/F
d6BgoevCEwAmwn+nlQY/zjBVzf2DIv+/yCoE4v2pDWEcilIEIxO8Wl3slX7qh+sm6pvChSmjgGOj
7Y0rKke9SzaR42LDp5tPYzEMN0ToJcSdyyek9cpBHaENVj00kWKJ15VrFHfuUJS36Iof6d8ByGRe
p9vKQHoFrZx8H41d3YAKQyYvtBGOwYvMsWemorhNp7F5JULlxhrzG6GMOzh/YdA1JlzdsTBJGulB
y5vko1f75FJwH/3alqXXl/RmquIs3mTqo5eoy6ly1VtLI2XHbcbXaoLfbRLdQSeNz2CXfJBOkAUF
gu9VFXexxbQbE+BXGZUfbgbNTRuuIcEFyPr7raFnN/283JJJelIjvqpJFW+Kk9dZdlVQQd0yu+yY
D9oaKPhUE+JS5QD6DH4Fyj0w98axvFFt3U3VhouHCdhF68RTNuSvtrpoCGfHq9pkN+sd6ApQJyPL
P1JZKqAvXboVORRUUYwZsCKFL6Su+0iMV6ecLB/XGPzkc/d9DDN3p2Gyj6P5iUFcdViQGPnK2HJj
VNU3zOSox70OTWy6t+L5OkrjKRbZMZry16ZOX6vFvNgxQdEeWUIbgwsiTPYDf+RbI+dZzaIj0Z28
FcUgn4icN2/qYmK0SCwn/IIbxVAP1wOT/FWcB1HQZ27n98pQnTqZzJvPQ9eIi9deQ+mnzqTXdeuh
sv4uafAFEOBux1a97fRx18fLSXPAjID1TtKuFHbw+EPkfJmpJTcZ8LPOw9k7pDx4KeA/JKT5cQk7
itjOyoMEq6wga/lFQ+KkQeway7mBNYvy/bEx6pBSZrovVCLJMM1DkE3ECV59rxwOLsaY07tTLadB
jxI/jZvkktX2E8Xzm1OLL+6YaIxnNIbE3X4x+wazm+F+gfaK+0PHQhX7qOAZKSqmoVk3kMGExIOh
VrwZR56ni7X30YWAtpnIXPJqvYA83aqPZaS9u2IkoXBqYMJFODPbw33d9PfGlH8UONFDwKq6oC+m
exHCD8sSyLC5TnjvYimxr2lJ4n/ed60kxMk1nqq6TGnCzYs0DXvbrd/HdaLIQiAxkhCFiGDerzkF
nGHTRepEPaQhCik7jWcqwXC4ExbLLp+i0J9rA/KVy4yhtucBcqs5HNrCcg7ToChfsnjON/Uiiy8l
Zn0QNfPhWMR1yygjF++d1r7MQ2OdNZLSI1ZNldRI47JYpoFbMAiiNxlfQ7siRCWSxODtUgxJHrMy
fCwmxeohR7duQoGcMLALL0aZ0eFTrGVk7k2xhYMvra4kFGjD8CrWggYrr9RL8MEh/bdLPcuuL7kS
35YIdDYYPj9Wihb5bW+am6E3X4m3bN7LkuyhUll1e5DIHZvsJbm41rZIij7QSYm+1Tqzo9lh+S+p
/l5plQQkQPEXDyqTD13bCrviuc28Aqg5SWkJNfKCQau+MNXtdxMYrTdn9pOtWBeG5OMhHJoPZWxw
5c1+41q2IoV/xsHgtOg2FtQQI9BD2T871cDfMnosxau9MShEfUAeZ+A/XRKzxitVs7w/HXG3f/zc
P/PFOHl++W3Y4EOZMFBwOT9LXl1j7EuLhhgMdaiCUsvgeovYswgi/M1v+hkh5brQsToU8OoqfP9Z
QDzajBBT1H17WqVXN2Q3XLfjVBtnnxKddHT+S/0N0vkzzeXzd65epaDDBFD97GcYidKNnRZC9dyZ
8cZsh/tq4sVmSr4fFZgL6/XibXtqWjbAf76x4ld3Ga4X9zkVww48Pn+WOMosIuJvdlZvnkYEaVU4
tzOt6rpdnNIqzcDSp/exJWQ2G4fhmMLADRpC1OFfIwXAgSYqlxOunZy6xAG5bqH4aU+YoTOeRovt
27F0oujhiNZVelNazbYwh+tURI8qoYAB+ohL7+QKJHEk6SZc5Ge6NsZNDtvDP1/p3ywhuj5QEtD4
vxFq63nC3EI3yn2st1ujUm/JELotlua3rul/d0c//dNsExonzrCs5T8pVGn2nYm6i7Xq5sahxTZn
1hJjQ+Sj8ErLTYGLs5su0hjdDfOt3anFHfBEQmsafdQD+/JaqqQZBYSmTyeal5A2sr9XXOsimgG3
NbZ7U9LLRlFs7cDBpqfI1AFXIx2cJpmTUw9F5Vpm0+PUcOxDHDaOHcPuzWh11ckok48wQR5QZjlP
cXKq3aSkH2G1PDpRv126lsNbin08m/s4LhM/KohuEXI6ZVDsfb1fbhG5CY9oWG3rOspLY2azb2vU
WP/8wP5mh4G6Cf8LthCWdD+bJ9BY4TSiCKT8IwQFyomJnc3EKsJTRrH/59/1M51tfQNN4id4WkxF
MPf/6zNr9DmxkQlha5INV6NNjlg9/2bD/HyTftox8U3BRnT9t6v/bJ2SxDWCE1Ut95U7yG2bkPpm
hAs8W/0dBH3edbCOMt3Yu4p+GUM33thlflSm8BsamzfHGkpPx2iYYXgq9kPKIR677E5yLm40LfpY
rFEQJJpghSisxUtNfHMgNrXnPLE2gyMfnI4/tlqIAsih1jRT6hZ4Rp1fk++01RudmCK31nf9JDtP
1ZMPs2QJEjN1M0zZMTMJGXGslAJVG6l+NemXZZz4g9pdq1KHbC+W35hnGH/zxvIsUF0jK8de62er
pFKX3QQ9rtxrOY3CAF3YT7qeCl7JuOaYO5BQbgX57FwKxo9+2DYqMTwFeZWs5TBDqmaV/XYMCSXs
LK0KUJY9jakUgQMtxMsG6xL2tuUzhrnErp4GZsNOJGmnAxIqHlV9fIc95qHW/ToJqkPyspFKwagC
6XmcKcTg+8VyByd+R9TvNTItkoUb1qdBFtEK4I0e0Y9ESoc5oZjm8uii4PzNPOpvXhLOjPWfT8Oz
n4eLY1TbeTdiLjQ6ZUCJQ+z3yMcx1B4pYPSbJ4IV3a/nMM4igm0NDz6cRn6ynqgNMYt1grFv9LaE
/tdiDRKmx5CTytV4PgBTmbeg0/QGnW2KbNynJMqJYaUA7KvQ8qrSlX6CH/nGtRb8D7ANgPftvLWZ
dlYG50vuFq0fu1T7U1mJQEiYAOnCkGg+FfZ6GLPMIpG9omKjSh1JFl8Q4PQlQFalk73cbQZGzduO
R/rZXi7GJILE5AvdhgRZpeM75DhsZdh3Xr508WFyptvPJihkABGMhFgdy368TzBUCRxctv2lptUz
l/G+YSrKCA/oVwz3eqbd1kpyRNtQe5rdB0mZzcH6HwoMBMh064KUPdnsRtNu1teoncxLZY/3VrQ2
EGam8D5Jxc9rqiU1TG+mmkG/LfnqRjGfamJNAanC+owU8r1BhTj23OA0T24SQc/i4k3sG7nxlMbD
dRSG5YvK3A9lcVSG9LgUMEHxQqf96fIjTfEOa8ESgcrAwuTtsMbuJtfMl7gdy2OmmRdQtwApEbnC
NEZo0GDb1oTAoyO75J3xpDfJ785j629eb2odlPDqytFnKPnXPTefRVrrhol7hz2/l+1wbVXOvYE2
KzR5rdf667PVrjpX23Yuld7nO1/G3XYe2xH6E99WF6TydfhcuhCxnKERNsIjrBphZeN8PfXzPtda
hQYNDbgXGQn5G3n0Xiu5eyNJYAuWiHOxWxi6lOzloHnioivsMWk3Pw6CckttBFnuaoKzf9SBKDpU
1hGNIedhLEihSCPKbDvt77uBHZTsj2tDnqJPzNfN0PdXw+wB6HJr2iTAkkE9LqciHu/TEIOWQoNZ
ZVbzu9UijmtkdyVcM91niXUZOERoMvt7QXTvWs139n/O1/9D2H6HsK0OEH8qD35B2G6SsvzRVt3r
X9QAf3zXf6wkoPwjW2L1QsD6BMv+qwZw7X/pYgXc6FL+4zLxbzmA4f4Lrjz8Ac4yjGFNmyX/b4cJ
Q6AhoAZhG4fK4/KT/zdyADZjrujPHdOK7mFZYlM58QGB9X7aqQUjqgIDPfVUqkoV1z2zPksJmFWG
cDO1SW4yQwDazmKQzXbCFBJ6p+wEaXc5U8kCMZAHP7e9Ab423AqmULp8m5bcMB41F4P8YGy1N6bS
0UOB9NtPIsv8NjAaRQwZdbcLxjXhNqlSDFkrwi9uopG/9AdrcuWOBjjbN11anuyUOUMxmXd504k3
ZYTddlJh7cI/tfTuPKTQHx9ExiF9bpdVGdrnFrsg7FTRf08Xkg7QNk5EQFbohVFwLjOkpQVEJhCN
KvzYFv0zHrUj1MIenvxNJhImRHWDx+Q249l+hQ9bsHHqZZVtZB4mD1o8s03EzFD9JkkH64Cug+kl
lIyv9Lv6obW7eKdP6fe8ducNlcHK80fM5A2Dru9SPbmfGT7cWqkdpnu+RNzAOQsLaM2MUDqcYxuv
wYZk02nKK0LKCVYfOjmm1bbiL1AvN+R0uJM/ME8Iltiuzc1iKO1VU3PzZuAg2Ghdb2uHHs0hiNfi
ho9L4dhf5Sp0a7pZdw5N2IFKpa00c4ZjRlv7JNKmTwPo/kYhs8NHqG1zD+Tg1f1UHi23ysHObO4l
52ni6VYbQlWf5/HExDhyfCWSlKKJtVwxvDASdReS+77PNHieXUMNqXcjLk/jUga2MyPXNEJgWGcO
w72BMP1JUtoWRDUry72bU2ODOo12sjdW6OoRxLIvHyA0I7zZ9CUzQmVD6qHbtju9T2e1PTDEK4mb
SXMz0V5RaTYRT45IYxMryU3RGr7OSPZCkPmI+jwkFtgttUMyLASShtYGNiP4WFaNqZ+Y8BeNqsZ1
wnI7LJq61qEAUASmHWC5GwiMBDxOMK1Lxb7PJniOpn4Aqr4x18DlZVw8O6kuRr3UPtSjHXPg8IgU
eltaWfugKPHdhNjHa/g122iZgNiG+VlTx2Vr20m4DYf5q0pu6qGGFwOYVqfnulDUA7BZRrVS60cX
GycvazW8MRTcFAtjSo5Gn1fb0algMObzclBrXk3dyvUHUuxfyg5VZq1FtpfGneIbJGRuq9LuuiNS
pPTQJuNbUzX5EUOY6FRbVCbLUhA1BA+nAoFrqVK3BgrKLFMgJxdK6Ue1gh+BhF6FIDf+YTI2gkgC
JTcEiLJqlekqYjrHRzgFVaifozNhoThAIg3ZwQ/42iUKiu4q0aj+zNA3mlS75dOnp9SclcYLp04e
yBzsfzCvmwOH/N2tzcu2r+UQZLakPY4WpDZ1fShH82st8mvmJOdFC3du06soJJb7BIOFCoj7aANm
g9gxCyt06nmgX7id5NHGvjMYD21d75x5ukkhWcPX6SeO15zaMFyw3wqNR0vgJkr6ahtoRf4jNxi4
6+WIjJ6056+JgsNirWm+2zGAhIrFJpg4N4YkeDwtpsmDX6V5uFYadyr09c0Kpvq2O4ysLYnhG8/D
2ukthawSu/3eafL3xcY4qiaj70hqOHYMDVGHxO6k9B1dynANKyveCu0OgezdQLqu4nBRS1VeJsdI
X/N1N8v60EZLm7bKSUrduCZ6bR0r2cU+D6zZSnwin+06flKVFo6xPn3EXaHtI7slLivBUgUiEX6+
Suge+zkRm5Zt/a4jd9qDtekestS+hlZzN2KPs2WbcE5Vqoy232ZW9419BYBysMPBk6JLL6neD37d
Zd1O5UFt1aruL2ZkxlcxTe5NM6nXpVG6wEhJ146Q8qZu/2WeChT2UOKwZ7dJImmvLWGL3KGVJKem
Wwi1go9XGa+xARguYk6HmqykTCNaJ+3u8zKztjpQxNcxG2+kUjf+RKT1A8r6BxNKmZcrw2u7uE9W
BKsbRQXruJcoW3J45fq4ZXB+qKx0R58HKIU054IkvN6hbH8vzdncmHi+7NVOv5cEi7CAM7hhBRjz
yaxH9RJr4tq78py38SOmAnB5oPipjAM8dtqNpbgvhju2vgDAzta9VCrOrdOKXZuk03Xi0RWeHChL
2UadlyyMtKeccMGAcpVXTQEd0+3hBtB7Q2D40Xb0bmsOtX5qEA949SCTGv+TKvazOXd2+dQvh7jq
9p0k3DkJsx2wAjCNq0h06MqWwyz3l9C1PWeE0MPQojfeCaeneu2Iablgg2DcxcVKi7Cb+gbeteLP
41Bt0KzEbyScGP6o9+cpqTkTxvxBM4Z9CXPeHRYO1tR1N3rTfR3m9lIndvE+TOXedean1M7yzcD1
WFNWZQyC7OQ0zBDAmkLbGrAfdR9ob8HnA1NMJAK1DPol1k5mYkbbWRGz1/aReA6rXl4Z4xPPrjQd
EcJOxs40FKK8BfvFm6hqIC7BM/ElCi6yXmkV6GOxb+hlf9ZhGPmJrkv8M1QIyEJ5iJVxPZ6hLVaW
6ykONhmqrT8qmJx8USM5TAGaa4P54byk/bVMFefgttlynAbxYEyqfMOqmjT7sCihxpn2CAoscg3v
cgMrrmHPOavTc7rvhTLcarGd+J0xdtfWLG+ZxCh+nRHCPJOrnOGH1zai2faThXPHYn1zWtxApwQs
W9G6jcblBTrMxBe2V4BfbQ5f00VrNiOupQdS1vRNWg3xzoLU4DmE1PsFsKqftMOzi5PGplQd5Ybw
5+xRIi/ysP5wPiziHIIezMwzY5G/VswcvtqjYnlZ7zyLjA4TpZr9CPkiCZTQUn3djtN7aFqqNzFI
3Lk2HoVC0BdPxvoS8cBSD5EBFBEH2k3q8vGipi02RfpdNtnbrCr21XXL4Ztoh43q9vEFOoQZzLiQ
enYqNWiGCRb3/iIbw5Nqk5/aZamgzfQGNUIZ3Wh6vu+yMPOhe0Ix6N3q6sCQg7zpxP0dih5nv9hW
/U1Z3D1Dw+l+aHF91NzEZTCFeuCMnu07jfQ7uzN+INCKg74J+4ck1U5WKdyddJs5MNFbb0JpcUDg
kRp0OmyjmAjVEqeXVL+UEF58Umzqc6q1C31YO58LAy+PsdImuPr1ex4RFNVPeQKTXQ7aVzbIdtqI
XuQOljJjnO+MMgJmLoyMw6tVyufadsUJbpu5zakFH9WR8RJ8vtzBCceYxVeGuNpbmZvWm5GUKFaW
LsKKJmYQquUUDD33XCekB0YHRHqjGI52vyhQhtSgFPoXOmYEJegKGzSesCKDgsrDjxGvRjG+rRps
v1PTj/YW76voq6tQiOJZkrt+AaGwcZeDpY/fwWfAk+GNBEUnERXBGTqEZaV7y2Ri5WCoO57a0UwN
Zq/JIIO8qoBpjP5l6IzO1xfJdAsFbGDmVYiDF6M5hflQbODGMocrWoZdzl50uuHFTTocS3XchI24
pHEqHhL8SXa5tJxTEhfVKWXoi7+3+3Ve4m0+kPaOUaaxU7W3Po8pmFIIUWkRPmhRU3h5rQehYogA
hh0W+CYYKWGlR8wMyo1dY0xbsu4KdB4eMy3Nr7Cg8xNjCJx8qtlOoAhBiRiYtKE0WrL4BX+5s0WB
v1UdbjEM2YepQklCPpqE01kw1wAMIQilCGhVUpaHAqWfeT1nYl4dqsq4ukSM7FAzvOdl/1DJGamk
tdx1BX2K3pnwcMYS4QmTXGnMwK7SbG6UhhFLs2B8h7CMzPe8KB6mjoB7gsQ56mYyZFON4aWoiImM
TWZuelpV56xYHrAImrZI/1w/qcIE7xMt0CZ7wU6OVT7lFuZS+OlbkxM+2Fp+ruPeuDTGOjevyw+K
X0hWcbvR0qXyYyXTeaTDlwl5AD62ffHQGCnB60YfYThXupiqUOzotUNqsJLmN8g3V0PzrNgC89QX
ywnf1LaJsDOZrF2MqdJdPdvK1m0tzZ9zm6pHk+4XVaaXcpr7i65WflHVRCG2TebFhjpfdHR+CilJ
hLVUAmnXMHi2a49nR9jfK/oN9E7PurO8RtLa2Vrb437GMayn2XbMl0PoZMNmUZRdHn8oTk0ckNWq
Z61N5b7OmltyG5GUxWyPce34kNvUrZS0t4PeiB3q4R0cA80TaXpCmMABmqpHNXMeYDrhJZssr5Pd
v4d99FZVGeunEnd9d2NX4UM1LMzgpzJ6URSo1j0cPshkix8J+7y4zpODSVkD52WXcTh6CCiR0ULR
I4hd1c6GIe9SVEK+0qaq3/ULAif8eNRLFlYj5Zlyi7pncLysmBaOhDTkcjkJapgoMt5iKd8eGlbw
y9zEPwSyLk+E4+zFQm+x6TLQ7EFEKJ7zKiXRIEm0gtQeHReYqRI5BV7V2AGkivLuf9g7s93IkTRL
v0q/AAM00mgkgUZf+CqXuyTXvtwQCqWC+2bc+fT9UVnZmRnVVdUJ9FzMYK4qojK0OJ1u/JdzvjO0
iA16Y6xJclEpdBUjBOViITNfl2lbvVqDYDk+9A5NTlU/DuztDj2q+ANVdXrw3ajYS7+Qu2qaw+Ng
dmpHYvnDpPFvwZu+8b0uORexIX44cdMd5yhWl5gS9YWVTeklw+Fp5wxSP8gCPYCnrXd6+OQqLSQN
fmjezHPYow0sw5M9uva6A8NwJdjoIAkgdsNmYbpJerqlHs8z00IXYSly/MAuin1f2HITsuRa5TWD
5bhpww2zDWNV2ETxShLXVJXYWyvKghslWgXFdvqON9RHDuCiK8y4YhS1V0UHrF0n04EYC8JShv5a
5CVlRRO5PIv9NyAN8ab2XNaoeQSIq4LqJKkrN0PKt2/8Yd3x2QlRQ3C7AnCEmkv+AGugEojCLsLT
eqBuPLh5kayzLO93HFfOltN84q13ii0kq31COgXNlHfXJYbc0wozcbHH5LVPfX8Rq5vpFY9qnkID
3cL11PhHIN0e5LwE60HgOitSI9G70H6UwqqP7sSCQ7F9vGhSKdZaV7A2W1a/AJVaqI72j3rGwOtn
erX0FtYcXwtOd2QlYX5ONG8j/NFVgn5rK7JsQAdkQPks43aT1p5xHGRyjq3cQiWYX4XKfSo9v9lT
X9esGLn9WY7uCmHuyY/tmds69DIEZCyeN76V11mrOG4/57K6RZRyNVUIJjRItxkzClMG+izLLsB0
5cVqaCNeHopadLRrMxo5lR0zuIjA92+ROzsULdPlwCeVZQ8+OLNrOSMdoXHs9t97N4GN5JAJVZ/x
FkDHayZrQwt55Ih+gjBdYCkdt7Ra3MkCFGrbM37m02Bez6Kz9lCJGKPMPHRli+6sEgAYAcUl3Xbu
VbrG7lb4NDpz8cw+k7HJMAyASDPxwNl5Z03hxCvq222qBjovb1iHmnawNdhlzUiomQhsRBAPl5En
qONk8b1oS/82CQ3eSM/Z10hJ2aPb86Mn5JmgPszflbAQyZu7tiE2SGqdQMcucRQpFPYsrdzkIQ+i
T0/U181sHVNPvUPG3VXZeyvyfdd6P/Si1DU9lFDkqyXrJvc3dVKsRYKcZq77H1ULHDUz0reoNiIk
MaBrG3YZqVWWDFVY/7hz4oebomAWEAmonZxa8OCTs444oNHFaDWuK4ArNyiMrUuDmr5ajSF5g0NP
U97Xk17EMzRSfYrh0Kxq0LVjoTdR66KdVccK6zO63LVKxpxCLM26HVOckHjLzlmls3BrntBT3Z1I
jSDpG5eyvwLfrQ9xVgdnj1MNpFQjtJNTGteRtxqpyNsHQ6ocBprXoK3VcMb02hYRozZFjzBxfFhd
vEukL2rsKlwjJ6iYOeBLME8drGq2WKObtgA0/IaJxa/78P/tef3+s7x+zz+bf1++8QfFBedc1P7H
n//a/Pr38LNcpt9/+su2aON2uu0+9XT32XQZX/qrO275l//T//hvn1/f5V9O4sln+ueT+Ib5uP6Z
6bx80e+DeHPZEZOFu6Czfp/CO99Y5MPI/5PA1fym6AXVMhdfYDzL9/nb/N1W38hJs+D2CuQGNiF7
f2X+7vycxsDGGqQcbCuqcZuYup+XW5q04bqrw+hydkyqzCzD5NoiJQosPoBK9q8mAr5rA8XLXUz0
7PUyMV/VXm6iTPe7ZCvc2LxP2nSettoa05sI7mG6UkbBNM7V+9GP7cu26ARjxhi2gOONno2V3Jc8
BFLq/ClyomOfDeXJDFkVrEorO1UQjc9uaXv73PSjfeAG7h4JKLV7mBu4GDG07ec40gdWA+qqa5aj
liBtY213E4PrfMCEBrlleEtx4IKyc4NwbePB3SfGUjnAA7hDsSHRxRrDeOjM72k6l++MBYjPTu3g
S2zSUkAO4XZgFbBLg1HdDMHohWySfTJrFvfegb5XXqTaMj6GUtc/3Cr2b+yk8A5lkOvPcLSCGs9X
Jc5xVHWLN0Ej2JDDZZK6po36LZng6STWZ2KWdKhOAnIhq2z6qClU16FZhMemmo0PwLfoFAXelWtj
rovDFNcvPTxk7JmWYsPv9Y9R1bb3vt+OtBjGrL9D9whfOBVSVMIONSeY4aRjlOWz2/aKA52uy/zc
jAF4On7qUrkL/V4jPu7Wlhyega/xVOmK7HsWt+2FP8cty+E4/pjNLjvFpr4x5tC5THVbXepgno+Q
Ygh1cNxm50KBsdAcxnQL5tRZmvczTF/oehmocZU6vhtBHNCt7ew4CTdY6zJXvNDR5yErgu4kYsfA
q25G+7EOsoeykNFz2sYg84B1k2I+IcDaghVKBIMAx0RyaC0pyFh7U0bWsrvqJOHk+J1MO11Nog92
0YwxKwsZ0q+HpojgCdqgjhx/HH7EDAgpHUe7IAIsa+Z9lUTFOVbOuJK0A6dQl/MGB123srSXX1Wt
kZwsVlCgXfOBuRRzNZ5TiMHCpwCisAJUGsrv9ThI/AaVQ92f0QmVFcEqxHyE7oaijzrMK8T1nDv+
bRhM0Xoggx5AAY391G+Udq7jzO8/cASmB1MzPhoShvabvukgwRTReJxnpr27xG+LR79Mghe4L6Fx
yWS+ZrlcuOIX5oBNt4ogmtz1OFWCbT+l4rWFoE5RV9TdreiK+k1PJlqDahDvKcMeStapnRY2VeZd
4C0doEN5SN9ja2rw0dvggYMWZ8+qC4T9ZPdmdKzNSH6n4Cc5S0hu2rWrIUAjGPfeEjhiV6kzTiaw
bcLTZqaUzO5YNi2etKzPNhBeS3goRf7uhJH/yOj/u2EO1UZV2r4SnZo+nUqz4mqEKItt4AXFSxJS
YqwzDW6JN6vQr61Li7dib1UdvAAxMIMtdm4ti/zTgu5ABatvQZL7kI1jr93yFCYZ0dNy62XVvKZk
BhbbL/Gysoo3kgn4dh5abNmlcC8ds3GR0kaMNTWT7X3ZdZxojELcteGTkdnj27uzMFDty9hMx43h
t4HcSlebrxZhRGzDOEx7y6xAoxR5nOxdQNmHcIJLwzCsA4Rf2ssGPpZcWDdPnuFJ1ABnBJNuDrOg
OwQhlAe8TkP1Bre90myigKbWpo9oGM50cyMbbXyUjsuwvxFJD5J2MjhckAisSoCrmh2I7MlFjeo3
NUzDZ51Fw+skC3Flw1RFTDA03oQVD5Hu2g/sGsSlH6QbLFfIHaOBOD3LQI4izOo+TJsKjYk/MOjV
ZPNkab1RhXspqwmgFtFXtz7sBmiVcXBIUo7NUsh6P5r5A/zcbg/6LFgtVjdmFzom889Ip4KlRa+2
tTnOv8x2T95fL4CxlHYHfb2MegsrkpfcjBj3+u4os1oRvij1UMXPeJvpbyY4nan54k0pc24GNbZo
W3z+U5PcBCPUcMtP1I1IhmA3i0zfKdBRd0q44ZljcYTQmc4H6JpP1KnFXY1H8q4TTWCtzDgJngbc
jKAhWPqtCjDplwse5Mkr1NIJkElz58VVcTa7MT8jCIOXDFliQdbLaz9kmUKPzQiU/RrHNk+79ZhP
MSpnv2MY6dbgaZs8v058k19XpcTHNRlNWIONhI86uQ4rIgjVqRb8+qznrCvHKRAlaWTU99LT6pDE
6fBALefVyK2pju3ZmJCah12+b426PEHoDq59wBz3bJzcQ8gL/2AwPx+GSTt7kEAYYoN6foOXO5I0
WxvzRSiyiXJxYqTC3nZbt4CHUuY//aaLxXwk6MU9RDGI5HxIznXW6ZVTW/ZNULK45ZBN8WTNwbK1
sFiqlGGJi1NCZfK68hzOLhIdrueDLkdxwmEIrF4a7h6mBFp5EF00tNbAat2fo1+CFnNjPNKdrXQ9
Vvwc3KOXE1upWyvV6MUm3z/0omuedFDiFxZOf8HnSU0shUvNgMplj9AMOOwQd03mhuV9RDeLXvB2
sM2cFWpiQ6dCygmTJMYGWWfyhk4zuJpdfzw0PBjx51jDNQa6D7OM/Q8cM1a5IsayfoFmFr2ZGEvg
VxnVvrAjA5ddz1HD7beYCWRmO2t8Ru4u7pP0zCZkeMMwOCD8EerVKmPvxpoKPnnRcmgS82XF+3kY
nHmrtWWV98Xkv8RWEXJiR6Q7Huum7sTaLDwrYrEw+K+xEaT3DkV7fVaanJEL2/Vr1iNKpVBXElGb
J0sxz2F4LAqzhg6EF3PZ13PlS2ue7nUdbkaSVqedHSl3V/nKXUdFAak/CYfbWVjsQFudNTmuSiNC
xGo78buFpBNHpZWazlYPbLYZy4OomxV6zhGi7r4M09jsLrllLbRrbl+ADH6vg/mVsnd8Zm1bfCT9
aD35aAIeRB1Wl3UdP9SFO21hU+QHt25IQu76fO2W453K5lcOwB+QP96TVr263dB9t8uGCkKCzFo1
TvfqEjZ6oVwvO8PU2w4yN068ORYRjnAJirStf9izgxC1reqUPpZpfMwIOs4uNIjeW9sZUAIzymc0
hbgqDB88hRQ8J4T1NoJrHbN/Gpzc+D/TF13FH7psyh/tnzuhr+7m9zbp/6buiYYH7fk/hpqeP4ui
mQDRF/GfpUy/fuFvTkH5DSu6B4jUw8/h8af/aqI88xt3vSAAidr0y/r3R68g/9fCHLWA+OKYwNPw
WysF9JR4SDzQzEgJmv9rrRQE4j8rmSC3wom0UYETd0bz9rNuGtl8QyyOOV047iKx7BaBATuGAaVe
MOJMYqMLLhGkpc53Q6tqf8XgUx+kVwpzN9ca8UeUmUzH66bNnE0EMthYNSg7mch+VH0b3AxKIS+d
8NJgwxvFCk0NU2AKalJAxERwApILCHx2Iwi3I+i8xYUWLEbjJJrBK1rlk4bbczkldXQtPGluXWOe
HwNK2oXq60ZbzQQj2UZlXvPM1yxM8bxD/BGj6RIcb6tinYqS1VqJnRPbWgXVL+9GEEBRcRGznPs0
kHh/DFTcVyNf8+JMZdJtCG6RJ3jWAcEPLiyKlWv7oJ7Y+QGXNAbnDBUuO/Yg5G/iMmqv+qEx9iJI
wGqbASuLsu3HrcfBu0tcmAJrh4uyHmlX2LwifGAD4SOeqJAD9ZljP3qayywM+rlVR8zGEh0CkZ2h
yoXFgm4LOcnHxijFJQz7/NwattohOc9vgQmU56TzSAIGCWoRLZgWl46LLSTx5mCdDhGxHb5FzMLS
DFBph+Z2ctWAmjKtGD4VjvksXLc9daV8aZywvRdk/Hl7TwcsuiwjCSt86l66Z/llP41Zau0ArtDk
VmGClIrcgitZpvFmsk12piXQZcfpmzsXhifx6Ao0IQ5Q80eDWHwrc3Hn9ufcz4pNM1BsydA8y25J
1mlKy74WACJfBfFFj5ri/aZvEgc/v9oajdeunTw1Vi6yiz3Ra9klQ9Pg5FdJccvTVl6l0nqOB6k2
aYlDfFLdhB4iDO6nzqlREDgEbZrwz0vRoshJkjvIceYN+HZ3E4xyOISK5UECzY9F5LCOOrMEF1Py
6PX7MrhIQKDvOpWnP/xh+BCBb+CEJQR7RfKfuOMm53wfx/oAtQ0xVobQTMAI2aSIuak4nduSu22N
X/hImFm0yr1akZHUvMw5yzFCJY1dZIHqQwnFb9lEzjrsKJdFJ2LsqJHxAjg5PFRQ7e+crKquJjhy
qBgaZnBGxABDwCAmyzy6tvua+4bbFguBmqx9NUU42fARbBJTsvStWFhvPeGMd9PQLs79mKCMvZL5
FIpHL8jGeNf4YgAn74hZ4tpLhiiMvLtBseaq1pPBkuHeslJnuHcaYgMlBVUaiSchuRe2ppPER6VN
9xYEdxA9j3LO2dqIJANK75dLO0uHzc/v42sUDdazbxMJtMrYuyENCzA2bqUo0WbzqC+SA2xc/O9Z
OSe8msQEDLHXJWKB+z6O5XDfpjGb9xXkr8RGzwKw7DVNW41OjratwH8QOThtporJMV2oNXKydXEY
vuYCxTwrPthkG1I4cm5PHKzmdpxmAfVCxCMv34MYE24yxiIeCCe7hbs5IQd77b5wnO6vbE6ukd+h
Bera8jJGfEj7XQRpa/M/imqLAYljFDS0XRs8FCnN4dqsbVh/VguBlA+WGLdfj5//7Qnm/3NPauLm
/rmnH6FjGP/0lP7bF/32lHa+WQtDnBmn/HpIM7r8G37cs78pckBd6SNZXbTDqIp/549LNv8C57Wt
FCLgPzyl1Te+m+0x8URPZFlK/ZWBpyv+zvXGj4cox7fkt4BE/pODyutVWZZ8TC88byoyLNHEQ2tG
t5TJU32KMSeNRfA2FYRTMy0Lo0ezI6NLmnbJxj/sru0SWYuvexuNTSCCLZQp70yDWNEbF8vAaoId
BLvgUAftQ9AzNVxPXf1uQszSQKi4wI807sWT1aKYr/IhyJgTGPoXBwXDsYxC/ySn0XmnfM/m9Wg1
zrtdKf4RMHX/qVWl8cnsntQ0AHnjp+/6PnlWMXPF66h0t5r20wvH5EjAUeXtVR8UD3gucM2TFsc2
vWvhKrBFLQ02CA71AeTIflt5ScjajMV2ky9uZNeyx2uhR3hTzBffMgaj1rFpe4/LUhIDg4UuPCGS
6dZMYinLKb2IoPfoZHa0IAw0mvS7zOfiGA6wdRxvlhsHVuILuUoFjvVAbgxo8+sssIcny0qmu5xl
NnavZrEgVHlF5zSb7n4MwPyYY2+8tsBzNghXxsfIbKINsxL0ufXc1+5T1cR9C2J1NBi6EKbCdiYJ
6MkDf7EqurNsrRuW6XO9M4C4Pujak+9dBdBmpbKhepUhNCC10FXGAQjaCrcM1yIiK+3BTx1YWxPb
5IcwbkvqDHZ+1QqIjNmvNJzi68a22Se5bVMhtaqKLN9CjmH35UXMfNaGrqF+DjSmR6EzUC1ff8w4
xalrKqUJ5iMuDZJJlC/7Mhs/9KlawFwWM9J87bR58JRIL43XTgcequ3lcvBH4SzYETv+k0d4arc4
b/wn0Rk8OLXXlz23phQPFkFB4a9QHJaJ3Uzb79sHO2qd92rM6mYv2yUVC6nJfPSLiZ8/5aI8WqFI
5zV5vLygL+SMxUiVjjCds+gSSBO/wCDqMdxShnF18z6AST1A/UGryv5rwyzJTjbeiHx647mlsq4D
RvvBrmkBXxzaqo8hT5VJ+0uSMA+M05m/SyQjMVe8JqUsS5K2XqN7weXDDsHkP0iv4Nuj9ePP3oxh
bjVbKVdQA7yiya9dm11qLg/jGPG2zA37f8o9VMZGxYsIOss8Iy5SgFD5iWiL03FHXJ99GDLBvVn3
Ftc3GcJl5pO23iKMZEwrB4swLq2FfDenqfFg9I3s1kxdvdaWAItaA4K+COPEkbeM1v1tCkOxPMR2
jCkqUJ1tr2sLAsIqtDNe1pSDPIqCTD2jfZ6Mp6/fkkS9LrzIJlRU7O4cflkHymizMuhjrmHNF3h4
UmDpqwbDZMfAua8RLmNkT6FpLG8pvvDlmizq8+t28sujj8vtOGlUxyQQxggIPD9sMKGWc7xn/soN
AWAA5N6QcUIhWmWkyBpn2sV1lf2YZ4c7MlHGck8hbitX0Ey8nMFnP5RHV+CeQDScjutlcQg9yLdm
0owVoI4BX1qfTNUrnv/OpjDsIHhnjHYFE0ikqK3XrcvKYdboWAbSpcYC99DlkBrXE36Ca2W6wTFh
svPEm6mizdJi3UFdaBG0kZn42squCXZuYo33yBftPQqUfMcMn6i3PnRuu7htPhKG8jaeJz4WGYly
954yGCZYmhvb0gPR4SEX4KRMafDq8pRUrrl0igY4lM7QgfkFc3YuGXg08otdNI2++1GDpaX8hOS+
bPEHg8MB7cEhDBN5YGHA9Z0gMDxpYKon1UEj4gfmw80gHAbBfWiFW4Nh7grUgUCgoWWFNjK28Vh5
EVlRPDFuC1EVdwSvAzzr0ywpV6C5kMyXs7uDhTB9Sje3LwPoLBdJ74lfMsf9sj6PLoA78MM1e5ZP
m23DA/SG6VDljJamJAvWZWw8gmTRT5Elmw2cKPwzme/F+0mgLcG7kJ3EWKBQ8scC7VjO8jw058/4
C4IMSa85UnO7iFGTBZOMlJkcozRpjqBXwSiDW8DYMcNnwXjgIFFcgMtI5inIoGy5p4X1y5g4/2QQ
D6SZ9CKAzSPT6ctioThn4JxFTiwSZa4AN5l6fSNOWcppfjtLOzr0pr9nNDzu5t7uNw0EpyugCuUq
NbrgXPSa02RiAxAbVXcnCua04QDBovWbOdz3XWyfqhQG4WNQ2eUTAkd9nw3yDHu5vmOERWpO2Ii7
gHzweywIAK+6sfVuary9NLCw+Im1MV9CaxiPMvAe5tBSzywYrX05OqXeO0NR+nw+2NRd9HpcPvjD
BYJ2VvuVdW6asFypvIqcbWZG5mkgEnM9BXVr3jYRa6vRwj2SJRqiZmJr5N59C7EwG8zC3FDnD29B
NeaA72XnJDsz77r8YqqzrFsbsNa2vV2XZE+Z7YNVpN5rbPlmw6MQaVCXyG6VI7I69MrmroYE/jby
eD/Cqu6uW8t8G7RXX4HCJp9KDGOl1mDE2lOj5mTTS9+6n/D/EiOYiFv8Mu2PXo76bfLDsn4fWzPr
b2Olg5DJIPqpMEuLdVXrF2uag9sIOt2GCTxKIU+Mp76l9QZ1t+pdBW6usY0brVu1bSzIQqxq8k9M
wOOpJhtrGziTdZvEbf/qxQq8dB6ps1/5zs3YDXhF0iLCCUmienXtMva8go9uwWvsTONWpiV5h7LD
SpNn7qqXRNpVTV68xV1LOlpZPQZdZV6mpn5qeSRuo4T7FMnaq7DCQzIkzcmYHPlCxCgBqURl67UI
GrEN0PgfUemGN7ZXskh09YXXDXhdXIsJrynwSrtlNcrTELWkHJOws7YiaWdoc6yu5eFnXCO/sPZm
HJ3YQUPmyMRzkEh3CVLPV9oC4k0IQYoIJss2ouq5D6yKEPoRvXdo+8G8CWUN70DxCN/5OFFH4AWV
fUvenTp7PmL2kg0nD/oCtkiDmWadzuPOcNv+qtSpgw8ufFRmLY6FNuKNsBeQYYGQ12/z/D5GlI0S
ifJjB1Y1hsaCy2dbmaOx6lrlMCxuouiMRcTe0QROD6bW/XFqbPOZVpEDSoXlFScQwN2RyfOmzf1b
uzX7fVV0EX+1ZHW0oRrfIeFjGzwVzbClyYujVYQY+bKTSXcbx8rc6EAd0Ah4pzIlJ4R8SszWAHuf
oi56wYFGDqUjPAqKsQ8f+4rIOrcZUQbWjX2pqpy8djO0VhIOyU51ivcB7PegVjlKgXntuR3gjimN
HD4JeUufPjr1jlkZT8cMs/aqdvNsXw3SQ3vOC++rUd8HSenuGrbNyZbH4XCBcwV1XOanKy9AgTVq
cYdFq2AhStjihhzl5sjeV9orMou746glzifLGu0dXzNeufkYeWuX8+YXhBXqh8fWDfiTciBv+i25
uK5bX/jaD7bZUlpVxKetwGsA0pGI9KBYJmpLMGNF8EAfr73O666GRSUVTFm7nvp6MSC5SKEA/V/P
YBPtR55vYDoKMDM9lFx2UklLrGWTotgAjxSquwwZ9YxlhZUgnnPKgmKQ31NhmeHOV0XBB8ikFkyV
SG9CHrJhn42nImWmOHWsytZJ4wW3DWXAlcXMhJN3ssMXN0dGAUklocaS/mvIsPNuDoaECVcY7eq0
m07sTJxrQoJxZ0BSNzZd6XSXqILb4yjqae8V8XgWTts8REN+iTjsWHnzuKl9q77JCQj5IB+IPWtb
60sBKHCvQ++JQm3YuY1mj67lbdITKbhyCHJhMAipJbskIwgWVezP84SgFI0gqNYC7Xduqfmus/FI
jGmeYa/zLawdVUH4sF10XBA7mE9pp438Y+rH5kzy6HyDEE7Deqtip/vutdUDSswixboVdzKw9gxd
beOAMGRfR7Z7R5TtM1z2MTpijHCDk12Y7+3gV1ejQyEHdavuDqBLgwWYNKV4RZIIAwKucvM5zvmT
HhgiFsG5rJp658QES4MwcarheY5kuZa29kL3HFpVfebpd8AwlRvDv0CL/ExoAHHnICgSi01YyL8H
hsNuIXeGutbVhM8NNp2oE0fWwzy5zS++Fv8qM8v52Vfvw9ZjemcRIWhKSgUmBX/kz7D1nMD9NOVF
kWv/1EaU7sjZnPfUaIkPAKL3wThcymuYPR1yRa3sYFoz2o7yK+QypFwZfLC3qi6kvsl1LwhSUTOS
FEv4T33U+ltUBxSAci6WMO1cNb+YoWn7NPSyne8tZQRAssZUX8RdR5mJq+gdktfQ3jfgBZvd3JLs
26xJwbXlG+5WjCyAo2jYwsCxqfVDepGUE+Mhd+2KWAjowYt28oc398W97YdU9G3d8O8VMoBXE5/k
eArpjYzl7DRpsEgBup2Z0zY7P6Fx2HthqS8m/qG+kWUl1F5HAj9+I7zy9asXzlUtrv+waPlveFU/
82R8eMVKMqnxAFYxnPmJbYAEH95vY5YXzrT0y06c0BuQc0G79s9/0PKN/giV+fpBLFkoAzCkWz/j
6Flc4+yCLnqRRRlvcUW017Ytat4fPnvyvYlZeNIbjjQhM0/Z17/60z0Trzt7IGn65N8t9/4fUEeV
gdbIRDqEKrqyHhS61g3RjhP1Y6YvypE1wkq1Lk2AQXhT9eve7x+i+MXPMBLf9BbJ3mLaYLPxd68d
ZzeRMIEuLxpR8d2xeHXyyk1r66FIoAZvpFiQy72csEqHgK5WJoJ0Gr8idLOLUI7i4f+PN/8nMk6G
kou+8R8vIp8/m/bf/tsZ569f+duM0/2GjFMpgAXsD225DDJ/m3Fa35RDDp9U7CP/hib9DapgflP4
AUleBMNpe8Rb/L6JdL/BU1MoAxSHIltx/6/MOAl4+OnDRugDS02ci+whv7gPf77dw0nS4ydhBJXQ
7Y7ozRwsy1bVHLG4SzwyyzQr7Wxxx2nK5Cck6CMeMc8s5U8aaYPiHJbBTre+vvc9/g1ZS/4TIqps
H/lGiMNkqahoiepll0OdNS4lFyxPF9dg0gVLtSGpynyGqJiWUkdteh8lprMUcHUgLwsvZeCvp1Cv
QqISHkXR+AE84EWKpJIXdkNPyGKoDCUhg49z289rXhKjit5A1LHUkuFSVbZfBea41JptYFB2zkbA
ameqY8Zls6g27FCoUEvjNg6qpIH2DiFY00ddzcNUrMalup2XOjdZKt6gmuwdI4nobGEDqlf+vLxy
BjENqVYq3sRL7QxjkGo4Gqb8PowcZ8eolP1gw39GCSSOvogfS9qTVehRlXty2nk9hZtRswYL6UVY
b8WyvU+ZLZyDUti3wVeZX36V/CXpOOxhPWPGtB74kBd7ubWWPkHRB274nVPEQ7Q4skTmYhnwEYLR
fu7StLoQNB3u0n2ILiIUbu7bjYWdKtu4fQS/C8cKorlwlqeWch62TqFakHeYgYIciedQtI+ymSgO
q3gWWwOb0VomE+2RbgqH98PpToCqIZubr4gmnU239FVp0D4FxWQCcdePUzqRvTyZxRuL7OkSFr+7
yicv2kBdW1KiHbZAYXjXyMIuqN/K7MpLcliUX22en+WRuyKtQ92g8lPn1Ebna0Ru/xrowLqdYPJt
nVCNJ2J/P3FB0kwW06y2QR2HQDyS5nL0qZkSZa9BF46nbOlIM0Fb2RU8ZYXdviA4LBiquumBGCia
2eGrsR2/mlyNLxVlT92hCO3FLS28c4SXY9+n5AVuDKfoqGabGjtvn3PJhirXV0wW3wZMhddGZRlb
azA/ZZG/AbUqmzUmmPrQL115tvTn+MnwRuR68l5ZKHQPs9GV66QPMoqXgPZ+/mr1za+2H0ZIka2z
YhjeGPWW5kZMXQxX3qibcZUus4OZd3nruC0IYmBE5m2/TBnSZd5Q1aw+cJtPwW3POGJwxOvc+K8m
Cn9N4cOqwswxHKu48tcSd6jeA0mkX12GHA7TjjCoPk2LTLBVsoxC8GqZF07WQ7uKMhStaKIWBKyy
AAZydvAd2BrYTXRNOPfRU/5wgNqSN4gDZDSuu7AZrKvmayzjBfBHMRVVr/nX2AYCCIW0iYp1mekQ
nVci92LOM31NfJbZT8cQiB4rOiDNZjBkzRYbXbSnOeqtbkrIZWDDsSWTsGC2xH6QiG872LpLfliE
jXRbV1iLlWsY9NnKe5Y6nxyiJoHMuMZF2DbRPvVoBAJlGTtnySrzl9SyAgshnWeWvozM4zd5Ug9H
jxQ5WbT44r/yz/BCE5auE+cWlQQwliUoDQkAfuE+leukzms0mASqIRit9j2EvnUv8vAKN9rAFUjm
+YEqyDk4zN+vmOUYT/i9oy4DhZiGm5zMtwz4VeltId3ku6Q6qmkkxnFUm1I3FokN5ME5SzIctqHy
SmR2HWO1MUaNda0mRs75ipRLVU97jGn+1va1/eAt2XNKkZMSOaCp2OXOBLJ+xdT5S2IdFpiOObw7
HFnR4fXTPTsfDKPRV9id4/p6Z7E8WY1zf53N4fQDIDFevd51dyR7IdAgoadjXdN8IMVDGepGNM+R
KsSmtAjcC/IpW4OQ16c46954sCjkLxle/XnJ6suCErpUWw2DWrQx7Yf1leznSrc5ySXurw/FfYgo
6MJeogBjc+FNF16yz1zySunRLprKM1eIgzxEHuW0FkuooKUL8wDRn3RXP40OapDjlv2ieVQtOVs8
sb1dU5kWbhjhH8cluJB5CGCJGUJkE7r7ofLBrgQLWTue/pO7M2luG8mC8F9x+E4F9uXgjhhRpEXZ
kveWey4MiGQDIDZiI5Zf31+BolsgLUvTYMwohjdJVKHwUKh6lZWZr8R+CNUMtcWYeysZ+rKtKuks
xUkOA0Nq8V1Itfoxo7LbKKkVzCt4Ra89UWLRlzj+C0IURzg82xe64stXjSjKWJXpuzqK0onU1vkS
aLFG27CpJmtKr75HK+Cet9DTZllr31nANzNXz5apDY+lDKq7KNLKiSQ3lIgsWW7kjKJ5We5eltS5
uaAG6s2WihdFHqs3aqRg01lu9U+YV0cohfIbt1l/LkVpyspbf6yJ69W81hXexvDGNaN2WhsBNS1r
36W6IKU9jKmO5BUHbtulQtq2hPzCic03qhGxxS6J6+cUNoBx1a6LBgFeLrkJDJtWxqekIwAUktrA
BtA6agBGGq008ebU8vlCZV979L3qCAU+GHqL+x08A2nHOcBOIwy1ickerMG6wP+im3hMwEhoSWVy
tCA324BTNerbgPsra053ziUMHFYNwncd2VybflASBd78Zp21t+qmrG8RNddXZoG+Hjlx/ha2NLV7
t5GJa7jcBNsryQgqpv4wJgZsHy+bSGoncsSMibOD4TRrrLNhlmFlgV+AymGGGX222hILTgklGMyz
CUKfatoolrtEfzV6mxdQm/LGSnHGSbFEFlZS51HM9BqkKgHCObWeepLr/q4hO8fKEZIH/EVc4CDc
C5f0Fu23hKs2Rf9KzCxZ3doKzcFGRe9XRt6kUNDwYbTTUFbznJVLmuo5a9u5RT1UtHBmyQFZwMld
g9eLe9Fa+bacdaAV0vTRbJSmBonfXMJFDidF+4OsjwwqnRZt6k8DPcWd3bJblGxqCRfITaU/ch22
xwUUkvUny8tQoNhrdAK20WBCwJYZE5E5/jWWZFy2skcVizSoKc0hUXWU3W7WFLch9pAXc5gx76O1
JezrYZNQMMbXpkauI2uGSnTut0XZCIxK5f/9OXQmdctR26hCqOrn7kStR9GN1hgcZ5EBpeE4oqzA
DD6XdEuJqfXY3cAMgvejWtR/ge7OgVNQSGM/K4rvTN7tRCVIuOHLd5oJN7QxdYmCluRbiJ8C9ogc
oAa4kxfYOp1npa6MC8hhVLIyPAy9U4pdUYHFKydoQK83erWZIqEv3lclskzDs6D7x6qlf8rDrKR2
ph4LfwUjm9g8tCusF4DvwlhrlvXc8v5tk3N/UxrDfDfXvJjTk2aLf5hEanaB8YprX2PJro6Vxvxe
QC28bebsDA1X16aIfNyxUuvSLAOER4CIfeUfKsVuqjGIIHiGirQ3ChX7Olw3zYqaGZyPpPhSMZ/6
Vz7S1wkW5sb37RYLsnGAzdh8Okp9r6sOpZy7RQSIGhfqZ1A9daIbFTVuqZmEE5tvvwVhLCd6vd2+
a81thXJX+BuZAY5DcQVYqEPGT4KN51BMFwkEOktcL/ykEDY3G/AW3DbhttU+2/4ixffUwyxnK5lL
JVbq9xzmtzcW3ulfNpVMoSXm8/WfnLTnX+1YCr+72Iu54OxrG+t6d37FgQ2y9808nZqM13dS6hqf
1LaoxpW0SWZKK3GBVh9BOqQKewNhj9xfMia6PudEksOfgKk5iqeVsdHfrsNRPKslIPeNHVZf8aNS
pyMpmxSbFFaim3l4hAK5rgX4yiQBMz4Cf0/MLVKpLTOfCrsDVwKA20BAuE2H5gYC2E0ExBt0YK9P
jhJGUkoCBRTsdaiw2QHEAirewjpeGh1+vBFQ8rZDlSsBMP9/7f/veVo/1XEiCP1b5fkx8ePiKzUw
D5Sgz/rSrxt6pjBUBTQ9QBS6TnWy1F+1gUQZD+Dl6s1rFbNFgcHpqiTscW0bNCFMYjgl3Z9hzBpg
CrpKGUlYzHyAl4AwHgTpsTD8+g6PRbPH7fTuYJGUMU55n1eun8Q9y0kNWLGHqjwSg4MWejHQiaQp
oODuA2vrYQxs+0ySQTWoxbKL0e6C//0YOMuIqnA4L2T+ongYAxPG8/OCcNDEgyBYZzx8SGlghd2H
B/0wCLKkn+kaimBjx6Z/QXcv28IU+zlD4PG7185wAFUEPrx7xObB3cvymYHxOSUAAMr4/K9eg4M7
2AnIZ8s3r0F3LXiLg6KgmWcSqSL8Eq27SengRYAZeUYQZIVDh+5SL2gQwOcYevsqnrS6BrIq40Ei
PoevgMztyyYME21nJr674AsKAmdo2m5kHixT/8GKwCDQcLTXBVLcfQ5fBQW9C0sGpwqCMfsCXwUZ
BcxukhoQBQ0TYo6NlP2jPloXEQQJB2JL2s09L2gUwNFTgfcHTQWqdqYpmDfJ2m6+O54KjLPOAkIS
Sigu9ZLuXwMPGnj/OE1DETcsURlu9zlYELq3wGJV1Hg/Xtb9Y2OvDE4HyAsVmOow6buXXGJA9dIB
sSCa95T4Z9//MwbJj+x57Pnhskuu/VX+wGjlyS/sE8/jBu4Tym65JGvsfVGYsOya3q2p4uffeqtt
N8Qf/HE/5Lvr3P/7/Q0eX7p3rf1d7X956a8yJ1sg8un2EvfdFP40b17/K3TunMh5mO0x7TK9/d2T
N697/Xww8p9oOA8O2tVQFQ5uN/Ox3O033CVowxsOnDh38n0XxWME2OFNH9ry2AkpnpcdSEt2GcXg
tuFDZ84y2fdS9HqXrg9vGQP+ReEvyv5eAH3q/mI/dRb6sS78anRcrEKncrLVviXRbUx6ThDs/f7l
VfLnKxhQZXTX193CATrBKJwSdX/ZH4WyJJbFoWFH+4wMqd8yWyYS4qEtXxJx39+30w1vlf3G/hf/
/GHOlo7XG4D3GdLQDs8oWhknfv+NJDE8wfibxUtqPPajLCRdJwhGUh00a1ss4UNj8e54bjJkRT5B
w/SsXATNvqVuXIj0e/+Lfz4u3ielnx+F2VasEywv144f92YPjsBOsbxcO1lzVNRXQv4+PBzXTp47
C6/MV0XRG9MKWd4pQuIvPN91+ugVR4MneMN/WYzlcXbSs5aCaz+HU537m01vbkLFJZLCoe+NaP0x
87qhHU/i4mAOuUdJhnb6ZnWXOQfZE+ARzKnB8bhZbZ3+uqXsYN7hfa5eXTrRJvf8/rJO+/YJ3p6b
VfXqapXlq95MxV5UPlHj16vaX/SWsfuN7iki8wcahf3DEzMsTYs95OCmk6zwXo2dLGGl7C07imoI
quZpLnDhBIeFmKAbniAl+eD5/YhrjJbhvf4QhGQk/V2NAvXwBJPsB9wNDw8IOjhgaKQ/PuETM3Cy
eqpg/cDmvyTlIwNRBc08wSPdXeB4IIrmT5APfiX6qzxf9VIKVZUU0LehT/brqu7vKlU6fYJ2vxWO
t++dmFPucZmh3f19leG/0tvzYZ2qnGAt/in5eOfKMLTTtw7rTuzCie1FZIdXD278Keb0wJfn1s8X
SZz7/b4bncnS4L432M/Ebi8qOE09uWb+DGn6gcIe40/789af/VsfXBPfWIQrJ/vtLwAAAP//</cx:binary>
              </cx:geoCache>
            </cx:geography>
          </cx:layoutPr>
          <cx:valueColors>
            <cx:minColor>
              <a:schemeClr val="accent6">
                <a:lumMod val="20000"/>
                <a:lumOff val="80000"/>
              </a:schemeClr>
            </cx:minColor>
            <cx:midColor>
              <a:schemeClr val="accent6">
                <a:lumMod val="60000"/>
                <a:lumOff val="40000"/>
              </a:schemeClr>
            </cx:midColor>
            <cx:maxColor>
              <a:schemeClr val="accent1">
                <a:lumMod val="75000"/>
              </a:schemeClr>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3</xdr:col>
      <xdr:colOff>545592</xdr:colOff>
      <xdr:row>3</xdr:row>
      <xdr:rowOff>6096</xdr:rowOff>
    </xdr:from>
    <xdr:to>
      <xdr:col>11</xdr:col>
      <xdr:colOff>560832</xdr:colOff>
      <xdr:row>16</xdr:row>
      <xdr:rowOff>36576</xdr:rowOff>
    </xdr:to>
    <xdr:graphicFrame macro="">
      <xdr:nvGraphicFramePr>
        <xdr:cNvPr id="2" name="Chart 1">
          <a:extLst>
            <a:ext uri="{FF2B5EF4-FFF2-40B4-BE49-F238E27FC236}">
              <a16:creationId xmlns:a16="http://schemas.microsoft.com/office/drawing/2014/main" id="{D817B48F-2372-E9BD-F19B-8971E8AA7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528145</xdr:colOff>
      <xdr:row>2</xdr:row>
      <xdr:rowOff>15766</xdr:rowOff>
    </xdr:from>
    <xdr:to>
      <xdr:col>13</xdr:col>
      <xdr:colOff>223345</xdr:colOff>
      <xdr:row>17</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16C9FAC6-1FD7-E613-6A63-C2F161419F7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42005" y="381526"/>
              <a:ext cx="4572000" cy="27274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73925</xdr:colOff>
      <xdr:row>1</xdr:row>
      <xdr:rowOff>92692</xdr:rowOff>
    </xdr:from>
    <xdr:to>
      <xdr:col>9</xdr:col>
      <xdr:colOff>375314</xdr:colOff>
      <xdr:row>15</xdr:row>
      <xdr:rowOff>0</xdr:rowOff>
    </xdr:to>
    <xdr:graphicFrame macro="">
      <xdr:nvGraphicFramePr>
        <xdr:cNvPr id="2" name="Chart 1">
          <a:extLst>
            <a:ext uri="{FF2B5EF4-FFF2-40B4-BE49-F238E27FC236}">
              <a16:creationId xmlns:a16="http://schemas.microsoft.com/office/drawing/2014/main" id="{7D843367-E1C8-AB9F-AB02-116E70D8EC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45151</xdr:colOff>
      <xdr:row>0</xdr:row>
      <xdr:rowOff>106680</xdr:rowOff>
    </xdr:from>
    <xdr:to>
      <xdr:col>7</xdr:col>
      <xdr:colOff>48563</xdr:colOff>
      <xdr:row>14</xdr:row>
      <xdr:rowOff>26073</xdr:rowOff>
    </xdr:to>
    <mc:AlternateContent xmlns:mc="http://schemas.openxmlformats.org/markup-compatibility/2006">
      <mc:Choice xmlns:a14="http://schemas.microsoft.com/office/drawing/2010/main" Requires="a14">
        <xdr:graphicFrame macro="">
          <xdr:nvGraphicFramePr>
            <xdr:cNvPr id="3" name="Year 1">
              <a:extLst>
                <a:ext uri="{FF2B5EF4-FFF2-40B4-BE49-F238E27FC236}">
                  <a16:creationId xmlns:a16="http://schemas.microsoft.com/office/drawing/2014/main" id="{970D5426-1BB1-D0E1-7CBC-36B8EC5470A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979420" y="106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525211</xdr:colOff>
      <xdr:row>3</xdr:row>
      <xdr:rowOff>40830</xdr:rowOff>
    </xdr:from>
    <xdr:to>
      <xdr:col>7</xdr:col>
      <xdr:colOff>528623</xdr:colOff>
      <xdr:row>16</xdr:row>
      <xdr:rowOff>142193</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D687519-3028-BA9F-58A2-3F6A5143B44C}"/>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3459480" y="5867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396809</xdr:colOff>
      <xdr:row>5</xdr:row>
      <xdr:rowOff>156949</xdr:rowOff>
    </xdr:from>
    <xdr:to>
      <xdr:col>8</xdr:col>
      <xdr:colOff>400221</xdr:colOff>
      <xdr:row>19</xdr:row>
      <xdr:rowOff>76342</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F4428615-E5B5-C2A5-06AF-F065D49798D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939540" y="10668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327838</xdr:colOff>
      <xdr:row>1</xdr:row>
      <xdr:rowOff>176028</xdr:rowOff>
    </xdr:from>
    <xdr:to>
      <xdr:col>13</xdr:col>
      <xdr:colOff>32489</xdr:colOff>
      <xdr:row>16</xdr:row>
      <xdr:rowOff>172484</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875C9D3A-5D29-5E07-F347-00ECCBA3285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33138" y="358908"/>
              <a:ext cx="4581451" cy="273965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423884</xdr:colOff>
      <xdr:row>2</xdr:row>
      <xdr:rowOff>48260</xdr:rowOff>
    </xdr:from>
    <xdr:to>
      <xdr:col>15</xdr:col>
      <xdr:colOff>513906</xdr:colOff>
      <xdr:row>12</xdr:row>
      <xdr:rowOff>112233</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B8122FB0-17D7-C32F-03F5-7185FF904FE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97419" y="414493"/>
              <a:ext cx="1306860" cy="189513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129822</xdr:colOff>
      <xdr:row>4</xdr:row>
      <xdr:rowOff>2823</xdr:rowOff>
    </xdr:from>
    <xdr:to>
      <xdr:col>10</xdr:col>
      <xdr:colOff>603956</xdr:colOff>
      <xdr:row>17</xdr:row>
      <xdr:rowOff>67734</xdr:rowOff>
    </xdr:to>
    <xdr:graphicFrame macro="">
      <xdr:nvGraphicFramePr>
        <xdr:cNvPr id="2" name="Chart 1">
          <a:extLst>
            <a:ext uri="{FF2B5EF4-FFF2-40B4-BE49-F238E27FC236}">
              <a16:creationId xmlns:a16="http://schemas.microsoft.com/office/drawing/2014/main" id="{477DF75A-B512-4F2E-059E-8C4BED79AF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114687</xdr:colOff>
      <xdr:row>17</xdr:row>
      <xdr:rowOff>178416</xdr:rowOff>
    </xdr:from>
    <xdr:to>
      <xdr:col>1</xdr:col>
      <xdr:colOff>524592</xdr:colOff>
      <xdr:row>20</xdr:row>
      <xdr:rowOff>16182</xdr:rowOff>
    </xdr:to>
    <xdr:graphicFrame macro="">
      <xdr:nvGraphicFramePr>
        <xdr:cNvPr id="2" name="Chart 1">
          <a:extLst>
            <a:ext uri="{FF2B5EF4-FFF2-40B4-BE49-F238E27FC236}">
              <a16:creationId xmlns:a16="http://schemas.microsoft.com/office/drawing/2014/main" id="{6A972C9A-50A7-30DB-DA55-931D481746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194392</xdr:colOff>
      <xdr:row>18</xdr:row>
      <xdr:rowOff>3482</xdr:rowOff>
    </xdr:from>
    <xdr:to>
      <xdr:col>4</xdr:col>
      <xdr:colOff>489360</xdr:colOff>
      <xdr:row>20</xdr:row>
      <xdr:rowOff>52643</xdr:rowOff>
    </xdr:to>
    <xdr:graphicFrame macro="">
      <xdr:nvGraphicFramePr>
        <xdr:cNvPr id="4" name="Chart 3">
          <a:extLst>
            <a:ext uri="{FF2B5EF4-FFF2-40B4-BE49-F238E27FC236}">
              <a16:creationId xmlns:a16="http://schemas.microsoft.com/office/drawing/2014/main" id="{C8D06EB7-DE83-C459-12AF-9D22FDDFA2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164076</xdr:colOff>
      <xdr:row>18</xdr:row>
      <xdr:rowOff>11266</xdr:rowOff>
    </xdr:from>
    <xdr:to>
      <xdr:col>7</xdr:col>
      <xdr:colOff>623734</xdr:colOff>
      <xdr:row>20</xdr:row>
      <xdr:rowOff>94840</xdr:rowOff>
    </xdr:to>
    <xdr:graphicFrame macro="">
      <xdr:nvGraphicFramePr>
        <xdr:cNvPr id="5" name="Chart 4">
          <a:extLst>
            <a:ext uri="{FF2B5EF4-FFF2-40B4-BE49-F238E27FC236}">
              <a16:creationId xmlns:a16="http://schemas.microsoft.com/office/drawing/2014/main" id="{841220C3-CCA4-6E3C-8657-B881AACCCC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184150</xdr:colOff>
      <xdr:row>18</xdr:row>
      <xdr:rowOff>9525</xdr:rowOff>
    </xdr:from>
    <xdr:to>
      <xdr:col>10</xdr:col>
      <xdr:colOff>774700</xdr:colOff>
      <xdr:row>20</xdr:row>
      <xdr:rowOff>120650</xdr:rowOff>
    </xdr:to>
    <xdr:graphicFrame macro="">
      <xdr:nvGraphicFramePr>
        <xdr:cNvPr id="6" name="Chart 5">
          <a:extLst>
            <a:ext uri="{FF2B5EF4-FFF2-40B4-BE49-F238E27FC236}">
              <a16:creationId xmlns:a16="http://schemas.microsoft.com/office/drawing/2014/main" id="{27C423E3-0031-24D9-A7BD-FFECC07A55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95250</xdr:colOff>
      <xdr:row>17</xdr:row>
      <xdr:rowOff>180975</xdr:rowOff>
    </xdr:from>
    <xdr:to>
      <xdr:col>13</xdr:col>
      <xdr:colOff>901700</xdr:colOff>
      <xdr:row>20</xdr:row>
      <xdr:rowOff>127000</xdr:rowOff>
    </xdr:to>
    <xdr:graphicFrame macro="">
      <xdr:nvGraphicFramePr>
        <xdr:cNvPr id="7" name="Chart 6">
          <a:extLst>
            <a:ext uri="{FF2B5EF4-FFF2-40B4-BE49-F238E27FC236}">
              <a16:creationId xmlns:a16="http://schemas.microsoft.com/office/drawing/2014/main" id="{8049352A-4067-12A2-7212-558DA0B22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188813</xdr:colOff>
      <xdr:row>3</xdr:row>
      <xdr:rowOff>13489</xdr:rowOff>
    </xdr:from>
    <xdr:to>
      <xdr:col>4</xdr:col>
      <xdr:colOff>141610</xdr:colOff>
      <xdr:row>12</xdr:row>
      <xdr:rowOff>94407</xdr:rowOff>
    </xdr:to>
    <xdr:grpSp>
      <xdr:nvGrpSpPr>
        <xdr:cNvPr id="28" name="Group 27">
          <a:extLst>
            <a:ext uri="{FF2B5EF4-FFF2-40B4-BE49-F238E27FC236}">
              <a16:creationId xmlns:a16="http://schemas.microsoft.com/office/drawing/2014/main" id="{9BB78355-EF16-4010-2F9D-DECE8E329060}"/>
            </a:ext>
          </a:extLst>
        </xdr:cNvPr>
        <xdr:cNvGrpSpPr/>
      </xdr:nvGrpSpPr>
      <xdr:grpSpPr>
        <a:xfrm>
          <a:off x="188813" y="567671"/>
          <a:ext cx="2385039" cy="1743463"/>
          <a:chOff x="188813" y="559701"/>
          <a:chExt cx="2002779" cy="1685839"/>
        </a:xfrm>
      </xdr:grpSpPr>
      <xdr:sp macro="" textlink="">
        <xdr:nvSpPr>
          <xdr:cNvPr id="3" name="Rectangle: Rounded Corners 2">
            <a:extLst>
              <a:ext uri="{FF2B5EF4-FFF2-40B4-BE49-F238E27FC236}">
                <a16:creationId xmlns:a16="http://schemas.microsoft.com/office/drawing/2014/main" id="{76EA9448-A741-9149-FE86-B5DAB200A371}"/>
              </a:ext>
            </a:extLst>
          </xdr:cNvPr>
          <xdr:cNvSpPr/>
        </xdr:nvSpPr>
        <xdr:spPr>
          <a:xfrm>
            <a:off x="310196" y="559701"/>
            <a:ext cx="1807220" cy="370884"/>
          </a:xfrm>
          <a:prstGeom prst="roundRect">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latin typeface="Arial Black" panose="020B0A04020102020204" pitchFamily="34" charset="0"/>
              </a:rPr>
              <a:t>SALES</a:t>
            </a:r>
          </a:p>
        </xdr:txBody>
      </xdr:sp>
      <xdr:sp macro="" textlink="">
        <xdr:nvSpPr>
          <xdr:cNvPr id="5" name="Rectangle: Rounded Corners 4">
            <a:extLst>
              <a:ext uri="{FF2B5EF4-FFF2-40B4-BE49-F238E27FC236}">
                <a16:creationId xmlns:a16="http://schemas.microsoft.com/office/drawing/2014/main" id="{D8CB37A3-9920-A4B5-C6E0-F8806ACB2079}"/>
              </a:ext>
            </a:extLst>
          </xdr:cNvPr>
          <xdr:cNvSpPr/>
        </xdr:nvSpPr>
        <xdr:spPr>
          <a:xfrm>
            <a:off x="188813" y="1031734"/>
            <a:ext cx="2002779" cy="1213806"/>
          </a:xfrm>
          <a:prstGeom prst="roundRect">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a:solidFill>
                <a:schemeClr val="bg2"/>
              </a:solidFill>
            </a:endParaRPr>
          </a:p>
        </xdr:txBody>
      </xdr:sp>
      <xdr:sp macro="" textlink="Kpi!B17">
        <xdr:nvSpPr>
          <xdr:cNvPr id="8" name="Rectangle: Rounded Corners 7">
            <a:extLst>
              <a:ext uri="{FF2B5EF4-FFF2-40B4-BE49-F238E27FC236}">
                <a16:creationId xmlns:a16="http://schemas.microsoft.com/office/drawing/2014/main" id="{07F83CA6-5651-EE48-8A81-BFF271836FF2}"/>
              </a:ext>
            </a:extLst>
          </xdr:cNvPr>
          <xdr:cNvSpPr/>
        </xdr:nvSpPr>
        <xdr:spPr>
          <a:xfrm>
            <a:off x="289964" y="1105910"/>
            <a:ext cx="1490284" cy="262993"/>
          </a:xfrm>
          <a:prstGeom prst="roundRect">
            <a:avLst>
              <a:gd name="adj" fmla="val 0"/>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1FBECD8-0F42-4158-9AC3-B4021C39414F}" type="TxLink">
              <a:rPr lang="en-US" sz="1100" b="1" i="0" u="none" strike="noStrike">
                <a:solidFill>
                  <a:schemeClr val="bg2"/>
                </a:solidFill>
                <a:latin typeface="Arial Black" panose="020B0A04020102020204" pitchFamily="34" charset="0"/>
                <a:ea typeface="Calibri"/>
                <a:cs typeface="Calibri"/>
              </a:rPr>
              <a:pPr algn="ctr"/>
              <a:t> $2,25,855.27 </a:t>
            </a:fld>
            <a:endParaRPr lang="en-US" sz="1400" b="1">
              <a:solidFill>
                <a:schemeClr val="bg2"/>
              </a:solidFill>
              <a:latin typeface="Arial Black" panose="020B0A04020102020204" pitchFamily="34" charset="0"/>
            </a:endParaRPr>
          </a:p>
        </xdr:txBody>
      </xdr:sp>
      <xdr:sp macro="" textlink="">
        <xdr:nvSpPr>
          <xdr:cNvPr id="10" name="Rectangle: Rounded Corners 9">
            <a:extLst>
              <a:ext uri="{FF2B5EF4-FFF2-40B4-BE49-F238E27FC236}">
                <a16:creationId xmlns:a16="http://schemas.microsoft.com/office/drawing/2014/main" id="{8E0AE668-06B4-1A70-436A-11A36A299E30}"/>
              </a:ext>
            </a:extLst>
          </xdr:cNvPr>
          <xdr:cNvSpPr/>
        </xdr:nvSpPr>
        <xdr:spPr>
          <a:xfrm>
            <a:off x="215787" y="1733044"/>
            <a:ext cx="1867911" cy="370885"/>
          </a:xfrm>
          <a:prstGeom prst="roundRect">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Black" panose="020B0A04020102020204" pitchFamily="34" charset="0"/>
              </a:rPr>
              <a:t>YOY GROWTH</a:t>
            </a:r>
          </a:p>
        </xdr:txBody>
      </xdr:sp>
    </xdr:grpSp>
    <xdr:clientData/>
  </xdr:twoCellAnchor>
  <xdr:twoCellAnchor>
    <xdr:from>
      <xdr:col>0</xdr:col>
      <xdr:colOff>87664</xdr:colOff>
      <xdr:row>0</xdr:row>
      <xdr:rowOff>74178</xdr:rowOff>
    </xdr:from>
    <xdr:to>
      <xdr:col>20</xdr:col>
      <xdr:colOff>505752</xdr:colOff>
      <xdr:row>2</xdr:row>
      <xdr:rowOff>107894</xdr:rowOff>
    </xdr:to>
    <xdr:sp macro="" textlink="">
      <xdr:nvSpPr>
        <xdr:cNvPr id="2" name="Rectangle: Rounded Corners 1">
          <a:extLst>
            <a:ext uri="{FF2B5EF4-FFF2-40B4-BE49-F238E27FC236}">
              <a16:creationId xmlns:a16="http://schemas.microsoft.com/office/drawing/2014/main" id="{1FD269C6-998B-292D-FC0B-D910DA846028}"/>
            </a:ext>
          </a:extLst>
        </xdr:cNvPr>
        <xdr:cNvSpPr/>
      </xdr:nvSpPr>
      <xdr:spPr>
        <a:xfrm>
          <a:off x="87664" y="74178"/>
          <a:ext cx="12556141" cy="397858"/>
        </a:xfrm>
        <a:prstGeom prst="roundRect">
          <a:avLst/>
        </a:prstGeom>
        <a:gradFill>
          <a:gsLst>
            <a:gs pos="0">
              <a:schemeClr val="tx1">
                <a:alpha val="80000"/>
                <a:lumMod val="70000"/>
                <a:lumOff val="30000"/>
              </a:schemeClr>
            </a:gs>
            <a:gs pos="90000">
              <a:schemeClr val="tx1">
                <a:lumMod val="65000"/>
                <a:lumOff val="35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400" b="1">
              <a:latin typeface="Arial Black" panose="020B0A04020102020204" pitchFamily="34" charset="0"/>
            </a:rPr>
            <a:t>E COMMRCE</a:t>
          </a:r>
          <a:r>
            <a:rPr lang="en-IN" sz="1400" b="1" baseline="0">
              <a:latin typeface="Arial Black" panose="020B0A04020102020204" pitchFamily="34" charset="0"/>
            </a:rPr>
            <a:t> SALES ANALYSIS DASHBOARD</a:t>
          </a:r>
          <a:endParaRPr lang="en-IN" sz="1400" b="1">
            <a:latin typeface="Arial Black" panose="020B0A04020102020204" pitchFamily="34" charset="0"/>
          </a:endParaRPr>
        </a:p>
      </xdr:txBody>
    </xdr:sp>
    <xdr:clientData/>
  </xdr:twoCellAnchor>
  <xdr:twoCellAnchor>
    <xdr:from>
      <xdr:col>0</xdr:col>
      <xdr:colOff>310195</xdr:colOff>
      <xdr:row>7</xdr:row>
      <xdr:rowOff>128123</xdr:rowOff>
    </xdr:from>
    <xdr:to>
      <xdr:col>2</xdr:col>
      <xdr:colOff>525983</xdr:colOff>
      <xdr:row>9</xdr:row>
      <xdr:rowOff>67434</xdr:rowOff>
    </xdr:to>
    <xdr:graphicFrame macro="">
      <xdr:nvGraphicFramePr>
        <xdr:cNvPr id="9" name="Chart 8">
          <a:extLst>
            <a:ext uri="{FF2B5EF4-FFF2-40B4-BE49-F238E27FC236}">
              <a16:creationId xmlns:a16="http://schemas.microsoft.com/office/drawing/2014/main" id="{8322CE05-2581-4B57-8319-630ECB3871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406689</xdr:colOff>
          <xdr:row>10</xdr:row>
          <xdr:rowOff>33473</xdr:rowOff>
        </xdr:from>
        <xdr:to>
          <xdr:col>3</xdr:col>
          <xdr:colOff>475060</xdr:colOff>
          <xdr:row>11</xdr:row>
          <xdr:rowOff>67190</xdr:rowOff>
        </xdr:to>
        <xdr:pic>
          <xdr:nvPicPr>
            <xdr:cNvPr id="19" name="Picture 18">
              <a:extLst>
                <a:ext uri="{FF2B5EF4-FFF2-40B4-BE49-F238E27FC236}">
                  <a16:creationId xmlns:a16="http://schemas.microsoft.com/office/drawing/2014/main" id="{0E570D6B-96A0-4DCF-0197-6AEEC5F5E7E5}"/>
                </a:ext>
              </a:extLst>
            </xdr:cNvPr>
            <xdr:cNvPicPr>
              <a:picLocks noChangeAspect="1" noChangeArrowheads="1"/>
              <a:extLst>
                <a:ext uri="{84589F7E-364E-4C9E-8A38-B11213B215E9}">
                  <a14:cameraTool cellRange="'Kpi YOY'!$H$9" spid="_x0000_s10310"/>
                </a:ext>
              </a:extLst>
            </xdr:cNvPicPr>
          </xdr:nvPicPr>
          <xdr:blipFill>
            <a:blip xmlns:r="http://schemas.openxmlformats.org/officeDocument/2006/relationships" r:embed="rId2"/>
            <a:srcRect/>
            <a:stretch>
              <a:fillRect/>
            </a:stretch>
          </xdr:blipFill>
          <xdr:spPr bwMode="auto">
            <a:xfrm>
              <a:off x="1628635" y="1886987"/>
              <a:ext cx="679344" cy="219068"/>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4</xdr:col>
      <xdr:colOff>330423</xdr:colOff>
      <xdr:row>3</xdr:row>
      <xdr:rowOff>26974</xdr:rowOff>
    </xdr:from>
    <xdr:to>
      <xdr:col>8</xdr:col>
      <xdr:colOff>330424</xdr:colOff>
      <xdr:row>12</xdr:row>
      <xdr:rowOff>121380</xdr:rowOff>
    </xdr:to>
    <xdr:grpSp>
      <xdr:nvGrpSpPr>
        <xdr:cNvPr id="29" name="Group 28">
          <a:extLst>
            <a:ext uri="{FF2B5EF4-FFF2-40B4-BE49-F238E27FC236}">
              <a16:creationId xmlns:a16="http://schemas.microsoft.com/office/drawing/2014/main" id="{80247DA7-5301-E493-CDD0-CE6A6A6AED4F}"/>
            </a:ext>
          </a:extLst>
        </xdr:cNvPr>
        <xdr:cNvGrpSpPr/>
      </xdr:nvGrpSpPr>
      <xdr:grpSpPr>
        <a:xfrm>
          <a:off x="2762665" y="581156"/>
          <a:ext cx="2432244" cy="1756951"/>
          <a:chOff x="188813" y="559701"/>
          <a:chExt cx="2002779" cy="1685839"/>
        </a:xfrm>
      </xdr:grpSpPr>
      <xdr:sp macro="" textlink="">
        <xdr:nvSpPr>
          <xdr:cNvPr id="30" name="Rectangle: Rounded Corners 29">
            <a:extLst>
              <a:ext uri="{FF2B5EF4-FFF2-40B4-BE49-F238E27FC236}">
                <a16:creationId xmlns:a16="http://schemas.microsoft.com/office/drawing/2014/main" id="{98406C3D-6209-EC36-7799-43C8C007F1B0}"/>
              </a:ext>
            </a:extLst>
          </xdr:cNvPr>
          <xdr:cNvSpPr/>
        </xdr:nvSpPr>
        <xdr:spPr>
          <a:xfrm>
            <a:off x="310196" y="559701"/>
            <a:ext cx="1807220" cy="370884"/>
          </a:xfrm>
          <a:prstGeom prst="roundRect">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latin typeface="Arial Black" panose="020B0A04020102020204" pitchFamily="34" charset="0"/>
              </a:rPr>
              <a:t>PROFIT</a:t>
            </a:r>
          </a:p>
        </xdr:txBody>
      </xdr:sp>
      <xdr:sp macro="" textlink="">
        <xdr:nvSpPr>
          <xdr:cNvPr id="31" name="Rectangle: Rounded Corners 30">
            <a:extLst>
              <a:ext uri="{FF2B5EF4-FFF2-40B4-BE49-F238E27FC236}">
                <a16:creationId xmlns:a16="http://schemas.microsoft.com/office/drawing/2014/main" id="{5D0AEE71-A2A8-318E-E0C5-8E4C49B2AE82}"/>
              </a:ext>
            </a:extLst>
          </xdr:cNvPr>
          <xdr:cNvSpPr/>
        </xdr:nvSpPr>
        <xdr:spPr>
          <a:xfrm>
            <a:off x="188813" y="1031734"/>
            <a:ext cx="2002779" cy="1213806"/>
          </a:xfrm>
          <a:prstGeom prst="roundRect">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a:solidFill>
                <a:schemeClr val="bg2"/>
              </a:solidFill>
            </a:endParaRPr>
          </a:p>
        </xdr:txBody>
      </xdr:sp>
      <xdr:sp macro="" textlink="Kpi!$E$17">
        <xdr:nvSpPr>
          <xdr:cNvPr id="32" name="Rectangle: Rounded Corners 31">
            <a:extLst>
              <a:ext uri="{FF2B5EF4-FFF2-40B4-BE49-F238E27FC236}">
                <a16:creationId xmlns:a16="http://schemas.microsoft.com/office/drawing/2014/main" id="{BB76F74E-DC2B-C55F-F44A-A56E9010FC25}"/>
              </a:ext>
            </a:extLst>
          </xdr:cNvPr>
          <xdr:cNvSpPr/>
        </xdr:nvSpPr>
        <xdr:spPr>
          <a:xfrm>
            <a:off x="289964" y="1105910"/>
            <a:ext cx="1490284" cy="262993"/>
          </a:xfrm>
          <a:prstGeom prst="roundRect">
            <a:avLst>
              <a:gd name="adj" fmla="val 0"/>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58FA830-D092-4331-BAD1-CB042FE0B560}" type="TxLink">
              <a:rPr lang="en-US" sz="1100" b="1" i="0" u="none" strike="noStrike">
                <a:solidFill>
                  <a:schemeClr val="bg2"/>
                </a:solidFill>
                <a:latin typeface="Arial Black" panose="020B0A04020102020204" pitchFamily="34" charset="0"/>
                <a:ea typeface="Calibri"/>
                <a:cs typeface="Calibri"/>
              </a:rPr>
              <a:t> $34,437.43 </a:t>
            </a:fld>
            <a:endParaRPr lang="en-US" sz="1100" b="1">
              <a:solidFill>
                <a:schemeClr val="bg2"/>
              </a:solidFill>
              <a:latin typeface="Arial Black" panose="020B0A04020102020204" pitchFamily="34" charset="0"/>
            </a:endParaRPr>
          </a:p>
        </xdr:txBody>
      </xdr:sp>
      <xdr:sp macro="" textlink="">
        <xdr:nvSpPr>
          <xdr:cNvPr id="33" name="Rectangle: Rounded Corners 32">
            <a:extLst>
              <a:ext uri="{FF2B5EF4-FFF2-40B4-BE49-F238E27FC236}">
                <a16:creationId xmlns:a16="http://schemas.microsoft.com/office/drawing/2014/main" id="{7737A992-008D-018F-1FCA-8307505930BD}"/>
              </a:ext>
            </a:extLst>
          </xdr:cNvPr>
          <xdr:cNvSpPr/>
        </xdr:nvSpPr>
        <xdr:spPr>
          <a:xfrm>
            <a:off x="215787" y="1733044"/>
            <a:ext cx="1867911" cy="370885"/>
          </a:xfrm>
          <a:prstGeom prst="roundRect">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Black" panose="020B0A04020102020204" pitchFamily="34" charset="0"/>
              </a:rPr>
              <a:t>YOY GROWTH</a:t>
            </a:r>
          </a:p>
        </xdr:txBody>
      </xdr:sp>
    </xdr:grpSp>
    <xdr:clientData/>
  </xdr:twoCellAnchor>
  <xdr:twoCellAnchor>
    <xdr:from>
      <xdr:col>8</xdr:col>
      <xdr:colOff>485521</xdr:colOff>
      <xdr:row>3</xdr:row>
      <xdr:rowOff>53947</xdr:rowOff>
    </xdr:from>
    <xdr:to>
      <xdr:col>12</xdr:col>
      <xdr:colOff>384372</xdr:colOff>
      <xdr:row>12</xdr:row>
      <xdr:rowOff>128123</xdr:rowOff>
    </xdr:to>
    <xdr:grpSp>
      <xdr:nvGrpSpPr>
        <xdr:cNvPr id="34" name="Group 33">
          <a:extLst>
            <a:ext uri="{FF2B5EF4-FFF2-40B4-BE49-F238E27FC236}">
              <a16:creationId xmlns:a16="http://schemas.microsoft.com/office/drawing/2014/main" id="{097DCF85-3A47-31F8-E1E9-0785701FAD76}"/>
            </a:ext>
          </a:extLst>
        </xdr:cNvPr>
        <xdr:cNvGrpSpPr/>
      </xdr:nvGrpSpPr>
      <xdr:grpSpPr>
        <a:xfrm>
          <a:off x="5350006" y="608129"/>
          <a:ext cx="2331093" cy="1736721"/>
          <a:chOff x="175327" y="559701"/>
          <a:chExt cx="2144390" cy="1672354"/>
        </a:xfrm>
      </xdr:grpSpPr>
      <xdr:sp macro="" textlink="">
        <xdr:nvSpPr>
          <xdr:cNvPr id="35" name="Rectangle: Rounded Corners 34">
            <a:extLst>
              <a:ext uri="{FF2B5EF4-FFF2-40B4-BE49-F238E27FC236}">
                <a16:creationId xmlns:a16="http://schemas.microsoft.com/office/drawing/2014/main" id="{3FF01D53-0C66-2762-BFBE-751D8DBD8DF4}"/>
              </a:ext>
            </a:extLst>
          </xdr:cNvPr>
          <xdr:cNvSpPr/>
        </xdr:nvSpPr>
        <xdr:spPr>
          <a:xfrm>
            <a:off x="310196" y="559701"/>
            <a:ext cx="1807220" cy="370884"/>
          </a:xfrm>
          <a:prstGeom prst="roundRect">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latin typeface="Arial Black" panose="020B0A04020102020204" pitchFamily="34" charset="0"/>
              </a:rPr>
              <a:t>QUANTITY</a:t>
            </a:r>
          </a:p>
        </xdr:txBody>
      </xdr:sp>
      <xdr:sp macro="" textlink="">
        <xdr:nvSpPr>
          <xdr:cNvPr id="36" name="Rectangle: Rounded Corners 35">
            <a:extLst>
              <a:ext uri="{FF2B5EF4-FFF2-40B4-BE49-F238E27FC236}">
                <a16:creationId xmlns:a16="http://schemas.microsoft.com/office/drawing/2014/main" id="{5E51CFD0-F508-D7F1-DDD2-A8157E96C246}"/>
              </a:ext>
            </a:extLst>
          </xdr:cNvPr>
          <xdr:cNvSpPr/>
        </xdr:nvSpPr>
        <xdr:spPr>
          <a:xfrm>
            <a:off x="175327" y="1045220"/>
            <a:ext cx="2144390" cy="1186835"/>
          </a:xfrm>
          <a:prstGeom prst="roundRect">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a:solidFill>
                <a:schemeClr val="bg2"/>
              </a:solidFill>
            </a:endParaRPr>
          </a:p>
        </xdr:txBody>
      </xdr:sp>
      <xdr:sp macro="" textlink="Kpi!$H$17">
        <xdr:nvSpPr>
          <xdr:cNvPr id="37" name="Rectangle: Rounded Corners 36">
            <a:extLst>
              <a:ext uri="{FF2B5EF4-FFF2-40B4-BE49-F238E27FC236}">
                <a16:creationId xmlns:a16="http://schemas.microsoft.com/office/drawing/2014/main" id="{D5F63003-37F8-FE54-250E-37B9F3A8FD01}"/>
              </a:ext>
            </a:extLst>
          </xdr:cNvPr>
          <xdr:cNvSpPr/>
        </xdr:nvSpPr>
        <xdr:spPr>
          <a:xfrm>
            <a:off x="289964" y="1105910"/>
            <a:ext cx="1490284" cy="262993"/>
          </a:xfrm>
          <a:prstGeom prst="roundRect">
            <a:avLst>
              <a:gd name="adj" fmla="val 0"/>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96BD61F-BE34-4C5F-94BF-2687B12B97CA}" type="TxLink">
              <a:rPr lang="en-US" sz="1400" b="1" i="0" u="none" strike="noStrike">
                <a:solidFill>
                  <a:schemeClr val="bg2"/>
                </a:solidFill>
                <a:latin typeface="Arial Black" panose="020B0A04020102020204" pitchFamily="34" charset="0"/>
                <a:ea typeface="Calibri"/>
                <a:cs typeface="Calibri"/>
              </a:rPr>
              <a:t> # 3630</a:t>
            </a:fld>
            <a:endParaRPr lang="en-US" sz="1400" b="1">
              <a:solidFill>
                <a:schemeClr val="bg2"/>
              </a:solidFill>
              <a:latin typeface="Arial Black" panose="020B0A04020102020204" pitchFamily="34" charset="0"/>
            </a:endParaRPr>
          </a:p>
        </xdr:txBody>
      </xdr:sp>
      <xdr:sp macro="" textlink="">
        <xdr:nvSpPr>
          <xdr:cNvPr id="38" name="Rectangle: Rounded Corners 37">
            <a:extLst>
              <a:ext uri="{FF2B5EF4-FFF2-40B4-BE49-F238E27FC236}">
                <a16:creationId xmlns:a16="http://schemas.microsoft.com/office/drawing/2014/main" id="{11184FCC-D116-BEA8-0AF0-86F0D992B779}"/>
              </a:ext>
            </a:extLst>
          </xdr:cNvPr>
          <xdr:cNvSpPr/>
        </xdr:nvSpPr>
        <xdr:spPr>
          <a:xfrm>
            <a:off x="215787" y="1733044"/>
            <a:ext cx="1867911" cy="370885"/>
          </a:xfrm>
          <a:prstGeom prst="roundRect">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Black" panose="020B0A04020102020204" pitchFamily="34" charset="0"/>
              </a:rPr>
              <a:t>YOY GROWTH</a:t>
            </a:r>
          </a:p>
        </xdr:txBody>
      </xdr:sp>
    </xdr:grpSp>
    <xdr:clientData/>
  </xdr:twoCellAnchor>
  <xdr:twoCellAnchor>
    <xdr:from>
      <xdr:col>12</xdr:col>
      <xdr:colOff>552956</xdr:colOff>
      <xdr:row>3</xdr:row>
      <xdr:rowOff>33718</xdr:rowOff>
    </xdr:from>
    <xdr:to>
      <xdr:col>16</xdr:col>
      <xdr:colOff>418089</xdr:colOff>
      <xdr:row>12</xdr:row>
      <xdr:rowOff>121380</xdr:rowOff>
    </xdr:to>
    <xdr:grpSp>
      <xdr:nvGrpSpPr>
        <xdr:cNvPr id="39" name="Group 38">
          <a:extLst>
            <a:ext uri="{FF2B5EF4-FFF2-40B4-BE49-F238E27FC236}">
              <a16:creationId xmlns:a16="http://schemas.microsoft.com/office/drawing/2014/main" id="{8A9D2CDE-F28A-A169-F961-B6E1E4E12D8F}"/>
            </a:ext>
          </a:extLst>
        </xdr:cNvPr>
        <xdr:cNvGrpSpPr/>
      </xdr:nvGrpSpPr>
      <xdr:grpSpPr>
        <a:xfrm>
          <a:off x="7849683" y="587900"/>
          <a:ext cx="2297376" cy="1750207"/>
          <a:chOff x="134867" y="559701"/>
          <a:chExt cx="2002779" cy="1712813"/>
        </a:xfrm>
      </xdr:grpSpPr>
      <xdr:sp macro="" textlink="">
        <xdr:nvSpPr>
          <xdr:cNvPr id="40" name="Rectangle: Rounded Corners 39">
            <a:extLst>
              <a:ext uri="{FF2B5EF4-FFF2-40B4-BE49-F238E27FC236}">
                <a16:creationId xmlns:a16="http://schemas.microsoft.com/office/drawing/2014/main" id="{BA12372A-28CF-6894-EA99-DFBC1FA91AAB}"/>
              </a:ext>
            </a:extLst>
          </xdr:cNvPr>
          <xdr:cNvSpPr/>
        </xdr:nvSpPr>
        <xdr:spPr>
          <a:xfrm>
            <a:off x="310196" y="559701"/>
            <a:ext cx="1807220" cy="370884"/>
          </a:xfrm>
          <a:prstGeom prst="roundRect">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1">
                <a:latin typeface="Arial Black" panose="020B0A04020102020204" pitchFamily="34" charset="0"/>
              </a:rPr>
              <a:t>NO.OF</a:t>
            </a:r>
            <a:r>
              <a:rPr lang="en-IN" sz="1100" b="1" baseline="0">
                <a:latin typeface="Arial Black" panose="020B0A04020102020204" pitchFamily="34" charset="0"/>
              </a:rPr>
              <a:t> ORDERS</a:t>
            </a:r>
            <a:endParaRPr lang="en-IN" sz="1100" b="1">
              <a:latin typeface="Arial Black" panose="020B0A04020102020204" pitchFamily="34" charset="0"/>
            </a:endParaRPr>
          </a:p>
        </xdr:txBody>
      </xdr:sp>
      <xdr:sp macro="" textlink="">
        <xdr:nvSpPr>
          <xdr:cNvPr id="41" name="Rectangle: Rounded Corners 40">
            <a:extLst>
              <a:ext uri="{FF2B5EF4-FFF2-40B4-BE49-F238E27FC236}">
                <a16:creationId xmlns:a16="http://schemas.microsoft.com/office/drawing/2014/main" id="{1241D09D-200D-2A8B-B127-131789641DED}"/>
              </a:ext>
            </a:extLst>
          </xdr:cNvPr>
          <xdr:cNvSpPr/>
        </xdr:nvSpPr>
        <xdr:spPr>
          <a:xfrm>
            <a:off x="134867" y="1058708"/>
            <a:ext cx="2002779" cy="1213806"/>
          </a:xfrm>
          <a:prstGeom prst="roundRect">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a:solidFill>
                <a:schemeClr val="bg2"/>
              </a:solidFill>
            </a:endParaRPr>
          </a:p>
        </xdr:txBody>
      </xdr:sp>
      <xdr:sp macro="" textlink="Kpi!$K$17">
        <xdr:nvSpPr>
          <xdr:cNvPr id="42" name="Rectangle: Rounded Corners 41">
            <a:extLst>
              <a:ext uri="{FF2B5EF4-FFF2-40B4-BE49-F238E27FC236}">
                <a16:creationId xmlns:a16="http://schemas.microsoft.com/office/drawing/2014/main" id="{9402B05A-9866-3D7D-78D3-D0375764D91B}"/>
              </a:ext>
            </a:extLst>
          </xdr:cNvPr>
          <xdr:cNvSpPr/>
        </xdr:nvSpPr>
        <xdr:spPr>
          <a:xfrm>
            <a:off x="289964" y="1105910"/>
            <a:ext cx="1490284" cy="262993"/>
          </a:xfrm>
          <a:prstGeom prst="roundRect">
            <a:avLst>
              <a:gd name="adj" fmla="val 0"/>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406A3AA-777F-472A-94FB-61E3D4CAAC4C}" type="TxLink">
              <a:rPr lang="en-US" sz="1400" b="1" i="0" u="none" strike="noStrike">
                <a:solidFill>
                  <a:schemeClr val="bg2"/>
                </a:solidFill>
                <a:latin typeface="Arial Black" panose="020B0A04020102020204" pitchFamily="34" charset="0"/>
                <a:ea typeface="Calibri"/>
                <a:cs typeface="Calibri"/>
              </a:rPr>
              <a:t> # 960</a:t>
            </a:fld>
            <a:endParaRPr lang="en-US" sz="1400" b="1">
              <a:solidFill>
                <a:schemeClr val="bg2"/>
              </a:solidFill>
              <a:latin typeface="Arial Black" panose="020B0A04020102020204" pitchFamily="34" charset="0"/>
            </a:endParaRPr>
          </a:p>
        </xdr:txBody>
      </xdr:sp>
      <xdr:sp macro="" textlink="">
        <xdr:nvSpPr>
          <xdr:cNvPr id="43" name="Rectangle: Rounded Corners 42">
            <a:extLst>
              <a:ext uri="{FF2B5EF4-FFF2-40B4-BE49-F238E27FC236}">
                <a16:creationId xmlns:a16="http://schemas.microsoft.com/office/drawing/2014/main" id="{F20B1D23-7645-ABE1-7352-163B5DCA03BD}"/>
              </a:ext>
            </a:extLst>
          </xdr:cNvPr>
          <xdr:cNvSpPr/>
        </xdr:nvSpPr>
        <xdr:spPr>
          <a:xfrm>
            <a:off x="215787" y="1733044"/>
            <a:ext cx="1867911" cy="370885"/>
          </a:xfrm>
          <a:prstGeom prst="roundRect">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latin typeface="Arial Black" panose="020B0A04020102020204" pitchFamily="34" charset="0"/>
              </a:rPr>
              <a:t>YOY GROWTH</a:t>
            </a:r>
          </a:p>
        </xdr:txBody>
      </xdr:sp>
    </xdr:grpSp>
    <xdr:clientData/>
  </xdr:twoCellAnchor>
  <xdr:twoCellAnchor>
    <xdr:from>
      <xdr:col>16</xdr:col>
      <xdr:colOff>573184</xdr:colOff>
      <xdr:row>3</xdr:row>
      <xdr:rowOff>60692</xdr:rowOff>
    </xdr:from>
    <xdr:to>
      <xdr:col>20</xdr:col>
      <xdr:colOff>499008</xdr:colOff>
      <xdr:row>12</xdr:row>
      <xdr:rowOff>134867</xdr:rowOff>
    </xdr:to>
    <xdr:grpSp>
      <xdr:nvGrpSpPr>
        <xdr:cNvPr id="44" name="Group 43">
          <a:extLst>
            <a:ext uri="{FF2B5EF4-FFF2-40B4-BE49-F238E27FC236}">
              <a16:creationId xmlns:a16="http://schemas.microsoft.com/office/drawing/2014/main" id="{356ADC8A-75FF-B52A-BADE-7BA4FFCA217B}"/>
            </a:ext>
          </a:extLst>
        </xdr:cNvPr>
        <xdr:cNvGrpSpPr/>
      </xdr:nvGrpSpPr>
      <xdr:grpSpPr>
        <a:xfrm>
          <a:off x="10302154" y="614874"/>
          <a:ext cx="2358066" cy="1736720"/>
          <a:chOff x="188813" y="559701"/>
          <a:chExt cx="2002779" cy="1685839"/>
        </a:xfrm>
      </xdr:grpSpPr>
      <xdr:sp macro="" textlink="">
        <xdr:nvSpPr>
          <xdr:cNvPr id="45" name="Rectangle: Rounded Corners 44">
            <a:extLst>
              <a:ext uri="{FF2B5EF4-FFF2-40B4-BE49-F238E27FC236}">
                <a16:creationId xmlns:a16="http://schemas.microsoft.com/office/drawing/2014/main" id="{84E8248A-8923-2B8B-92A0-A994C7AC78CC}"/>
              </a:ext>
            </a:extLst>
          </xdr:cNvPr>
          <xdr:cNvSpPr/>
        </xdr:nvSpPr>
        <xdr:spPr>
          <a:xfrm>
            <a:off x="242762" y="559701"/>
            <a:ext cx="1807220" cy="370884"/>
          </a:xfrm>
          <a:prstGeom prst="roundRect">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100" b="0">
                <a:latin typeface="Arial Black" panose="020B0A04020102020204" pitchFamily="34" charset="0"/>
              </a:rPr>
              <a:t>PROFIT</a:t>
            </a:r>
            <a:r>
              <a:rPr lang="en-IN" sz="1100" b="0" baseline="0">
                <a:latin typeface="Arial Black" panose="020B0A04020102020204" pitchFamily="34" charset="0"/>
              </a:rPr>
              <a:t> MARGIN</a:t>
            </a:r>
            <a:endParaRPr lang="en-IN" sz="1100" b="0">
              <a:latin typeface="Arial Black" panose="020B0A04020102020204" pitchFamily="34" charset="0"/>
            </a:endParaRPr>
          </a:p>
        </xdr:txBody>
      </xdr:sp>
      <xdr:sp macro="" textlink="">
        <xdr:nvSpPr>
          <xdr:cNvPr id="46" name="Rectangle: Rounded Corners 45">
            <a:extLst>
              <a:ext uri="{FF2B5EF4-FFF2-40B4-BE49-F238E27FC236}">
                <a16:creationId xmlns:a16="http://schemas.microsoft.com/office/drawing/2014/main" id="{20202AFD-8181-AB15-46E2-DF9D0AC2F0D2}"/>
              </a:ext>
            </a:extLst>
          </xdr:cNvPr>
          <xdr:cNvSpPr/>
        </xdr:nvSpPr>
        <xdr:spPr>
          <a:xfrm>
            <a:off x="188813" y="1031734"/>
            <a:ext cx="2002779" cy="1213806"/>
          </a:xfrm>
          <a:prstGeom prst="roundRect">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0">
              <a:solidFill>
                <a:schemeClr val="bg2"/>
              </a:solidFill>
            </a:endParaRPr>
          </a:p>
        </xdr:txBody>
      </xdr:sp>
      <xdr:sp macro="" textlink="Kpi!$N$17">
        <xdr:nvSpPr>
          <xdr:cNvPr id="47" name="Rectangle: Rounded Corners 46">
            <a:extLst>
              <a:ext uri="{FF2B5EF4-FFF2-40B4-BE49-F238E27FC236}">
                <a16:creationId xmlns:a16="http://schemas.microsoft.com/office/drawing/2014/main" id="{D0A2AAA9-C257-1BA0-1E77-DDB58C3881B1}"/>
              </a:ext>
            </a:extLst>
          </xdr:cNvPr>
          <xdr:cNvSpPr/>
        </xdr:nvSpPr>
        <xdr:spPr>
          <a:xfrm>
            <a:off x="301568" y="1112552"/>
            <a:ext cx="1490284" cy="262993"/>
          </a:xfrm>
          <a:prstGeom prst="roundRect">
            <a:avLst>
              <a:gd name="adj" fmla="val 0"/>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4297692-74EF-4058-BAB9-859CF7C788F7}" type="TxLink">
              <a:rPr lang="en-US" sz="1400" b="1" i="0" u="none" strike="noStrike">
                <a:solidFill>
                  <a:schemeClr val="bg2"/>
                </a:solidFill>
                <a:latin typeface="Calibri"/>
                <a:ea typeface="Calibri"/>
                <a:cs typeface="Calibri"/>
              </a:rPr>
              <a:t>15.25%</a:t>
            </a:fld>
            <a:endParaRPr lang="en-US" sz="1800" b="1">
              <a:solidFill>
                <a:schemeClr val="bg2"/>
              </a:solidFill>
              <a:latin typeface="Arial Black" panose="020B0A04020102020204" pitchFamily="34" charset="0"/>
            </a:endParaRPr>
          </a:p>
        </xdr:txBody>
      </xdr:sp>
      <xdr:sp macro="" textlink="">
        <xdr:nvSpPr>
          <xdr:cNvPr id="48" name="Rectangle: Rounded Corners 47">
            <a:extLst>
              <a:ext uri="{FF2B5EF4-FFF2-40B4-BE49-F238E27FC236}">
                <a16:creationId xmlns:a16="http://schemas.microsoft.com/office/drawing/2014/main" id="{A063B9E0-5084-3BEA-1476-F14DDD910F82}"/>
              </a:ext>
            </a:extLst>
          </xdr:cNvPr>
          <xdr:cNvSpPr/>
        </xdr:nvSpPr>
        <xdr:spPr>
          <a:xfrm>
            <a:off x="215787" y="1733044"/>
            <a:ext cx="1867911" cy="370885"/>
          </a:xfrm>
          <a:prstGeom prst="roundRect">
            <a:avLst/>
          </a:prstGeom>
          <a:gradFill>
            <a:gsLst>
              <a:gs pos="0">
                <a:schemeClr val="tx1">
                  <a:alpha val="80000"/>
                  <a:lumMod val="70000"/>
                  <a:lumOff val="3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0">
                <a:latin typeface="Arial Black" panose="020B0A04020102020204" pitchFamily="34" charset="0"/>
              </a:rPr>
              <a:t>YOY GROWTH</a:t>
            </a:r>
          </a:p>
        </xdr:txBody>
      </xdr:sp>
    </xdr:grpSp>
    <xdr:clientData/>
  </xdr:twoCellAnchor>
  <xdr:twoCellAnchor>
    <xdr:from>
      <xdr:col>5</xdr:col>
      <xdr:colOff>1</xdr:colOff>
      <xdr:row>7</xdr:row>
      <xdr:rowOff>116703</xdr:rowOff>
    </xdr:from>
    <xdr:to>
      <xdr:col>7</xdr:col>
      <xdr:colOff>418757</xdr:colOff>
      <xdr:row>9</xdr:row>
      <xdr:rowOff>130434</xdr:rowOff>
    </xdr:to>
    <xdr:graphicFrame macro="">
      <xdr:nvGraphicFramePr>
        <xdr:cNvPr id="49" name="Chart 48">
          <a:extLst>
            <a:ext uri="{FF2B5EF4-FFF2-40B4-BE49-F238E27FC236}">
              <a16:creationId xmlns:a16="http://schemas.microsoft.com/office/drawing/2014/main" id="{15FBE935-5DD0-4C7C-A0BA-62D7601899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190331</xdr:colOff>
      <xdr:row>7</xdr:row>
      <xdr:rowOff>144164</xdr:rowOff>
    </xdr:from>
    <xdr:to>
      <xdr:col>11</xdr:col>
      <xdr:colOff>453080</xdr:colOff>
      <xdr:row>9</xdr:row>
      <xdr:rowOff>130433</xdr:rowOff>
    </xdr:to>
    <xdr:graphicFrame macro="">
      <xdr:nvGraphicFramePr>
        <xdr:cNvPr id="50" name="Chart 49">
          <a:extLst>
            <a:ext uri="{FF2B5EF4-FFF2-40B4-BE49-F238E27FC236}">
              <a16:creationId xmlns:a16="http://schemas.microsoft.com/office/drawing/2014/main" id="{6385C082-3464-43CC-9ED2-03B626B5D7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353873</xdr:colOff>
      <xdr:row>7</xdr:row>
      <xdr:rowOff>151028</xdr:rowOff>
    </xdr:from>
    <xdr:to>
      <xdr:col>15</xdr:col>
      <xdr:colOff>597242</xdr:colOff>
      <xdr:row>9</xdr:row>
      <xdr:rowOff>151027</xdr:rowOff>
    </xdr:to>
    <xdr:graphicFrame macro="">
      <xdr:nvGraphicFramePr>
        <xdr:cNvPr id="51" name="Chart 50">
          <a:extLst>
            <a:ext uri="{FF2B5EF4-FFF2-40B4-BE49-F238E27FC236}">
              <a16:creationId xmlns:a16="http://schemas.microsoft.com/office/drawing/2014/main" id="{CA69E934-1CE0-475D-9433-5F5FEA944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363838</xdr:colOff>
      <xdr:row>7</xdr:row>
      <xdr:rowOff>151027</xdr:rowOff>
    </xdr:from>
    <xdr:to>
      <xdr:col>19</xdr:col>
      <xdr:colOff>562921</xdr:colOff>
      <xdr:row>9</xdr:row>
      <xdr:rowOff>130432</xdr:rowOff>
    </xdr:to>
    <xdr:graphicFrame macro="">
      <xdr:nvGraphicFramePr>
        <xdr:cNvPr id="52" name="Chart 51">
          <a:extLst>
            <a:ext uri="{FF2B5EF4-FFF2-40B4-BE49-F238E27FC236}">
              <a16:creationId xmlns:a16="http://schemas.microsoft.com/office/drawing/2014/main" id="{CC26FBA5-B0DC-4D70-8F27-576657561F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363835</xdr:colOff>
          <xdr:row>10</xdr:row>
          <xdr:rowOff>6865</xdr:rowOff>
        </xdr:from>
        <xdr:to>
          <xdr:col>8</xdr:col>
          <xdr:colOff>156089</xdr:colOff>
          <xdr:row>11</xdr:row>
          <xdr:rowOff>109514</xdr:rowOff>
        </xdr:to>
        <xdr:pic>
          <xdr:nvPicPr>
            <xdr:cNvPr id="55" name="Picture 54">
              <a:extLst>
                <a:ext uri="{FF2B5EF4-FFF2-40B4-BE49-F238E27FC236}">
                  <a16:creationId xmlns:a16="http://schemas.microsoft.com/office/drawing/2014/main" id="{D7826424-E227-4F99-DA54-14392AB1D111}"/>
                </a:ext>
              </a:extLst>
            </xdr:cNvPr>
            <xdr:cNvPicPr>
              <a:picLocks noChangeAspect="1" noChangeArrowheads="1"/>
              <a:extLst>
                <a:ext uri="{84589F7E-364E-4C9E-8A38-B11213B215E9}">
                  <a14:cameraTool cellRange="'Kpi YOY'!$I$9" spid="_x0000_s10311"/>
                </a:ext>
              </a:extLst>
            </xdr:cNvPicPr>
          </xdr:nvPicPr>
          <xdr:blipFill>
            <a:blip xmlns:r="http://schemas.openxmlformats.org/officeDocument/2006/relationships" r:embed="rId7"/>
            <a:srcRect/>
            <a:stretch>
              <a:fillRect/>
            </a:stretch>
          </xdr:blipFill>
          <xdr:spPr bwMode="auto">
            <a:xfrm>
              <a:off x="4029673" y="1860379"/>
              <a:ext cx="1014200" cy="288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514864</xdr:colOff>
          <xdr:row>10</xdr:row>
          <xdr:rowOff>34322</xdr:rowOff>
        </xdr:from>
        <xdr:to>
          <xdr:col>12</xdr:col>
          <xdr:colOff>180343</xdr:colOff>
          <xdr:row>11</xdr:row>
          <xdr:rowOff>100971</xdr:rowOff>
        </xdr:to>
        <xdr:pic>
          <xdr:nvPicPr>
            <xdr:cNvPr id="57" name="Picture 56">
              <a:extLst>
                <a:ext uri="{FF2B5EF4-FFF2-40B4-BE49-F238E27FC236}">
                  <a16:creationId xmlns:a16="http://schemas.microsoft.com/office/drawing/2014/main" id="{B498D676-7E80-B933-EB8C-7FF3E530410F}"/>
                </a:ext>
              </a:extLst>
            </xdr:cNvPr>
            <xdr:cNvPicPr>
              <a:picLocks noChangeAspect="1" noChangeArrowheads="1"/>
              <a:extLst>
                <a:ext uri="{84589F7E-364E-4C9E-8A38-B11213B215E9}">
                  <a14:cameraTool cellRange="'Kpi YOY'!$J$9" spid="_x0000_s10312"/>
                </a:ext>
              </a:extLst>
            </xdr:cNvPicPr>
          </xdr:nvPicPr>
          <xdr:blipFill>
            <a:blip xmlns:r="http://schemas.openxmlformats.org/officeDocument/2006/relationships" r:embed="rId8"/>
            <a:srcRect/>
            <a:stretch>
              <a:fillRect/>
            </a:stretch>
          </xdr:blipFill>
          <xdr:spPr bwMode="auto">
            <a:xfrm>
              <a:off x="6624594" y="1887836"/>
              <a:ext cx="887425" cy="252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34323</xdr:colOff>
          <xdr:row>9</xdr:row>
          <xdr:rowOff>185350</xdr:rowOff>
        </xdr:from>
        <xdr:to>
          <xdr:col>16</xdr:col>
          <xdr:colOff>310775</xdr:colOff>
          <xdr:row>11</xdr:row>
          <xdr:rowOff>66647</xdr:rowOff>
        </xdr:to>
        <xdr:pic>
          <xdr:nvPicPr>
            <xdr:cNvPr id="59" name="Picture 58">
              <a:extLst>
                <a:ext uri="{FF2B5EF4-FFF2-40B4-BE49-F238E27FC236}">
                  <a16:creationId xmlns:a16="http://schemas.microsoft.com/office/drawing/2014/main" id="{585FACAF-17DA-7ACD-9509-DEE11FAAE80C}"/>
                </a:ext>
              </a:extLst>
            </xdr:cNvPr>
            <xdr:cNvPicPr>
              <a:picLocks noChangeAspect="1" noChangeArrowheads="1"/>
              <a:extLst>
                <a:ext uri="{84589F7E-364E-4C9E-8A38-B11213B215E9}">
                  <a14:cameraTool cellRange="'Kpi YOY'!$K$9" spid="_x0000_s10313"/>
                </a:ext>
              </a:extLst>
            </xdr:cNvPicPr>
          </xdr:nvPicPr>
          <xdr:blipFill>
            <a:blip xmlns:r="http://schemas.openxmlformats.org/officeDocument/2006/relationships" r:embed="rId9"/>
            <a:srcRect/>
            <a:stretch>
              <a:fillRect/>
            </a:stretch>
          </xdr:blipFill>
          <xdr:spPr bwMode="auto">
            <a:xfrm>
              <a:off x="9198918" y="1853512"/>
              <a:ext cx="887425" cy="2520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583512</xdr:colOff>
          <xdr:row>10</xdr:row>
          <xdr:rowOff>24346</xdr:rowOff>
        </xdr:from>
        <xdr:to>
          <xdr:col>20</xdr:col>
          <xdr:colOff>477864</xdr:colOff>
          <xdr:row>11</xdr:row>
          <xdr:rowOff>90995</xdr:rowOff>
        </xdr:to>
        <xdr:pic>
          <xdr:nvPicPr>
            <xdr:cNvPr id="61" name="Picture 60">
              <a:extLst>
                <a:ext uri="{FF2B5EF4-FFF2-40B4-BE49-F238E27FC236}">
                  <a16:creationId xmlns:a16="http://schemas.microsoft.com/office/drawing/2014/main" id="{3B21683F-8660-4C17-6A13-C049C19D0942}"/>
                </a:ext>
              </a:extLst>
            </xdr:cNvPr>
            <xdr:cNvPicPr>
              <a:picLocks noChangeAspect="1" noChangeArrowheads="1"/>
              <a:extLst>
                <a:ext uri="{84589F7E-364E-4C9E-8A38-B11213B215E9}">
                  <a14:cameraTool cellRange="'Kpi YOY'!$L$9" spid="_x0000_s10314"/>
                </a:ext>
              </a:extLst>
            </xdr:cNvPicPr>
          </xdr:nvPicPr>
          <xdr:blipFill>
            <a:blip xmlns:r="http://schemas.openxmlformats.org/officeDocument/2006/relationships" r:embed="rId10"/>
            <a:srcRect/>
            <a:stretch>
              <a:fillRect/>
            </a:stretch>
          </xdr:blipFill>
          <xdr:spPr bwMode="auto">
            <a:xfrm>
              <a:off x="11581026" y="1877860"/>
              <a:ext cx="1116297" cy="2520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343524</xdr:colOff>
      <xdr:row>12</xdr:row>
      <xdr:rowOff>168638</xdr:rowOff>
    </xdr:from>
    <xdr:to>
      <xdr:col>7</xdr:col>
      <xdr:colOff>537147</xdr:colOff>
      <xdr:row>24</xdr:row>
      <xdr:rowOff>74950</xdr:rowOff>
    </xdr:to>
    <xdr:sp macro="" textlink="">
      <xdr:nvSpPr>
        <xdr:cNvPr id="62" name="Rectangle: Rounded Corners 61">
          <a:extLst>
            <a:ext uri="{FF2B5EF4-FFF2-40B4-BE49-F238E27FC236}">
              <a16:creationId xmlns:a16="http://schemas.microsoft.com/office/drawing/2014/main" id="{3659F076-D566-61FC-CE39-DB6B9E446DC4}"/>
            </a:ext>
          </a:extLst>
        </xdr:cNvPr>
        <xdr:cNvSpPr/>
      </xdr:nvSpPr>
      <xdr:spPr>
        <a:xfrm>
          <a:off x="343524" y="2342212"/>
          <a:ext cx="4478312" cy="2079886"/>
        </a:xfrm>
        <a:prstGeom prst="roundRect">
          <a:avLst>
            <a:gd name="adj" fmla="val 10178"/>
          </a:avLst>
        </a:prstGeom>
        <a:gradFill>
          <a:gsLst>
            <a:gs pos="0">
              <a:schemeClr val="tx1">
                <a:lumMod val="85000"/>
                <a:lumOff val="15000"/>
                <a:alpha val="89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227349</xdr:colOff>
      <xdr:row>12</xdr:row>
      <xdr:rowOff>171136</xdr:rowOff>
    </xdr:from>
    <xdr:to>
      <xdr:col>14</xdr:col>
      <xdr:colOff>380999</xdr:colOff>
      <xdr:row>24</xdr:row>
      <xdr:rowOff>99933</xdr:rowOff>
    </xdr:to>
    <xdr:sp macro="" textlink="">
      <xdr:nvSpPr>
        <xdr:cNvPr id="63" name="Rectangle: Rounded Corners 62">
          <a:extLst>
            <a:ext uri="{FF2B5EF4-FFF2-40B4-BE49-F238E27FC236}">
              <a16:creationId xmlns:a16="http://schemas.microsoft.com/office/drawing/2014/main" id="{CEC03779-F92D-44C5-8252-A0F51997A256}"/>
            </a:ext>
          </a:extLst>
        </xdr:cNvPr>
        <xdr:cNvSpPr/>
      </xdr:nvSpPr>
      <xdr:spPr>
        <a:xfrm>
          <a:off x="5124136" y="2344710"/>
          <a:ext cx="3826240" cy="2102371"/>
        </a:xfrm>
        <a:prstGeom prst="roundRect">
          <a:avLst>
            <a:gd name="adj" fmla="val 10178"/>
          </a:avLst>
        </a:prstGeom>
        <a:gradFill>
          <a:gsLst>
            <a:gs pos="0">
              <a:schemeClr val="tx1">
                <a:lumMod val="85000"/>
                <a:lumOff val="15000"/>
                <a:alpha val="89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474689</xdr:colOff>
      <xdr:row>13</xdr:row>
      <xdr:rowOff>12492</xdr:rowOff>
    </xdr:from>
    <xdr:to>
      <xdr:col>20</xdr:col>
      <xdr:colOff>356016</xdr:colOff>
      <xdr:row>24</xdr:row>
      <xdr:rowOff>87442</xdr:rowOff>
    </xdr:to>
    <xdr:sp macro="" textlink="">
      <xdr:nvSpPr>
        <xdr:cNvPr id="64" name="Rectangle: Rounded Corners 63">
          <a:extLst>
            <a:ext uri="{FF2B5EF4-FFF2-40B4-BE49-F238E27FC236}">
              <a16:creationId xmlns:a16="http://schemas.microsoft.com/office/drawing/2014/main" id="{DF2E2431-7463-47AB-AE8D-CF98612906C8}"/>
            </a:ext>
          </a:extLst>
        </xdr:cNvPr>
        <xdr:cNvSpPr/>
      </xdr:nvSpPr>
      <xdr:spPr>
        <a:xfrm>
          <a:off x="9044066" y="2367197"/>
          <a:ext cx="3553917" cy="2067393"/>
        </a:xfrm>
        <a:prstGeom prst="roundRect">
          <a:avLst>
            <a:gd name="adj" fmla="val 10178"/>
          </a:avLst>
        </a:prstGeom>
        <a:gradFill>
          <a:gsLst>
            <a:gs pos="0">
              <a:schemeClr val="tx1">
                <a:lumMod val="85000"/>
                <a:lumOff val="15000"/>
                <a:alpha val="89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592666</xdr:colOff>
      <xdr:row>25</xdr:row>
      <xdr:rowOff>93132</xdr:rowOff>
    </xdr:from>
    <xdr:to>
      <xdr:col>21</xdr:col>
      <xdr:colOff>177800</xdr:colOff>
      <xdr:row>39</xdr:row>
      <xdr:rowOff>8466</xdr:rowOff>
    </xdr:to>
    <xdr:sp macro="" textlink="">
      <xdr:nvSpPr>
        <xdr:cNvPr id="65" name="Rectangle: Rounded Corners 64">
          <a:extLst>
            <a:ext uri="{FF2B5EF4-FFF2-40B4-BE49-F238E27FC236}">
              <a16:creationId xmlns:a16="http://schemas.microsoft.com/office/drawing/2014/main" id="{0E9230A9-F395-46DA-B604-25590B8A6D0B}"/>
            </a:ext>
          </a:extLst>
        </xdr:cNvPr>
        <xdr:cNvSpPr/>
      </xdr:nvSpPr>
      <xdr:spPr>
        <a:xfrm>
          <a:off x="9127066" y="4749799"/>
          <a:ext cx="3852334" cy="2523067"/>
        </a:xfrm>
        <a:prstGeom prst="roundRect">
          <a:avLst>
            <a:gd name="adj" fmla="val 10178"/>
          </a:avLst>
        </a:prstGeom>
        <a:gradFill>
          <a:gsLst>
            <a:gs pos="0">
              <a:schemeClr val="tx1">
                <a:lumMod val="85000"/>
                <a:lumOff val="15000"/>
                <a:alpha val="89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16934</xdr:colOff>
      <xdr:row>25</xdr:row>
      <xdr:rowOff>50800</xdr:rowOff>
    </xdr:from>
    <xdr:to>
      <xdr:col>14</xdr:col>
      <xdr:colOff>499534</xdr:colOff>
      <xdr:row>39</xdr:row>
      <xdr:rowOff>33867</xdr:rowOff>
    </xdr:to>
    <xdr:sp macro="" textlink="">
      <xdr:nvSpPr>
        <xdr:cNvPr id="66" name="Rectangle: Rounded Corners 65">
          <a:extLst>
            <a:ext uri="{FF2B5EF4-FFF2-40B4-BE49-F238E27FC236}">
              <a16:creationId xmlns:a16="http://schemas.microsoft.com/office/drawing/2014/main" id="{4FBFA39E-80D2-4B9E-9EAC-DDB87EDA024D}"/>
            </a:ext>
          </a:extLst>
        </xdr:cNvPr>
        <xdr:cNvSpPr/>
      </xdr:nvSpPr>
      <xdr:spPr>
        <a:xfrm>
          <a:off x="4893734" y="4707467"/>
          <a:ext cx="4140200" cy="2590800"/>
        </a:xfrm>
        <a:prstGeom prst="roundRect">
          <a:avLst>
            <a:gd name="adj" fmla="val 10178"/>
          </a:avLst>
        </a:prstGeom>
        <a:gradFill>
          <a:gsLst>
            <a:gs pos="0">
              <a:schemeClr val="tx1">
                <a:lumMod val="85000"/>
                <a:lumOff val="15000"/>
                <a:alpha val="89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397933</xdr:colOff>
      <xdr:row>25</xdr:row>
      <xdr:rowOff>5135</xdr:rowOff>
    </xdr:from>
    <xdr:to>
      <xdr:col>7</xdr:col>
      <xdr:colOff>541867</xdr:colOff>
      <xdr:row>39</xdr:row>
      <xdr:rowOff>25399</xdr:rowOff>
    </xdr:to>
    <xdr:sp macro="" textlink="">
      <xdr:nvSpPr>
        <xdr:cNvPr id="67" name="Rectangle: Rounded Corners 66">
          <a:extLst>
            <a:ext uri="{FF2B5EF4-FFF2-40B4-BE49-F238E27FC236}">
              <a16:creationId xmlns:a16="http://schemas.microsoft.com/office/drawing/2014/main" id="{F88C8DEC-D9BA-4662-84DC-08544F33322E}"/>
            </a:ext>
          </a:extLst>
        </xdr:cNvPr>
        <xdr:cNvSpPr/>
      </xdr:nvSpPr>
      <xdr:spPr>
        <a:xfrm>
          <a:off x="397933" y="4661802"/>
          <a:ext cx="4411134" cy="2627997"/>
        </a:xfrm>
        <a:prstGeom prst="roundRect">
          <a:avLst>
            <a:gd name="adj" fmla="val 10178"/>
          </a:avLst>
        </a:prstGeom>
        <a:gradFill>
          <a:gsLst>
            <a:gs pos="0">
              <a:schemeClr val="tx1">
                <a:lumMod val="85000"/>
                <a:lumOff val="15000"/>
                <a:alpha val="89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595085</xdr:colOff>
      <xdr:row>13</xdr:row>
      <xdr:rowOff>50802</xdr:rowOff>
    </xdr:from>
    <xdr:to>
      <xdr:col>18</xdr:col>
      <xdr:colOff>420914</xdr:colOff>
      <xdr:row>15</xdr:row>
      <xdr:rowOff>29029</xdr:rowOff>
    </xdr:to>
    <xdr:sp macro="" textlink="">
      <xdr:nvSpPr>
        <xdr:cNvPr id="70" name="Rectangle: Rounded Corners 69">
          <a:extLst>
            <a:ext uri="{FF2B5EF4-FFF2-40B4-BE49-F238E27FC236}">
              <a16:creationId xmlns:a16="http://schemas.microsoft.com/office/drawing/2014/main" id="{0A8D3C83-E23E-BD11-19A0-29C5736EEC91}"/>
            </a:ext>
          </a:extLst>
        </xdr:cNvPr>
        <xdr:cNvSpPr/>
      </xdr:nvSpPr>
      <xdr:spPr>
        <a:xfrm>
          <a:off x="9129485" y="2409373"/>
          <a:ext cx="2264229" cy="341085"/>
        </a:xfrm>
        <a:prstGeom prst="roundRect">
          <a:avLst/>
        </a:prstGeom>
        <a:gradFill>
          <a:gsLst>
            <a:gs pos="0">
              <a:schemeClr val="tx2">
                <a:lumMod val="50000"/>
                <a:lumOff val="5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457199</xdr:colOff>
      <xdr:row>13</xdr:row>
      <xdr:rowOff>36287</xdr:rowOff>
    </xdr:from>
    <xdr:to>
      <xdr:col>18</xdr:col>
      <xdr:colOff>406400</xdr:colOff>
      <xdr:row>15</xdr:row>
      <xdr:rowOff>58057</xdr:rowOff>
    </xdr:to>
    <xdr:grpSp>
      <xdr:nvGrpSpPr>
        <xdr:cNvPr id="78" name="Group 77">
          <a:extLst>
            <a:ext uri="{FF2B5EF4-FFF2-40B4-BE49-F238E27FC236}">
              <a16:creationId xmlns:a16="http://schemas.microsoft.com/office/drawing/2014/main" id="{17E42294-84DF-944B-BE86-4358378BD699}"/>
            </a:ext>
          </a:extLst>
        </xdr:cNvPr>
        <xdr:cNvGrpSpPr/>
      </xdr:nvGrpSpPr>
      <xdr:grpSpPr>
        <a:xfrm>
          <a:off x="457199" y="2437742"/>
          <a:ext cx="10894292" cy="391224"/>
          <a:chOff x="457199" y="2394858"/>
          <a:chExt cx="10922001" cy="384628"/>
        </a:xfrm>
      </xdr:grpSpPr>
      <xdr:sp macro="" textlink="">
        <xdr:nvSpPr>
          <xdr:cNvPr id="68" name="Rectangle: Rounded Corners 67">
            <a:extLst>
              <a:ext uri="{FF2B5EF4-FFF2-40B4-BE49-F238E27FC236}">
                <a16:creationId xmlns:a16="http://schemas.microsoft.com/office/drawing/2014/main" id="{716A3F61-403A-5A04-9EA8-083F53BAA984}"/>
              </a:ext>
            </a:extLst>
          </xdr:cNvPr>
          <xdr:cNvSpPr/>
        </xdr:nvSpPr>
        <xdr:spPr>
          <a:xfrm>
            <a:off x="457199" y="2394858"/>
            <a:ext cx="2264229" cy="341085"/>
          </a:xfrm>
          <a:prstGeom prst="roundRect">
            <a:avLst/>
          </a:prstGeom>
          <a:gradFill>
            <a:gsLst>
              <a:gs pos="0">
                <a:schemeClr val="tx2">
                  <a:lumMod val="50000"/>
                  <a:lumOff val="5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rPr>
              <a:t>SALES</a:t>
            </a:r>
            <a:r>
              <a:rPr lang="en-IN" sz="1200" b="1" baseline="0">
                <a:solidFill>
                  <a:schemeClr val="bg1"/>
                </a:solidFill>
              </a:rPr>
              <a:t> AND PROFIT ANALYSIS</a:t>
            </a:r>
            <a:endParaRPr lang="en-IN" sz="1200" b="1">
              <a:solidFill>
                <a:schemeClr val="bg1"/>
              </a:solidFill>
            </a:endParaRPr>
          </a:p>
        </xdr:txBody>
      </xdr:sp>
      <xdr:sp macro="" textlink="">
        <xdr:nvSpPr>
          <xdr:cNvPr id="69" name="Rectangle: Rounded Corners 68">
            <a:extLst>
              <a:ext uri="{FF2B5EF4-FFF2-40B4-BE49-F238E27FC236}">
                <a16:creationId xmlns:a16="http://schemas.microsoft.com/office/drawing/2014/main" id="{00325212-A939-9546-3D67-B118AF1F88A6}"/>
              </a:ext>
            </a:extLst>
          </xdr:cNvPr>
          <xdr:cNvSpPr/>
        </xdr:nvSpPr>
        <xdr:spPr>
          <a:xfrm>
            <a:off x="5283199" y="2438401"/>
            <a:ext cx="2264229" cy="341085"/>
          </a:xfrm>
          <a:prstGeom prst="roundRect">
            <a:avLst/>
          </a:prstGeom>
          <a:gradFill>
            <a:gsLst>
              <a:gs pos="0">
                <a:schemeClr val="tx2">
                  <a:lumMod val="50000"/>
                  <a:lumOff val="5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CATEGORY WISE PROFIT</a:t>
            </a:r>
          </a:p>
        </xdr:txBody>
      </xdr:sp>
      <xdr:sp macro="" textlink="">
        <xdr:nvSpPr>
          <xdr:cNvPr id="75" name="Rectangle: Rounded Corners 74">
            <a:extLst>
              <a:ext uri="{FF2B5EF4-FFF2-40B4-BE49-F238E27FC236}">
                <a16:creationId xmlns:a16="http://schemas.microsoft.com/office/drawing/2014/main" id="{95F413AC-AF16-5940-5476-D6E207A53786}"/>
              </a:ext>
            </a:extLst>
          </xdr:cNvPr>
          <xdr:cNvSpPr/>
        </xdr:nvSpPr>
        <xdr:spPr>
          <a:xfrm>
            <a:off x="9114971" y="2402116"/>
            <a:ext cx="2264229" cy="341085"/>
          </a:xfrm>
          <a:prstGeom prst="roundRect">
            <a:avLst/>
          </a:prstGeom>
          <a:gradFill>
            <a:gsLst>
              <a:gs pos="0">
                <a:schemeClr val="tx2">
                  <a:lumMod val="50000"/>
                  <a:lumOff val="5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CATEGORY</a:t>
            </a:r>
            <a:r>
              <a:rPr lang="en-IN" sz="1200" b="1" baseline="0"/>
              <a:t> WISE SALES SHARE%</a:t>
            </a:r>
            <a:endParaRPr lang="en-IN" sz="1200" b="1"/>
          </a:p>
        </xdr:txBody>
      </xdr:sp>
    </xdr:grpSp>
    <xdr:clientData/>
  </xdr:twoCellAnchor>
  <xdr:twoCellAnchor>
    <xdr:from>
      <xdr:col>0</xdr:col>
      <xdr:colOff>566058</xdr:colOff>
      <xdr:row>25</xdr:row>
      <xdr:rowOff>72572</xdr:rowOff>
    </xdr:from>
    <xdr:to>
      <xdr:col>18</xdr:col>
      <xdr:colOff>515260</xdr:colOff>
      <xdr:row>27</xdr:row>
      <xdr:rowOff>159659</xdr:rowOff>
    </xdr:to>
    <xdr:grpSp>
      <xdr:nvGrpSpPr>
        <xdr:cNvPr id="82" name="Group 81">
          <a:extLst>
            <a:ext uri="{FF2B5EF4-FFF2-40B4-BE49-F238E27FC236}">
              <a16:creationId xmlns:a16="http://schemas.microsoft.com/office/drawing/2014/main" id="{7B046B48-85A6-3144-16CC-BC1003709A0D}"/>
            </a:ext>
          </a:extLst>
        </xdr:cNvPr>
        <xdr:cNvGrpSpPr/>
      </xdr:nvGrpSpPr>
      <xdr:grpSpPr>
        <a:xfrm>
          <a:off x="566058" y="4690754"/>
          <a:ext cx="10894293" cy="456541"/>
          <a:chOff x="566058" y="4564743"/>
          <a:chExt cx="10922002" cy="449944"/>
        </a:xfrm>
      </xdr:grpSpPr>
      <xdr:sp macro="" textlink="">
        <xdr:nvSpPr>
          <xdr:cNvPr id="71" name="Rectangle: Rounded Corners 70">
            <a:extLst>
              <a:ext uri="{FF2B5EF4-FFF2-40B4-BE49-F238E27FC236}">
                <a16:creationId xmlns:a16="http://schemas.microsoft.com/office/drawing/2014/main" id="{3456A1A9-68C1-32B4-933B-2CB00FB5CB91}"/>
              </a:ext>
            </a:extLst>
          </xdr:cNvPr>
          <xdr:cNvSpPr/>
        </xdr:nvSpPr>
        <xdr:spPr>
          <a:xfrm>
            <a:off x="566058" y="4564743"/>
            <a:ext cx="2264229" cy="341085"/>
          </a:xfrm>
          <a:prstGeom prst="roundRect">
            <a:avLst/>
          </a:prstGeom>
          <a:gradFill>
            <a:gsLst>
              <a:gs pos="0">
                <a:schemeClr val="tx2">
                  <a:lumMod val="50000"/>
                  <a:lumOff val="5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rPr>
              <a:t>SALES BY STATE</a:t>
            </a:r>
          </a:p>
        </xdr:txBody>
      </xdr:sp>
      <xdr:sp macro="" textlink="">
        <xdr:nvSpPr>
          <xdr:cNvPr id="73" name="Rectangle: Rounded Corners 72">
            <a:extLst>
              <a:ext uri="{FF2B5EF4-FFF2-40B4-BE49-F238E27FC236}">
                <a16:creationId xmlns:a16="http://schemas.microsoft.com/office/drawing/2014/main" id="{31EBB4B9-3663-6E89-CE6D-775B2BEAA38E}"/>
              </a:ext>
            </a:extLst>
          </xdr:cNvPr>
          <xdr:cNvSpPr/>
        </xdr:nvSpPr>
        <xdr:spPr>
          <a:xfrm>
            <a:off x="5058230" y="4622801"/>
            <a:ext cx="2264229" cy="341085"/>
          </a:xfrm>
          <a:prstGeom prst="roundRect">
            <a:avLst/>
          </a:prstGeom>
          <a:gradFill>
            <a:gsLst>
              <a:gs pos="0">
                <a:schemeClr val="tx2">
                  <a:lumMod val="50000"/>
                  <a:lumOff val="5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rPr>
              <a:t>TOP</a:t>
            </a:r>
            <a:r>
              <a:rPr lang="en-IN" sz="1200" b="1" baseline="0">
                <a:solidFill>
                  <a:schemeClr val="bg1"/>
                </a:solidFill>
              </a:rPr>
              <a:t> 10 SUB-CATEGORY</a:t>
            </a:r>
            <a:endParaRPr lang="en-IN" sz="1200" b="1">
              <a:solidFill>
                <a:schemeClr val="bg1"/>
              </a:solidFill>
            </a:endParaRPr>
          </a:p>
        </xdr:txBody>
      </xdr:sp>
      <xdr:sp macro="" textlink="">
        <xdr:nvSpPr>
          <xdr:cNvPr id="79" name="Rectangle: Rounded Corners 78">
            <a:extLst>
              <a:ext uri="{FF2B5EF4-FFF2-40B4-BE49-F238E27FC236}">
                <a16:creationId xmlns:a16="http://schemas.microsoft.com/office/drawing/2014/main" id="{40C247E9-AF42-70DA-8C3E-CF55E399BC8F}"/>
              </a:ext>
            </a:extLst>
          </xdr:cNvPr>
          <xdr:cNvSpPr/>
        </xdr:nvSpPr>
        <xdr:spPr>
          <a:xfrm>
            <a:off x="9223831" y="4673602"/>
            <a:ext cx="2264229" cy="341085"/>
          </a:xfrm>
          <a:prstGeom prst="roundRect">
            <a:avLst/>
          </a:prstGeom>
          <a:gradFill>
            <a:gsLst>
              <a:gs pos="0">
                <a:schemeClr val="tx2">
                  <a:lumMod val="50000"/>
                  <a:lumOff val="50000"/>
                </a:schemeClr>
              </a:gs>
              <a:gs pos="90000">
                <a:schemeClr val="tx1">
                  <a:lumMod val="65000"/>
                  <a:lumOff val="35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bg1"/>
                </a:solidFill>
              </a:rPr>
              <a:t>FILTERS</a:t>
            </a:r>
          </a:p>
        </xdr:txBody>
      </xdr:sp>
    </xdr:grpSp>
    <xdr:clientData/>
  </xdr:twoCellAnchor>
  <xdr:twoCellAnchor>
    <xdr:from>
      <xdr:col>0</xdr:col>
      <xdr:colOff>471714</xdr:colOff>
      <xdr:row>14</xdr:row>
      <xdr:rowOff>157812</xdr:rowOff>
    </xdr:from>
    <xdr:to>
      <xdr:col>7</xdr:col>
      <xdr:colOff>457200</xdr:colOff>
      <xdr:row>24</xdr:row>
      <xdr:rowOff>43543</xdr:rowOff>
    </xdr:to>
    <xdr:graphicFrame macro="">
      <xdr:nvGraphicFramePr>
        <xdr:cNvPr id="83" name="Chart 82">
          <a:extLst>
            <a:ext uri="{FF2B5EF4-FFF2-40B4-BE49-F238E27FC236}">
              <a16:creationId xmlns:a16="http://schemas.microsoft.com/office/drawing/2014/main" id="{87F24307-D317-4496-BB52-9D8268F358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304800</xdr:colOff>
      <xdr:row>15</xdr:row>
      <xdr:rowOff>58057</xdr:rowOff>
    </xdr:from>
    <xdr:to>
      <xdr:col>14</xdr:col>
      <xdr:colOff>304800</xdr:colOff>
      <xdr:row>24</xdr:row>
      <xdr:rowOff>36284</xdr:rowOff>
    </xdr:to>
    <mc:AlternateContent xmlns:mc="http://schemas.openxmlformats.org/markup-compatibility/2006">
      <mc:Choice xmlns:cx1="http://schemas.microsoft.com/office/drawing/2015/9/8/chartex" Requires="cx1">
        <xdr:graphicFrame macro="">
          <xdr:nvGraphicFramePr>
            <xdr:cNvPr id="84" name="Chart 83">
              <a:extLst>
                <a:ext uri="{FF2B5EF4-FFF2-40B4-BE49-F238E27FC236}">
                  <a16:creationId xmlns:a16="http://schemas.microsoft.com/office/drawing/2014/main" id="{9FD8E5CE-034F-49F7-BBB5-A93EC3E434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181600" y="2779486"/>
              <a:ext cx="3657600" cy="161108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573315</xdr:colOff>
      <xdr:row>15</xdr:row>
      <xdr:rowOff>72571</xdr:rowOff>
    </xdr:from>
    <xdr:to>
      <xdr:col>20</xdr:col>
      <xdr:colOff>239487</xdr:colOff>
      <xdr:row>23</xdr:row>
      <xdr:rowOff>166914</xdr:rowOff>
    </xdr:to>
    <xdr:graphicFrame macro="">
      <xdr:nvGraphicFramePr>
        <xdr:cNvPr id="85" name="Chart 84">
          <a:extLst>
            <a:ext uri="{FF2B5EF4-FFF2-40B4-BE49-F238E27FC236}">
              <a16:creationId xmlns:a16="http://schemas.microsoft.com/office/drawing/2014/main" id="{720C3482-A892-4F26-9DE0-99B2593307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529772</xdr:colOff>
      <xdr:row>27</xdr:row>
      <xdr:rowOff>75288</xdr:rowOff>
    </xdr:from>
    <xdr:to>
      <xdr:col>7</xdr:col>
      <xdr:colOff>370114</xdr:colOff>
      <xdr:row>38</xdr:row>
      <xdr:rowOff>116114</xdr:rowOff>
    </xdr:to>
    <mc:AlternateContent xmlns:mc="http://schemas.openxmlformats.org/markup-compatibility/2006">
      <mc:Choice xmlns:cx4="http://schemas.microsoft.com/office/drawing/2016/5/10/chartex" Requires="cx4">
        <xdr:graphicFrame macro="">
          <xdr:nvGraphicFramePr>
            <xdr:cNvPr id="86" name="Chart 85">
              <a:extLst>
                <a:ext uri="{FF2B5EF4-FFF2-40B4-BE49-F238E27FC236}">
                  <a16:creationId xmlns:a16="http://schemas.microsoft.com/office/drawing/2014/main" id="{6F2F5DB8-A1B8-4F3D-B871-72BD866390E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529772" y="4973859"/>
              <a:ext cx="4107542" cy="203654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130629</xdr:colOff>
      <xdr:row>27</xdr:row>
      <xdr:rowOff>137887</xdr:rowOff>
    </xdr:from>
    <xdr:to>
      <xdr:col>14</xdr:col>
      <xdr:colOff>391886</xdr:colOff>
      <xdr:row>38</xdr:row>
      <xdr:rowOff>123372</xdr:rowOff>
    </xdr:to>
    <xdr:graphicFrame macro="">
      <xdr:nvGraphicFramePr>
        <xdr:cNvPr id="87" name="Chart 86">
          <a:extLst>
            <a:ext uri="{FF2B5EF4-FFF2-40B4-BE49-F238E27FC236}">
              <a16:creationId xmlns:a16="http://schemas.microsoft.com/office/drawing/2014/main" id="{CB60B684-6E5A-48BD-9212-0382B092F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15</xdr:col>
      <xdr:colOff>54428</xdr:colOff>
      <xdr:row>28</xdr:row>
      <xdr:rowOff>32658</xdr:rowOff>
    </xdr:from>
    <xdr:to>
      <xdr:col>16</xdr:col>
      <xdr:colOff>391886</xdr:colOff>
      <xdr:row>36</xdr:row>
      <xdr:rowOff>21772</xdr:rowOff>
    </xdr:to>
    <mc:AlternateContent xmlns:mc="http://schemas.openxmlformats.org/markup-compatibility/2006">
      <mc:Choice xmlns:a14="http://schemas.microsoft.com/office/drawing/2010/main" Requires="a14">
        <xdr:graphicFrame macro="">
          <xdr:nvGraphicFramePr>
            <xdr:cNvPr id="89" name="Year 2">
              <a:extLst>
                <a:ext uri="{FF2B5EF4-FFF2-40B4-BE49-F238E27FC236}">
                  <a16:creationId xmlns:a16="http://schemas.microsoft.com/office/drawing/2014/main" id="{03919B5E-0C1A-47B5-9C0B-2017FF66923A}"/>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9175337" y="5205022"/>
              <a:ext cx="945519" cy="14669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349432</xdr:colOff>
      <xdr:row>28</xdr:row>
      <xdr:rowOff>33746</xdr:rowOff>
    </xdr:from>
    <xdr:to>
      <xdr:col>20</xdr:col>
      <xdr:colOff>391886</xdr:colOff>
      <xdr:row>36</xdr:row>
      <xdr:rowOff>108857</xdr:rowOff>
    </xdr:to>
    <mc:AlternateContent xmlns:mc="http://schemas.openxmlformats.org/markup-compatibility/2006">
      <mc:Choice xmlns:a14="http://schemas.microsoft.com/office/drawing/2010/main" Requires="a14">
        <xdr:graphicFrame macro="">
          <xdr:nvGraphicFramePr>
            <xdr:cNvPr id="90" name="Segment 1">
              <a:extLst>
                <a:ext uri="{FF2B5EF4-FFF2-40B4-BE49-F238E27FC236}">
                  <a16:creationId xmlns:a16="http://schemas.microsoft.com/office/drawing/2014/main" id="{3A1856F8-44B8-4667-A9F7-1646C8C5CC9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1294523" y="5206110"/>
              <a:ext cx="1258575" cy="15529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459377</xdr:colOff>
      <xdr:row>28</xdr:row>
      <xdr:rowOff>43542</xdr:rowOff>
    </xdr:from>
    <xdr:to>
      <xdr:col>18</xdr:col>
      <xdr:colOff>315686</xdr:colOff>
      <xdr:row>36</xdr:row>
      <xdr:rowOff>32656</xdr:rowOff>
    </xdr:to>
    <mc:AlternateContent xmlns:mc="http://schemas.openxmlformats.org/markup-compatibility/2006">
      <mc:Choice xmlns:a14="http://schemas.microsoft.com/office/drawing/2010/main" Requires="a14">
        <xdr:graphicFrame macro="">
          <xdr:nvGraphicFramePr>
            <xdr:cNvPr id="91" name="Region 1">
              <a:extLst>
                <a:ext uri="{FF2B5EF4-FFF2-40B4-BE49-F238E27FC236}">
                  <a16:creationId xmlns:a16="http://schemas.microsoft.com/office/drawing/2014/main" id="{E0D9475F-7ED8-4608-96C1-B141EFE16746}"/>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188347" y="5215906"/>
              <a:ext cx="1072430" cy="146693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91440</xdr:colOff>
      <xdr:row>10</xdr:row>
      <xdr:rowOff>146685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91440" y="189928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HESH YADAV" refreshedDate="45922.727417939815" createdVersion="8" refreshedVersion="8" minRefreshableVersion="3" recordCount="9994" xr:uid="{8E1F62A0-72C3-4EFF-A730-1D5F29D2057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02633673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B13EA49-28BE-4846-AB93-58DE82241756}"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3"/>
        <item x="1"/>
        <item h="1" x="2"/>
        <item h="1" x="0"/>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156">
      <pivotArea collapsedLevelsAreSubtotals="1" fieldPosition="0">
        <references count="1">
          <reference field="22" count="1">
            <x v="1"/>
          </reference>
        </references>
      </pivotArea>
    </format>
    <format dxfId="157">
      <pivotArea collapsedLevelsAreSubtotals="1" fieldPosition="0">
        <references count="1">
          <reference field="22" count="1">
            <x v="2"/>
          </reference>
        </references>
      </pivotArea>
    </format>
    <format dxfId="158">
      <pivotArea collapsedLevelsAreSubtotals="1" fieldPosition="0">
        <references count="1">
          <reference field="22" count="1">
            <x v="3"/>
          </reference>
        </references>
      </pivotArea>
    </format>
    <format dxfId="159">
      <pivotArea collapsedLevelsAreSubtotals="1" fieldPosition="0">
        <references count="1">
          <reference field="22" count="1">
            <x v="4"/>
          </reference>
        </references>
      </pivotArea>
    </format>
    <format dxfId="160">
      <pivotArea collapsedLevelsAreSubtotals="1" fieldPosition="0">
        <references count="1">
          <reference field="22" count="1">
            <x v="5"/>
          </reference>
        </references>
      </pivotArea>
    </format>
    <format dxfId="161">
      <pivotArea collapsedLevelsAreSubtotals="1" fieldPosition="0">
        <references count="1">
          <reference field="22" count="1">
            <x v="6"/>
          </reference>
        </references>
      </pivotArea>
    </format>
    <format dxfId="162">
      <pivotArea collapsedLevelsAreSubtotals="1" fieldPosition="0">
        <references count="1">
          <reference field="22" count="1">
            <x v="7"/>
          </reference>
        </references>
      </pivotArea>
    </format>
    <format dxfId="163">
      <pivotArea collapsedLevelsAreSubtotals="1" fieldPosition="0">
        <references count="1">
          <reference field="22" count="1">
            <x v="8"/>
          </reference>
        </references>
      </pivotArea>
    </format>
    <format dxfId="164">
      <pivotArea collapsedLevelsAreSubtotals="1" fieldPosition="0">
        <references count="1">
          <reference field="22" count="1">
            <x v="9"/>
          </reference>
        </references>
      </pivotArea>
    </format>
    <format dxfId="165">
      <pivotArea collapsedLevelsAreSubtotals="1" fieldPosition="0">
        <references count="1">
          <reference field="22" count="1">
            <x v="10"/>
          </reference>
        </references>
      </pivotArea>
    </format>
    <format dxfId="166">
      <pivotArea collapsedLevelsAreSubtotals="1" fieldPosition="0">
        <references count="1">
          <reference field="22" count="1">
            <x v="11"/>
          </reference>
        </references>
      </pivotArea>
    </format>
    <format dxfId="167">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300635-F40E-4723-8D73-3FF7CE32658A}"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3"/>
        <item x="1"/>
        <item h="1" x="2"/>
        <item h="1" x="0"/>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DD55BB6-8C89-42DA-83CA-964324E9205A}" name="PivotTable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3"/>
        <item x="1"/>
        <item h="1" x="2"/>
        <item h="1" x="0"/>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C860163-86A7-49D5-AD9B-D4E6E191F266}"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3"/>
        <item x="1"/>
        <item h="1" x="2"/>
        <item h="1" x="0"/>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1">
    <i>
      <x v="1"/>
    </i>
    <i>
      <x v="3"/>
    </i>
    <i>
      <x v="4"/>
    </i>
    <i>
      <x v="10"/>
    </i>
    <i>
      <x v="24"/>
    </i>
    <i>
      <x v="26"/>
    </i>
    <i>
      <x v="29"/>
    </i>
    <i>
      <x v="35"/>
    </i>
    <i>
      <x v="42"/>
    </i>
    <i>
      <x v="45"/>
    </i>
    <i t="grand">
      <x/>
    </i>
  </rowItems>
  <colItems count="1">
    <i/>
  </colItems>
  <dataFields count="1">
    <dataField name="Sum of Sales" fld="18" baseField="0" baseItem="0"/>
  </dataField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D3C659-1342-4D5A-BC0B-B09B7F1CA03A}" name="PivotTable4"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3"/>
        <item x="1"/>
        <item h="1" x="2"/>
        <item h="1" x="0"/>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5"/>
    </i>
    <i>
      <x v="16"/>
    </i>
    <i>
      <x v="13"/>
    </i>
    <i>
      <x v="14"/>
    </i>
    <i>
      <x/>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CFCAD72-187C-4B21-837B-A81658B472DD}"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3"/>
        <item x="1"/>
        <item h="1" x="2"/>
        <item h="1" x="0"/>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10"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E20BBFE-8FF0-40CE-8595-DA0E64F16D29}" name="PivotTable8"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3"/>
        <item x="1"/>
        <item h="1" x="2"/>
        <item h="1" x="0"/>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1D6AA9F-C370-460B-BE76-0259FC1F2177}"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3"/>
        <item x="1"/>
        <item h="1" x="2"/>
        <item h="1" x="0"/>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B36EA6-2FCD-46C0-847A-9AE0D2CAB7DD}"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3"/>
        <item x="1"/>
        <item h="1" x="2"/>
        <item h="1" x="0"/>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6A31873-F3CB-4429-BF9E-936512D08324}"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3"/>
        <item x="1"/>
        <item h="1" x="2"/>
        <item h="1" x="0"/>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6">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F99AB55-8B0F-4B28-A1BB-D5A58B87B4FE}" name="PivotTable10"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x="1"/>
        <item h="1" x="2"/>
        <item t="default"/>
      </items>
    </pivotField>
    <pivotField showAll="0"/>
    <pivotField showAll="0"/>
    <pivotField showAll="0"/>
    <pivotField showAll="0"/>
    <pivotField showAll="0">
      <items count="5">
        <item h="1" x="3"/>
        <item x="1"/>
        <item h="1" x="2"/>
        <item h="1" x="0"/>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name="Years "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7188DB86-EADE-4671-9678-3E2D2D47290C}" sourceName="Year">
  <pivotTables>
    <pivotTable tabId="5" name="PivotTable2"/>
    <pivotTable tabId="3" name="PivotTable1"/>
    <pivotTable tabId="8" name="PivotTable5"/>
    <pivotTable tabId="8" name="PivotTable6"/>
    <pivotTable tabId="8" name="PivotTable7"/>
    <pivotTable tabId="8" name="PivotTable8"/>
    <pivotTable tabId="8" name="PivotTable9"/>
    <pivotTable tabId="6" name="PivotTable3"/>
    <pivotTable tabId="7" name="PivotTable4"/>
    <pivotTable tabId="4" name="PivotTable1"/>
  </pivotTables>
  <data>
    <tabular pivotCacheId="102633673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699DC6F-9BE7-4DC6-9567-7B38BF864FF8}" sourceName="Segment">
  <pivotTables>
    <pivotTable tabId="5" name="PivotTable2"/>
    <pivotTable tabId="3" name="PivotTable1"/>
    <pivotTable tabId="8" name="PivotTable5"/>
    <pivotTable tabId="8" name="PivotTable6"/>
    <pivotTable tabId="8" name="PivotTable7"/>
    <pivotTable tabId="8" name="PivotTable8"/>
    <pivotTable tabId="8" name="PivotTable9"/>
    <pivotTable tabId="9" name="PivotTable10"/>
    <pivotTable tabId="6" name="PivotTable3"/>
    <pivotTable tabId="7" name="PivotTable4"/>
    <pivotTable tabId="4" name="PivotTable1"/>
  </pivotTables>
  <data>
    <tabular pivotCacheId="1026336734">
      <items count="3">
        <i x="0"/>
        <i x="1"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28B80B6-24EC-4184-B66E-9FC3E43A5F3E}" sourceName="Region">
  <pivotTables>
    <pivotTable tabId="5" name="PivotTable2"/>
    <pivotTable tabId="3" name="PivotTable1"/>
    <pivotTable tabId="8" name="PivotTable5"/>
    <pivotTable tabId="8" name="PivotTable6"/>
    <pivotTable tabId="8" name="PivotTable7"/>
    <pivotTable tabId="8" name="PivotTable8"/>
    <pivotTable tabId="8" name="PivotTable9"/>
    <pivotTable tabId="9" name="PivotTable10"/>
    <pivotTable tabId="6" name="PivotTable3"/>
    <pivotTable tabId="7" name="PivotTable4"/>
    <pivotTable tabId="4" name="PivotTable1"/>
  </pivotTables>
  <data>
    <tabular pivotCacheId="1026336734">
      <items count="4">
        <i x="3"/>
        <i x="1" s="1"/>
        <i x="2"/>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3E50E57-5A98-42AA-BC58-447AF167987A}" cache="Slicer_Year1" caption="Year" rowHeight="234950"/>
  <slicer name="Segment" xr10:uid="{B136BC64-2862-428C-BD04-BD0931C80894}" cache="Slicer_Segment" caption="Segment" rowHeight="234950"/>
  <slicer name="Region" xr10:uid="{93A2E6F5-8BD9-46DA-A312-399B1574611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3FBDA87-B69E-4270-BED3-2BF4383FD00F}"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5B2E66A-B3D1-4200-9833-3818C2442E97}" cache="Slicer_Year1" caption="Year" style="AB" rowHeight="234950"/>
  <slicer name="Segment 1" xr10:uid="{1003E5E8-74B6-46A3-8CA9-DBCF9F641198}" cache="Slicer_Segment" caption="Segment" style="AB" rowHeight="234950"/>
  <slicer name="Region 1" xr10:uid="{D71ECA3D-7910-4572-ABFD-D7990498A608}"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2D8A6-18D1-4C63-82DC-3EFA061B5A8F}">
  <dimension ref="A3:C16"/>
  <sheetViews>
    <sheetView zoomScale="125" workbookViewId="0">
      <selection activeCell="C6" sqref="C6"/>
    </sheetView>
  </sheetViews>
  <sheetFormatPr defaultRowHeight="14.4" x14ac:dyDescent="0.3"/>
  <cols>
    <col min="1" max="1" width="12.44140625" bestFit="1" customWidth="1"/>
    <col min="2" max="2" width="12.5546875" bestFit="1" customWidth="1"/>
    <col min="3" max="3" width="11.6640625" bestFit="1" customWidth="1"/>
  </cols>
  <sheetData>
    <row r="3" spans="1:3" x14ac:dyDescent="0.3">
      <c r="A3" s="5" t="s">
        <v>10933</v>
      </c>
      <c r="B3" t="s">
        <v>10947</v>
      </c>
      <c r="C3" t="s">
        <v>10948</v>
      </c>
    </row>
    <row r="4" spans="1:3" x14ac:dyDescent="0.3">
      <c r="A4" s="6" t="s">
        <v>10935</v>
      </c>
      <c r="B4" s="7">
        <v>3705.9459999999999</v>
      </c>
      <c r="C4" s="7">
        <v>730.20659999999998</v>
      </c>
    </row>
    <row r="5" spans="1:3" x14ac:dyDescent="0.3">
      <c r="A5" s="6" t="s">
        <v>10936</v>
      </c>
      <c r="B5" s="7">
        <v>6622.8639999999968</v>
      </c>
      <c r="C5" s="7">
        <v>1138.5829999999994</v>
      </c>
    </row>
    <row r="6" spans="1:3" x14ac:dyDescent="0.3">
      <c r="A6" s="6" t="s">
        <v>10937</v>
      </c>
      <c r="B6" s="7">
        <v>25565.98</v>
      </c>
      <c r="C6" s="7">
        <v>4358.8912999999984</v>
      </c>
    </row>
    <row r="7" spans="1:3" x14ac:dyDescent="0.3">
      <c r="A7" s="6" t="s">
        <v>10938</v>
      </c>
      <c r="B7" s="7">
        <v>14219.011000000002</v>
      </c>
      <c r="C7" s="7">
        <v>2237.1077999999993</v>
      </c>
    </row>
    <row r="8" spans="1:3" x14ac:dyDescent="0.3">
      <c r="A8" s="6" t="s">
        <v>10939</v>
      </c>
      <c r="B8" s="7">
        <v>13297.954500000003</v>
      </c>
      <c r="C8" s="7">
        <v>1260.0067000000001</v>
      </c>
    </row>
    <row r="9" spans="1:3" x14ac:dyDescent="0.3">
      <c r="A9" s="6" t="s">
        <v>10940</v>
      </c>
      <c r="B9" s="7">
        <v>9876.0540000000019</v>
      </c>
      <c r="C9" s="7">
        <v>2091.9339999999997</v>
      </c>
    </row>
    <row r="10" spans="1:3" x14ac:dyDescent="0.3">
      <c r="A10" s="6" t="s">
        <v>10941</v>
      </c>
      <c r="B10" s="7">
        <v>23627.624999999996</v>
      </c>
      <c r="C10" s="7">
        <v>3517.9279999999999</v>
      </c>
    </row>
    <row r="11" spans="1:3" x14ac:dyDescent="0.3">
      <c r="A11" s="6" t="s">
        <v>10942</v>
      </c>
      <c r="B11" s="7">
        <v>26189.992999999995</v>
      </c>
      <c r="C11" s="7">
        <v>5276.824599999999</v>
      </c>
    </row>
    <row r="12" spans="1:3" x14ac:dyDescent="0.3">
      <c r="A12" s="6" t="s">
        <v>10943</v>
      </c>
      <c r="B12" s="7">
        <v>23754.678500000009</v>
      </c>
      <c r="C12" s="7">
        <v>3480.5183999999999</v>
      </c>
    </row>
    <row r="13" spans="1:3" x14ac:dyDescent="0.3">
      <c r="A13" s="6" t="s">
        <v>10944</v>
      </c>
      <c r="B13" s="7">
        <v>22187.042999999987</v>
      </c>
      <c r="C13" s="7">
        <v>3309.6647999999996</v>
      </c>
    </row>
    <row r="14" spans="1:3" x14ac:dyDescent="0.3">
      <c r="A14" s="6" t="s">
        <v>10945</v>
      </c>
      <c r="B14" s="7">
        <v>22600.390499999998</v>
      </c>
      <c r="C14" s="7">
        <v>3976.7724999999969</v>
      </c>
    </row>
    <row r="15" spans="1:3" x14ac:dyDescent="0.3">
      <c r="A15" s="6" t="s">
        <v>10946</v>
      </c>
      <c r="B15" s="7">
        <v>34207.735000000008</v>
      </c>
      <c r="C15" s="7">
        <v>3058.9921999999997</v>
      </c>
    </row>
    <row r="16" spans="1:3" x14ac:dyDescent="0.3">
      <c r="A16" s="6" t="s">
        <v>10934</v>
      </c>
      <c r="B16" s="13">
        <v>225855.2745</v>
      </c>
      <c r="C16" s="13">
        <v>34437.429899999988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C1A13-35A0-4057-8720-5229654BDBDC}">
  <dimension ref="A3:E7"/>
  <sheetViews>
    <sheetView topLeftCell="D2" zoomScale="145" zoomScaleNormal="100" workbookViewId="0">
      <selection activeCell="O12" sqref="O12"/>
    </sheetView>
  </sheetViews>
  <sheetFormatPr defaultRowHeight="14.4" x14ac:dyDescent="0.3"/>
  <cols>
    <col min="1" max="1" width="13.109375" bestFit="1" customWidth="1"/>
    <col min="2" max="2" width="11.77734375" bestFit="1" customWidth="1"/>
    <col min="4" max="4" width="13.109375" bestFit="1" customWidth="1"/>
    <col min="5" max="5" width="13.6640625" customWidth="1"/>
  </cols>
  <sheetData>
    <row r="3" spans="1:5" x14ac:dyDescent="0.3">
      <c r="A3" s="5" t="s">
        <v>10933</v>
      </c>
      <c r="B3" t="s">
        <v>10948</v>
      </c>
      <c r="D3" s="8" t="s">
        <v>15</v>
      </c>
      <c r="E3" s="8" t="s">
        <v>21</v>
      </c>
    </row>
    <row r="4" spans="1:5" x14ac:dyDescent="0.3">
      <c r="A4" s="6" t="s">
        <v>32</v>
      </c>
      <c r="B4" s="13">
        <v>3968.6658999999968</v>
      </c>
      <c r="D4" t="str">
        <f>A4</f>
        <v>Furniture</v>
      </c>
      <c r="E4" s="7">
        <f>GETPIVOTDATA("Profit",$A$3)</f>
        <v>34437.429899999981</v>
      </c>
    </row>
    <row r="5" spans="1:5" x14ac:dyDescent="0.3">
      <c r="A5" s="6" t="s">
        <v>46</v>
      </c>
      <c r="B5" s="13">
        <v>18527.700799999981</v>
      </c>
      <c r="D5" t="str">
        <f>A5</f>
        <v>Office Supplies</v>
      </c>
      <c r="E5" s="7">
        <f>GETPIVOTDATA("Profit",$A$3,"Category",A5)</f>
        <v>18527.700799999981</v>
      </c>
    </row>
    <row r="6" spans="1:5" x14ac:dyDescent="0.3">
      <c r="A6" s="6" t="s">
        <v>71</v>
      </c>
      <c r="B6" s="13">
        <v>11941.063200000002</v>
      </c>
      <c r="D6" t="str">
        <f>A6</f>
        <v>Technology</v>
      </c>
      <c r="E6" s="7">
        <f>GETPIVOTDATA("Profit",$A$3,"Category",A6)</f>
        <v>11941.063200000002</v>
      </c>
    </row>
    <row r="7" spans="1:5" x14ac:dyDescent="0.3">
      <c r="A7" s="6" t="s">
        <v>10934</v>
      </c>
      <c r="B7" s="13">
        <v>34437.429899999981</v>
      </c>
      <c r="D7" t="str">
        <f>A7</f>
        <v>Grand Total</v>
      </c>
      <c r="E7" s="7" t="e" cm="1">
        <f t="array" ref="E7">sum</f>
        <v>#NAME?</v>
      </c>
    </row>
  </sheetData>
  <sortState xmlns:xlrd2="http://schemas.microsoft.com/office/spreadsheetml/2017/richdata2" ref="D4:E7">
    <sortCondition descending="1" ref="E4:E7"/>
  </sortState>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12B945-1B5A-4A07-A89B-A6CB06BA56A7}">
  <dimension ref="A3:B7"/>
  <sheetViews>
    <sheetView zoomScale="134" workbookViewId="0">
      <selection activeCell="B6" sqref="B6"/>
    </sheetView>
  </sheetViews>
  <sheetFormatPr defaultRowHeight="14.4" x14ac:dyDescent="0.3"/>
  <cols>
    <col min="1" max="1" width="13.5546875" bestFit="1" customWidth="1"/>
    <col min="2" max="2" width="11.5546875" bestFit="1" customWidth="1"/>
  </cols>
  <sheetData>
    <row r="3" spans="1:2" x14ac:dyDescent="0.3">
      <c r="A3" s="5" t="s">
        <v>10933</v>
      </c>
      <c r="B3" t="s">
        <v>10947</v>
      </c>
    </row>
    <row r="4" spans="1:2" x14ac:dyDescent="0.3">
      <c r="A4" s="6" t="s">
        <v>32</v>
      </c>
      <c r="B4" s="9">
        <v>0.36784665172829495</v>
      </c>
    </row>
    <row r="5" spans="1:2" x14ac:dyDescent="0.3">
      <c r="A5" s="6" t="s">
        <v>46</v>
      </c>
      <c r="B5" s="9">
        <v>0.34151894911801167</v>
      </c>
    </row>
    <row r="6" spans="1:2" x14ac:dyDescent="0.3">
      <c r="A6" s="6" t="s">
        <v>71</v>
      </c>
      <c r="B6" s="9">
        <v>0.29063439915369338</v>
      </c>
    </row>
    <row r="7" spans="1:2" x14ac:dyDescent="0.3">
      <c r="A7" s="6" t="s">
        <v>10934</v>
      </c>
      <c r="B7" s="9">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896A5-CF73-44AE-92C7-D0368CCC34C2}">
  <dimension ref="A3:E52"/>
  <sheetViews>
    <sheetView topLeftCell="B1" zoomScale="129" workbookViewId="0">
      <selection activeCell="E5" activeCellId="1" sqref="G19 E5"/>
    </sheetView>
  </sheetViews>
  <sheetFormatPr defaultRowHeight="14.4" x14ac:dyDescent="0.3"/>
  <cols>
    <col min="1" max="1" width="12.44140625" bestFit="1" customWidth="1"/>
    <col min="2" max="2" width="12.21875" bestFit="1" customWidth="1"/>
    <col min="4" max="4" width="17.77734375" bestFit="1" customWidth="1"/>
    <col min="5" max="5" width="9.44140625" bestFit="1" customWidth="1"/>
  </cols>
  <sheetData>
    <row r="3" spans="1:5" x14ac:dyDescent="0.3">
      <c r="A3" s="5" t="s">
        <v>10933</v>
      </c>
      <c r="B3" t="s">
        <v>10947</v>
      </c>
      <c r="D3" s="8" t="s">
        <v>10949</v>
      </c>
      <c r="E3" s="8" t="s">
        <v>18</v>
      </c>
    </row>
    <row r="4" spans="1:5" x14ac:dyDescent="0.3">
      <c r="A4" s="6" t="s">
        <v>310</v>
      </c>
      <c r="B4" s="13">
        <v>11736.322000000007</v>
      </c>
      <c r="D4" t="str">
        <f>A4</f>
        <v>Arizona</v>
      </c>
      <c r="E4" s="7">
        <f>GETPIVOTDATA("Sales",$A$3,"State",A4)</f>
        <v>11736.322000000007</v>
      </c>
    </row>
    <row r="5" spans="1:5" x14ac:dyDescent="0.3">
      <c r="A5" s="6" t="s">
        <v>43</v>
      </c>
      <c r="B5" s="13">
        <v>147174.7264999999</v>
      </c>
      <c r="D5" t="str">
        <f t="shared" ref="D5:D52" si="0">A5</f>
        <v>California</v>
      </c>
      <c r="E5" s="7">
        <f t="shared" ref="E5:E52" si="1">GETPIVOTDATA("Sales",$A$3,"State",A5)</f>
        <v>147174.7264999999</v>
      </c>
    </row>
    <row r="6" spans="1:5" x14ac:dyDescent="0.3">
      <c r="A6" s="6" t="s">
        <v>457</v>
      </c>
      <c r="B6" s="13">
        <v>9945.9120000000021</v>
      </c>
      <c r="D6" t="str">
        <f t="shared" si="0"/>
        <v>Colorado</v>
      </c>
      <c r="E6" s="7">
        <f t="shared" si="1"/>
        <v>9945.9120000000021</v>
      </c>
    </row>
    <row r="7" spans="1:5" x14ac:dyDescent="0.3">
      <c r="A7" s="6" t="s">
        <v>6260</v>
      </c>
      <c r="B7" s="13">
        <v>2630.2499999999995</v>
      </c>
      <c r="D7" t="str">
        <f t="shared" si="0"/>
        <v>Idaho</v>
      </c>
      <c r="E7" s="7">
        <f t="shared" si="1"/>
        <v>2630.2499999999995</v>
      </c>
    </row>
    <row r="8" spans="1:5" x14ac:dyDescent="0.3">
      <c r="A8" s="6" t="s">
        <v>1762</v>
      </c>
      <c r="B8" s="13">
        <v>48.188000000000002</v>
      </c>
      <c r="D8" t="str">
        <f t="shared" si="0"/>
        <v>Montana</v>
      </c>
      <c r="E8" s="7">
        <f t="shared" si="1"/>
        <v>48.188000000000002</v>
      </c>
    </row>
    <row r="9" spans="1:5" x14ac:dyDescent="0.3">
      <c r="A9" s="6" t="s">
        <v>1392</v>
      </c>
      <c r="B9" s="13">
        <v>4802.4060000000009</v>
      </c>
      <c r="D9" t="str">
        <f t="shared" si="0"/>
        <v>Nevada</v>
      </c>
      <c r="E9" s="7">
        <f t="shared" si="1"/>
        <v>4802.4060000000009</v>
      </c>
    </row>
    <row r="10" spans="1:5" x14ac:dyDescent="0.3">
      <c r="A10" s="6" t="s">
        <v>668</v>
      </c>
      <c r="B10" s="13">
        <v>1269.7760000000001</v>
      </c>
      <c r="D10" t="str">
        <f t="shared" si="0"/>
        <v>New Mexico</v>
      </c>
      <c r="E10" s="7">
        <f t="shared" si="1"/>
        <v>1269.7760000000001</v>
      </c>
    </row>
    <row r="11" spans="1:5" x14ac:dyDescent="0.3">
      <c r="A11" s="6" t="s">
        <v>420</v>
      </c>
      <c r="B11" s="13">
        <v>6563.97</v>
      </c>
      <c r="D11" t="str">
        <f t="shared" si="0"/>
        <v>Oregon</v>
      </c>
      <c r="E11" s="7">
        <f t="shared" si="1"/>
        <v>6563.97</v>
      </c>
    </row>
    <row r="12" spans="1:5" x14ac:dyDescent="0.3">
      <c r="A12" s="6" t="s">
        <v>121</v>
      </c>
      <c r="B12" s="13">
        <v>1956.6140000000003</v>
      </c>
      <c r="D12" t="str">
        <f t="shared" si="0"/>
        <v>Utah</v>
      </c>
      <c r="E12" s="7">
        <f t="shared" si="1"/>
        <v>1956.6140000000003</v>
      </c>
    </row>
    <row r="13" spans="1:5" x14ac:dyDescent="0.3">
      <c r="A13" s="6" t="s">
        <v>96</v>
      </c>
      <c r="B13" s="13">
        <v>39727.109999999979</v>
      </c>
      <c r="D13" t="str">
        <f t="shared" si="0"/>
        <v>Washington</v>
      </c>
      <c r="E13" s="7">
        <f t="shared" si="1"/>
        <v>39727.109999999979</v>
      </c>
    </row>
    <row r="14" spans="1:5" x14ac:dyDescent="0.3">
      <c r="A14" s="6" t="s">
        <v>10934</v>
      </c>
      <c r="B14" s="13">
        <v>225855.27449999991</v>
      </c>
      <c r="D14" t="str">
        <f t="shared" si="0"/>
        <v>Grand Total</v>
      </c>
      <c r="E14" s="7" t="e">
        <f t="shared" si="1"/>
        <v>#REF!</v>
      </c>
    </row>
    <row r="15" spans="1:5" x14ac:dyDescent="0.3">
      <c r="D15">
        <f t="shared" si="0"/>
        <v>0</v>
      </c>
      <c r="E15" s="7" t="e">
        <f t="shared" si="1"/>
        <v>#REF!</v>
      </c>
    </row>
    <row r="16" spans="1:5" x14ac:dyDescent="0.3">
      <c r="D16">
        <f t="shared" si="0"/>
        <v>0</v>
      </c>
      <c r="E16" s="7" t="e">
        <f t="shared" si="1"/>
        <v>#REF!</v>
      </c>
    </row>
    <row r="17" spans="4:5" x14ac:dyDescent="0.3">
      <c r="D17">
        <f t="shared" si="0"/>
        <v>0</v>
      </c>
      <c r="E17" s="7" t="e">
        <f t="shared" si="1"/>
        <v>#REF!</v>
      </c>
    </row>
    <row r="18" spans="4:5" x14ac:dyDescent="0.3">
      <c r="D18">
        <f t="shared" si="0"/>
        <v>0</v>
      </c>
      <c r="E18" s="7" t="e">
        <f t="shared" si="1"/>
        <v>#REF!</v>
      </c>
    </row>
    <row r="19" spans="4:5" x14ac:dyDescent="0.3">
      <c r="D19">
        <f t="shared" si="0"/>
        <v>0</v>
      </c>
      <c r="E19" s="7" t="e">
        <f t="shared" si="1"/>
        <v>#REF!</v>
      </c>
    </row>
    <row r="20" spans="4:5" x14ac:dyDescent="0.3">
      <c r="D20">
        <f t="shared" si="0"/>
        <v>0</v>
      </c>
      <c r="E20" s="7" t="e">
        <f t="shared" si="1"/>
        <v>#REF!</v>
      </c>
    </row>
    <row r="21" spans="4:5" x14ac:dyDescent="0.3">
      <c r="D21">
        <f t="shared" si="0"/>
        <v>0</v>
      </c>
      <c r="E21" s="7" t="e">
        <f t="shared" si="1"/>
        <v>#REF!</v>
      </c>
    </row>
    <row r="22" spans="4:5" x14ac:dyDescent="0.3">
      <c r="D22">
        <f t="shared" si="0"/>
        <v>0</v>
      </c>
      <c r="E22" s="7" t="e">
        <f t="shared" si="1"/>
        <v>#REF!</v>
      </c>
    </row>
    <row r="23" spans="4:5" x14ac:dyDescent="0.3">
      <c r="D23">
        <f t="shared" si="0"/>
        <v>0</v>
      </c>
      <c r="E23" s="7" t="e">
        <f t="shared" si="1"/>
        <v>#REF!</v>
      </c>
    </row>
    <row r="24" spans="4:5" x14ac:dyDescent="0.3">
      <c r="D24">
        <f t="shared" si="0"/>
        <v>0</v>
      </c>
      <c r="E24" s="7" t="e">
        <f t="shared" si="1"/>
        <v>#REF!</v>
      </c>
    </row>
    <row r="25" spans="4:5" x14ac:dyDescent="0.3">
      <c r="D25">
        <f t="shared" si="0"/>
        <v>0</v>
      </c>
      <c r="E25" s="7" t="e">
        <f t="shared" si="1"/>
        <v>#REF!</v>
      </c>
    </row>
    <row r="26" spans="4:5" x14ac:dyDescent="0.3">
      <c r="D26">
        <f t="shared" si="0"/>
        <v>0</v>
      </c>
      <c r="E26" s="7" t="e">
        <f t="shared" si="1"/>
        <v>#REF!</v>
      </c>
    </row>
    <row r="27" spans="4:5" x14ac:dyDescent="0.3">
      <c r="D27">
        <f t="shared" si="0"/>
        <v>0</v>
      </c>
      <c r="E27" s="7" t="e">
        <f t="shared" si="1"/>
        <v>#REF!</v>
      </c>
    </row>
    <row r="28" spans="4:5" x14ac:dyDescent="0.3">
      <c r="D28">
        <f t="shared" si="0"/>
        <v>0</v>
      </c>
      <c r="E28" s="7" t="e">
        <f t="shared" si="1"/>
        <v>#REF!</v>
      </c>
    </row>
    <row r="29" spans="4:5" x14ac:dyDescent="0.3">
      <c r="D29">
        <f t="shared" si="0"/>
        <v>0</v>
      </c>
      <c r="E29" s="7" t="e">
        <f t="shared" si="1"/>
        <v>#REF!</v>
      </c>
    </row>
    <row r="30" spans="4:5" x14ac:dyDescent="0.3">
      <c r="D30">
        <f t="shared" si="0"/>
        <v>0</v>
      </c>
      <c r="E30" s="7" t="e">
        <f t="shared" si="1"/>
        <v>#REF!</v>
      </c>
    </row>
    <row r="31" spans="4:5" x14ac:dyDescent="0.3">
      <c r="D31">
        <f t="shared" si="0"/>
        <v>0</v>
      </c>
      <c r="E31" s="7" t="e">
        <f t="shared" si="1"/>
        <v>#REF!</v>
      </c>
    </row>
    <row r="32" spans="4:5" x14ac:dyDescent="0.3">
      <c r="D32">
        <f t="shared" si="0"/>
        <v>0</v>
      </c>
      <c r="E32" s="7" t="e">
        <f t="shared" si="1"/>
        <v>#REF!</v>
      </c>
    </row>
    <row r="33" spans="4:5" x14ac:dyDescent="0.3">
      <c r="D33">
        <f t="shared" si="0"/>
        <v>0</v>
      </c>
      <c r="E33" s="7" t="e">
        <f t="shared" si="1"/>
        <v>#REF!</v>
      </c>
    </row>
    <row r="34" spans="4:5" x14ac:dyDescent="0.3">
      <c r="D34">
        <f t="shared" si="0"/>
        <v>0</v>
      </c>
      <c r="E34" s="7" t="e">
        <f t="shared" si="1"/>
        <v>#REF!</v>
      </c>
    </row>
    <row r="35" spans="4:5" x14ac:dyDescent="0.3">
      <c r="D35">
        <f t="shared" si="0"/>
        <v>0</v>
      </c>
      <c r="E35" s="7" t="e">
        <f t="shared" si="1"/>
        <v>#REF!</v>
      </c>
    </row>
    <row r="36" spans="4:5" x14ac:dyDescent="0.3">
      <c r="D36">
        <f t="shared" si="0"/>
        <v>0</v>
      </c>
      <c r="E36" s="7" t="e">
        <f t="shared" si="1"/>
        <v>#REF!</v>
      </c>
    </row>
    <row r="37" spans="4:5" x14ac:dyDescent="0.3">
      <c r="D37">
        <f t="shared" si="0"/>
        <v>0</v>
      </c>
      <c r="E37" s="7" t="e">
        <f t="shared" si="1"/>
        <v>#REF!</v>
      </c>
    </row>
    <row r="38" spans="4:5" x14ac:dyDescent="0.3">
      <c r="D38">
        <f t="shared" si="0"/>
        <v>0</v>
      </c>
      <c r="E38" s="7" t="e">
        <f t="shared" si="1"/>
        <v>#REF!</v>
      </c>
    </row>
    <row r="39" spans="4:5" x14ac:dyDescent="0.3">
      <c r="D39">
        <f t="shared" si="0"/>
        <v>0</v>
      </c>
      <c r="E39" s="7" t="e">
        <f t="shared" si="1"/>
        <v>#REF!</v>
      </c>
    </row>
    <row r="40" spans="4:5" x14ac:dyDescent="0.3">
      <c r="D40">
        <f t="shared" si="0"/>
        <v>0</v>
      </c>
      <c r="E40" s="7" t="e">
        <f t="shared" si="1"/>
        <v>#REF!</v>
      </c>
    </row>
    <row r="41" spans="4:5" x14ac:dyDescent="0.3">
      <c r="D41">
        <f t="shared" si="0"/>
        <v>0</v>
      </c>
      <c r="E41" s="7" t="e">
        <f t="shared" si="1"/>
        <v>#REF!</v>
      </c>
    </row>
    <row r="42" spans="4:5" x14ac:dyDescent="0.3">
      <c r="D42">
        <f t="shared" si="0"/>
        <v>0</v>
      </c>
      <c r="E42" s="7" t="e">
        <f t="shared" si="1"/>
        <v>#REF!</v>
      </c>
    </row>
    <row r="43" spans="4:5" x14ac:dyDescent="0.3">
      <c r="D43">
        <f t="shared" si="0"/>
        <v>0</v>
      </c>
      <c r="E43" s="7" t="e">
        <f t="shared" si="1"/>
        <v>#REF!</v>
      </c>
    </row>
    <row r="44" spans="4:5" x14ac:dyDescent="0.3">
      <c r="D44">
        <f t="shared" si="0"/>
        <v>0</v>
      </c>
      <c r="E44" s="7" t="e">
        <f t="shared" si="1"/>
        <v>#REF!</v>
      </c>
    </row>
    <row r="45" spans="4:5" x14ac:dyDescent="0.3">
      <c r="D45">
        <f t="shared" si="0"/>
        <v>0</v>
      </c>
      <c r="E45" s="7" t="e">
        <f t="shared" si="1"/>
        <v>#REF!</v>
      </c>
    </row>
    <row r="46" spans="4:5" x14ac:dyDescent="0.3">
      <c r="D46">
        <f t="shared" si="0"/>
        <v>0</v>
      </c>
      <c r="E46" s="7" t="e">
        <f t="shared" si="1"/>
        <v>#REF!</v>
      </c>
    </row>
    <row r="47" spans="4:5" x14ac:dyDescent="0.3">
      <c r="D47">
        <f t="shared" si="0"/>
        <v>0</v>
      </c>
      <c r="E47" s="7" t="e">
        <f t="shared" si="1"/>
        <v>#REF!</v>
      </c>
    </row>
    <row r="48" spans="4:5" x14ac:dyDescent="0.3">
      <c r="D48">
        <f t="shared" si="0"/>
        <v>0</v>
      </c>
      <c r="E48" s="7" t="e">
        <f t="shared" si="1"/>
        <v>#REF!</v>
      </c>
    </row>
    <row r="49" spans="4:5" x14ac:dyDescent="0.3">
      <c r="D49">
        <f t="shared" si="0"/>
        <v>0</v>
      </c>
      <c r="E49" s="7" t="e">
        <f t="shared" si="1"/>
        <v>#REF!</v>
      </c>
    </row>
    <row r="50" spans="4:5" x14ac:dyDescent="0.3">
      <c r="D50">
        <f t="shared" si="0"/>
        <v>0</v>
      </c>
      <c r="E50" s="7" t="e">
        <f t="shared" si="1"/>
        <v>#REF!</v>
      </c>
    </row>
    <row r="51" spans="4:5" x14ac:dyDescent="0.3">
      <c r="D51">
        <f t="shared" si="0"/>
        <v>0</v>
      </c>
      <c r="E51" s="7" t="e">
        <f t="shared" si="1"/>
        <v>#REF!</v>
      </c>
    </row>
    <row r="52" spans="4:5" x14ac:dyDescent="0.3">
      <c r="D52">
        <f t="shared" si="0"/>
        <v>0</v>
      </c>
      <c r="E52" s="7" t="e">
        <f t="shared" si="1"/>
        <v>#REF!</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7F449-9C15-4122-8B9A-30C9143BF6FF}">
  <dimension ref="A3:B9"/>
  <sheetViews>
    <sheetView topLeftCell="A3" zoomScale="135" workbookViewId="0">
      <selection activeCell="L9" sqref="L9"/>
    </sheetView>
  </sheetViews>
  <sheetFormatPr defaultRowHeight="14.4" x14ac:dyDescent="0.3"/>
  <cols>
    <col min="1" max="1" width="12.44140625" bestFit="1" customWidth="1"/>
    <col min="2" max="2" width="11.6640625" bestFit="1" customWidth="1"/>
  </cols>
  <sheetData>
    <row r="3" spans="1:2" x14ac:dyDescent="0.3">
      <c r="A3" s="5" t="s">
        <v>10933</v>
      </c>
      <c r="B3" t="s">
        <v>10947</v>
      </c>
    </row>
    <row r="4" spans="1:2" x14ac:dyDescent="0.3">
      <c r="A4" s="6" t="s">
        <v>36</v>
      </c>
      <c r="B4" s="13">
        <v>36279.223999999987</v>
      </c>
    </row>
    <row r="5" spans="1:2" x14ac:dyDescent="0.3">
      <c r="A5" s="6" t="s">
        <v>56</v>
      </c>
      <c r="B5" s="13">
        <v>28137.891</v>
      </c>
    </row>
    <row r="6" spans="1:2" x14ac:dyDescent="0.3">
      <c r="A6" s="6" t="s">
        <v>72</v>
      </c>
      <c r="B6" s="13">
        <v>24832.768000000007</v>
      </c>
    </row>
    <row r="7" spans="1:2" x14ac:dyDescent="0.3">
      <c r="A7" s="6" t="s">
        <v>59</v>
      </c>
      <c r="B7" s="13">
        <v>24803.766</v>
      </c>
    </row>
    <row r="8" spans="1:2" x14ac:dyDescent="0.3">
      <c r="A8" s="6" t="s">
        <v>161</v>
      </c>
      <c r="B8" s="13">
        <v>20071.872000000003</v>
      </c>
    </row>
    <row r="9" spans="1:2" x14ac:dyDescent="0.3">
      <c r="A9" s="6" t="s">
        <v>10934</v>
      </c>
      <c r="B9" s="13">
        <v>134125.52100000001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C6A5B-CFA0-4A33-9CD8-A0A554D66FD2}">
  <dimension ref="A3:N17"/>
  <sheetViews>
    <sheetView topLeftCell="D6" zoomScale="120" workbookViewId="0">
      <selection activeCell="L21" sqref="L21"/>
    </sheetView>
  </sheetViews>
  <sheetFormatPr defaultRowHeight="14.4" x14ac:dyDescent="0.3"/>
  <cols>
    <col min="1" max="1" width="12.44140625" bestFit="1" customWidth="1"/>
    <col min="2" max="2" width="12.109375" bestFit="1" customWidth="1"/>
    <col min="4" max="4" width="12.44140625" bestFit="1" customWidth="1"/>
    <col min="5" max="5" width="11.88671875" bestFit="1" customWidth="1"/>
    <col min="7" max="7" width="12.44140625" bestFit="1" customWidth="1"/>
    <col min="8" max="8" width="14.6640625" bestFit="1" customWidth="1"/>
    <col min="10" max="10" width="12.44140625" bestFit="1" customWidth="1"/>
    <col min="11" max="11" width="16" bestFit="1" customWidth="1"/>
    <col min="13" max="13" width="12.44140625" bestFit="1" customWidth="1"/>
    <col min="14" max="14" width="18.44140625" bestFit="1" customWidth="1"/>
  </cols>
  <sheetData>
    <row r="3" spans="1:14" x14ac:dyDescent="0.3">
      <c r="A3" s="5" t="s">
        <v>10933</v>
      </c>
      <c r="B3" t="s">
        <v>10947</v>
      </c>
      <c r="D3" s="5" t="s">
        <v>10933</v>
      </c>
      <c r="E3" t="s">
        <v>10948</v>
      </c>
      <c r="G3" s="5" t="s">
        <v>10933</v>
      </c>
      <c r="H3" t="s">
        <v>10954</v>
      </c>
      <c r="J3" s="5" t="s">
        <v>10933</v>
      </c>
      <c r="K3" t="s">
        <v>10955</v>
      </c>
      <c r="M3" s="5" t="s">
        <v>10933</v>
      </c>
      <c r="N3" t="s">
        <v>10956</v>
      </c>
    </row>
    <row r="4" spans="1:14" x14ac:dyDescent="0.3">
      <c r="A4" s="6" t="s">
        <v>10935</v>
      </c>
      <c r="B4" s="13">
        <v>3705.9459999999999</v>
      </c>
      <c r="D4" s="6" t="s">
        <v>10935</v>
      </c>
      <c r="E4" s="13">
        <v>730.20659999999998</v>
      </c>
      <c r="G4" s="6" t="s">
        <v>10935</v>
      </c>
      <c r="H4" s="13">
        <v>110</v>
      </c>
      <c r="J4" s="6" t="s">
        <v>10935</v>
      </c>
      <c r="K4" s="13">
        <v>26</v>
      </c>
      <c r="M4" s="6" t="s">
        <v>10935</v>
      </c>
      <c r="N4" s="13">
        <v>0.1970364921669123</v>
      </c>
    </row>
    <row r="5" spans="1:14" x14ac:dyDescent="0.3">
      <c r="A5" s="6" t="s">
        <v>10936</v>
      </c>
      <c r="B5" s="13">
        <v>6622.8639999999968</v>
      </c>
      <c r="D5" s="6" t="s">
        <v>10936</v>
      </c>
      <c r="E5" s="13">
        <v>1138.5829999999994</v>
      </c>
      <c r="G5" s="6" t="s">
        <v>10936</v>
      </c>
      <c r="H5" s="13">
        <v>123</v>
      </c>
      <c r="J5" s="6" t="s">
        <v>10936</v>
      </c>
      <c r="K5" s="13">
        <v>37</v>
      </c>
      <c r="M5" s="6" t="s">
        <v>10936</v>
      </c>
      <c r="N5" s="13">
        <v>0.17191701354580133</v>
      </c>
    </row>
    <row r="6" spans="1:14" x14ac:dyDescent="0.3">
      <c r="A6" s="6" t="s">
        <v>10937</v>
      </c>
      <c r="B6" s="13">
        <v>25565.98</v>
      </c>
      <c r="D6" s="6" t="s">
        <v>10937</v>
      </c>
      <c r="E6" s="13">
        <v>4358.8912999999984</v>
      </c>
      <c r="G6" s="6" t="s">
        <v>10937</v>
      </c>
      <c r="H6" s="13">
        <v>263</v>
      </c>
      <c r="J6" s="6" t="s">
        <v>10937</v>
      </c>
      <c r="K6" s="13">
        <v>72</v>
      </c>
      <c r="M6" s="6" t="s">
        <v>10937</v>
      </c>
      <c r="N6" s="13">
        <v>0.17049576429301747</v>
      </c>
    </row>
    <row r="7" spans="1:14" x14ac:dyDescent="0.3">
      <c r="A7" s="6" t="s">
        <v>10938</v>
      </c>
      <c r="B7" s="13">
        <v>14219.011000000002</v>
      </c>
      <c r="D7" s="6" t="s">
        <v>10938</v>
      </c>
      <c r="E7" s="13">
        <v>2237.1077999999993</v>
      </c>
      <c r="G7" s="6" t="s">
        <v>10938</v>
      </c>
      <c r="H7" s="13">
        <v>183</v>
      </c>
      <c r="J7" s="6" t="s">
        <v>10938</v>
      </c>
      <c r="K7" s="13">
        <v>52</v>
      </c>
      <c r="M7" s="6" t="s">
        <v>10938</v>
      </c>
      <c r="N7" s="13">
        <v>0.15733216606977793</v>
      </c>
    </row>
    <row r="8" spans="1:14" x14ac:dyDescent="0.3">
      <c r="A8" s="6" t="s">
        <v>10939</v>
      </c>
      <c r="B8" s="13">
        <v>13297.954500000003</v>
      </c>
      <c r="D8" s="6" t="s">
        <v>10939</v>
      </c>
      <c r="E8" s="13">
        <v>1260.0067000000001</v>
      </c>
      <c r="G8" s="6" t="s">
        <v>10939</v>
      </c>
      <c r="H8" s="13">
        <v>247</v>
      </c>
      <c r="J8" s="6" t="s">
        <v>10939</v>
      </c>
      <c r="K8" s="13">
        <v>59</v>
      </c>
      <c r="M8" s="6" t="s">
        <v>10939</v>
      </c>
      <c r="N8" s="13">
        <v>9.4751918424747186E-2</v>
      </c>
    </row>
    <row r="9" spans="1:14" x14ac:dyDescent="0.3">
      <c r="A9" s="6" t="s">
        <v>10940</v>
      </c>
      <c r="B9" s="13">
        <v>9876.0540000000019</v>
      </c>
      <c r="D9" s="6" t="s">
        <v>10940</v>
      </c>
      <c r="E9" s="13">
        <v>2091.9339999999997</v>
      </c>
      <c r="G9" s="6" t="s">
        <v>10940</v>
      </c>
      <c r="H9" s="13">
        <v>195</v>
      </c>
      <c r="J9" s="6" t="s">
        <v>10940</v>
      </c>
      <c r="K9" s="13">
        <v>45</v>
      </c>
      <c r="M9" s="6" t="s">
        <v>10940</v>
      </c>
      <c r="N9" s="13">
        <v>0.21181880941517728</v>
      </c>
    </row>
    <row r="10" spans="1:14" x14ac:dyDescent="0.3">
      <c r="A10" s="6" t="s">
        <v>10941</v>
      </c>
      <c r="B10" s="13">
        <v>23627.624999999996</v>
      </c>
      <c r="D10" s="6" t="s">
        <v>10941</v>
      </c>
      <c r="E10" s="13">
        <v>3517.9279999999999</v>
      </c>
      <c r="G10" s="6" t="s">
        <v>10941</v>
      </c>
      <c r="H10" s="13">
        <v>235</v>
      </c>
      <c r="J10" s="6" t="s">
        <v>10941</v>
      </c>
      <c r="K10" s="13">
        <v>61</v>
      </c>
      <c r="M10" s="6" t="s">
        <v>10941</v>
      </c>
      <c r="N10" s="13">
        <v>0.14889046190634905</v>
      </c>
    </row>
    <row r="11" spans="1:14" x14ac:dyDescent="0.3">
      <c r="A11" s="6" t="s">
        <v>10942</v>
      </c>
      <c r="B11" s="13">
        <v>26189.992999999995</v>
      </c>
      <c r="D11" s="6" t="s">
        <v>10942</v>
      </c>
      <c r="E11" s="13">
        <v>5276.824599999999</v>
      </c>
      <c r="G11" s="6" t="s">
        <v>10942</v>
      </c>
      <c r="H11" s="13">
        <v>275</v>
      </c>
      <c r="J11" s="6" t="s">
        <v>10942</v>
      </c>
      <c r="K11" s="13">
        <v>77</v>
      </c>
      <c r="M11" s="6" t="s">
        <v>10942</v>
      </c>
      <c r="N11" s="13">
        <v>0.20148247462303637</v>
      </c>
    </row>
    <row r="12" spans="1:14" x14ac:dyDescent="0.3">
      <c r="A12" s="6" t="s">
        <v>10943</v>
      </c>
      <c r="B12" s="13">
        <v>23754.678500000009</v>
      </c>
      <c r="D12" s="6" t="s">
        <v>10943</v>
      </c>
      <c r="E12" s="13">
        <v>3480.5183999999999</v>
      </c>
      <c r="G12" s="6" t="s">
        <v>10943</v>
      </c>
      <c r="H12" s="13">
        <v>517</v>
      </c>
      <c r="J12" s="6" t="s">
        <v>10943</v>
      </c>
      <c r="K12" s="13">
        <v>144</v>
      </c>
      <c r="M12" s="6" t="s">
        <v>10943</v>
      </c>
      <c r="N12" s="13">
        <v>0.14651928040196371</v>
      </c>
    </row>
    <row r="13" spans="1:14" x14ac:dyDescent="0.3">
      <c r="A13" s="6" t="s">
        <v>10944</v>
      </c>
      <c r="B13" s="13">
        <v>22187.042999999987</v>
      </c>
      <c r="D13" s="6" t="s">
        <v>10944</v>
      </c>
      <c r="E13" s="13">
        <v>3309.6647999999996</v>
      </c>
      <c r="G13" s="6" t="s">
        <v>10944</v>
      </c>
      <c r="H13" s="13">
        <v>451</v>
      </c>
      <c r="J13" s="6" t="s">
        <v>10944</v>
      </c>
      <c r="K13" s="13">
        <v>119</v>
      </c>
      <c r="M13" s="6" t="s">
        <v>10944</v>
      </c>
      <c r="N13" s="13">
        <v>0.14917106348962328</v>
      </c>
    </row>
    <row r="14" spans="1:14" x14ac:dyDescent="0.3">
      <c r="A14" s="6" t="s">
        <v>10945</v>
      </c>
      <c r="B14" s="13">
        <v>22600.390499999998</v>
      </c>
      <c r="D14" s="6" t="s">
        <v>10945</v>
      </c>
      <c r="E14" s="13">
        <v>3976.7724999999969</v>
      </c>
      <c r="G14" s="6" t="s">
        <v>10945</v>
      </c>
      <c r="H14" s="13">
        <v>378</v>
      </c>
      <c r="J14" s="6" t="s">
        <v>10945</v>
      </c>
      <c r="K14" s="13">
        <v>99</v>
      </c>
      <c r="M14" s="6" t="s">
        <v>10945</v>
      </c>
      <c r="N14" s="13">
        <v>0.17596034457900173</v>
      </c>
    </row>
    <row r="15" spans="1:14" x14ac:dyDescent="0.3">
      <c r="A15" s="6" t="s">
        <v>10946</v>
      </c>
      <c r="B15" s="13">
        <v>34207.735000000008</v>
      </c>
      <c r="D15" s="6" t="s">
        <v>10946</v>
      </c>
      <c r="E15" s="13">
        <v>3058.9921999999997</v>
      </c>
      <c r="G15" s="6" t="s">
        <v>10946</v>
      </c>
      <c r="H15" s="13">
        <v>653</v>
      </c>
      <c r="J15" s="6" t="s">
        <v>10946</v>
      </c>
      <c r="K15" s="13">
        <v>169</v>
      </c>
      <c r="M15" s="6" t="s">
        <v>10946</v>
      </c>
      <c r="N15" s="13">
        <v>8.9423991386743354E-2</v>
      </c>
    </row>
    <row r="16" spans="1:14" x14ac:dyDescent="0.3">
      <c r="A16" s="6" t="s">
        <v>10934</v>
      </c>
      <c r="B16" s="13">
        <v>225855.2745</v>
      </c>
      <c r="D16" s="6" t="s">
        <v>10934</v>
      </c>
      <c r="E16" s="13">
        <v>34437.429899999988</v>
      </c>
      <c r="G16" s="6" t="s">
        <v>10934</v>
      </c>
      <c r="H16" s="13">
        <v>3630</v>
      </c>
      <c r="J16" s="6" t="s">
        <v>10934</v>
      </c>
      <c r="K16" s="13">
        <v>960</v>
      </c>
      <c r="M16" s="6" t="s">
        <v>10934</v>
      </c>
      <c r="N16" s="13">
        <v>0.15247565050777631</v>
      </c>
    </row>
    <row r="17" spans="2:14" x14ac:dyDescent="0.3">
      <c r="B17" s="10">
        <f>GETPIVOTDATA("Sales",$A$3)</f>
        <v>225855.2745</v>
      </c>
      <c r="E17" s="10">
        <f>GETPIVOTDATA("Profit",$D$3)</f>
        <v>34437.429899999988</v>
      </c>
      <c r="H17" s="11">
        <f>GETPIVOTDATA("Quantity",$G$3)</f>
        <v>3630</v>
      </c>
      <c r="K17" s="11">
        <f>GETPIVOTDATA("Order ID",$J$3)</f>
        <v>960</v>
      </c>
      <c r="N17" s="12">
        <f>GETPIVOTDATA("Profit margin",$M$3)</f>
        <v>0.15247565050777631</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3EED1-53E4-4890-967A-986CEEA65148}">
  <dimension ref="A3:L9"/>
  <sheetViews>
    <sheetView topLeftCell="G18" zoomScale="115" zoomScaleNormal="115" workbookViewId="0">
      <selection activeCell="X38" sqref="X38:Z38"/>
    </sheetView>
  </sheetViews>
  <sheetFormatPr defaultRowHeight="14.4" x14ac:dyDescent="0.3"/>
  <cols>
    <col min="1" max="1" width="12.44140625" bestFit="1" customWidth="1"/>
    <col min="2" max="2" width="11.5546875" bestFit="1" customWidth="1"/>
    <col min="3" max="3" width="11.6640625" bestFit="1" customWidth="1"/>
    <col min="4" max="4" width="14.5546875" bestFit="1" customWidth="1"/>
    <col min="5" max="5" width="15.5546875" bestFit="1" customWidth="1"/>
    <col min="6" max="6" width="18.21875" bestFit="1" customWidth="1"/>
    <col min="8" max="8" width="9.77734375" bestFit="1" customWidth="1"/>
    <col min="9" max="9" width="14.33203125" customWidth="1"/>
    <col min="10" max="10" width="9.77734375" customWidth="1"/>
    <col min="11" max="11" width="13.33203125" customWidth="1"/>
    <col min="12" max="12" width="14.21875" customWidth="1"/>
  </cols>
  <sheetData>
    <row r="3" spans="1:12" x14ac:dyDescent="0.3">
      <c r="A3" s="5" t="s">
        <v>10933</v>
      </c>
      <c r="B3" t="s">
        <v>10947</v>
      </c>
      <c r="C3" t="s">
        <v>10948</v>
      </c>
      <c r="D3" t="s">
        <v>10954</v>
      </c>
      <c r="E3" t="s">
        <v>10955</v>
      </c>
      <c r="F3" t="s">
        <v>10956</v>
      </c>
    </row>
    <row r="4" spans="1:12" x14ac:dyDescent="0.3">
      <c r="A4" s="6" t="s">
        <v>10950</v>
      </c>
      <c r="B4" s="13">
        <v>36208.14049999998</v>
      </c>
      <c r="C4" s="13">
        <v>5257.181099999998</v>
      </c>
      <c r="D4" s="13">
        <v>751</v>
      </c>
      <c r="E4" s="13">
        <v>199</v>
      </c>
      <c r="F4" s="13">
        <v>0.14519334678343951</v>
      </c>
    </row>
    <row r="5" spans="1:12" x14ac:dyDescent="0.3">
      <c r="A5" s="6" t="s">
        <v>10951</v>
      </c>
      <c r="B5" s="13">
        <v>36853.2065</v>
      </c>
      <c r="C5" s="13">
        <v>6785.7479000000003</v>
      </c>
      <c r="D5" s="13">
        <v>663</v>
      </c>
      <c r="E5" s="13">
        <v>176</v>
      </c>
      <c r="F5" s="13">
        <v>0.184129104206984</v>
      </c>
    </row>
    <row r="6" spans="1:12" x14ac:dyDescent="0.3">
      <c r="A6" s="6" t="s">
        <v>10952</v>
      </c>
      <c r="B6" s="13">
        <v>66238.660499999954</v>
      </c>
      <c r="C6" s="13">
        <v>6550.8395000000037</v>
      </c>
      <c r="D6" s="13">
        <v>932</v>
      </c>
      <c r="E6" s="13">
        <v>249</v>
      </c>
      <c r="F6" s="13">
        <v>9.8897523750499275E-2</v>
      </c>
    </row>
    <row r="7" spans="1:12" x14ac:dyDescent="0.3">
      <c r="A7" s="6" t="s">
        <v>10953</v>
      </c>
      <c r="B7" s="13">
        <v>86555.267000000051</v>
      </c>
      <c r="C7" s="13">
        <v>15843.661400000005</v>
      </c>
      <c r="D7" s="13">
        <v>1284</v>
      </c>
      <c r="E7" s="13">
        <v>336</v>
      </c>
      <c r="F7" s="13">
        <v>0.18304676248067026</v>
      </c>
    </row>
    <row r="8" spans="1:12" x14ac:dyDescent="0.3">
      <c r="H8" t="s">
        <v>18</v>
      </c>
      <c r="I8" t="s">
        <v>21</v>
      </c>
      <c r="J8" t="s">
        <v>19</v>
      </c>
      <c r="K8" t="s">
        <v>10957</v>
      </c>
      <c r="L8" t="s">
        <v>10958</v>
      </c>
    </row>
    <row r="9" spans="1:12" x14ac:dyDescent="0.3">
      <c r="H9" s="14">
        <f>(GETPIVOTDATA("Sum of Sales",$A$3,"Years ",2014)/GETPIVOTDATA("Sum of Sales",$A$3,"Years ",2013))-1</f>
        <v>0.30671825708190625</v>
      </c>
      <c r="I9" s="14">
        <f>(GETPIVOTDATA("Sum of Profit",$A$3,"Years ",2014)/GETPIVOTDATA("Sum of Profit",$A$3,"Years ",2013))-1</f>
        <v>1.4185696199700812</v>
      </c>
      <c r="J9" s="14">
        <f>(GETPIVOTDATA("Sum of Quantity",$A$3,"Years ",2014)/GETPIVOTDATA("Sum of Quantity",$A$3,"Years ",2013))-1</f>
        <v>0.37768240343347648</v>
      </c>
      <c r="K9" s="14">
        <f>(GETPIVOTDATA("Count of Order ID",$A$3,"Years ",2014)/GETPIVOTDATA("Count of Order ID",$A$3,"Years ",2013))-1</f>
        <v>0.34939759036144569</v>
      </c>
      <c r="L9" s="14">
        <f>(GETPIVOTDATA("Sum of Profit margin",$A$3,"Years ",2014)/GETPIVOTDATA("Sum of Profit margin",$A$3,"Years ",2013))-1</f>
        <v>0.85087306070943125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95C3A-5C36-48C9-8819-4E53C2CC8DD2}">
  <dimension ref="E12:M22"/>
  <sheetViews>
    <sheetView showGridLines="0" showRowColHeaders="0" tabSelected="1" zoomScale="99" workbookViewId="0">
      <selection activeCell="W15" sqref="W15"/>
    </sheetView>
  </sheetViews>
  <sheetFormatPr defaultRowHeight="14.4" x14ac:dyDescent="0.3"/>
  <sheetData>
    <row r="12" spans="5:5" x14ac:dyDescent="0.3">
      <c r="E12" s="15"/>
    </row>
    <row r="22" spans="13:13" x14ac:dyDescent="0.3">
      <c r="M22" s="16"/>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zoomScale="125" workbookViewId="0">
      <selection activeCell="K9983" sqref="A2: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election activeCell="V14" sqref="V14"/>
    </sheetView>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MAHESH YADAV</cp:lastModifiedBy>
  <dcterms:created xsi:type="dcterms:W3CDTF">2015-06-05T18:17:20Z</dcterms:created>
  <dcterms:modified xsi:type="dcterms:W3CDTF">2025-09-23T13:48:38Z</dcterms:modified>
</cp:coreProperties>
</file>