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1"/>
  <workbookPr/>
  <mc:AlternateContent xmlns:mc="http://schemas.openxmlformats.org/markup-compatibility/2006">
    <mc:Choice Requires="x15">
      <x15ac:absPath xmlns:x15ac="http://schemas.microsoft.com/office/spreadsheetml/2010/11/ac" url="https://chryselys01-my.sharepoint.com/personal/venkata_suresh_chryselys_com/Documents/Microsoft Teams Chat Files/"/>
    </mc:Choice>
  </mc:AlternateContent>
  <xr:revisionPtr revIDLastSave="0" documentId="8_{7A91DBFB-B42B-4BB9-B706-266966B81F38}" xr6:coauthVersionLast="47" xr6:coauthVersionMax="47" xr10:uidLastSave="{00000000-0000-0000-0000-000000000000}"/>
  <bookViews>
    <workbookView xWindow="-110" yWindow="-110" windowWidth="19420" windowHeight="10300" xr2:uid="{D751A1DE-9B05-4407-AFCC-06E05BDB4972}"/>
  </bookViews>
  <sheets>
    <sheet name="IC Summary(IC Summary)" sheetId="1" r:id="rId1"/>
  </sheets>
  <definedNames>
    <definedName name="_xlnm._FilterDatabase" localSheetId="0" hidden="1">'IC Summary(IC Summary)'!$A$1:$Q$83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5" i="1" l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6" i="1"/>
  <c r="M54" i="1"/>
  <c r="M53" i="1"/>
  <c r="M52" i="1"/>
  <c r="M50" i="1"/>
  <c r="M49" i="1"/>
  <c r="M48" i="1"/>
  <c r="M47" i="1"/>
  <c r="M46" i="1"/>
  <c r="M43" i="1"/>
  <c r="M42" i="1"/>
  <c r="M41" i="1"/>
  <c r="M40" i="1"/>
  <c r="M38" i="1"/>
  <c r="M35" i="1"/>
  <c r="M34" i="1"/>
  <c r="M31" i="1"/>
  <c r="M30" i="1"/>
  <c r="M28" i="1"/>
  <c r="M27" i="1"/>
  <c r="M26" i="1"/>
  <c r="M24" i="1"/>
  <c r="M23" i="1"/>
  <c r="M22" i="1"/>
  <c r="M21" i="1"/>
  <c r="M19" i="1"/>
  <c r="M17" i="1"/>
  <c r="M16" i="1"/>
  <c r="M15" i="1"/>
  <c r="M12" i="1"/>
  <c r="M11" i="1"/>
  <c r="M9" i="1"/>
  <c r="M8" i="1"/>
  <c r="M6" i="1"/>
  <c r="M5" i="1"/>
  <c r="M4" i="1"/>
  <c r="L61" i="1"/>
  <c r="L60" i="1"/>
  <c r="L59" i="1"/>
  <c r="L58" i="1"/>
  <c r="L56" i="1"/>
  <c r="L54" i="1"/>
  <c r="L53" i="1"/>
  <c r="L52" i="1"/>
  <c r="L51" i="1"/>
  <c r="L50" i="1"/>
  <c r="L49" i="1"/>
  <c r="L48" i="1"/>
  <c r="L47" i="1"/>
  <c r="L46" i="1"/>
  <c r="L43" i="1"/>
  <c r="L42" i="1"/>
  <c r="L41" i="1"/>
  <c r="L40" i="1"/>
  <c r="L38" i="1"/>
  <c r="L35" i="1"/>
  <c r="L34" i="1"/>
  <c r="L31" i="1"/>
  <c r="L30" i="1"/>
  <c r="L28" i="1"/>
  <c r="L27" i="1"/>
  <c r="L26" i="1"/>
  <c r="L24" i="1"/>
  <c r="L23" i="1"/>
  <c r="L22" i="1"/>
  <c r="L21" i="1"/>
  <c r="L20" i="1"/>
  <c r="L19" i="1"/>
  <c r="L17" i="1"/>
  <c r="L16" i="1"/>
  <c r="L15" i="1"/>
  <c r="L12" i="1"/>
  <c r="L11" i="1"/>
  <c r="L9" i="1"/>
  <c r="L8" i="1"/>
  <c r="L7" i="1"/>
  <c r="L6" i="1"/>
  <c r="L5" i="1"/>
  <c r="L4" i="1"/>
  <c r="P13" i="1"/>
  <c r="I32" i="1"/>
  <c r="K32" i="1" s="1"/>
  <c r="P32" i="1" s="1"/>
  <c r="I29" i="1"/>
  <c r="K29" i="1" s="1"/>
  <c r="P29" i="1" s="1"/>
  <c r="I39" i="1"/>
  <c r="K39" i="1" s="1"/>
  <c r="P39" i="1" s="1"/>
  <c r="I13" i="1"/>
  <c r="I36" i="1"/>
  <c r="M36" i="1" s="1"/>
  <c r="I3" i="1"/>
  <c r="M3" i="1" s="1"/>
  <c r="I2" i="1"/>
  <c r="L37" i="1" s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8" i="1"/>
  <c r="P37" i="1"/>
  <c r="P36" i="1"/>
  <c r="P35" i="1"/>
  <c r="P34" i="1"/>
  <c r="P33" i="1"/>
  <c r="P31" i="1"/>
  <c r="P30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2" i="1"/>
  <c r="P11" i="1"/>
  <c r="P10" i="1"/>
  <c r="P9" i="1"/>
  <c r="P8" i="1"/>
  <c r="P7" i="1"/>
  <c r="P6" i="1"/>
  <c r="P5" i="1"/>
  <c r="P4" i="1"/>
  <c r="P3" i="1"/>
  <c r="P2" i="1"/>
  <c r="I81" i="1"/>
  <c r="N3" i="1"/>
  <c r="N2" i="1"/>
  <c r="M51" i="1" l="1"/>
  <c r="M10" i="1"/>
  <c r="M29" i="1"/>
  <c r="M18" i="1"/>
  <c r="M7" i="1"/>
  <c r="M55" i="1"/>
  <c r="M20" i="1"/>
  <c r="M32" i="1"/>
  <c r="M44" i="1"/>
  <c r="M33" i="1"/>
  <c r="M45" i="1"/>
  <c r="M57" i="1"/>
  <c r="M13" i="1"/>
  <c r="M25" i="1"/>
  <c r="M37" i="1"/>
  <c r="M2" i="1"/>
  <c r="M14" i="1"/>
  <c r="M39" i="1"/>
  <c r="L10" i="1"/>
  <c r="L36" i="1"/>
  <c r="L2" i="1"/>
  <c r="L14" i="1"/>
  <c r="L3" i="1"/>
  <c r="L39" i="1"/>
  <c r="L29" i="1"/>
  <c r="L18" i="1"/>
  <c r="L55" i="1"/>
  <c r="L32" i="1"/>
  <c r="L44" i="1"/>
  <c r="L33" i="1"/>
  <c r="L45" i="1"/>
  <c r="L57" i="1"/>
  <c r="L13" i="1"/>
  <c r="L25" i="1"/>
</calcChain>
</file>

<file path=xl/sharedStrings.xml><?xml version="1.0" encoding="utf-8"?>
<sst xmlns="http://schemas.openxmlformats.org/spreadsheetml/2006/main" count="480" uniqueCount="54">
  <si>
    <t>Terr_Id</t>
  </si>
  <si>
    <t>Quarter</t>
  </si>
  <si>
    <t>Year</t>
  </si>
  <si>
    <t>QTD Sales( Trx Qty)</t>
  </si>
  <si>
    <t>TERR_NAME</t>
  </si>
  <si>
    <t>EMP_NAME</t>
  </si>
  <si>
    <t>EMP_ID</t>
  </si>
  <si>
    <t>QTD_GOALS</t>
  </si>
  <si>
    <t>% ATTAINMENT</t>
  </si>
  <si>
    <t>Region</t>
  </si>
  <si>
    <t>% EARNINGS</t>
  </si>
  <si>
    <t>REGION_RANK</t>
  </si>
  <si>
    <t>NATIONAL_RANK</t>
  </si>
  <si>
    <t>Eligibility %</t>
  </si>
  <si>
    <t>Target pay</t>
  </si>
  <si>
    <t>$ PayOut</t>
  </si>
  <si>
    <t>Level Key</t>
  </si>
  <si>
    <t>T1RKQQ</t>
  </si>
  <si>
    <t>Q1</t>
  </si>
  <si>
    <t>Terr 1</t>
  </si>
  <si>
    <t>William Turner</t>
  </si>
  <si>
    <t>MGR200</t>
  </si>
  <si>
    <t>ABM</t>
  </si>
  <si>
    <t>ANDTQY</t>
  </si>
  <si>
    <t>Terr 5</t>
  </si>
  <si>
    <t>MGR100</t>
  </si>
  <si>
    <t>Q3</t>
  </si>
  <si>
    <t>James Anderson</t>
  </si>
  <si>
    <t>Q4</t>
  </si>
  <si>
    <t>Q2</t>
  </si>
  <si>
    <t>L7PH6P</t>
  </si>
  <si>
    <t>Terr 2</t>
  </si>
  <si>
    <t>Olivia Mitchell</t>
  </si>
  <si>
    <t>GQC5UM</t>
  </si>
  <si>
    <t>Terr 4</t>
  </si>
  <si>
    <t>Sophia Collins</t>
  </si>
  <si>
    <t>PICLKS</t>
  </si>
  <si>
    <t>Terr 6</t>
  </si>
  <si>
    <t>9JLAIL</t>
  </si>
  <si>
    <t>Terr 3</t>
  </si>
  <si>
    <t>Michael Harris</t>
  </si>
  <si>
    <t>Emma Brooks</t>
  </si>
  <si>
    <t>KHZ22K</t>
  </si>
  <si>
    <t>Terr 7</t>
  </si>
  <si>
    <t>Benjamin Foster</t>
  </si>
  <si>
    <t>EUVIV4</t>
  </si>
  <si>
    <t>Terr 8</t>
  </si>
  <si>
    <t>Ava Reed</t>
  </si>
  <si>
    <t>Alice Smith</t>
  </si>
  <si>
    <t>NSM000</t>
  </si>
  <si>
    <t>RBM</t>
  </si>
  <si>
    <t>Bob Johnson</t>
  </si>
  <si>
    <t>Alen Jose</t>
  </si>
  <si>
    <t>SBD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</si>
</sst>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242424"/>
      <name val="Aptos Narrow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0" applyNumberFormat="1"/>
    <xf numFmtId="10" fontId="0" fillId="0" borderId="0" xfId="0" applyNumberFormat="1"/>
    <xf numFmtId="6" fontId="0" fillId="0" borderId="0" xfId="0" applyNumberFormat="1"/>
    <xf numFmtId="0" fontId="18" fillId="0" borderId="0" xfId="0" applyFont="1"/>
    <xf numFmtId="10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752E7-040C-4932-A07A-BF007FE93268}">
  <dimension ref="A1:Q84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45"/>
  <cols>
    <col min="6" max="6" width="15.85546875" customWidth="1"/>
    <col min="8" max="8" width="12.42578125" customWidth="1"/>
    <col min="9" max="9" width="11.5703125" style="5" customWidth="1"/>
    <col min="10" max="10" width="13.140625" customWidth="1"/>
    <col min="11" max="11" width="11.140625" customWidth="1"/>
    <col min="12" max="12" width="13.5703125" customWidth="1"/>
    <col min="13" max="13" width="16" customWidth="1"/>
    <col min="14" max="14" width="13.5703125" customWidth="1"/>
    <col min="15" max="15" width="17.28515625" customWidth="1"/>
    <col min="16" max="16" width="19.570312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5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t="s">
        <v>17</v>
      </c>
      <c r="B2" t="s">
        <v>18</v>
      </c>
      <c r="C2">
        <v>2024</v>
      </c>
      <c r="D2">
        <v>1052</v>
      </c>
      <c r="E2" t="s">
        <v>19</v>
      </c>
      <c r="F2" t="s">
        <v>20</v>
      </c>
      <c r="G2">
        <v>48462113</v>
      </c>
      <c r="H2">
        <v>934</v>
      </c>
      <c r="I2" s="5">
        <f>D2/H2</f>
        <v>1.126338329764454</v>
      </c>
      <c r="J2" s="4" t="s">
        <v>21</v>
      </c>
      <c r="K2" s="2">
        <v>1.2221413280000002</v>
      </c>
      <c r="L2">
        <f>COUNTIFS($Q$2:$Q$83,$Q2,$B$2:$B$83,$B2,$C$2:$C$83,$C2,$J$2:$J$83,$J2,$I$2:$I$83,"&gt;"&amp;$I2)+1</f>
        <v>4</v>
      </c>
      <c r="M2">
        <f>COUNTIFS($Q$2:$Q$83,$Q2,$B$2:$B$83,$B2,$C$2:$C$83,$C2,$I$2:$I$83,"&gt;"&amp;$I2)+1</f>
        <v>6</v>
      </c>
      <c r="N2" s="1">
        <f>1/3</f>
        <v>0.33333333333333331</v>
      </c>
      <c r="O2" s="3">
        <v>11250</v>
      </c>
      <c r="P2" s="3">
        <f>O2*K2*N2</f>
        <v>4583.0299800000003</v>
      </c>
      <c r="Q2" t="s">
        <v>22</v>
      </c>
    </row>
    <row r="3" spans="1:17">
      <c r="A3" t="s">
        <v>23</v>
      </c>
      <c r="B3" t="s">
        <v>18</v>
      </c>
      <c r="C3">
        <v>2024</v>
      </c>
      <c r="D3">
        <v>382</v>
      </c>
      <c r="E3" t="s">
        <v>24</v>
      </c>
      <c r="F3" t="s">
        <v>20</v>
      </c>
      <c r="G3">
        <v>48462113</v>
      </c>
      <c r="H3">
        <v>899</v>
      </c>
      <c r="I3" s="5">
        <f>D3/H3</f>
        <v>0.42491657397107896</v>
      </c>
      <c r="J3" t="s">
        <v>25</v>
      </c>
      <c r="K3" s="2">
        <v>0</v>
      </c>
      <c r="L3">
        <f t="shared" ref="L3:L61" si="0">COUNTIFS($Q$2:$Q$83,$Q3,$B$2:$B$83,$B3,$C$2:$C$83,$C3,$J$2:$J$83,$J3,$I$2:$I$83,"&gt;"&amp;$I3)+1</f>
        <v>5</v>
      </c>
      <c r="M3">
        <f t="shared" ref="M3:M66" si="1">COUNTIFS($Q$2:$Q$83,$Q3,$B$2:$B$83,$B3,$C$2:$C$83,$C3,$I$2:$I$83,"&gt;"&amp;$I3)+1</f>
        <v>9</v>
      </c>
      <c r="N3" s="2">
        <f>2/3</f>
        <v>0.66666666666666663</v>
      </c>
      <c r="O3" s="3">
        <v>11250</v>
      </c>
      <c r="P3" s="3">
        <f t="shared" ref="P3:P66" si="2">O3*K3*N3</f>
        <v>0</v>
      </c>
      <c r="Q3" t="s">
        <v>22</v>
      </c>
    </row>
    <row r="4" spans="1:17">
      <c r="A4" t="s">
        <v>17</v>
      </c>
      <c r="B4" t="s">
        <v>26</v>
      </c>
      <c r="C4">
        <v>2024</v>
      </c>
      <c r="D4">
        <v>927</v>
      </c>
      <c r="E4" t="s">
        <v>19</v>
      </c>
      <c r="F4" t="s">
        <v>27</v>
      </c>
      <c r="G4">
        <v>48238435</v>
      </c>
      <c r="H4">
        <v>970</v>
      </c>
      <c r="I4" s="5">
        <v>0.95567010299999999</v>
      </c>
      <c r="J4" s="4" t="s">
        <v>21</v>
      </c>
      <c r="K4" s="2">
        <v>0.95567010299999999</v>
      </c>
      <c r="L4">
        <f t="shared" si="0"/>
        <v>3</v>
      </c>
      <c r="M4">
        <f t="shared" si="1"/>
        <v>7</v>
      </c>
      <c r="N4" s="1">
        <v>1</v>
      </c>
      <c r="O4" s="3">
        <v>11250</v>
      </c>
      <c r="P4" s="3">
        <f t="shared" si="2"/>
        <v>10751.28865875</v>
      </c>
      <c r="Q4" t="s">
        <v>22</v>
      </c>
    </row>
    <row r="5" spans="1:17">
      <c r="A5" t="s">
        <v>17</v>
      </c>
      <c r="B5" t="s">
        <v>28</v>
      </c>
      <c r="C5">
        <v>2024</v>
      </c>
      <c r="D5">
        <v>1554</v>
      </c>
      <c r="E5" t="s">
        <v>19</v>
      </c>
      <c r="F5" t="s">
        <v>27</v>
      </c>
      <c r="G5">
        <v>48238435</v>
      </c>
      <c r="H5">
        <v>970</v>
      </c>
      <c r="I5" s="5">
        <v>1.602061856</v>
      </c>
      <c r="J5" s="4" t="s">
        <v>21</v>
      </c>
      <c r="K5" s="2">
        <v>2.13574226848</v>
      </c>
      <c r="L5">
        <f t="shared" si="0"/>
        <v>2</v>
      </c>
      <c r="M5">
        <f t="shared" si="1"/>
        <v>2</v>
      </c>
      <c r="N5" s="1">
        <v>1</v>
      </c>
      <c r="O5" s="3">
        <v>11250</v>
      </c>
      <c r="P5" s="3">
        <f t="shared" si="2"/>
        <v>24027.100520399999</v>
      </c>
      <c r="Q5" t="s">
        <v>22</v>
      </c>
    </row>
    <row r="6" spans="1:17">
      <c r="A6" t="s">
        <v>17</v>
      </c>
      <c r="B6" t="s">
        <v>29</v>
      </c>
      <c r="C6">
        <v>2024</v>
      </c>
      <c r="D6">
        <v>1373</v>
      </c>
      <c r="E6" t="s">
        <v>19</v>
      </c>
      <c r="F6" t="s">
        <v>27</v>
      </c>
      <c r="G6">
        <v>48238435</v>
      </c>
      <c r="H6">
        <v>1006</v>
      </c>
      <c r="I6" s="5">
        <v>1.3648111329999999</v>
      </c>
      <c r="J6" s="4" t="s">
        <v>21</v>
      </c>
      <c r="K6" s="2">
        <v>1.6620278324999997</v>
      </c>
      <c r="L6">
        <f t="shared" si="0"/>
        <v>2</v>
      </c>
      <c r="M6">
        <f t="shared" si="1"/>
        <v>3</v>
      </c>
      <c r="N6" s="1">
        <v>1</v>
      </c>
      <c r="O6" s="3">
        <v>11250</v>
      </c>
      <c r="P6" s="3">
        <f t="shared" si="2"/>
        <v>18697.813115624998</v>
      </c>
      <c r="Q6" t="s">
        <v>22</v>
      </c>
    </row>
    <row r="7" spans="1:17">
      <c r="A7" t="s">
        <v>17</v>
      </c>
      <c r="B7" t="s">
        <v>18</v>
      </c>
      <c r="C7">
        <v>2025</v>
      </c>
      <c r="D7">
        <v>1126</v>
      </c>
      <c r="E7" t="s">
        <v>19</v>
      </c>
      <c r="F7" t="s">
        <v>27</v>
      </c>
      <c r="G7">
        <v>48238435</v>
      </c>
      <c r="H7">
        <v>1093</v>
      </c>
      <c r="I7" s="5">
        <v>1.030192132</v>
      </c>
      <c r="J7" s="4" t="s">
        <v>21</v>
      </c>
      <c r="K7" s="2">
        <v>1.0603842640000001</v>
      </c>
      <c r="L7">
        <f t="shared" si="0"/>
        <v>2</v>
      </c>
      <c r="M7">
        <f t="shared" si="1"/>
        <v>6</v>
      </c>
      <c r="N7" s="1">
        <v>1</v>
      </c>
      <c r="O7" s="3">
        <v>11250</v>
      </c>
      <c r="P7" s="3">
        <f t="shared" si="2"/>
        <v>11929.322970000001</v>
      </c>
      <c r="Q7" t="s">
        <v>22</v>
      </c>
    </row>
    <row r="8" spans="1:17">
      <c r="A8" t="s">
        <v>17</v>
      </c>
      <c r="B8" t="s">
        <v>29</v>
      </c>
      <c r="C8">
        <v>2025</v>
      </c>
      <c r="D8">
        <v>1307</v>
      </c>
      <c r="E8" t="s">
        <v>19</v>
      </c>
      <c r="F8" t="s">
        <v>27</v>
      </c>
      <c r="G8">
        <v>48238435</v>
      </c>
      <c r="H8">
        <v>628</v>
      </c>
      <c r="I8" s="5">
        <v>2.0812101909999998</v>
      </c>
      <c r="J8" s="4" t="s">
        <v>21</v>
      </c>
      <c r="K8" s="2">
        <v>2.5</v>
      </c>
      <c r="L8">
        <f t="shared" si="0"/>
        <v>1</v>
      </c>
      <c r="M8">
        <f t="shared" si="1"/>
        <v>1</v>
      </c>
      <c r="N8" s="1">
        <v>1</v>
      </c>
      <c r="O8" s="3">
        <v>11250</v>
      </c>
      <c r="P8" s="3">
        <f t="shared" si="2"/>
        <v>28125</v>
      </c>
      <c r="Q8" t="s">
        <v>22</v>
      </c>
    </row>
    <row r="9" spans="1:17">
      <c r="A9" t="s">
        <v>30</v>
      </c>
      <c r="B9" t="s">
        <v>28</v>
      </c>
      <c r="C9">
        <v>2024</v>
      </c>
      <c r="D9">
        <v>1193</v>
      </c>
      <c r="E9" t="s">
        <v>31</v>
      </c>
      <c r="F9" t="s">
        <v>32</v>
      </c>
      <c r="G9">
        <v>48562899</v>
      </c>
      <c r="H9">
        <v>936</v>
      </c>
      <c r="I9" s="5">
        <v>1.2745726500000001</v>
      </c>
      <c r="J9" t="s">
        <v>25</v>
      </c>
      <c r="K9" s="2">
        <v>1.4593162400000002</v>
      </c>
      <c r="L9">
        <f t="shared" si="0"/>
        <v>2</v>
      </c>
      <c r="M9">
        <f t="shared" si="1"/>
        <v>4</v>
      </c>
      <c r="N9" s="1">
        <v>1</v>
      </c>
      <c r="O9" s="3">
        <v>11250</v>
      </c>
      <c r="P9" s="3">
        <f t="shared" si="2"/>
        <v>16417.307700000001</v>
      </c>
      <c r="Q9" t="s">
        <v>22</v>
      </c>
    </row>
    <row r="10" spans="1:17">
      <c r="A10" t="s">
        <v>33</v>
      </c>
      <c r="B10" t="s">
        <v>18</v>
      </c>
      <c r="C10">
        <v>2024</v>
      </c>
      <c r="D10">
        <v>647</v>
      </c>
      <c r="E10" t="s">
        <v>34</v>
      </c>
      <c r="F10" t="s">
        <v>35</v>
      </c>
      <c r="G10">
        <v>48965212</v>
      </c>
      <c r="H10">
        <v>938</v>
      </c>
      <c r="I10" s="5">
        <v>0.689765458</v>
      </c>
      <c r="J10" t="s">
        <v>25</v>
      </c>
      <c r="K10" s="2">
        <v>0</v>
      </c>
      <c r="L10">
        <f t="shared" si="0"/>
        <v>4</v>
      </c>
      <c r="M10">
        <f t="shared" si="1"/>
        <v>8</v>
      </c>
      <c r="N10" s="1">
        <v>1</v>
      </c>
      <c r="O10" s="3">
        <v>11250</v>
      </c>
      <c r="P10" s="3">
        <f t="shared" si="2"/>
        <v>0</v>
      </c>
      <c r="Q10" t="s">
        <v>22</v>
      </c>
    </row>
    <row r="11" spans="1:17">
      <c r="A11" t="s">
        <v>30</v>
      </c>
      <c r="B11" t="s">
        <v>29</v>
      </c>
      <c r="C11">
        <v>2024</v>
      </c>
      <c r="D11">
        <v>1520</v>
      </c>
      <c r="E11" t="s">
        <v>31</v>
      </c>
      <c r="F11" t="s">
        <v>32</v>
      </c>
      <c r="G11">
        <v>48562899</v>
      </c>
      <c r="H11">
        <v>1088</v>
      </c>
      <c r="I11" s="5">
        <v>1.3970588239999999</v>
      </c>
      <c r="J11" t="s">
        <v>25</v>
      </c>
      <c r="K11" s="2">
        <v>1.7426470599999997</v>
      </c>
      <c r="L11">
        <f t="shared" si="0"/>
        <v>1</v>
      </c>
      <c r="M11">
        <f t="shared" si="1"/>
        <v>2</v>
      </c>
      <c r="N11" s="1">
        <v>1</v>
      </c>
      <c r="O11" s="3">
        <v>11250</v>
      </c>
      <c r="P11" s="3">
        <f t="shared" si="2"/>
        <v>19604.779424999997</v>
      </c>
      <c r="Q11" t="s">
        <v>22</v>
      </c>
    </row>
    <row r="12" spans="1:17">
      <c r="A12" t="s">
        <v>30</v>
      </c>
      <c r="B12" t="s">
        <v>26</v>
      </c>
      <c r="C12">
        <v>2024</v>
      </c>
      <c r="D12">
        <v>1412</v>
      </c>
      <c r="E12" t="s">
        <v>31</v>
      </c>
      <c r="F12" t="s">
        <v>32</v>
      </c>
      <c r="G12">
        <v>48562899</v>
      </c>
      <c r="H12">
        <v>821</v>
      </c>
      <c r="I12" s="5">
        <v>1.7198538370000001</v>
      </c>
      <c r="J12" t="s">
        <v>25</v>
      </c>
      <c r="K12" s="2">
        <v>2.2924056032100002</v>
      </c>
      <c r="L12">
        <f t="shared" si="0"/>
        <v>1</v>
      </c>
      <c r="M12">
        <f t="shared" si="1"/>
        <v>1</v>
      </c>
      <c r="N12" s="1">
        <v>1</v>
      </c>
      <c r="O12" s="3">
        <v>11250</v>
      </c>
      <c r="P12" s="3">
        <f t="shared" si="2"/>
        <v>25789.5630361125</v>
      </c>
      <c r="Q12" t="s">
        <v>22</v>
      </c>
    </row>
    <row r="13" spans="1:17">
      <c r="A13" t="s">
        <v>36</v>
      </c>
      <c r="B13" t="s">
        <v>18</v>
      </c>
      <c r="C13">
        <v>2025</v>
      </c>
      <c r="D13">
        <v>1600</v>
      </c>
      <c r="E13" t="s">
        <v>37</v>
      </c>
      <c r="F13" t="s">
        <v>35</v>
      </c>
      <c r="G13">
        <v>48965212</v>
      </c>
      <c r="H13">
        <v>987</v>
      </c>
      <c r="I13" s="5">
        <f>D13/H13</f>
        <v>1.6210739614994933</v>
      </c>
      <c r="J13" t="s">
        <v>25</v>
      </c>
      <c r="K13" s="2">
        <v>2.1610283687943261</v>
      </c>
      <c r="L13">
        <f t="shared" si="0"/>
        <v>1</v>
      </c>
      <c r="M13">
        <f t="shared" si="1"/>
        <v>1</v>
      </c>
      <c r="N13" s="2">
        <v>0.66669999999999996</v>
      </c>
      <c r="O13" s="3">
        <v>11250</v>
      </c>
      <c r="P13" s="3">
        <f t="shared" si="2"/>
        <v>16208.523151595744</v>
      </c>
      <c r="Q13" t="s">
        <v>22</v>
      </c>
    </row>
    <row r="14" spans="1:17">
      <c r="A14" t="s">
        <v>30</v>
      </c>
      <c r="B14" t="s">
        <v>18</v>
      </c>
      <c r="C14">
        <v>2025</v>
      </c>
      <c r="D14">
        <v>980</v>
      </c>
      <c r="E14" t="s">
        <v>31</v>
      </c>
      <c r="F14" t="s">
        <v>32</v>
      </c>
      <c r="G14">
        <v>48562899</v>
      </c>
      <c r="H14">
        <v>1024</v>
      </c>
      <c r="I14" s="5">
        <v>0.95703125</v>
      </c>
      <c r="J14" t="s">
        <v>25</v>
      </c>
      <c r="K14" s="2">
        <v>0.95703125</v>
      </c>
      <c r="L14">
        <f t="shared" si="0"/>
        <v>5</v>
      </c>
      <c r="M14">
        <f t="shared" si="1"/>
        <v>7</v>
      </c>
      <c r="N14" s="1">
        <v>1</v>
      </c>
      <c r="O14" s="3">
        <v>11250</v>
      </c>
      <c r="P14" s="3">
        <f t="shared" si="2"/>
        <v>10766.6015625</v>
      </c>
      <c r="Q14" t="s">
        <v>22</v>
      </c>
    </row>
    <row r="15" spans="1:17">
      <c r="A15" t="s">
        <v>30</v>
      </c>
      <c r="B15" t="s">
        <v>29</v>
      </c>
      <c r="C15">
        <v>2025</v>
      </c>
      <c r="D15">
        <v>513</v>
      </c>
      <c r="E15" t="s">
        <v>31</v>
      </c>
      <c r="F15" t="s">
        <v>32</v>
      </c>
      <c r="G15">
        <v>48562899</v>
      </c>
      <c r="H15">
        <v>817</v>
      </c>
      <c r="I15" s="5">
        <v>0.62790697699999998</v>
      </c>
      <c r="J15" t="s">
        <v>25</v>
      </c>
      <c r="K15" s="2">
        <v>0</v>
      </c>
      <c r="L15">
        <f t="shared" si="0"/>
        <v>4</v>
      </c>
      <c r="M15">
        <f t="shared" si="1"/>
        <v>7</v>
      </c>
      <c r="N15" s="1">
        <v>1</v>
      </c>
      <c r="O15" s="3">
        <v>11250</v>
      </c>
      <c r="P15" s="3">
        <f t="shared" si="2"/>
        <v>0</v>
      </c>
      <c r="Q15" t="s">
        <v>22</v>
      </c>
    </row>
    <row r="16" spans="1:17">
      <c r="A16" t="s">
        <v>30</v>
      </c>
      <c r="B16" t="s">
        <v>26</v>
      </c>
      <c r="C16">
        <v>2025</v>
      </c>
      <c r="D16">
        <v>209</v>
      </c>
      <c r="E16" t="s">
        <v>31</v>
      </c>
      <c r="F16" t="s">
        <v>32</v>
      </c>
      <c r="G16">
        <v>48562899</v>
      </c>
      <c r="H16">
        <v>1103</v>
      </c>
      <c r="I16" s="5">
        <v>0.189483228</v>
      </c>
      <c r="J16" t="s">
        <v>25</v>
      </c>
      <c r="K16" s="2">
        <v>0</v>
      </c>
      <c r="L16">
        <f t="shared" si="0"/>
        <v>1</v>
      </c>
      <c r="M16">
        <f t="shared" si="1"/>
        <v>3</v>
      </c>
      <c r="N16" s="1">
        <v>1</v>
      </c>
      <c r="O16" s="3">
        <v>11250</v>
      </c>
      <c r="P16" s="3">
        <f t="shared" si="2"/>
        <v>0</v>
      </c>
      <c r="Q16" t="s">
        <v>22</v>
      </c>
    </row>
    <row r="17" spans="1:17">
      <c r="A17" t="s">
        <v>38</v>
      </c>
      <c r="B17" t="s">
        <v>28</v>
      </c>
      <c r="C17">
        <v>2024</v>
      </c>
      <c r="D17">
        <v>1422</v>
      </c>
      <c r="E17" t="s">
        <v>39</v>
      </c>
      <c r="F17" t="s">
        <v>40</v>
      </c>
      <c r="G17">
        <v>48914774</v>
      </c>
      <c r="H17">
        <v>847</v>
      </c>
      <c r="I17" s="5">
        <v>1.678866588</v>
      </c>
      <c r="J17" s="4" t="s">
        <v>21</v>
      </c>
      <c r="K17" s="2">
        <v>2.2378925620399999</v>
      </c>
      <c r="L17">
        <f t="shared" si="0"/>
        <v>1</v>
      </c>
      <c r="M17">
        <f t="shared" si="1"/>
        <v>1</v>
      </c>
      <c r="N17" s="1">
        <v>1</v>
      </c>
      <c r="O17" s="3">
        <v>11250</v>
      </c>
      <c r="P17" s="3">
        <f t="shared" si="2"/>
        <v>25176.291322949997</v>
      </c>
      <c r="Q17" t="s">
        <v>22</v>
      </c>
    </row>
    <row r="18" spans="1:17">
      <c r="A18" t="s">
        <v>36</v>
      </c>
      <c r="B18" t="s">
        <v>18</v>
      </c>
      <c r="C18">
        <v>2024</v>
      </c>
      <c r="D18">
        <v>827</v>
      </c>
      <c r="E18" t="s">
        <v>37</v>
      </c>
      <c r="F18" t="s">
        <v>41</v>
      </c>
      <c r="G18">
        <v>48161571</v>
      </c>
      <c r="H18">
        <v>1004</v>
      </c>
      <c r="I18" s="5">
        <v>0.82370517899999995</v>
      </c>
      <c r="J18" t="s">
        <v>25</v>
      </c>
      <c r="K18" s="2">
        <v>0.80463147374999999</v>
      </c>
      <c r="L18">
        <f t="shared" si="0"/>
        <v>3</v>
      </c>
      <c r="M18">
        <f t="shared" si="1"/>
        <v>7</v>
      </c>
      <c r="N18" s="1">
        <v>1</v>
      </c>
      <c r="O18" s="3">
        <v>11250</v>
      </c>
      <c r="P18" s="3">
        <f t="shared" si="2"/>
        <v>9052.1040796875004</v>
      </c>
      <c r="Q18" t="s">
        <v>22</v>
      </c>
    </row>
    <row r="19" spans="1:17">
      <c r="A19" t="s">
        <v>38</v>
      </c>
      <c r="B19" t="s">
        <v>26</v>
      </c>
      <c r="C19">
        <v>2024</v>
      </c>
      <c r="D19">
        <v>1042</v>
      </c>
      <c r="E19" t="s">
        <v>39</v>
      </c>
      <c r="F19" t="s">
        <v>40</v>
      </c>
      <c r="G19">
        <v>48914774</v>
      </c>
      <c r="H19">
        <v>937</v>
      </c>
      <c r="I19" s="5">
        <v>1.1120597649999999</v>
      </c>
      <c r="J19" s="4" t="s">
        <v>21</v>
      </c>
      <c r="K19" s="2">
        <v>1.1992956239999999</v>
      </c>
      <c r="L19">
        <f t="shared" si="0"/>
        <v>2</v>
      </c>
      <c r="M19">
        <f t="shared" si="1"/>
        <v>5</v>
      </c>
      <c r="N19" s="1">
        <v>1</v>
      </c>
      <c r="O19" s="3">
        <v>11250</v>
      </c>
      <c r="P19" s="3">
        <f t="shared" si="2"/>
        <v>13492.075769999999</v>
      </c>
      <c r="Q19" t="s">
        <v>22</v>
      </c>
    </row>
    <row r="20" spans="1:17">
      <c r="A20" t="s">
        <v>38</v>
      </c>
      <c r="B20" t="s">
        <v>18</v>
      </c>
      <c r="C20">
        <v>2025</v>
      </c>
      <c r="D20">
        <v>1265</v>
      </c>
      <c r="E20" t="s">
        <v>39</v>
      </c>
      <c r="F20" t="s">
        <v>40</v>
      </c>
      <c r="G20">
        <v>48914774</v>
      </c>
      <c r="H20">
        <v>862</v>
      </c>
      <c r="I20" s="5">
        <v>1.4675174010000001</v>
      </c>
      <c r="J20" s="4" t="s">
        <v>21</v>
      </c>
      <c r="K20" s="2">
        <v>1.9187935025</v>
      </c>
      <c r="L20">
        <f t="shared" si="0"/>
        <v>1</v>
      </c>
      <c r="M20">
        <f t="shared" si="1"/>
        <v>3</v>
      </c>
      <c r="N20" s="1">
        <v>1</v>
      </c>
      <c r="O20" s="3">
        <v>11250</v>
      </c>
      <c r="P20" s="3">
        <f t="shared" si="2"/>
        <v>21586.426903125001</v>
      </c>
      <c r="Q20" t="s">
        <v>22</v>
      </c>
    </row>
    <row r="21" spans="1:17">
      <c r="A21" t="s">
        <v>38</v>
      </c>
      <c r="B21" t="s">
        <v>26</v>
      </c>
      <c r="C21">
        <v>2025</v>
      </c>
      <c r="D21">
        <v>200</v>
      </c>
      <c r="E21" t="s">
        <v>39</v>
      </c>
      <c r="F21" t="s">
        <v>40</v>
      </c>
      <c r="G21">
        <v>48914774</v>
      </c>
      <c r="H21">
        <v>723</v>
      </c>
      <c r="I21" s="5">
        <v>0.276625173</v>
      </c>
      <c r="J21" s="4" t="s">
        <v>21</v>
      </c>
      <c r="K21" s="2">
        <v>0</v>
      </c>
      <c r="L21">
        <f t="shared" si="0"/>
        <v>1</v>
      </c>
      <c r="M21">
        <f t="shared" si="1"/>
        <v>1</v>
      </c>
      <c r="N21" s="1">
        <v>1</v>
      </c>
      <c r="O21" s="3">
        <v>11250</v>
      </c>
      <c r="P21" s="3">
        <f t="shared" si="2"/>
        <v>0</v>
      </c>
      <c r="Q21" t="s">
        <v>22</v>
      </c>
    </row>
    <row r="22" spans="1:17">
      <c r="A22" t="s">
        <v>38</v>
      </c>
      <c r="B22" t="s">
        <v>29</v>
      </c>
      <c r="C22">
        <v>2025</v>
      </c>
      <c r="D22">
        <v>638</v>
      </c>
      <c r="E22" t="s">
        <v>39</v>
      </c>
      <c r="F22" t="s">
        <v>40</v>
      </c>
      <c r="G22">
        <v>48914774</v>
      </c>
      <c r="H22">
        <v>881</v>
      </c>
      <c r="I22" s="5">
        <v>0.72417707200000003</v>
      </c>
      <c r="J22" s="4" t="s">
        <v>21</v>
      </c>
      <c r="K22" s="2">
        <v>0.68022134000000012</v>
      </c>
      <c r="L22">
        <f t="shared" si="0"/>
        <v>2</v>
      </c>
      <c r="M22">
        <f t="shared" si="1"/>
        <v>4</v>
      </c>
      <c r="N22" s="1">
        <v>1</v>
      </c>
      <c r="O22" s="3">
        <v>11250</v>
      </c>
      <c r="P22" s="3">
        <f t="shared" si="2"/>
        <v>7652.4900750000015</v>
      </c>
      <c r="Q22" t="s">
        <v>22</v>
      </c>
    </row>
    <row r="23" spans="1:17">
      <c r="A23" t="s">
        <v>38</v>
      </c>
      <c r="B23" t="s">
        <v>29</v>
      </c>
      <c r="C23">
        <v>2024</v>
      </c>
      <c r="D23">
        <v>1043</v>
      </c>
      <c r="E23" t="s">
        <v>39</v>
      </c>
      <c r="F23" t="s">
        <v>40</v>
      </c>
      <c r="G23">
        <v>48914774</v>
      </c>
      <c r="H23">
        <v>938</v>
      </c>
      <c r="I23" s="5">
        <v>1.111940299</v>
      </c>
      <c r="J23" s="4" t="s">
        <v>21</v>
      </c>
      <c r="K23" s="2">
        <v>1.1991044784</v>
      </c>
      <c r="L23">
        <f t="shared" si="0"/>
        <v>3</v>
      </c>
      <c r="M23">
        <f t="shared" si="1"/>
        <v>4</v>
      </c>
      <c r="N23" s="1">
        <v>1</v>
      </c>
      <c r="O23" s="3">
        <v>11250</v>
      </c>
      <c r="P23" s="3">
        <f t="shared" si="2"/>
        <v>13489.925381999999</v>
      </c>
      <c r="Q23" t="s">
        <v>22</v>
      </c>
    </row>
    <row r="24" spans="1:17">
      <c r="A24" t="s">
        <v>33</v>
      </c>
      <c r="B24" t="s">
        <v>28</v>
      </c>
      <c r="C24">
        <v>2024</v>
      </c>
      <c r="D24">
        <v>754</v>
      </c>
      <c r="E24" t="s">
        <v>34</v>
      </c>
      <c r="F24" t="s">
        <v>35</v>
      </c>
      <c r="G24">
        <v>48965212</v>
      </c>
      <c r="H24">
        <v>794</v>
      </c>
      <c r="I24" s="5">
        <v>0.94962216600000005</v>
      </c>
      <c r="J24" t="s">
        <v>25</v>
      </c>
      <c r="K24" s="2">
        <v>0.94962216600000005</v>
      </c>
      <c r="L24">
        <f t="shared" si="0"/>
        <v>4</v>
      </c>
      <c r="M24">
        <f t="shared" si="1"/>
        <v>6</v>
      </c>
      <c r="N24" s="1">
        <v>1</v>
      </c>
      <c r="O24" s="3">
        <v>11250</v>
      </c>
      <c r="P24" s="3">
        <f t="shared" si="2"/>
        <v>10683.249367500001</v>
      </c>
      <c r="Q24" t="s">
        <v>22</v>
      </c>
    </row>
    <row r="25" spans="1:17">
      <c r="A25" t="s">
        <v>17</v>
      </c>
      <c r="B25" t="s">
        <v>18</v>
      </c>
      <c r="C25">
        <v>2024</v>
      </c>
      <c r="D25">
        <v>1052</v>
      </c>
      <c r="E25" t="s">
        <v>19</v>
      </c>
      <c r="F25" t="s">
        <v>27</v>
      </c>
      <c r="G25">
        <v>48238435</v>
      </c>
      <c r="H25">
        <v>934</v>
      </c>
      <c r="I25" s="5">
        <v>1.1263383300000001</v>
      </c>
      <c r="J25" s="4" t="s">
        <v>21</v>
      </c>
      <c r="K25" s="2">
        <v>1.2221413280000002</v>
      </c>
      <c r="L25">
        <f t="shared" si="0"/>
        <v>3</v>
      </c>
      <c r="M25">
        <f t="shared" si="1"/>
        <v>5</v>
      </c>
      <c r="N25" s="2">
        <v>0.66669999999999996</v>
      </c>
      <c r="O25" s="3">
        <v>11250</v>
      </c>
      <c r="P25" s="3">
        <f t="shared" si="2"/>
        <v>9166.5182629980009</v>
      </c>
      <c r="Q25" t="s">
        <v>22</v>
      </c>
    </row>
    <row r="26" spans="1:17">
      <c r="A26" t="s">
        <v>33</v>
      </c>
      <c r="B26" t="s">
        <v>26</v>
      </c>
      <c r="C26">
        <v>2024</v>
      </c>
      <c r="D26">
        <v>951</v>
      </c>
      <c r="E26" t="s">
        <v>34</v>
      </c>
      <c r="F26" t="s">
        <v>35</v>
      </c>
      <c r="G26">
        <v>48965212</v>
      </c>
      <c r="H26">
        <v>811</v>
      </c>
      <c r="I26" s="5">
        <v>1.172626387</v>
      </c>
      <c r="J26" t="s">
        <v>25</v>
      </c>
      <c r="K26" s="2">
        <v>1.2962022192</v>
      </c>
      <c r="L26">
        <f t="shared" si="0"/>
        <v>3</v>
      </c>
      <c r="M26">
        <f t="shared" si="1"/>
        <v>4</v>
      </c>
      <c r="N26" s="1">
        <v>1</v>
      </c>
      <c r="O26" s="3">
        <v>11250</v>
      </c>
      <c r="P26" s="3">
        <f t="shared" si="2"/>
        <v>14582.274966000001</v>
      </c>
      <c r="Q26" t="s">
        <v>22</v>
      </c>
    </row>
    <row r="27" spans="1:17">
      <c r="A27" t="s">
        <v>33</v>
      </c>
      <c r="B27" t="s">
        <v>29</v>
      </c>
      <c r="C27">
        <v>2025</v>
      </c>
      <c r="D27">
        <v>762</v>
      </c>
      <c r="E27" t="s">
        <v>34</v>
      </c>
      <c r="F27" t="s">
        <v>35</v>
      </c>
      <c r="G27">
        <v>48965212</v>
      </c>
      <c r="H27">
        <v>1092</v>
      </c>
      <c r="I27" s="5">
        <v>0.69780219799999998</v>
      </c>
      <c r="J27" t="s">
        <v>25</v>
      </c>
      <c r="K27" s="2">
        <v>0</v>
      </c>
      <c r="L27">
        <f t="shared" si="0"/>
        <v>3</v>
      </c>
      <c r="M27">
        <f t="shared" si="1"/>
        <v>6</v>
      </c>
      <c r="N27" s="1">
        <v>1</v>
      </c>
      <c r="O27" s="3">
        <v>11250</v>
      </c>
      <c r="P27" s="3">
        <f t="shared" si="2"/>
        <v>0</v>
      </c>
      <c r="Q27" t="s">
        <v>22</v>
      </c>
    </row>
    <row r="28" spans="1:17">
      <c r="A28" t="s">
        <v>33</v>
      </c>
      <c r="B28" t="s">
        <v>29</v>
      </c>
      <c r="C28">
        <v>2024</v>
      </c>
      <c r="D28">
        <v>812</v>
      </c>
      <c r="E28" t="s">
        <v>34</v>
      </c>
      <c r="F28" t="s">
        <v>35</v>
      </c>
      <c r="G28">
        <v>48965212</v>
      </c>
      <c r="H28">
        <v>784</v>
      </c>
      <c r="I28" s="5">
        <v>1.0357142859999999</v>
      </c>
      <c r="J28" t="s">
        <v>25</v>
      </c>
      <c r="K28" s="2">
        <v>1.0714285719999999</v>
      </c>
      <c r="L28">
        <f t="shared" si="0"/>
        <v>2</v>
      </c>
      <c r="M28">
        <f t="shared" si="1"/>
        <v>5</v>
      </c>
      <c r="N28" s="1">
        <v>1</v>
      </c>
      <c r="O28" s="3">
        <v>11250</v>
      </c>
      <c r="P28" s="3">
        <f t="shared" si="2"/>
        <v>12053.571434999998</v>
      </c>
      <c r="Q28" t="s">
        <v>22</v>
      </c>
    </row>
    <row r="29" spans="1:17">
      <c r="A29" t="s">
        <v>33</v>
      </c>
      <c r="B29" t="s">
        <v>18</v>
      </c>
      <c r="C29">
        <v>2025</v>
      </c>
      <c r="D29">
        <v>1196</v>
      </c>
      <c r="E29" t="s">
        <v>34</v>
      </c>
      <c r="F29" t="s">
        <v>35</v>
      </c>
      <c r="G29">
        <v>48965212</v>
      </c>
      <c r="H29">
        <v>897</v>
      </c>
      <c r="I29" s="5">
        <f>D29/H29</f>
        <v>1.3333333333333333</v>
      </c>
      <c r="J29" t="s">
        <v>25</v>
      </c>
      <c r="K29" s="2">
        <f>1.5+(I29-1.3)*2.5</f>
        <v>1.583333333333333</v>
      </c>
      <c r="L29">
        <f t="shared" si="0"/>
        <v>3</v>
      </c>
      <c r="M29">
        <f t="shared" si="1"/>
        <v>4</v>
      </c>
      <c r="N29" s="2">
        <v>0.33333333333333331</v>
      </c>
      <c r="O29" s="3">
        <v>11250</v>
      </c>
      <c r="P29" s="3">
        <f t="shared" si="2"/>
        <v>5937.4999999999982</v>
      </c>
      <c r="Q29" t="s">
        <v>22</v>
      </c>
    </row>
    <row r="30" spans="1:17">
      <c r="A30" t="s">
        <v>23</v>
      </c>
      <c r="B30" t="s">
        <v>28</v>
      </c>
      <c r="C30">
        <v>2024</v>
      </c>
      <c r="D30">
        <v>538</v>
      </c>
      <c r="E30" t="s">
        <v>24</v>
      </c>
      <c r="F30" t="s">
        <v>20</v>
      </c>
      <c r="G30">
        <v>48462113</v>
      </c>
      <c r="H30">
        <v>963</v>
      </c>
      <c r="I30" s="5">
        <v>0.55867082000000001</v>
      </c>
      <c r="J30" t="s">
        <v>25</v>
      </c>
      <c r="K30" s="2">
        <v>0</v>
      </c>
      <c r="L30">
        <f t="shared" si="0"/>
        <v>5</v>
      </c>
      <c r="M30">
        <f t="shared" si="1"/>
        <v>8</v>
      </c>
      <c r="N30" s="1">
        <v>1</v>
      </c>
      <c r="O30" s="3">
        <v>11250</v>
      </c>
      <c r="P30" s="3">
        <f t="shared" si="2"/>
        <v>0</v>
      </c>
      <c r="Q30" t="s">
        <v>22</v>
      </c>
    </row>
    <row r="31" spans="1:17">
      <c r="A31" t="s">
        <v>23</v>
      </c>
      <c r="B31" t="s">
        <v>29</v>
      </c>
      <c r="C31">
        <v>2025</v>
      </c>
      <c r="D31">
        <v>201</v>
      </c>
      <c r="E31" t="s">
        <v>24</v>
      </c>
      <c r="F31" t="s">
        <v>20</v>
      </c>
      <c r="G31">
        <v>48462113</v>
      </c>
      <c r="H31">
        <v>806</v>
      </c>
      <c r="I31" s="5">
        <v>0.24937965300000001</v>
      </c>
      <c r="J31" t="s">
        <v>25</v>
      </c>
      <c r="K31" s="2">
        <v>0</v>
      </c>
      <c r="L31">
        <f t="shared" si="0"/>
        <v>5</v>
      </c>
      <c r="M31">
        <f t="shared" si="1"/>
        <v>8</v>
      </c>
      <c r="N31" s="1">
        <v>1</v>
      </c>
      <c r="O31" s="3">
        <v>11250</v>
      </c>
      <c r="P31" s="3">
        <f t="shared" si="2"/>
        <v>0</v>
      </c>
      <c r="Q31" t="s">
        <v>22</v>
      </c>
    </row>
    <row r="32" spans="1:17">
      <c r="A32" t="s">
        <v>33</v>
      </c>
      <c r="B32" t="s">
        <v>18</v>
      </c>
      <c r="C32">
        <v>2025</v>
      </c>
      <c r="D32">
        <v>1196</v>
      </c>
      <c r="E32" t="s">
        <v>34</v>
      </c>
      <c r="F32" t="s">
        <v>41</v>
      </c>
      <c r="G32">
        <v>48965212</v>
      </c>
      <c r="H32">
        <v>897</v>
      </c>
      <c r="I32" s="5">
        <f>D32/H32</f>
        <v>1.3333333333333333</v>
      </c>
      <c r="J32" t="s">
        <v>25</v>
      </c>
      <c r="K32" s="2">
        <f>1.5+(I32-1.3)*2.5</f>
        <v>1.583333333333333</v>
      </c>
      <c r="L32">
        <f t="shared" si="0"/>
        <v>3</v>
      </c>
      <c r="M32">
        <f t="shared" si="1"/>
        <v>4</v>
      </c>
      <c r="N32" s="2">
        <v>0.66669999999999996</v>
      </c>
      <c r="O32" s="3">
        <v>11250</v>
      </c>
      <c r="P32" s="3">
        <f t="shared" si="2"/>
        <v>11875.593749999996</v>
      </c>
      <c r="Q32" t="s">
        <v>22</v>
      </c>
    </row>
    <row r="33" spans="1:17">
      <c r="A33" t="s">
        <v>23</v>
      </c>
      <c r="B33" t="s">
        <v>18</v>
      </c>
      <c r="C33">
        <v>2025</v>
      </c>
      <c r="D33">
        <v>173</v>
      </c>
      <c r="E33" t="s">
        <v>24</v>
      </c>
      <c r="F33" t="s">
        <v>20</v>
      </c>
      <c r="G33">
        <v>48462113</v>
      </c>
      <c r="H33">
        <v>979</v>
      </c>
      <c r="I33" s="5">
        <v>0.17671092999999999</v>
      </c>
      <c r="J33" t="s">
        <v>25</v>
      </c>
      <c r="K33" s="2">
        <v>0</v>
      </c>
      <c r="L33">
        <f t="shared" si="0"/>
        <v>7</v>
      </c>
      <c r="M33">
        <f t="shared" si="1"/>
        <v>10</v>
      </c>
      <c r="N33" s="1">
        <v>1</v>
      </c>
      <c r="O33" s="3">
        <v>11250</v>
      </c>
      <c r="P33" s="3">
        <f t="shared" si="2"/>
        <v>0</v>
      </c>
      <c r="Q33" t="s">
        <v>22</v>
      </c>
    </row>
    <row r="34" spans="1:17">
      <c r="A34" t="s">
        <v>23</v>
      </c>
      <c r="B34" t="s">
        <v>26</v>
      </c>
      <c r="C34">
        <v>2024</v>
      </c>
      <c r="D34">
        <v>357</v>
      </c>
      <c r="E34" t="s">
        <v>24</v>
      </c>
      <c r="F34" t="s">
        <v>20</v>
      </c>
      <c r="G34">
        <v>48462113</v>
      </c>
      <c r="H34">
        <v>950</v>
      </c>
      <c r="I34" s="5">
        <v>0.37578947400000001</v>
      </c>
      <c r="J34" t="s">
        <v>25</v>
      </c>
      <c r="K34" s="2">
        <v>0</v>
      </c>
      <c r="L34">
        <f t="shared" si="0"/>
        <v>5</v>
      </c>
      <c r="M34">
        <f t="shared" si="1"/>
        <v>8</v>
      </c>
      <c r="N34" s="1">
        <v>1</v>
      </c>
      <c r="O34" s="3">
        <v>11250</v>
      </c>
      <c r="P34" s="3">
        <f t="shared" si="2"/>
        <v>0</v>
      </c>
      <c r="Q34" t="s">
        <v>22</v>
      </c>
    </row>
    <row r="35" spans="1:17">
      <c r="A35" t="s">
        <v>23</v>
      </c>
      <c r="B35" t="s">
        <v>29</v>
      </c>
      <c r="C35">
        <v>2024</v>
      </c>
      <c r="D35">
        <v>195</v>
      </c>
      <c r="E35" t="s">
        <v>24</v>
      </c>
      <c r="F35" t="s">
        <v>20</v>
      </c>
      <c r="G35">
        <v>48462113</v>
      </c>
      <c r="H35">
        <v>982</v>
      </c>
      <c r="I35" s="5">
        <v>0.19857433799999999</v>
      </c>
      <c r="J35" t="s">
        <v>25</v>
      </c>
      <c r="K35" s="2">
        <v>0</v>
      </c>
      <c r="L35">
        <f t="shared" si="0"/>
        <v>5</v>
      </c>
      <c r="M35">
        <f t="shared" si="1"/>
        <v>8</v>
      </c>
      <c r="N35" s="1">
        <v>1</v>
      </c>
      <c r="O35" s="3">
        <v>11250</v>
      </c>
      <c r="P35" s="3">
        <f t="shared" si="2"/>
        <v>0</v>
      </c>
      <c r="Q35" t="s">
        <v>22</v>
      </c>
    </row>
    <row r="36" spans="1:17">
      <c r="A36" t="s">
        <v>23</v>
      </c>
      <c r="B36" t="s">
        <v>18</v>
      </c>
      <c r="C36">
        <v>2024</v>
      </c>
      <c r="D36">
        <v>382</v>
      </c>
      <c r="E36" t="s">
        <v>24</v>
      </c>
      <c r="F36" t="s">
        <v>27</v>
      </c>
      <c r="G36">
        <v>48238435</v>
      </c>
      <c r="H36">
        <v>899</v>
      </c>
      <c r="I36" s="5">
        <f>D36/H36</f>
        <v>0.42491657397107896</v>
      </c>
      <c r="J36" t="s">
        <v>25</v>
      </c>
      <c r="K36" s="2">
        <v>0</v>
      </c>
      <c r="L36">
        <f t="shared" si="0"/>
        <v>5</v>
      </c>
      <c r="M36">
        <f t="shared" si="1"/>
        <v>9</v>
      </c>
      <c r="N36" s="1">
        <v>0.33</v>
      </c>
      <c r="O36" s="3">
        <v>11250</v>
      </c>
      <c r="P36" s="3">
        <f t="shared" si="2"/>
        <v>0</v>
      </c>
      <c r="Q36" t="s">
        <v>22</v>
      </c>
    </row>
    <row r="37" spans="1:17">
      <c r="A37" t="s">
        <v>42</v>
      </c>
      <c r="B37" t="s">
        <v>18</v>
      </c>
      <c r="C37">
        <v>2024</v>
      </c>
      <c r="D37">
        <v>1572</v>
      </c>
      <c r="E37" t="s">
        <v>43</v>
      </c>
      <c r="F37" t="s">
        <v>44</v>
      </c>
      <c r="G37">
        <v>48826927</v>
      </c>
      <c r="H37">
        <v>930</v>
      </c>
      <c r="I37" s="5">
        <v>1.690322581</v>
      </c>
      <c r="J37" s="4" t="s">
        <v>21</v>
      </c>
      <c r="K37" s="2">
        <v>2.25312903273</v>
      </c>
      <c r="L37">
        <f t="shared" si="0"/>
        <v>2</v>
      </c>
      <c r="M37">
        <f t="shared" si="1"/>
        <v>3</v>
      </c>
      <c r="N37" s="1">
        <v>0.33</v>
      </c>
      <c r="O37" s="3">
        <v>11250</v>
      </c>
      <c r="P37" s="3">
        <f t="shared" si="2"/>
        <v>8364.7415340101252</v>
      </c>
      <c r="Q37" t="s">
        <v>22</v>
      </c>
    </row>
    <row r="38" spans="1:17">
      <c r="A38" t="s">
        <v>36</v>
      </c>
      <c r="B38" t="s">
        <v>29</v>
      </c>
      <c r="C38">
        <v>2024</v>
      </c>
      <c r="D38">
        <v>784</v>
      </c>
      <c r="E38" t="s">
        <v>37</v>
      </c>
      <c r="F38" t="s">
        <v>41</v>
      </c>
      <c r="G38">
        <v>48161571</v>
      </c>
      <c r="H38">
        <v>823</v>
      </c>
      <c r="I38" s="5">
        <v>0.95261239399999997</v>
      </c>
      <c r="J38" t="s">
        <v>25</v>
      </c>
      <c r="K38" s="2">
        <v>0.95261239399999997</v>
      </c>
      <c r="L38">
        <f t="shared" si="0"/>
        <v>3</v>
      </c>
      <c r="M38">
        <f t="shared" si="1"/>
        <v>6</v>
      </c>
      <c r="N38" s="1">
        <v>1</v>
      </c>
      <c r="O38" s="3">
        <v>11250</v>
      </c>
      <c r="P38" s="3">
        <f t="shared" si="2"/>
        <v>10716.8894325</v>
      </c>
      <c r="Q38" t="s">
        <v>22</v>
      </c>
    </row>
    <row r="39" spans="1:17">
      <c r="A39" t="s">
        <v>36</v>
      </c>
      <c r="B39" t="s">
        <v>18</v>
      </c>
      <c r="C39">
        <v>2025</v>
      </c>
      <c r="D39">
        <v>1600</v>
      </c>
      <c r="E39" t="s">
        <v>37</v>
      </c>
      <c r="F39" t="s">
        <v>41</v>
      </c>
      <c r="G39">
        <v>48161571</v>
      </c>
      <c r="H39">
        <v>987</v>
      </c>
      <c r="I39" s="5">
        <f>D39/H39</f>
        <v>1.6210739614994933</v>
      </c>
      <c r="J39" t="s">
        <v>25</v>
      </c>
      <c r="K39" s="2">
        <f>2+(I39-1.5)*1.33</f>
        <v>2.1610283687943261</v>
      </c>
      <c r="L39">
        <f t="shared" si="0"/>
        <v>1</v>
      </c>
      <c r="M39">
        <f t="shared" si="1"/>
        <v>1</v>
      </c>
      <c r="N39" s="2">
        <v>0.33333333333333331</v>
      </c>
      <c r="O39" s="3">
        <v>11250</v>
      </c>
      <c r="P39" s="3">
        <f t="shared" si="2"/>
        <v>8103.8563829787236</v>
      </c>
      <c r="Q39" t="s">
        <v>22</v>
      </c>
    </row>
    <row r="40" spans="1:17">
      <c r="A40" t="s">
        <v>36</v>
      </c>
      <c r="B40" t="s">
        <v>26</v>
      </c>
      <c r="C40">
        <v>2024</v>
      </c>
      <c r="D40">
        <v>1078</v>
      </c>
      <c r="E40" t="s">
        <v>37</v>
      </c>
      <c r="F40" t="s">
        <v>41</v>
      </c>
      <c r="G40">
        <v>48161571</v>
      </c>
      <c r="H40">
        <v>1028</v>
      </c>
      <c r="I40" s="5">
        <v>1.048638132</v>
      </c>
      <c r="J40" t="s">
        <v>25</v>
      </c>
      <c r="K40" s="2">
        <v>1.097276264</v>
      </c>
      <c r="L40">
        <f t="shared" si="0"/>
        <v>4</v>
      </c>
      <c r="M40">
        <f t="shared" si="1"/>
        <v>6</v>
      </c>
      <c r="N40" s="1">
        <v>1</v>
      </c>
      <c r="O40" s="3">
        <v>11250</v>
      </c>
      <c r="P40" s="3">
        <f t="shared" si="2"/>
        <v>12344.357969999999</v>
      </c>
      <c r="Q40" t="s">
        <v>22</v>
      </c>
    </row>
    <row r="41" spans="1:17">
      <c r="A41" t="s">
        <v>36</v>
      </c>
      <c r="B41" t="s">
        <v>29</v>
      </c>
      <c r="C41">
        <v>2025</v>
      </c>
      <c r="D41">
        <v>665</v>
      </c>
      <c r="E41" t="s">
        <v>37</v>
      </c>
      <c r="F41" t="s">
        <v>41</v>
      </c>
      <c r="G41">
        <v>48161571</v>
      </c>
      <c r="H41">
        <v>879</v>
      </c>
      <c r="I41" s="5">
        <v>0.75654152399999997</v>
      </c>
      <c r="J41" t="s">
        <v>25</v>
      </c>
      <c r="K41" s="2">
        <v>0.72067690500000003</v>
      </c>
      <c r="L41">
        <f t="shared" si="0"/>
        <v>2</v>
      </c>
      <c r="M41">
        <f t="shared" si="1"/>
        <v>3</v>
      </c>
      <c r="N41" s="1">
        <v>1</v>
      </c>
      <c r="O41" s="3">
        <v>11250</v>
      </c>
      <c r="P41" s="3">
        <f t="shared" si="2"/>
        <v>8107.6151812500002</v>
      </c>
      <c r="Q41" t="s">
        <v>22</v>
      </c>
    </row>
    <row r="42" spans="1:17">
      <c r="A42" t="s">
        <v>36</v>
      </c>
      <c r="B42" t="s">
        <v>28</v>
      </c>
      <c r="C42">
        <v>2024</v>
      </c>
      <c r="D42">
        <v>1395</v>
      </c>
      <c r="E42" t="s">
        <v>37</v>
      </c>
      <c r="F42" t="s">
        <v>41</v>
      </c>
      <c r="G42">
        <v>48161571</v>
      </c>
      <c r="H42">
        <v>1007</v>
      </c>
      <c r="I42" s="5">
        <v>1.38530288</v>
      </c>
      <c r="J42" t="s">
        <v>25</v>
      </c>
      <c r="K42" s="2">
        <v>1.7132571999999999</v>
      </c>
      <c r="L42">
        <f t="shared" si="0"/>
        <v>1</v>
      </c>
      <c r="M42">
        <f t="shared" si="1"/>
        <v>3</v>
      </c>
      <c r="N42" s="1">
        <v>1</v>
      </c>
      <c r="O42" s="3">
        <v>11250</v>
      </c>
      <c r="P42" s="3">
        <f t="shared" si="2"/>
        <v>19274.143499999998</v>
      </c>
      <c r="Q42" t="s">
        <v>22</v>
      </c>
    </row>
    <row r="43" spans="1:17">
      <c r="A43" t="s">
        <v>36</v>
      </c>
      <c r="B43" t="s">
        <v>26</v>
      </c>
      <c r="C43">
        <v>2025</v>
      </c>
      <c r="D43">
        <v>96</v>
      </c>
      <c r="E43" t="s">
        <v>37</v>
      </c>
      <c r="F43" t="s">
        <v>41</v>
      </c>
      <c r="G43">
        <v>48161571</v>
      </c>
      <c r="H43">
        <v>1004</v>
      </c>
      <c r="I43" s="5">
        <v>9.5617530000000006E-2</v>
      </c>
      <c r="J43" t="s">
        <v>25</v>
      </c>
      <c r="K43" s="2">
        <v>0</v>
      </c>
      <c r="L43">
        <f t="shared" si="0"/>
        <v>3</v>
      </c>
      <c r="M43">
        <f t="shared" si="1"/>
        <v>6</v>
      </c>
      <c r="N43" s="1">
        <v>1</v>
      </c>
      <c r="O43" s="3">
        <v>11250</v>
      </c>
      <c r="P43" s="3">
        <f t="shared" si="2"/>
        <v>0</v>
      </c>
      <c r="Q43" t="s">
        <v>22</v>
      </c>
    </row>
    <row r="44" spans="1:17">
      <c r="A44" t="s">
        <v>45</v>
      </c>
      <c r="B44" t="s">
        <v>18</v>
      </c>
      <c r="C44">
        <v>2024</v>
      </c>
      <c r="D44">
        <v>1313</v>
      </c>
      <c r="E44" t="s">
        <v>46</v>
      </c>
      <c r="F44" t="s">
        <v>47</v>
      </c>
      <c r="G44">
        <v>48710555</v>
      </c>
      <c r="H44">
        <v>886</v>
      </c>
      <c r="I44" s="5">
        <v>1.481941309</v>
      </c>
      <c r="J44" t="s">
        <v>25</v>
      </c>
      <c r="K44" s="2">
        <v>1.9548532724999998</v>
      </c>
      <c r="L44">
        <f t="shared" si="0"/>
        <v>2</v>
      </c>
      <c r="M44">
        <f t="shared" si="1"/>
        <v>4</v>
      </c>
      <c r="N44" s="1">
        <v>1</v>
      </c>
      <c r="O44" s="3">
        <v>11250</v>
      </c>
      <c r="P44" s="3">
        <f t="shared" si="2"/>
        <v>21992.099315624997</v>
      </c>
      <c r="Q44" t="s">
        <v>22</v>
      </c>
    </row>
    <row r="45" spans="1:17">
      <c r="A45" t="s">
        <v>38</v>
      </c>
      <c r="B45" t="s">
        <v>18</v>
      </c>
      <c r="C45">
        <v>2024</v>
      </c>
      <c r="D45">
        <v>1326</v>
      </c>
      <c r="E45" t="s">
        <v>39</v>
      </c>
      <c r="F45" t="s">
        <v>40</v>
      </c>
      <c r="G45">
        <v>48914774</v>
      </c>
      <c r="H45">
        <v>700</v>
      </c>
      <c r="I45" s="5">
        <v>1.894285714</v>
      </c>
      <c r="J45" s="4" t="s">
        <v>21</v>
      </c>
      <c r="K45" s="2">
        <v>2.4942857140000001</v>
      </c>
      <c r="L45">
        <f t="shared" si="0"/>
        <v>1</v>
      </c>
      <c r="M45">
        <f t="shared" si="1"/>
        <v>2</v>
      </c>
      <c r="N45" s="1">
        <v>1</v>
      </c>
      <c r="O45" s="3">
        <v>11250</v>
      </c>
      <c r="P45" s="3">
        <f t="shared" si="2"/>
        <v>28060.714282500001</v>
      </c>
      <c r="Q45" t="s">
        <v>22</v>
      </c>
    </row>
    <row r="46" spans="1:17">
      <c r="A46" t="s">
        <v>42</v>
      </c>
      <c r="B46" t="s">
        <v>26</v>
      </c>
      <c r="C46">
        <v>2024</v>
      </c>
      <c r="D46">
        <v>1152</v>
      </c>
      <c r="E46" t="s">
        <v>43</v>
      </c>
      <c r="F46" t="s">
        <v>44</v>
      </c>
      <c r="G46">
        <v>48826927</v>
      </c>
      <c r="H46">
        <v>799</v>
      </c>
      <c r="I46" s="5">
        <v>1.4418022530000001</v>
      </c>
      <c r="J46" s="4" t="s">
        <v>21</v>
      </c>
      <c r="K46" s="2">
        <v>1.8545056325</v>
      </c>
      <c r="L46">
        <f t="shared" si="0"/>
        <v>1</v>
      </c>
      <c r="M46">
        <f t="shared" si="1"/>
        <v>2</v>
      </c>
      <c r="N46" s="1">
        <v>1</v>
      </c>
      <c r="O46" s="3">
        <v>11250</v>
      </c>
      <c r="P46" s="3">
        <f t="shared" si="2"/>
        <v>20863.188365624999</v>
      </c>
      <c r="Q46" t="s">
        <v>22</v>
      </c>
    </row>
    <row r="47" spans="1:17">
      <c r="A47" t="s">
        <v>42</v>
      </c>
      <c r="B47" t="s">
        <v>29</v>
      </c>
      <c r="C47">
        <v>2024</v>
      </c>
      <c r="D47">
        <v>1428</v>
      </c>
      <c r="E47" t="s">
        <v>43</v>
      </c>
      <c r="F47" t="s">
        <v>44</v>
      </c>
      <c r="G47">
        <v>48826927</v>
      </c>
      <c r="H47">
        <v>818</v>
      </c>
      <c r="I47" s="5">
        <v>1.7457212710000001</v>
      </c>
      <c r="J47" s="4" t="s">
        <v>21</v>
      </c>
      <c r="K47" s="2">
        <v>2.32680929043</v>
      </c>
      <c r="L47">
        <f t="shared" si="0"/>
        <v>1</v>
      </c>
      <c r="M47">
        <f t="shared" si="1"/>
        <v>1</v>
      </c>
      <c r="N47" s="1">
        <v>1</v>
      </c>
      <c r="O47" s="3">
        <v>11250</v>
      </c>
      <c r="P47" s="3">
        <f t="shared" si="2"/>
        <v>26176.604517337499</v>
      </c>
      <c r="Q47" t="s">
        <v>22</v>
      </c>
    </row>
    <row r="48" spans="1:17">
      <c r="A48" t="s">
        <v>42</v>
      </c>
      <c r="B48" t="s">
        <v>28</v>
      </c>
      <c r="C48">
        <v>2024</v>
      </c>
      <c r="D48">
        <v>718</v>
      </c>
      <c r="E48" t="s">
        <v>43</v>
      </c>
      <c r="F48" t="s">
        <v>44</v>
      </c>
      <c r="G48">
        <v>48826927</v>
      </c>
      <c r="H48">
        <v>917</v>
      </c>
      <c r="I48" s="5">
        <v>0.78298800400000002</v>
      </c>
      <c r="J48" s="4" t="s">
        <v>21</v>
      </c>
      <c r="K48" s="2">
        <v>0.75373500500000012</v>
      </c>
      <c r="L48">
        <f t="shared" si="0"/>
        <v>3</v>
      </c>
      <c r="M48">
        <f t="shared" si="1"/>
        <v>7</v>
      </c>
      <c r="N48" s="1">
        <v>1</v>
      </c>
      <c r="O48" s="3">
        <v>11250</v>
      </c>
      <c r="P48" s="3">
        <f t="shared" si="2"/>
        <v>8479.5188062500019</v>
      </c>
      <c r="Q48" t="s">
        <v>22</v>
      </c>
    </row>
    <row r="49" spans="1:17">
      <c r="A49" t="s">
        <v>42</v>
      </c>
      <c r="B49" t="s">
        <v>29</v>
      </c>
      <c r="C49">
        <v>2025</v>
      </c>
      <c r="D49">
        <v>612</v>
      </c>
      <c r="E49" t="s">
        <v>43</v>
      </c>
      <c r="F49" t="s">
        <v>44</v>
      </c>
      <c r="G49">
        <v>48826927</v>
      </c>
      <c r="H49">
        <v>877</v>
      </c>
      <c r="I49" s="5">
        <v>0.69783352300000001</v>
      </c>
      <c r="J49" s="4" t="s">
        <v>21</v>
      </c>
      <c r="K49" s="2">
        <v>0</v>
      </c>
      <c r="L49">
        <f t="shared" si="0"/>
        <v>3</v>
      </c>
      <c r="M49">
        <f t="shared" si="1"/>
        <v>5</v>
      </c>
      <c r="N49" s="1">
        <v>1</v>
      </c>
      <c r="O49" s="3">
        <v>11250</v>
      </c>
      <c r="P49" s="3">
        <f t="shared" si="2"/>
        <v>0</v>
      </c>
      <c r="Q49" t="s">
        <v>22</v>
      </c>
    </row>
    <row r="50" spans="1:17">
      <c r="A50" t="s">
        <v>42</v>
      </c>
      <c r="B50" t="s">
        <v>26</v>
      </c>
      <c r="C50">
        <v>2025</v>
      </c>
      <c r="D50">
        <v>177</v>
      </c>
      <c r="E50" t="s">
        <v>43</v>
      </c>
      <c r="F50" t="s">
        <v>44</v>
      </c>
      <c r="G50">
        <v>48826927</v>
      </c>
      <c r="H50">
        <v>1002</v>
      </c>
      <c r="I50" s="5">
        <v>0.17664670699999999</v>
      </c>
      <c r="J50" s="4" t="s">
        <v>21</v>
      </c>
      <c r="K50" s="2">
        <v>0</v>
      </c>
      <c r="L50">
        <f t="shared" si="0"/>
        <v>3</v>
      </c>
      <c r="M50">
        <f t="shared" si="1"/>
        <v>5</v>
      </c>
      <c r="N50" s="1">
        <v>1</v>
      </c>
      <c r="O50" s="3">
        <v>11250</v>
      </c>
      <c r="P50" s="3">
        <f t="shared" si="2"/>
        <v>0</v>
      </c>
      <c r="Q50" t="s">
        <v>22</v>
      </c>
    </row>
    <row r="51" spans="1:17">
      <c r="A51" t="s">
        <v>42</v>
      </c>
      <c r="B51" t="s">
        <v>18</v>
      </c>
      <c r="C51">
        <v>2025</v>
      </c>
      <c r="D51">
        <v>576</v>
      </c>
      <c r="E51" t="s">
        <v>43</v>
      </c>
      <c r="F51" t="s">
        <v>44</v>
      </c>
      <c r="G51">
        <v>48826927</v>
      </c>
      <c r="H51">
        <v>983</v>
      </c>
      <c r="I51" s="5">
        <v>0.58596134300000002</v>
      </c>
      <c r="J51" s="4" t="s">
        <v>21</v>
      </c>
      <c r="K51" s="2">
        <v>0</v>
      </c>
      <c r="L51">
        <f t="shared" si="0"/>
        <v>3</v>
      </c>
      <c r="M51">
        <f t="shared" si="1"/>
        <v>9</v>
      </c>
      <c r="N51" s="1">
        <v>1</v>
      </c>
      <c r="O51" s="3">
        <v>11250</v>
      </c>
      <c r="P51" s="3">
        <f t="shared" si="2"/>
        <v>0</v>
      </c>
      <c r="Q51" t="s">
        <v>22</v>
      </c>
    </row>
    <row r="52" spans="1:17">
      <c r="A52" t="s">
        <v>45</v>
      </c>
      <c r="B52" t="s">
        <v>29</v>
      </c>
      <c r="C52">
        <v>2024</v>
      </c>
      <c r="D52">
        <v>872</v>
      </c>
      <c r="E52" t="s">
        <v>46</v>
      </c>
      <c r="F52" t="s">
        <v>47</v>
      </c>
      <c r="G52">
        <v>48710555</v>
      </c>
      <c r="H52">
        <v>993</v>
      </c>
      <c r="I52" s="5">
        <v>0.87814702899999997</v>
      </c>
      <c r="J52" t="s">
        <v>25</v>
      </c>
      <c r="K52" s="2">
        <v>0.87268378625000009</v>
      </c>
      <c r="L52">
        <f t="shared" si="0"/>
        <v>4</v>
      </c>
      <c r="M52">
        <f t="shared" si="1"/>
        <v>7</v>
      </c>
      <c r="N52" s="1">
        <v>1</v>
      </c>
      <c r="O52" s="3">
        <v>11250</v>
      </c>
      <c r="P52" s="3">
        <f t="shared" si="2"/>
        <v>9817.692595312501</v>
      </c>
      <c r="Q52" t="s">
        <v>22</v>
      </c>
    </row>
    <row r="53" spans="1:17">
      <c r="A53" t="s">
        <v>45</v>
      </c>
      <c r="B53" t="s">
        <v>28</v>
      </c>
      <c r="C53">
        <v>2024</v>
      </c>
      <c r="D53">
        <v>1085</v>
      </c>
      <c r="E53" t="s">
        <v>46</v>
      </c>
      <c r="F53" t="s">
        <v>47</v>
      </c>
      <c r="G53">
        <v>48710555</v>
      </c>
      <c r="H53">
        <v>917</v>
      </c>
      <c r="I53" s="5">
        <v>1.183206107</v>
      </c>
      <c r="J53" t="s">
        <v>25</v>
      </c>
      <c r="K53" s="2">
        <v>1.3131297711999999</v>
      </c>
      <c r="L53">
        <f t="shared" si="0"/>
        <v>3</v>
      </c>
      <c r="M53">
        <f t="shared" si="1"/>
        <v>5</v>
      </c>
      <c r="N53" s="1">
        <v>1</v>
      </c>
      <c r="O53" s="3">
        <v>11250</v>
      </c>
      <c r="P53" s="3">
        <f t="shared" si="2"/>
        <v>14772.709925999998</v>
      </c>
      <c r="Q53" t="s">
        <v>22</v>
      </c>
    </row>
    <row r="54" spans="1:17">
      <c r="A54" t="s">
        <v>45</v>
      </c>
      <c r="B54" t="s">
        <v>29</v>
      </c>
      <c r="C54">
        <v>2025</v>
      </c>
      <c r="D54">
        <v>832</v>
      </c>
      <c r="E54" t="s">
        <v>46</v>
      </c>
      <c r="F54" t="s">
        <v>47</v>
      </c>
      <c r="G54">
        <v>48710555</v>
      </c>
      <c r="H54">
        <v>863</v>
      </c>
      <c r="I54" s="5">
        <v>0.96407879500000004</v>
      </c>
      <c r="J54" t="s">
        <v>25</v>
      </c>
      <c r="K54" s="2">
        <v>0.96407879500000004</v>
      </c>
      <c r="L54">
        <f t="shared" si="0"/>
        <v>1</v>
      </c>
      <c r="M54">
        <f t="shared" si="1"/>
        <v>2</v>
      </c>
      <c r="N54" s="1">
        <v>1</v>
      </c>
      <c r="O54" s="3">
        <v>11250</v>
      </c>
      <c r="P54" s="3">
        <f t="shared" si="2"/>
        <v>10845.88644375</v>
      </c>
      <c r="Q54" t="s">
        <v>22</v>
      </c>
    </row>
    <row r="55" spans="1:17">
      <c r="A55" t="s">
        <v>30</v>
      </c>
      <c r="B55" t="s">
        <v>18</v>
      </c>
      <c r="C55">
        <v>2024</v>
      </c>
      <c r="D55">
        <v>1404</v>
      </c>
      <c r="E55" t="s">
        <v>31</v>
      </c>
      <c r="F55" t="s">
        <v>32</v>
      </c>
      <c r="G55">
        <v>48562899</v>
      </c>
      <c r="H55">
        <v>738</v>
      </c>
      <c r="I55" s="5">
        <v>1.902439024</v>
      </c>
      <c r="J55" t="s">
        <v>25</v>
      </c>
      <c r="K55" s="2">
        <v>2.5</v>
      </c>
      <c r="L55">
        <f t="shared" si="0"/>
        <v>1</v>
      </c>
      <c r="M55">
        <f t="shared" si="1"/>
        <v>1</v>
      </c>
      <c r="N55" s="1">
        <v>1</v>
      </c>
      <c r="O55" s="3">
        <v>11250</v>
      </c>
      <c r="P55" s="3">
        <f t="shared" si="2"/>
        <v>28125</v>
      </c>
      <c r="Q55" t="s">
        <v>22</v>
      </c>
    </row>
    <row r="56" spans="1:17">
      <c r="A56" t="s">
        <v>45</v>
      </c>
      <c r="B56" t="s">
        <v>26</v>
      </c>
      <c r="C56">
        <v>2024</v>
      </c>
      <c r="D56">
        <v>1157</v>
      </c>
      <c r="E56" t="s">
        <v>46</v>
      </c>
      <c r="F56" t="s">
        <v>47</v>
      </c>
      <c r="G56">
        <v>48710555</v>
      </c>
      <c r="H56">
        <v>904</v>
      </c>
      <c r="I56" s="5">
        <v>1.279867257</v>
      </c>
      <c r="J56" t="s">
        <v>25</v>
      </c>
      <c r="K56" s="2">
        <v>1.4677876112000001</v>
      </c>
      <c r="L56">
        <f t="shared" si="0"/>
        <v>2</v>
      </c>
      <c r="M56">
        <f t="shared" si="1"/>
        <v>3</v>
      </c>
      <c r="N56" s="1">
        <v>1</v>
      </c>
      <c r="O56" s="3">
        <v>11250</v>
      </c>
      <c r="P56" s="3">
        <f t="shared" si="2"/>
        <v>16512.610626000002</v>
      </c>
      <c r="Q56" t="s">
        <v>22</v>
      </c>
    </row>
    <row r="57" spans="1:17">
      <c r="A57" t="s">
        <v>45</v>
      </c>
      <c r="B57" t="s">
        <v>18</v>
      </c>
      <c r="C57">
        <v>2025</v>
      </c>
      <c r="D57">
        <v>726</v>
      </c>
      <c r="E57" t="s">
        <v>46</v>
      </c>
      <c r="F57" t="s">
        <v>47</v>
      </c>
      <c r="G57">
        <v>48710555</v>
      </c>
      <c r="H57">
        <v>869</v>
      </c>
      <c r="I57" s="5">
        <v>0.83544303799999997</v>
      </c>
      <c r="J57" t="s">
        <v>25</v>
      </c>
      <c r="K57" s="2">
        <v>0.81930379750000004</v>
      </c>
      <c r="L57">
        <f t="shared" si="0"/>
        <v>6</v>
      </c>
      <c r="M57">
        <f t="shared" si="1"/>
        <v>8</v>
      </c>
      <c r="N57" s="1">
        <v>1</v>
      </c>
      <c r="O57" s="3">
        <v>11250</v>
      </c>
      <c r="P57" s="3">
        <f t="shared" si="2"/>
        <v>9217.167721875001</v>
      </c>
      <c r="Q57" t="s">
        <v>22</v>
      </c>
    </row>
    <row r="58" spans="1:17">
      <c r="A58" t="s">
        <v>17</v>
      </c>
      <c r="B58" t="s">
        <v>26</v>
      </c>
      <c r="C58">
        <v>2025</v>
      </c>
      <c r="D58">
        <v>234</v>
      </c>
      <c r="E58" t="s">
        <v>19</v>
      </c>
      <c r="F58" t="s">
        <v>27</v>
      </c>
      <c r="G58">
        <v>48238435</v>
      </c>
      <c r="H58">
        <v>954</v>
      </c>
      <c r="I58" s="5">
        <v>0.24528301899999999</v>
      </c>
      <c r="J58" s="4" t="s">
        <v>21</v>
      </c>
      <c r="K58" s="2">
        <v>0</v>
      </c>
      <c r="L58">
        <f t="shared" si="0"/>
        <v>2</v>
      </c>
      <c r="M58">
        <f t="shared" si="1"/>
        <v>2</v>
      </c>
      <c r="N58" s="1">
        <v>1</v>
      </c>
      <c r="O58" s="3">
        <v>11250</v>
      </c>
      <c r="P58" s="3">
        <f t="shared" si="2"/>
        <v>0</v>
      </c>
      <c r="Q58" t="s">
        <v>22</v>
      </c>
    </row>
    <row r="59" spans="1:17">
      <c r="A59" t="s">
        <v>45</v>
      </c>
      <c r="B59" t="s">
        <v>26</v>
      </c>
      <c r="C59">
        <v>2025</v>
      </c>
      <c r="D59">
        <v>161</v>
      </c>
      <c r="E59" t="s">
        <v>46</v>
      </c>
      <c r="F59" t="s">
        <v>47</v>
      </c>
      <c r="G59">
        <v>48710555</v>
      </c>
      <c r="H59">
        <v>890</v>
      </c>
      <c r="I59" s="5">
        <v>0.18089887599999999</v>
      </c>
      <c r="J59" t="s">
        <v>25</v>
      </c>
      <c r="K59" s="2">
        <v>0</v>
      </c>
      <c r="L59">
        <f t="shared" si="0"/>
        <v>2</v>
      </c>
      <c r="M59">
        <f t="shared" si="1"/>
        <v>4</v>
      </c>
      <c r="N59" s="1">
        <v>1</v>
      </c>
      <c r="O59" s="3">
        <v>11250</v>
      </c>
      <c r="P59" s="3">
        <f t="shared" si="2"/>
        <v>0</v>
      </c>
      <c r="Q59" t="s">
        <v>22</v>
      </c>
    </row>
    <row r="60" spans="1:17">
      <c r="A60" t="s">
        <v>23</v>
      </c>
      <c r="B60" t="s">
        <v>26</v>
      </c>
      <c r="C60">
        <v>2025</v>
      </c>
      <c r="D60">
        <v>0</v>
      </c>
      <c r="E60" t="s">
        <v>24</v>
      </c>
      <c r="F60" t="s">
        <v>20</v>
      </c>
      <c r="G60">
        <v>48462113</v>
      </c>
      <c r="H60">
        <v>1013</v>
      </c>
      <c r="I60" s="5">
        <v>0</v>
      </c>
      <c r="J60" t="s">
        <v>25</v>
      </c>
      <c r="K60" s="2">
        <v>0</v>
      </c>
      <c r="L60">
        <f t="shared" si="0"/>
        <v>4</v>
      </c>
      <c r="M60">
        <f t="shared" si="1"/>
        <v>7</v>
      </c>
      <c r="N60" s="1">
        <v>1</v>
      </c>
      <c r="O60" s="3">
        <v>11250</v>
      </c>
      <c r="P60" s="3">
        <f t="shared" si="2"/>
        <v>0</v>
      </c>
      <c r="Q60" t="s">
        <v>22</v>
      </c>
    </row>
    <row r="61" spans="1:17">
      <c r="A61" t="s">
        <v>33</v>
      </c>
      <c r="B61" t="s">
        <v>26</v>
      </c>
      <c r="C61">
        <v>2025</v>
      </c>
      <c r="D61">
        <v>0</v>
      </c>
      <c r="E61" t="s">
        <v>34</v>
      </c>
      <c r="F61" t="s">
        <v>35</v>
      </c>
      <c r="G61">
        <v>48965212</v>
      </c>
      <c r="H61">
        <v>810</v>
      </c>
      <c r="I61" s="5">
        <v>0</v>
      </c>
      <c r="J61" t="s">
        <v>25</v>
      </c>
      <c r="K61" s="2">
        <v>0</v>
      </c>
      <c r="L61">
        <f t="shared" si="0"/>
        <v>4</v>
      </c>
      <c r="M61">
        <f t="shared" si="1"/>
        <v>7</v>
      </c>
      <c r="N61" s="1">
        <v>1</v>
      </c>
      <c r="O61" s="3">
        <v>11250</v>
      </c>
      <c r="P61" s="3">
        <f t="shared" si="2"/>
        <v>0</v>
      </c>
      <c r="Q61" t="s">
        <v>22</v>
      </c>
    </row>
    <row r="62" spans="1:17">
      <c r="A62" t="s">
        <v>25</v>
      </c>
      <c r="B62" t="s">
        <v>18</v>
      </c>
      <c r="C62">
        <v>2025</v>
      </c>
      <c r="D62">
        <v>3070</v>
      </c>
      <c r="F62" t="s">
        <v>48</v>
      </c>
      <c r="G62">
        <v>49841654</v>
      </c>
      <c r="H62">
        <v>4756</v>
      </c>
      <c r="I62" s="5">
        <v>0.64550039999999997</v>
      </c>
      <c r="J62" t="s">
        <v>49</v>
      </c>
      <c r="K62" s="2">
        <v>0</v>
      </c>
      <c r="M62">
        <f t="shared" si="1"/>
        <v>2</v>
      </c>
      <c r="N62" s="1">
        <v>1</v>
      </c>
      <c r="O62" s="3">
        <v>15000</v>
      </c>
      <c r="P62" s="3">
        <f t="shared" si="2"/>
        <v>0</v>
      </c>
      <c r="Q62" t="s">
        <v>50</v>
      </c>
    </row>
    <row r="63" spans="1:17">
      <c r="A63" t="s">
        <v>25</v>
      </c>
      <c r="B63" t="s">
        <v>26</v>
      </c>
      <c r="C63">
        <v>2025</v>
      </c>
      <c r="D63">
        <v>466</v>
      </c>
      <c r="F63" t="s">
        <v>48</v>
      </c>
      <c r="G63">
        <v>49841654</v>
      </c>
      <c r="H63">
        <v>4820</v>
      </c>
      <c r="I63" s="5">
        <v>9.66804E-2</v>
      </c>
      <c r="J63" t="s">
        <v>49</v>
      </c>
      <c r="K63" s="2">
        <v>0</v>
      </c>
      <c r="M63">
        <f t="shared" si="1"/>
        <v>2</v>
      </c>
      <c r="N63" s="1">
        <v>1</v>
      </c>
      <c r="O63" s="3">
        <v>15000</v>
      </c>
      <c r="P63" s="3">
        <f t="shared" si="2"/>
        <v>0</v>
      </c>
      <c r="Q63" t="s">
        <v>50</v>
      </c>
    </row>
    <row r="64" spans="1:17">
      <c r="A64" t="s">
        <v>25</v>
      </c>
      <c r="B64" t="s">
        <v>26</v>
      </c>
      <c r="C64">
        <v>2024</v>
      </c>
      <c r="D64">
        <v>4955</v>
      </c>
      <c r="F64" t="s">
        <v>48</v>
      </c>
      <c r="G64">
        <v>49841654</v>
      </c>
      <c r="H64">
        <v>4514</v>
      </c>
      <c r="I64" s="5">
        <v>1.097696</v>
      </c>
      <c r="J64" t="s">
        <v>49</v>
      </c>
      <c r="K64" s="2">
        <v>1.1763136000000001</v>
      </c>
      <c r="M64">
        <f t="shared" si="1"/>
        <v>2</v>
      </c>
      <c r="N64" s="1">
        <v>1</v>
      </c>
      <c r="O64" s="3">
        <v>15000</v>
      </c>
      <c r="P64" s="3">
        <f t="shared" si="2"/>
        <v>17644.704000000002</v>
      </c>
      <c r="Q64" t="s">
        <v>50</v>
      </c>
    </row>
    <row r="65" spans="1:17">
      <c r="A65" t="s">
        <v>25</v>
      </c>
      <c r="B65" t="s">
        <v>28</v>
      </c>
      <c r="C65">
        <v>2024</v>
      </c>
      <c r="D65">
        <v>4965</v>
      </c>
      <c r="F65" t="s">
        <v>48</v>
      </c>
      <c r="G65">
        <v>49841654</v>
      </c>
      <c r="H65">
        <v>4617</v>
      </c>
      <c r="I65" s="5">
        <v>1.0753729999999999</v>
      </c>
      <c r="J65" t="s">
        <v>49</v>
      </c>
      <c r="K65" s="2">
        <v>1.1405968</v>
      </c>
      <c r="M65">
        <f t="shared" si="1"/>
        <v>2</v>
      </c>
      <c r="N65" s="1">
        <v>1</v>
      </c>
      <c r="O65" s="3">
        <v>15000</v>
      </c>
      <c r="P65" s="3">
        <f t="shared" si="2"/>
        <v>17108.952000000001</v>
      </c>
      <c r="Q65" t="s">
        <v>50</v>
      </c>
    </row>
    <row r="66" spans="1:17">
      <c r="A66" t="s">
        <v>25</v>
      </c>
      <c r="B66" t="s">
        <v>18</v>
      </c>
      <c r="C66">
        <v>2024</v>
      </c>
      <c r="D66">
        <v>4573</v>
      </c>
      <c r="F66" t="s">
        <v>48</v>
      </c>
      <c r="G66">
        <v>49841654</v>
      </c>
      <c r="H66">
        <v>4465</v>
      </c>
      <c r="I66" s="5">
        <v>1.0241880000000001</v>
      </c>
      <c r="J66" t="s">
        <v>49</v>
      </c>
      <c r="K66" s="2">
        <v>1.0483760000000002</v>
      </c>
      <c r="M66">
        <f t="shared" si="1"/>
        <v>1</v>
      </c>
      <c r="N66" s="1">
        <v>1</v>
      </c>
      <c r="O66" s="3">
        <v>15000</v>
      </c>
      <c r="P66" s="3">
        <f t="shared" si="2"/>
        <v>15725.640000000003</v>
      </c>
      <c r="Q66" t="s">
        <v>50</v>
      </c>
    </row>
    <row r="67" spans="1:17">
      <c r="A67" t="s">
        <v>25</v>
      </c>
      <c r="B67" t="s">
        <v>29</v>
      </c>
      <c r="C67">
        <v>2024</v>
      </c>
      <c r="D67">
        <v>4183</v>
      </c>
      <c r="F67" t="s">
        <v>48</v>
      </c>
      <c r="G67">
        <v>49841654</v>
      </c>
      <c r="H67">
        <v>4670</v>
      </c>
      <c r="I67" s="5">
        <v>0.89571734000000003</v>
      </c>
      <c r="J67" t="s">
        <v>49</v>
      </c>
      <c r="K67" s="2">
        <v>0.89464667500000017</v>
      </c>
      <c r="M67">
        <f t="shared" ref="M67:M75" si="3">COUNTIFS($Q$2:$Q$83,$Q67,$B$2:$B$83,$B67,$C$2:$C$83,$C67,$I$2:$I$83,"&gt;"&amp;$I67)+1</f>
        <v>2</v>
      </c>
      <c r="N67" s="1">
        <v>1</v>
      </c>
      <c r="O67" s="3">
        <v>15000</v>
      </c>
      <c r="P67" s="3">
        <f t="shared" ref="P67:P83" si="4">O67*K67*N67</f>
        <v>13419.700125000003</v>
      </c>
      <c r="Q67" t="s">
        <v>50</v>
      </c>
    </row>
    <row r="68" spans="1:17">
      <c r="A68" t="s">
        <v>25</v>
      </c>
      <c r="B68" t="s">
        <v>29</v>
      </c>
      <c r="C68">
        <v>2025</v>
      </c>
      <c r="D68">
        <v>2973</v>
      </c>
      <c r="F68" t="s">
        <v>48</v>
      </c>
      <c r="G68">
        <v>49841654</v>
      </c>
      <c r="H68">
        <v>4457</v>
      </c>
      <c r="I68" s="5">
        <v>0.66704061000000003</v>
      </c>
      <c r="J68" t="s">
        <v>49</v>
      </c>
      <c r="K68" s="2">
        <v>0</v>
      </c>
      <c r="M68">
        <f t="shared" si="3"/>
        <v>2</v>
      </c>
      <c r="N68" s="1">
        <v>1</v>
      </c>
      <c r="O68" s="3">
        <v>15000</v>
      </c>
      <c r="P68" s="3">
        <f t="shared" si="4"/>
        <v>0</v>
      </c>
      <c r="Q68" t="s">
        <v>50</v>
      </c>
    </row>
    <row r="69" spans="1:17">
      <c r="A69" t="s">
        <v>21</v>
      </c>
      <c r="B69" t="s">
        <v>26</v>
      </c>
      <c r="C69">
        <v>2025</v>
      </c>
      <c r="D69">
        <v>611</v>
      </c>
      <c r="F69" t="s">
        <v>51</v>
      </c>
      <c r="G69">
        <v>49613346</v>
      </c>
      <c r="H69">
        <v>2679</v>
      </c>
      <c r="I69" s="5">
        <v>0.22807017500000001</v>
      </c>
      <c r="J69" t="s">
        <v>49</v>
      </c>
      <c r="K69" s="2">
        <v>0</v>
      </c>
      <c r="M69">
        <f t="shared" si="3"/>
        <v>1</v>
      </c>
      <c r="N69" s="1">
        <v>1</v>
      </c>
      <c r="O69" s="3">
        <v>15000</v>
      </c>
      <c r="P69" s="3">
        <f t="shared" si="4"/>
        <v>0</v>
      </c>
      <c r="Q69" t="s">
        <v>50</v>
      </c>
    </row>
    <row r="70" spans="1:17">
      <c r="A70" t="s">
        <v>21</v>
      </c>
      <c r="B70" t="s">
        <v>29</v>
      </c>
      <c r="C70">
        <v>2025</v>
      </c>
      <c r="D70">
        <v>2557</v>
      </c>
      <c r="F70" t="s">
        <v>51</v>
      </c>
      <c r="G70">
        <v>49613346</v>
      </c>
      <c r="H70">
        <v>2386</v>
      </c>
      <c r="I70" s="5">
        <v>1.071668064</v>
      </c>
      <c r="J70" t="s">
        <v>49</v>
      </c>
      <c r="K70" s="2">
        <v>1.1346689024000001</v>
      </c>
      <c r="M70">
        <f t="shared" si="3"/>
        <v>1</v>
      </c>
      <c r="N70" s="1">
        <v>1</v>
      </c>
      <c r="O70" s="3">
        <v>15000</v>
      </c>
      <c r="P70" s="3">
        <f t="shared" si="4"/>
        <v>17020.033536000003</v>
      </c>
      <c r="Q70" t="s">
        <v>50</v>
      </c>
    </row>
    <row r="71" spans="1:17">
      <c r="A71" t="s">
        <v>21</v>
      </c>
      <c r="B71" t="s">
        <v>18</v>
      </c>
      <c r="C71">
        <v>2025</v>
      </c>
      <c r="D71">
        <v>2967</v>
      </c>
      <c r="F71" t="s">
        <v>51</v>
      </c>
      <c r="G71">
        <v>49613346</v>
      </c>
      <c r="H71">
        <v>2938</v>
      </c>
      <c r="I71" s="5">
        <v>1.00987066</v>
      </c>
      <c r="J71" t="s">
        <v>49</v>
      </c>
      <c r="K71" s="2">
        <v>1.0197413200000001</v>
      </c>
      <c r="M71">
        <f t="shared" si="3"/>
        <v>1</v>
      </c>
      <c r="N71" s="1">
        <v>1</v>
      </c>
      <c r="O71" s="3">
        <v>15000</v>
      </c>
      <c r="P71" s="3">
        <f t="shared" si="4"/>
        <v>15296.1198</v>
      </c>
      <c r="Q71" t="s">
        <v>50</v>
      </c>
    </row>
    <row r="72" spans="1:17">
      <c r="A72" t="s">
        <v>21</v>
      </c>
      <c r="B72" t="s">
        <v>18</v>
      </c>
      <c r="C72">
        <v>2024</v>
      </c>
      <c r="D72">
        <v>3950</v>
      </c>
      <c r="F72" t="s">
        <v>51</v>
      </c>
      <c r="G72">
        <v>49613346</v>
      </c>
      <c r="H72">
        <v>2564</v>
      </c>
      <c r="I72" s="5">
        <v>7.9615669999999993E-3</v>
      </c>
      <c r="J72" t="s">
        <v>49</v>
      </c>
      <c r="K72" s="2">
        <v>0</v>
      </c>
      <c r="M72">
        <f t="shared" si="3"/>
        <v>2</v>
      </c>
      <c r="N72" s="1">
        <v>1</v>
      </c>
      <c r="O72" s="3">
        <v>15000</v>
      </c>
      <c r="P72" s="3">
        <f t="shared" si="4"/>
        <v>0</v>
      </c>
      <c r="Q72" t="s">
        <v>50</v>
      </c>
    </row>
    <row r="73" spans="1:17">
      <c r="A73" t="s">
        <v>21</v>
      </c>
      <c r="B73" t="s">
        <v>29</v>
      </c>
      <c r="C73">
        <v>2024</v>
      </c>
      <c r="D73">
        <v>3844</v>
      </c>
      <c r="F73" t="s">
        <v>51</v>
      </c>
      <c r="G73">
        <v>49613346</v>
      </c>
      <c r="H73">
        <v>2762</v>
      </c>
      <c r="I73" s="5">
        <v>1.391745112</v>
      </c>
      <c r="J73" t="s">
        <v>49</v>
      </c>
      <c r="K73" s="2">
        <v>1.7293627799999998</v>
      </c>
      <c r="M73">
        <f t="shared" si="3"/>
        <v>1</v>
      </c>
      <c r="N73" s="1">
        <v>1</v>
      </c>
      <c r="O73" s="3">
        <v>15000</v>
      </c>
      <c r="P73" s="3">
        <f t="shared" si="4"/>
        <v>25940.441699999996</v>
      </c>
      <c r="Q73" t="s">
        <v>50</v>
      </c>
    </row>
    <row r="74" spans="1:17">
      <c r="A74" t="s">
        <v>21</v>
      </c>
      <c r="B74" t="s">
        <v>26</v>
      </c>
      <c r="C74">
        <v>2024</v>
      </c>
      <c r="D74">
        <v>3121</v>
      </c>
      <c r="F74" t="s">
        <v>51</v>
      </c>
      <c r="G74">
        <v>49613346</v>
      </c>
      <c r="H74">
        <v>2706</v>
      </c>
      <c r="I74" s="5">
        <v>1.1533628970000001</v>
      </c>
      <c r="J74" t="s">
        <v>49</v>
      </c>
      <c r="K74" s="2">
        <v>1.2653806352000001</v>
      </c>
      <c r="M74">
        <f t="shared" si="3"/>
        <v>1</v>
      </c>
      <c r="N74" s="1">
        <v>1</v>
      </c>
      <c r="O74" s="3">
        <v>15000</v>
      </c>
      <c r="P74" s="3">
        <f t="shared" si="4"/>
        <v>18980.709528000003</v>
      </c>
      <c r="Q74" t="s">
        <v>50</v>
      </c>
    </row>
    <row r="75" spans="1:17">
      <c r="A75" t="s">
        <v>21</v>
      </c>
      <c r="B75" t="s">
        <v>28</v>
      </c>
      <c r="C75">
        <v>2024</v>
      </c>
      <c r="D75">
        <v>3694</v>
      </c>
      <c r="F75" t="s">
        <v>51</v>
      </c>
      <c r="G75">
        <v>49613346</v>
      </c>
      <c r="H75">
        <v>2734</v>
      </c>
      <c r="I75" s="5">
        <v>1.35113387</v>
      </c>
      <c r="J75" t="s">
        <v>49</v>
      </c>
      <c r="K75" s="2">
        <v>1.6278346749999999</v>
      </c>
      <c r="M75">
        <f t="shared" si="3"/>
        <v>1</v>
      </c>
      <c r="N75" s="1">
        <v>1</v>
      </c>
      <c r="O75" s="3">
        <v>15000</v>
      </c>
      <c r="P75" s="3">
        <f t="shared" si="4"/>
        <v>24417.520124999999</v>
      </c>
      <c r="Q75" t="s">
        <v>50</v>
      </c>
    </row>
    <row r="76" spans="1:17">
      <c r="A76" t="s">
        <v>49</v>
      </c>
      <c r="B76" t="s">
        <v>18</v>
      </c>
      <c r="C76">
        <v>2025</v>
      </c>
      <c r="D76">
        <v>6037</v>
      </c>
      <c r="F76" t="s">
        <v>52</v>
      </c>
      <c r="G76">
        <v>49613389</v>
      </c>
      <c r="H76">
        <v>7694</v>
      </c>
      <c r="I76" s="5">
        <v>0.78463738000000005</v>
      </c>
      <c r="K76" s="2">
        <v>0.75579672500000017</v>
      </c>
      <c r="N76" s="1">
        <v>1</v>
      </c>
      <c r="O76" s="3">
        <v>20000</v>
      </c>
      <c r="P76" s="3">
        <f t="shared" si="4"/>
        <v>15115.934500000003</v>
      </c>
      <c r="Q76" t="s">
        <v>53</v>
      </c>
    </row>
    <row r="77" spans="1:17">
      <c r="A77" t="s">
        <v>49</v>
      </c>
      <c r="B77" t="s">
        <v>29</v>
      </c>
      <c r="C77">
        <v>2025</v>
      </c>
      <c r="D77">
        <v>5530</v>
      </c>
      <c r="F77" t="s">
        <v>52</v>
      </c>
      <c r="G77">
        <v>49613389</v>
      </c>
      <c r="H77">
        <v>6843</v>
      </c>
      <c r="I77" s="5">
        <v>0.80812509099999996</v>
      </c>
      <c r="K77" s="2">
        <v>0.78515636375000009</v>
      </c>
      <c r="N77" s="1">
        <v>1</v>
      </c>
      <c r="O77" s="3">
        <v>20000</v>
      </c>
      <c r="P77" s="3">
        <f t="shared" si="4"/>
        <v>15703.127275000003</v>
      </c>
      <c r="Q77" t="s">
        <v>53</v>
      </c>
    </row>
    <row r="78" spans="1:17">
      <c r="A78" t="s">
        <v>49</v>
      </c>
      <c r="B78" t="s">
        <v>26</v>
      </c>
      <c r="C78">
        <v>2025</v>
      </c>
      <c r="D78">
        <v>1077</v>
      </c>
      <c r="F78" t="s">
        <v>52</v>
      </c>
      <c r="G78">
        <v>49613389</v>
      </c>
      <c r="H78">
        <v>7499</v>
      </c>
      <c r="I78" s="5">
        <v>0.143619149</v>
      </c>
      <c r="K78" s="2">
        <v>0</v>
      </c>
      <c r="N78" s="1">
        <v>1</v>
      </c>
      <c r="O78" s="3">
        <v>20000</v>
      </c>
      <c r="P78" s="3">
        <f t="shared" si="4"/>
        <v>0</v>
      </c>
      <c r="Q78" t="s">
        <v>53</v>
      </c>
    </row>
    <row r="79" spans="1:17">
      <c r="A79" t="s">
        <v>49</v>
      </c>
      <c r="B79" t="s">
        <v>18</v>
      </c>
      <c r="C79">
        <v>2024</v>
      </c>
      <c r="D79">
        <v>8523</v>
      </c>
      <c r="F79" t="s">
        <v>52</v>
      </c>
      <c r="G79">
        <v>49613389</v>
      </c>
      <c r="H79">
        <v>7029</v>
      </c>
      <c r="I79" s="5">
        <v>1.2125480150000001</v>
      </c>
      <c r="K79" s="2">
        <v>1.3600768240000001</v>
      </c>
      <c r="N79" s="1">
        <v>1</v>
      </c>
      <c r="O79" s="3">
        <v>20000</v>
      </c>
      <c r="P79" s="3">
        <f t="shared" si="4"/>
        <v>27201.536480000002</v>
      </c>
      <c r="Q79" t="s">
        <v>53</v>
      </c>
    </row>
    <row r="80" spans="1:17">
      <c r="A80" t="s">
        <v>49</v>
      </c>
      <c r="B80" t="s">
        <v>29</v>
      </c>
      <c r="C80">
        <v>2024</v>
      </c>
      <c r="D80">
        <v>8027</v>
      </c>
      <c r="F80" t="s">
        <v>52</v>
      </c>
      <c r="G80">
        <v>49613389</v>
      </c>
      <c r="H80">
        <v>7432</v>
      </c>
      <c r="I80" s="5">
        <v>1.080059203</v>
      </c>
      <c r="K80" s="2">
        <v>1.1480947248</v>
      </c>
      <c r="N80" s="1">
        <v>1</v>
      </c>
      <c r="O80" s="3">
        <v>20000</v>
      </c>
      <c r="P80" s="3">
        <f t="shared" si="4"/>
        <v>22961.894496000001</v>
      </c>
      <c r="Q80" t="s">
        <v>53</v>
      </c>
    </row>
    <row r="81" spans="1:17">
      <c r="A81" t="s">
        <v>21</v>
      </c>
      <c r="B81" t="s">
        <v>26</v>
      </c>
      <c r="C81">
        <v>2023</v>
      </c>
      <c r="D81">
        <v>8076</v>
      </c>
      <c r="F81" t="s">
        <v>51</v>
      </c>
      <c r="G81">
        <v>49613346</v>
      </c>
      <c r="H81">
        <v>7220</v>
      </c>
      <c r="I81" s="5">
        <f>D81/H81</f>
        <v>1.1185595567867035</v>
      </c>
      <c r="J81" t="s">
        <v>49</v>
      </c>
      <c r="K81" s="2">
        <v>1.2096952908587255</v>
      </c>
      <c r="N81" s="1">
        <v>1</v>
      </c>
      <c r="O81" s="3">
        <v>15000</v>
      </c>
      <c r="P81" s="3">
        <f t="shared" si="4"/>
        <v>18145.429362880881</v>
      </c>
      <c r="Q81" t="s">
        <v>50</v>
      </c>
    </row>
    <row r="82" spans="1:17">
      <c r="A82" t="s">
        <v>49</v>
      </c>
      <c r="B82" t="s">
        <v>26</v>
      </c>
      <c r="C82">
        <v>2024</v>
      </c>
      <c r="D82">
        <v>8076</v>
      </c>
      <c r="F82" t="s">
        <v>52</v>
      </c>
      <c r="G82">
        <v>49613389</v>
      </c>
      <c r="H82">
        <v>7220</v>
      </c>
      <c r="I82" s="5">
        <v>1.118559557</v>
      </c>
      <c r="K82" s="2">
        <v>1.2096952912000001</v>
      </c>
      <c r="N82" s="1">
        <v>1</v>
      </c>
      <c r="O82" s="3">
        <v>20000</v>
      </c>
      <c r="P82" s="3">
        <f t="shared" si="4"/>
        <v>24193.905824000001</v>
      </c>
      <c r="Q82" t="s">
        <v>53</v>
      </c>
    </row>
    <row r="83" spans="1:17">
      <c r="A83" t="s">
        <v>49</v>
      </c>
      <c r="B83" t="s">
        <v>28</v>
      </c>
      <c r="C83">
        <v>2024</v>
      </c>
      <c r="D83">
        <v>8659</v>
      </c>
      <c r="F83" t="s">
        <v>52</v>
      </c>
      <c r="G83">
        <v>49613389</v>
      </c>
      <c r="H83">
        <v>7351</v>
      </c>
      <c r="I83" s="5">
        <v>1.1779349750000001</v>
      </c>
      <c r="K83" s="2">
        <v>1.3046959600000001</v>
      </c>
      <c r="N83" s="1">
        <v>1</v>
      </c>
      <c r="O83" s="3">
        <v>20000</v>
      </c>
      <c r="P83" s="3">
        <f t="shared" si="4"/>
        <v>26093.9192</v>
      </c>
      <c r="Q83" t="s">
        <v>53</v>
      </c>
    </row>
    <row r="84" spans="1:17">
      <c r="O84" s="3"/>
    </row>
  </sheetData>
  <autoFilter ref="A1:Q83" xr:uid="{2AA752E7-040C-4932-A07A-BF007FE9326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Ankit Nigam</dc:creator>
  <cp:keywords/>
  <dc:description/>
  <cp:lastModifiedBy/>
  <cp:revision/>
  <dcterms:created xsi:type="dcterms:W3CDTF">2025-09-23T09:47:52Z</dcterms:created>
  <dcterms:modified xsi:type="dcterms:W3CDTF">2025-10-08T09:36:56Z</dcterms:modified>
  <cp:category/>
  <cp:contentStatus/>
</cp:coreProperties>
</file>