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ata Analysis\DataAnalysis_interactive_cares_Bootcamp\Excel\"/>
    </mc:Choice>
  </mc:AlternateContent>
  <xr:revisionPtr revIDLastSave="0" documentId="13_ncr:1_{7C7BE664-73DE-4503-AAD8-8621EC852107}" xr6:coauthVersionLast="47" xr6:coauthVersionMax="47" xr10:uidLastSave="{00000000-0000-0000-0000-000000000000}"/>
  <bookViews>
    <workbookView xWindow="2988" yWindow="1968" windowWidth="26340" windowHeight="14928" activeTab="5" xr2:uid="{00000000-000D-0000-FFFF-FFFF00000000}"/>
  </bookViews>
  <sheets>
    <sheet name="Formula Syntax" sheetId="1" r:id="rId1"/>
    <sheet name="Validatation" sheetId="2" r:id="rId2"/>
    <sheet name="Reference Types" sheetId="3" r:id="rId3"/>
    <sheet name="Basic Chart" sheetId="4" r:id="rId4"/>
    <sheet name="Text Functions" sheetId="5" r:id="rId5"/>
    <sheet name="Date_Time Functions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3" i="6"/>
  <c r="C8" i="6" s="1"/>
  <c r="C2" i="6"/>
  <c r="C5" i="6" s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U2" i="5"/>
  <c r="T2" i="5"/>
  <c r="S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E4" i="4"/>
  <c r="E5" i="4"/>
  <c r="E6" i="4"/>
  <c r="E7" i="4"/>
  <c r="E8" i="4"/>
  <c r="E9" i="4"/>
  <c r="E10" i="4"/>
  <c r="E11" i="4"/>
  <c r="E12" i="4"/>
  <c r="E13" i="4"/>
  <c r="E14" i="4"/>
  <c r="E3" i="4"/>
  <c r="J15" i="2"/>
  <c r="J3" i="2"/>
  <c r="J9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N2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I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2" i="1"/>
  <c r="H3" i="1"/>
  <c r="I3" i="1" s="1"/>
  <c r="J3" i="1" s="1"/>
  <c r="H4" i="1"/>
  <c r="I4" i="1" s="1"/>
  <c r="J4" i="1" s="1"/>
  <c r="H5" i="1"/>
  <c r="I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H13" i="1"/>
  <c r="I13" i="1" s="1"/>
  <c r="H14" i="1"/>
  <c r="I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D9" i="3"/>
  <c r="C9" i="3"/>
  <c r="B9" i="3"/>
  <c r="C12" i="6" l="1"/>
  <c r="C7" i="6"/>
  <c r="C6" i="6"/>
  <c r="J5" i="1"/>
  <c r="J21" i="1"/>
  <c r="J13" i="1"/>
  <c r="J14" i="1"/>
  <c r="J12" i="1"/>
  <c r="I2" i="1"/>
  <c r="J2" i="1" s="1"/>
</calcChain>
</file>

<file path=xl/sharedStrings.xml><?xml version="1.0" encoding="utf-8"?>
<sst xmlns="http://schemas.openxmlformats.org/spreadsheetml/2006/main" count="558" uniqueCount="426">
  <si>
    <t>Name</t>
  </si>
  <si>
    <t>Street Address</t>
  </si>
  <si>
    <t>City</t>
  </si>
  <si>
    <t>State</t>
  </si>
  <si>
    <t>Zip</t>
  </si>
  <si>
    <t>Birth Date</t>
  </si>
  <si>
    <t>Telephone</t>
  </si>
  <si>
    <t>Area Code</t>
  </si>
  <si>
    <t>E-mail</t>
  </si>
  <si>
    <t>Username</t>
  </si>
  <si>
    <t>Jennifer Mcgrath</t>
  </si>
  <si>
    <t>985 Eagle Street</t>
  </si>
  <si>
    <t>Fieldon</t>
  </si>
  <si>
    <t>IL</t>
  </si>
  <si>
    <t>618-376-3064</t>
  </si>
  <si>
    <t>JenniferJMcGrath99@gmail.com</t>
  </si>
  <si>
    <t>Chad Lewis</t>
  </si>
  <si>
    <t>267 Francis Mine</t>
  </si>
  <si>
    <t>Downieville</t>
  </si>
  <si>
    <t>CA</t>
  </si>
  <si>
    <t>530-289-3807</t>
  </si>
  <si>
    <t>ChadSLewis51@aol.com</t>
  </si>
  <si>
    <t>Susan Rodriguez</t>
  </si>
  <si>
    <t>4620 Williams Mine Road</t>
  </si>
  <si>
    <t>Maplewood</t>
  </si>
  <si>
    <t>NJ</t>
  </si>
  <si>
    <t>908-264-1670</t>
  </si>
  <si>
    <t>SusanSRodriguez71@hotmail.com</t>
  </si>
  <si>
    <t>Wayne Nielson</t>
  </si>
  <si>
    <t>1829 White Pine Lane</t>
  </si>
  <si>
    <t>Dahlgren</t>
  </si>
  <si>
    <t>VA</t>
  </si>
  <si>
    <t>540-644-7658</t>
  </si>
  <si>
    <t>WayneMNielson17@aol.com</t>
  </si>
  <si>
    <t>John Depaul</t>
  </si>
  <si>
    <t>1165 Victoria Street</t>
  </si>
  <si>
    <t>Baton Rouge</t>
  </si>
  <si>
    <t>LA</t>
  </si>
  <si>
    <t>225-274-4802</t>
  </si>
  <si>
    <t>JohnDDepaul47@gmail.com</t>
  </si>
  <si>
    <t>Joseph Martinez</t>
  </si>
  <si>
    <t>3866 Mattson Street</t>
  </si>
  <si>
    <t>Portland</t>
  </si>
  <si>
    <t>OR</t>
  </si>
  <si>
    <t>503-402-2075</t>
  </si>
  <si>
    <t>JosephJMartinez96@aol.com</t>
  </si>
  <si>
    <t>Diane Henry</t>
  </si>
  <si>
    <t>3902 Valley Lane</t>
  </si>
  <si>
    <t>Austin</t>
  </si>
  <si>
    <t>TX</t>
  </si>
  <si>
    <t>512-633-7667</t>
  </si>
  <si>
    <t>DianeKHenry868@gmail.com</t>
  </si>
  <si>
    <t>Veronica Comerford</t>
  </si>
  <si>
    <t>3932 Franklin Street</t>
  </si>
  <si>
    <t>Tuskegee</t>
  </si>
  <si>
    <t>AL</t>
  </si>
  <si>
    <t>334-725-7343</t>
  </si>
  <si>
    <t>VeronicaMComerford70@gmail.com</t>
  </si>
  <si>
    <t>Beverly Nixon</t>
  </si>
  <si>
    <t>3480 Dancing Dove Lane</t>
  </si>
  <si>
    <t>Long Island City</t>
  </si>
  <si>
    <t>NY</t>
  </si>
  <si>
    <t>347-626-0700</t>
  </si>
  <si>
    <t>BeverlyDNixon93@aol.com</t>
  </si>
  <si>
    <t>Ivan Layton</t>
  </si>
  <si>
    <t>211 Hardesty Street</t>
  </si>
  <si>
    <t>Albany</t>
  </si>
  <si>
    <t>518-431-7602</t>
  </si>
  <si>
    <t>IvanSLayton70@gmail.com</t>
  </si>
  <si>
    <t>Shannon Ford</t>
  </si>
  <si>
    <t>4430 Colonial Drive</t>
  </si>
  <si>
    <t>Bryan</t>
  </si>
  <si>
    <t>979-814-1664</t>
  </si>
  <si>
    <t>ShannonHFord50@aol.com</t>
  </si>
  <si>
    <t>Debra Ponce</t>
  </si>
  <si>
    <t>4418 Sussex Court</t>
  </si>
  <si>
    <t>Dallas</t>
  </si>
  <si>
    <t>254-488-3212</t>
  </si>
  <si>
    <t>DebraFPonce28@gmail.com</t>
  </si>
  <si>
    <t>Margaret Bryner</t>
  </si>
  <si>
    <t>738 Melm Street</t>
  </si>
  <si>
    <t>Providence</t>
  </si>
  <si>
    <t>RI</t>
  </si>
  <si>
    <t>401-222-2097</t>
  </si>
  <si>
    <t>MargaretRBryner44@aol.com</t>
  </si>
  <si>
    <t>Barbara Smith</t>
  </si>
  <si>
    <t>352 Lake Road</t>
  </si>
  <si>
    <t>Egg Harbor</t>
  </si>
  <si>
    <t>609-412-4268</t>
  </si>
  <si>
    <t>BarbaraESmith56@hotmail.com</t>
  </si>
  <si>
    <t>Sue Gay</t>
  </si>
  <si>
    <t>2680 Comfort Court</t>
  </si>
  <si>
    <t>Cataract</t>
  </si>
  <si>
    <t>WI</t>
  </si>
  <si>
    <t>608-272-8021</t>
  </si>
  <si>
    <t>SuePGay9@aol.com</t>
  </si>
  <si>
    <t>Mark Flores</t>
  </si>
  <si>
    <t>42 Mount Street</t>
  </si>
  <si>
    <t>Saginaw</t>
  </si>
  <si>
    <t>MI</t>
  </si>
  <si>
    <t>989-669-4705</t>
  </si>
  <si>
    <t>MarkSFlores29@aol.com</t>
  </si>
  <si>
    <t>Julie Purington</t>
  </si>
  <si>
    <t>4953 Mahlon Street</t>
  </si>
  <si>
    <t>Piscataway</t>
  </si>
  <si>
    <t>732-981-4756</t>
  </si>
  <si>
    <t>JulieBPurington43@hotmail.com</t>
  </si>
  <si>
    <t>Debbie Schuler</t>
  </si>
  <si>
    <t>673 Mapleview Drive</t>
  </si>
  <si>
    <t>Bolivar</t>
  </si>
  <si>
    <t>TN</t>
  </si>
  <si>
    <t>731-228-0270</t>
  </si>
  <si>
    <t>DebbieJSchuler46@hotmail.com</t>
  </si>
  <si>
    <t>Grace Renninger</t>
  </si>
  <si>
    <t>2363 Oakmound Road</t>
  </si>
  <si>
    <t>Chicago</t>
  </si>
  <si>
    <t>773-250-4788</t>
  </si>
  <si>
    <t>GraceCRenninger23@gmail.com</t>
  </si>
  <si>
    <t>James Weiss</t>
  </si>
  <si>
    <t>1278 Cemetery Street</t>
  </si>
  <si>
    <t>Houston</t>
  </si>
  <si>
    <t>832-232-4190</t>
  </si>
  <si>
    <t>JamesCWeiss7@aol.com</t>
  </si>
  <si>
    <t>PROPERTY COST</t>
  </si>
  <si>
    <t>Cash to Close:</t>
  </si>
  <si>
    <t>Purchase Price</t>
  </si>
  <si>
    <t>Tax Rate</t>
  </si>
  <si>
    <t>LOAN COST</t>
  </si>
  <si>
    <t>Down Payment %</t>
  </si>
  <si>
    <t>Interest Rate</t>
  </si>
  <si>
    <t>Monthly Expenses:</t>
  </si>
  <si>
    <t>Term Length (yrs)</t>
  </si>
  <si>
    <t>PROPERTY DETAILS</t>
  </si>
  <si>
    <t>Loan Amount</t>
  </si>
  <si>
    <t>Est. Closing Costs</t>
  </si>
  <si>
    <t>Address:</t>
  </si>
  <si>
    <t>63 Main St.</t>
  </si>
  <si>
    <t>Zip Code:</t>
  </si>
  <si>
    <t>MLS #</t>
  </si>
  <si>
    <t>Year Built:</t>
  </si>
  <si>
    <t>MONTHLY EXPENSES</t>
  </si>
  <si>
    <t>Beds/Baths:</t>
  </si>
  <si>
    <t>3 bed, 2 bath</t>
  </si>
  <si>
    <t>Listing Date:</t>
  </si>
  <si>
    <t>Mortgage Costs</t>
  </si>
  <si>
    <t>Property Tax</t>
  </si>
  <si>
    <t>Notes:</t>
  </si>
  <si>
    <t>Close to public park, walking distance to grocery store, town center and schools</t>
  </si>
  <si>
    <t>Utilities</t>
  </si>
  <si>
    <t>Insurance</t>
  </si>
  <si>
    <r>
      <rPr>
        <b/>
        <sz val="9"/>
        <color theme="1"/>
        <rFont val="Calibri"/>
        <family val="2"/>
      </rPr>
      <t>Growth Rate</t>
    </r>
    <r>
      <rPr>
        <b/>
        <i/>
        <sz val="9"/>
        <color theme="1"/>
        <rFont val="Calibri"/>
        <family val="2"/>
      </rPr>
      <t xml:space="preserve"> (expected)</t>
    </r>
  </si>
  <si>
    <t>Starting Balance</t>
  </si>
  <si>
    <t>10-YEAR FINANCIAL PROJECTION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</si>
  <si>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</si>
  <si>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</si>
  <si>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</si>
  <si>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</si>
  <si>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</si>
  <si>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</si>
  <si>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</si>
  <si>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</si>
  <si>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</si>
  <si>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</si>
  <si>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Asset A</t>
  </si>
  <si>
    <t>Asset B</t>
  </si>
  <si>
    <t>Asset C</t>
  </si>
  <si>
    <t>Different Error Types:</t>
  </si>
  <si>
    <t>Month</t>
  </si>
  <si>
    <t>Revenue</t>
  </si>
  <si>
    <t>Cost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</si>
  <si>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</si>
  <si>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</si>
  <si>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</si>
  <si>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</si>
  <si>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</si>
  <si>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</si>
  <si>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</si>
  <si>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</si>
  <si>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</si>
  <si>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</si>
  <si>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</si>
  <si>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</si>
  <si>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</si>
  <si>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First Name</t>
  </si>
  <si>
    <t>Proper First Name</t>
  </si>
  <si>
    <t>Last Name</t>
  </si>
  <si>
    <t>Proper Last Name</t>
  </si>
  <si>
    <t>Full Name</t>
  </si>
  <si>
    <t>Gender</t>
  </si>
  <si>
    <t>ZipCode</t>
  </si>
  <si>
    <t>New ZIP</t>
  </si>
  <si>
    <t>Full Address</t>
  </si>
  <si>
    <t>E-mail Service</t>
  </si>
  <si>
    <t>Provider</t>
  </si>
  <si>
    <t>New Phone #</t>
  </si>
  <si>
    <t>Prefix</t>
  </si>
  <si>
    <t>Line Number</t>
  </si>
  <si>
    <t>NationalID</t>
  </si>
  <si>
    <t>Short ID</t>
  </si>
  <si>
    <t>JENNIFER</t>
  </si>
  <si>
    <t>MCGRATH</t>
  </si>
  <si>
    <t>female</t>
  </si>
  <si>
    <t>985 Eagle Street, Fieldon, IL, 62031</t>
  </si>
  <si>
    <t>JenniferJMcGrath@gmail.com</t>
  </si>
  <si>
    <t>84-158</t>
  </si>
  <si>
    <t>CHAD</t>
  </si>
  <si>
    <t>LEWIS</t>
  </si>
  <si>
    <t>male</t>
  </si>
  <si>
    <t>267 Francis Mine, Downieville, CA, 95936</t>
  </si>
  <si>
    <t>ChadSLewis@aol.com</t>
  </si>
  <si>
    <t>60-851</t>
  </si>
  <si>
    <t>SUSAN</t>
  </si>
  <si>
    <t>RODRIGUEZ</t>
  </si>
  <si>
    <t>4620 Williams Mine Road, Maplewood, NJ, 7040</t>
  </si>
  <si>
    <t>SusanSRodriguez@hotmail.com</t>
  </si>
  <si>
    <t>44-5370</t>
  </si>
  <si>
    <t>WAYNE</t>
  </si>
  <si>
    <t>NIELSON</t>
  </si>
  <si>
    <t>1829 White Pine Lane, Dahlgren, VA, 22448</t>
  </si>
  <si>
    <t>WayneMNielson@aol.com</t>
  </si>
  <si>
    <t>01-1254</t>
  </si>
  <si>
    <t>JOHN</t>
  </si>
  <si>
    <t>DEPAUL</t>
  </si>
  <si>
    <t>1165 Victoria Street, Baton Rouge, LA, 70815</t>
  </si>
  <si>
    <t>JohnDDepaul@gmail.com</t>
  </si>
  <si>
    <t>03-1343</t>
  </si>
  <si>
    <t>JOSEPH</t>
  </si>
  <si>
    <t>MARTINEZ</t>
  </si>
  <si>
    <t>3866 Mattson Street, Portland, OR, 97205</t>
  </si>
  <si>
    <t>JosephJMartinez@aol.com</t>
  </si>
  <si>
    <t>19-8581</t>
  </si>
  <si>
    <t>DIANE</t>
  </si>
  <si>
    <t>HENRY</t>
  </si>
  <si>
    <t>3902 Valley Lane, Austin, TX, 78749</t>
  </si>
  <si>
    <t>DianeKHenry@gmail.com</t>
  </si>
  <si>
    <t>86-7264</t>
  </si>
  <si>
    <t>VERONICA</t>
  </si>
  <si>
    <t>COMERFORD</t>
  </si>
  <si>
    <t>3932 Franklin Street, Tuskegee, AL, 36083</t>
  </si>
  <si>
    <t>VeronicaMComerford@gmail.com</t>
  </si>
  <si>
    <t>94-9897</t>
  </si>
  <si>
    <t>BEVERLY</t>
  </si>
  <si>
    <t>NIXON</t>
  </si>
  <si>
    <t>3480 Dancing Dove Lane, Long Island City, NY, 11101</t>
  </si>
  <si>
    <t>BeverlyDNixon@aol.com</t>
  </si>
  <si>
    <t>88-7922</t>
  </si>
  <si>
    <t>IVAN</t>
  </si>
  <si>
    <t>LAYTON</t>
  </si>
  <si>
    <t>211 Hardesty Street, Albany, NY, 12207</t>
  </si>
  <si>
    <t>IvanSLayton@gmail.com</t>
  </si>
  <si>
    <t>SHANNON</t>
  </si>
  <si>
    <t>FORD</t>
  </si>
  <si>
    <t>4430 Colonial Drive, Bryan, TX, 77803</t>
  </si>
  <si>
    <t>ShannonHFord@aol.com</t>
  </si>
  <si>
    <t>DEBRA</t>
  </si>
  <si>
    <t>PONCE</t>
  </si>
  <si>
    <t>4418 Sussex Court, Dallas, TX, 75247</t>
  </si>
  <si>
    <t>DebraFPonce@gmail.com</t>
  </si>
  <si>
    <t>74-7259</t>
  </si>
  <si>
    <t>MARGARET</t>
  </si>
  <si>
    <t>BRYNER</t>
  </si>
  <si>
    <t>738 Melm Street, Providence, RI, 2905</t>
  </si>
  <si>
    <t>MargaretRBryner@aol.com</t>
  </si>
  <si>
    <t>38-513</t>
  </si>
  <si>
    <t>BARBARA</t>
  </si>
  <si>
    <t>SMITH</t>
  </si>
  <si>
    <t>352 Lake Road, Egg Harbor, NJ, 8232</t>
  </si>
  <si>
    <t>BarbaraESmith@hotmail.com</t>
  </si>
  <si>
    <t>54-1895</t>
  </si>
  <si>
    <t>SUE</t>
  </si>
  <si>
    <t>GAY</t>
  </si>
  <si>
    <t>2680 Comfort Court, Cataract, WI, 54620</t>
  </si>
  <si>
    <t>SuePGay@aol.com</t>
  </si>
  <si>
    <t>26-218</t>
  </si>
  <si>
    <t>MARK</t>
  </si>
  <si>
    <t>FLORES</t>
  </si>
  <si>
    <t>42 Mount Street, Saginaw, MI, 48607</t>
  </si>
  <si>
    <t>MarkSFlores@aol.com</t>
  </si>
  <si>
    <t>80-239</t>
  </si>
  <si>
    <t>JULIE</t>
  </si>
  <si>
    <t>PURINGTON</t>
  </si>
  <si>
    <t>4953 Mahlon Street, Piscataway, NJ, 8854</t>
  </si>
  <si>
    <t>JulieBPurington@hotmail.com</t>
  </si>
  <si>
    <t>DEBBIE</t>
  </si>
  <si>
    <t>SCHULER</t>
  </si>
  <si>
    <t>673 Mapleview Drive, Bolivar, TN, 38008</t>
  </si>
  <si>
    <t>DebbieJSchuler@hotmail.com</t>
  </si>
  <si>
    <t>82-160</t>
  </si>
  <si>
    <t>GRACE</t>
  </si>
  <si>
    <t>RENNINGER</t>
  </si>
  <si>
    <t>2363 Oakmound Road, Chicago, IL, 60661</t>
  </si>
  <si>
    <t>GraceCRenninger@gmail.com</t>
  </si>
  <si>
    <t>50-939</t>
  </si>
  <si>
    <t>JAMES</t>
  </si>
  <si>
    <t>WEISS</t>
  </si>
  <si>
    <t>1278 Cemetery Street, Houston, TX, 77060</t>
  </si>
  <si>
    <t>JamesCWeiss@aol.com</t>
  </si>
  <si>
    <t>56-0787</t>
  </si>
  <si>
    <t>ADDIE</t>
  </si>
  <si>
    <t>STEVENSON</t>
  </si>
  <si>
    <t>336 Alpha Avenue</t>
  </si>
  <si>
    <t>Jacksonville</t>
  </si>
  <si>
    <t>FL</t>
  </si>
  <si>
    <t>336 Alpha Avenue, Jacksonville, FL, 32256</t>
  </si>
  <si>
    <t>AddieJStevenson@gmail.com</t>
  </si>
  <si>
    <t>904-248-2500</t>
  </si>
  <si>
    <t>29-5854</t>
  </si>
  <si>
    <t>PATRICK</t>
  </si>
  <si>
    <t>MCCURDY</t>
  </si>
  <si>
    <t>2166 North Avenue</t>
  </si>
  <si>
    <t>Kenesaw</t>
  </si>
  <si>
    <t>NE</t>
  </si>
  <si>
    <t>2166 North Avenue, Kenesaw, NE, 68956</t>
  </si>
  <si>
    <t>PatrickRMcCurdy@hotmail.com</t>
  </si>
  <si>
    <t>402-752-6280</t>
  </si>
  <si>
    <t>30-9019</t>
  </si>
  <si>
    <t>LAURA</t>
  </si>
  <si>
    <t>HAILEY</t>
  </si>
  <si>
    <t>3684 North Street</t>
  </si>
  <si>
    <t>Ephraim</t>
  </si>
  <si>
    <t>UT</t>
  </si>
  <si>
    <t>3684 North Street, Ephraim, UT, 84627</t>
  </si>
  <si>
    <t>LauraAHailey@aol.com</t>
  </si>
  <si>
    <t>435-283-1109</t>
  </si>
  <si>
    <t>44-701</t>
  </si>
  <si>
    <t>DANIEL</t>
  </si>
  <si>
    <t>GIRARD</t>
  </si>
  <si>
    <t>1678 Kelly Drive</t>
  </si>
  <si>
    <t>Shepherdstown</t>
  </si>
  <si>
    <t>WV</t>
  </si>
  <si>
    <t>1678 Kelly Drive, Shepherdstown, WV, 25443</t>
  </si>
  <si>
    <t>DanielMGirard@aol.com</t>
  </si>
  <si>
    <t>304-870-4512</t>
  </si>
  <si>
    <t>27-7333</t>
  </si>
  <si>
    <t>QUEEN</t>
  </si>
  <si>
    <t>WATSON</t>
  </si>
  <si>
    <t>1697 Fincham Road</t>
  </si>
  <si>
    <t>Los Angeles</t>
  </si>
  <si>
    <t>1697 Fincham Road, Los Angeles, CA, 90017</t>
  </si>
  <si>
    <t>QueenRWatson@gmail.com</t>
  </si>
  <si>
    <t>760-488-9781</t>
  </si>
  <si>
    <t>33-6756</t>
  </si>
  <si>
    <t>LISA</t>
  </si>
  <si>
    <t>TAYLOR</t>
  </si>
  <si>
    <t>3132 Deans Lane</t>
  </si>
  <si>
    <t>White Plains</t>
  </si>
  <si>
    <t>3132 Deans Lane, White Plains, NY, 10601</t>
  </si>
  <si>
    <t>LisaMTaylor@gmail.com</t>
  </si>
  <si>
    <t>914-890-1038</t>
  </si>
  <si>
    <t>76-754</t>
  </si>
  <si>
    <t>EFRAIN</t>
  </si>
  <si>
    <t>BARRICK</t>
  </si>
  <si>
    <t>3277 Elk Creek Road</t>
  </si>
  <si>
    <t>Dunwoody</t>
  </si>
  <si>
    <t>GA</t>
  </si>
  <si>
    <t>3277 Elk Creek Road, Dunwoody, GA, 30338</t>
  </si>
  <si>
    <t>EfrainDBarrick@aol.com</t>
  </si>
  <si>
    <t>770-522-8310</t>
  </si>
  <si>
    <t>09-855</t>
  </si>
  <si>
    <t>ROBERT</t>
  </si>
  <si>
    <t>SALADIN</t>
  </si>
  <si>
    <t>2840 Yorkshire Circle</t>
  </si>
  <si>
    <t>Wilson</t>
  </si>
  <si>
    <t>NC</t>
  </si>
  <si>
    <t>2840 Yorkshire Circle, Wilson, NC, 27893</t>
  </si>
  <si>
    <t>RobertZSaladin@aol.com</t>
  </si>
  <si>
    <t>252-296-0325</t>
  </si>
  <si>
    <t>95-2433</t>
  </si>
  <si>
    <t>CYNTHIA</t>
  </si>
  <si>
    <t>REYES</t>
  </si>
  <si>
    <t>4409 Kovar Road</t>
  </si>
  <si>
    <t>Easton</t>
  </si>
  <si>
    <t>MA</t>
  </si>
  <si>
    <t>4409 Kovar Road, Easton, MA, 2334</t>
  </si>
  <si>
    <t>CynthiaWReyes@hotmail.com</t>
  </si>
  <si>
    <t>508-565-7448</t>
  </si>
  <si>
    <t>PATRICIA</t>
  </si>
  <si>
    <t>ALDERETE</t>
  </si>
  <si>
    <t>3503 Hannah Street</t>
  </si>
  <si>
    <t>Charlotte</t>
  </si>
  <si>
    <t>3503 Hannah Street, Charlotte, NC, 28202</t>
  </si>
  <si>
    <t>PatriciaVAlderete@gmail.com</t>
  </si>
  <si>
    <t>828-426-4327</t>
  </si>
  <si>
    <t>CYRSTAL</t>
  </si>
  <si>
    <t>REID</t>
  </si>
  <si>
    <t>205 Red Dog Road</t>
  </si>
  <si>
    <t>205 Red Dog Road, Charlotte, NC, 28202</t>
  </si>
  <si>
    <t>CyrstalRReid@aol.com</t>
  </si>
  <si>
    <t>704-330-8800</t>
  </si>
  <si>
    <t>05-835</t>
  </si>
  <si>
    <t>JONATHAN</t>
  </si>
  <si>
    <t>TUBBS</t>
  </si>
  <si>
    <t>4339 Oakridge Lane</t>
  </si>
  <si>
    <t>4339 Oakridge Lane, Dallas, TX, 75207</t>
  </si>
  <si>
    <t>JonathanCTubbs@gmail.com</t>
  </si>
  <si>
    <t>469-916-2924</t>
  </si>
  <si>
    <t>50-436</t>
  </si>
  <si>
    <t>Current Date:</t>
  </si>
  <si>
    <t>Current Time:</t>
  </si>
  <si>
    <t>Project Due Date:</t>
  </si>
  <si>
    <t>Current Year:</t>
  </si>
  <si>
    <t>Days until due:</t>
  </si>
  <si>
    <t>Current Month:</t>
  </si>
  <si>
    <t># Workdays until Due:</t>
  </si>
  <si>
    <t>Current Day:</t>
  </si>
  <si>
    <t>Day of Week:</t>
  </si>
  <si>
    <t>Current Hour:</t>
  </si>
  <si>
    <t>Current Minute:</t>
  </si>
  <si>
    <t>Months Remaining:</t>
  </si>
  <si>
    <t>Current Second:</t>
  </si>
  <si>
    <t>Years Remaining:</t>
  </si>
  <si>
    <t>Last day of Month:</t>
  </si>
  <si>
    <t>First day of Month:</t>
  </si>
  <si>
    <t>First day of Year:</t>
  </si>
  <si>
    <t>% through year:</t>
  </si>
  <si>
    <t>Current Date</t>
  </si>
  <si>
    <t>Birth Year</t>
  </si>
  <si>
    <t>Age</t>
  </si>
  <si>
    <t>Domain name</t>
  </si>
  <si>
    <t>Cash to Close</t>
  </si>
  <si>
    <t>(Purchase Price*downpayment)+closing cost</t>
  </si>
  <si>
    <t>16-21738</t>
  </si>
  <si>
    <t>25-60260</t>
  </si>
  <si>
    <t>20-8829</t>
  </si>
  <si>
    <t>46-0846</t>
  </si>
  <si>
    <t>90-1298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</si>
</sst>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mm\-dd\-yy"/>
    <numFmt numFmtId="171" formatCode="h:mm;@"/>
  </numFmts>
  <fonts count="28" x14ac:knownFonts="1">
    <font>
      <sz val="10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3A3838"/>
      <name val="Calibri"/>
      <family val="2"/>
    </font>
    <font>
      <sz val="10"/>
      <name val="Calibri"/>
      <family val="2"/>
    </font>
    <font>
      <b/>
      <i/>
      <sz val="12"/>
      <color rgb="FF3A3838"/>
      <name val="Calibri"/>
      <family val="2"/>
    </font>
    <font>
      <i/>
      <sz val="10"/>
      <color rgb="FF000000"/>
      <name val="Calibri"/>
      <family val="2"/>
    </font>
    <font>
      <b/>
      <sz val="22"/>
      <color rgb="FF3A3838"/>
      <name val="Calibri"/>
      <family val="2"/>
    </font>
    <font>
      <b/>
      <i/>
      <sz val="12"/>
      <color rgb="FF000000"/>
      <name val="Calibri"/>
      <family val="2"/>
    </font>
    <font>
      <b/>
      <sz val="10"/>
      <color rgb="FF3A383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rgb="FFFFFFFF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rgb="FF000000"/>
      <name val="Calibri"/>
      <family val="2"/>
    </font>
    <font>
      <b/>
      <i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i/>
      <sz val="9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17451E"/>
        <bgColor rgb="FF17451E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44546A"/>
        <bgColor rgb="FF44546A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1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9" fontId="1" fillId="3" borderId="3" xfId="0" applyNumberFormat="1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1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3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5" xfId="0" applyFont="1" applyBorder="1" applyAlignment="1">
      <alignment horizontal="center"/>
    </xf>
    <xf numFmtId="0" fontId="11" fillId="0" borderId="0" xfId="0" applyFont="1"/>
    <xf numFmtId="0" fontId="6" fillId="0" borderId="0" xfId="0" applyFont="1" applyAlignment="1">
      <alignment horizontal="right"/>
    </xf>
    <xf numFmtId="0" fontId="1" fillId="0" borderId="3" xfId="0" applyFont="1" applyBorder="1" applyAlignment="1">
      <alignment horizontal="center"/>
    </xf>
    <xf numFmtId="0" fontId="12" fillId="0" borderId="0" xfId="0" applyFont="1" applyAlignment="1"/>
    <xf numFmtId="0" fontId="15" fillId="7" borderId="1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9" fontId="17" fillId="8" borderId="16" xfId="0" applyNumberFormat="1" applyFont="1" applyFill="1" applyBorder="1" applyAlignment="1">
      <alignment horizontal="center"/>
    </xf>
    <xf numFmtId="164" fontId="17" fillId="8" borderId="16" xfId="0" applyNumberFormat="1" applyFont="1" applyFill="1" applyBorder="1" applyAlignment="1">
      <alignment horizontal="center"/>
    </xf>
    <xf numFmtId="164" fontId="17" fillId="3" borderId="16" xfId="0" applyNumberFormat="1" applyFont="1" applyFill="1" applyBorder="1" applyAlignment="1">
      <alignment horizontal="center"/>
    </xf>
    <xf numFmtId="164" fontId="12" fillId="0" borderId="0" xfId="0" applyNumberFormat="1" applyFont="1" applyAlignment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/>
    <xf numFmtId="49" fontId="2" fillId="0" borderId="0" xfId="0" applyNumberFormat="1" applyFont="1" applyAlignment="1"/>
    <xf numFmtId="0" fontId="18" fillId="10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14" fontId="20" fillId="9" borderId="17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12" fillId="2" borderId="17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21" fillId="0" borderId="0" xfId="0" applyFont="1"/>
    <xf numFmtId="0" fontId="12" fillId="0" borderId="15" xfId="0" applyFont="1" applyBorder="1"/>
    <xf numFmtId="14" fontId="12" fillId="2" borderId="17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0" fontId="0" fillId="0" borderId="0" xfId="0" applyFont="1" applyAlignment="1"/>
    <xf numFmtId="22" fontId="2" fillId="3" borderId="0" xfId="0" applyNumberFormat="1" applyFont="1" applyFill="1" applyAlignment="1">
      <alignment horizontal="left"/>
    </xf>
    <xf numFmtId="0" fontId="0" fillId="0" borderId="0" xfId="0" applyFont="1" applyAlignment="1"/>
    <xf numFmtId="1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NumberFormat="1" applyFont="1" applyAlignment="1"/>
    <xf numFmtId="0" fontId="2" fillId="0" borderId="0" xfId="0" applyNumberFormat="1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164" fontId="7" fillId="5" borderId="0" xfId="0" applyNumberFormat="1" applyFont="1" applyFill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1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4" borderId="1" xfId="0" applyFont="1" applyFill="1" applyBorder="1" applyAlignment="1">
      <alignment horizontal="center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4" fillId="0" borderId="15" xfId="0" applyFont="1" applyBorder="1"/>
    <xf numFmtId="3" fontId="13" fillId="0" borderId="0" xfId="0" applyNumberFormat="1" applyFont="1" applyAlignment="1">
      <alignment horizontal="center" wrapText="1"/>
    </xf>
    <xf numFmtId="0" fontId="14" fillId="6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6" fillId="0" borderId="0" xfId="0" applyFont="1" applyAlignment="1">
      <alignment horizontal="center"/>
    </xf>
    <xf numFmtId="0" fontId="25" fillId="5" borderId="0" xfId="0" applyFont="1" applyFill="1" applyAlignment="1"/>
    <xf numFmtId="0" fontId="26" fillId="5" borderId="0" xfId="0" applyFont="1" applyFill="1" applyAlignment="1"/>
    <xf numFmtId="0" fontId="27" fillId="0" borderId="0" xfId="0" applyFont="1" applyAlignment="1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171" fontId="20" fillId="9" borderId="18" xfId="0" applyNumberFormat="1" applyFont="1" applyFill="1" applyBorder="1" applyAlignment="1">
      <alignment horizontal="center"/>
    </xf>
    <xf numFmtId="0" fontId="12" fillId="2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vs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5782407407407409"/>
          <c:w val="0.8586272965879264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'Basic Chart'!$C$2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 Chart'!$B$3:$B$14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Chart'!$C$3:$C$14</c:f>
              <c:numCache>
                <c:formatCode>"$"#,##0</c:formatCode>
                <c:ptCount val="12"/>
                <c:pt idx="0">
                  <c:v>4439</c:v>
                </c:pt>
                <c:pt idx="1">
                  <c:v>4199</c:v>
                </c:pt>
                <c:pt idx="2">
                  <c:v>4283</c:v>
                </c:pt>
                <c:pt idx="3">
                  <c:v>4102</c:v>
                </c:pt>
                <c:pt idx="4">
                  <c:v>4273</c:v>
                </c:pt>
                <c:pt idx="5">
                  <c:v>5737</c:v>
                </c:pt>
                <c:pt idx="6">
                  <c:v>4201</c:v>
                </c:pt>
                <c:pt idx="7">
                  <c:v>6372</c:v>
                </c:pt>
                <c:pt idx="8">
                  <c:v>5938</c:v>
                </c:pt>
                <c:pt idx="9">
                  <c:v>6392</c:v>
                </c:pt>
                <c:pt idx="10">
                  <c:v>7971</c:v>
                </c:pt>
                <c:pt idx="11">
                  <c:v>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E-47F0-9765-0D8C6BD05B88}"/>
            </c:ext>
          </c:extLst>
        </c:ser>
        <c:ser>
          <c:idx val="1"/>
          <c:order val="1"/>
          <c:tx>
            <c:strRef>
              <c:f>'Basic Chart'!$D$2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'Basic Chart'!$B$3:$B$14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Chart'!$D$3:$D$14</c:f>
              <c:numCache>
                <c:formatCode>"$"#,##0</c:formatCode>
                <c:ptCount val="12"/>
                <c:pt idx="0">
                  <c:v>1401</c:v>
                </c:pt>
                <c:pt idx="1">
                  <c:v>2300</c:v>
                </c:pt>
                <c:pt idx="2">
                  <c:v>1162</c:v>
                </c:pt>
                <c:pt idx="3">
                  <c:v>1846</c:v>
                </c:pt>
                <c:pt idx="4">
                  <c:v>2243</c:v>
                </c:pt>
                <c:pt idx="5">
                  <c:v>2377</c:v>
                </c:pt>
                <c:pt idx="6">
                  <c:v>1355</c:v>
                </c:pt>
                <c:pt idx="7">
                  <c:v>2132</c:v>
                </c:pt>
                <c:pt idx="8">
                  <c:v>2884</c:v>
                </c:pt>
                <c:pt idx="9">
                  <c:v>2612</c:v>
                </c:pt>
                <c:pt idx="10">
                  <c:v>2642</c:v>
                </c:pt>
                <c:pt idx="11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E-47F0-9765-0D8C6BD05B88}"/>
            </c:ext>
          </c:extLst>
        </c:ser>
        <c:ser>
          <c:idx val="2"/>
          <c:order val="2"/>
          <c:tx>
            <c:strRef>
              <c:f>'Basic Chart'!$E$2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'Basic Chart'!$B$3:$B$14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Chart'!$E$3:$E$14</c:f>
              <c:numCache>
                <c:formatCode>"$"#,##0</c:formatCode>
                <c:ptCount val="12"/>
                <c:pt idx="0">
                  <c:v>3038</c:v>
                </c:pt>
                <c:pt idx="1">
                  <c:v>1899</c:v>
                </c:pt>
                <c:pt idx="2">
                  <c:v>3121</c:v>
                </c:pt>
                <c:pt idx="3">
                  <c:v>2256</c:v>
                </c:pt>
                <c:pt idx="4">
                  <c:v>2030</c:v>
                </c:pt>
                <c:pt idx="5">
                  <c:v>3360</c:v>
                </c:pt>
                <c:pt idx="6">
                  <c:v>2846</c:v>
                </c:pt>
                <c:pt idx="7">
                  <c:v>4240</c:v>
                </c:pt>
                <c:pt idx="8">
                  <c:v>3054</c:v>
                </c:pt>
                <c:pt idx="9">
                  <c:v>3780</c:v>
                </c:pt>
                <c:pt idx="10">
                  <c:v>5329</c:v>
                </c:pt>
                <c:pt idx="11">
                  <c:v>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E-47F0-9765-0D8C6BD0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57808"/>
        <c:axId val="560383456"/>
      </c:lineChart>
      <c:catAx>
        <c:axId val="5086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3456"/>
        <c:crosses val="autoZero"/>
        <c:auto val="1"/>
        <c:lblAlgn val="ctr"/>
        <c:lblOffset val="100"/>
        <c:noMultiLvlLbl val="0"/>
      </c:catAx>
      <c:valAx>
        <c:axId val="560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</xdr:row>
      <xdr:rowOff>28575</xdr:rowOff>
    </xdr:from>
    <xdr:ext cx="2447925" cy="16383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1</xdr:row>
      <xdr:rowOff>53340</xdr:rowOff>
    </xdr:from>
    <xdr:to>
      <xdr:col>10</xdr:col>
      <xdr:colOff>552450</xdr:colOff>
      <xdr:row>15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C50A2-4313-499F-9AB3-9E22A72DC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114300</xdr:rowOff>
    </xdr:from>
    <xdr:ext cx="53816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430530" y="662940"/>
          <a:ext cx="5381625" cy="38100"/>
          <a:chOff x="2655188" y="3780000"/>
          <a:chExt cx="53816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2655188" y="3780000"/>
            <a:ext cx="5381625" cy="0"/>
          </a:xfrm>
          <a:prstGeom prst="straightConnector1">
            <a:avLst/>
          </a:prstGeom>
          <a:noFill/>
          <a:ln w="9525" cap="flat" cmpd="sng">
            <a:solidFill>
              <a:srgbClr val="7F7F7F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1"/>
  <sheetViews>
    <sheetView topLeftCell="C1" workbookViewId="0">
      <selection activeCell="O19" sqref="O19"/>
    </sheetView>
  </sheetViews>
  <sheetFormatPr defaultColWidth="14.44140625" defaultRowHeight="15.75" customHeight="1" x14ac:dyDescent="0.3"/>
  <cols>
    <col min="5" max="5" width="14.33203125" customWidth="1"/>
    <col min="6" max="6" width="10.109375" customWidth="1"/>
    <col min="7" max="7" width="10.109375" style="66" customWidth="1"/>
    <col min="8" max="8" width="14.6640625" bestFit="1" customWidth="1"/>
    <col min="9" max="9" width="14.6640625" style="66" customWidth="1"/>
    <col min="10" max="10" width="14.6640625" style="60" customWidth="1"/>
    <col min="13" max="13" width="32.33203125" customWidth="1"/>
    <col min="14" max="14" width="25.5546875" customWidth="1"/>
    <col min="15" max="15" width="23.5546875" customWidth="1"/>
    <col min="16" max="16" width="14.44140625" style="62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4" t="s">
        <v>5</v>
      </c>
      <c r="G1" s="63" t="s">
        <v>416</v>
      </c>
      <c r="H1" s="2" t="s">
        <v>415</v>
      </c>
      <c r="I1" s="65" t="str">
        <f>TEXT(H1, "yyyy")</f>
        <v>Current Date</v>
      </c>
      <c r="J1" s="2" t="s">
        <v>417</v>
      </c>
      <c r="K1" s="1" t="s">
        <v>6</v>
      </c>
      <c r="L1" s="1" t="s">
        <v>7</v>
      </c>
      <c r="M1" s="1" t="s">
        <v>8</v>
      </c>
      <c r="N1" s="1" t="s">
        <v>9</v>
      </c>
      <c r="O1" s="68" t="s">
        <v>418</v>
      </c>
      <c r="P1"/>
    </row>
    <row r="2" spans="1:16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62031</v>
      </c>
      <c r="F2" s="4">
        <v>38462</v>
      </c>
      <c r="G2" s="67" t="str">
        <f>TEXT(F2, "yyyy")</f>
        <v>2005</v>
      </c>
      <c r="H2" s="61">
        <f ca="1">NOW()</f>
        <v>45821.580073379628</v>
      </c>
      <c r="I2" s="65" t="str">
        <f t="shared" ref="I2:I21" ca="1" si="0">TEXT(H2, "yyyy")</f>
        <v>2025</v>
      </c>
      <c r="J2" t="str">
        <f ca="1">TEXT(I2 - G2, "0")</f>
        <v>20</v>
      </c>
      <c r="K2" s="3" t="s">
        <v>14</v>
      </c>
      <c r="L2" s="5" t="str">
        <f>LEFT(K2, 3)</f>
        <v>618</v>
      </c>
      <c r="M2" s="3" t="s">
        <v>15</v>
      </c>
      <c r="N2" s="5" t="str">
        <f>LEFT(M2, FIND("@",M2)-1)</f>
        <v>JenniferJMcGrath99</v>
      </c>
      <c r="O2" t="str">
        <f>RIGHT(M2, LEN(M2)-FIND("@",M2))</f>
        <v>gmail.com</v>
      </c>
    </row>
    <row r="3" spans="1:16" x14ac:dyDescent="0.3">
      <c r="A3" s="3" t="s">
        <v>16</v>
      </c>
      <c r="B3" s="3" t="s">
        <v>17</v>
      </c>
      <c r="C3" s="3" t="s">
        <v>18</v>
      </c>
      <c r="D3" s="3" t="s">
        <v>19</v>
      </c>
      <c r="E3" s="3">
        <v>95936</v>
      </c>
      <c r="F3" s="4">
        <v>41385</v>
      </c>
      <c r="G3" s="67" t="str">
        <f t="shared" ref="G3:G21" si="1">TEXT(F3, "yyyy")</f>
        <v>2013</v>
      </c>
      <c r="H3" s="61">
        <f t="shared" ref="H3:H21" ca="1" si="2">NOW()</f>
        <v>45821.580073379628</v>
      </c>
      <c r="I3" s="65" t="str">
        <f t="shared" ca="1" si="0"/>
        <v>2025</v>
      </c>
      <c r="J3" t="str">
        <f t="shared" ref="J3:J21" ca="1" si="3">TEXT(I3 - G3, "0")</f>
        <v>12</v>
      </c>
      <c r="K3" s="3" t="s">
        <v>20</v>
      </c>
      <c r="L3" s="5" t="str">
        <f t="shared" ref="L3:L21" si="4">LEFT(K3, 3)</f>
        <v>530</v>
      </c>
      <c r="M3" s="3" t="s">
        <v>21</v>
      </c>
      <c r="N3" s="5" t="str">
        <f>LEFT(M3, FIND("@",M3)-1)</f>
        <v>ChadSLewis51</v>
      </c>
      <c r="O3" s="62" t="str">
        <f t="shared" ref="O3:O21" si="5">RIGHT(M3, LEN(M3)-FIND("@",M3))</f>
        <v>aol.com</v>
      </c>
    </row>
    <row r="4" spans="1:16" x14ac:dyDescent="0.3">
      <c r="A4" s="3" t="s">
        <v>22</v>
      </c>
      <c r="B4" s="3" t="s">
        <v>23</v>
      </c>
      <c r="C4" s="3" t="s">
        <v>24</v>
      </c>
      <c r="D4" s="3" t="s">
        <v>25</v>
      </c>
      <c r="E4" s="3">
        <v>7040</v>
      </c>
      <c r="F4" s="4">
        <v>39194</v>
      </c>
      <c r="G4" s="67" t="str">
        <f t="shared" si="1"/>
        <v>2007</v>
      </c>
      <c r="H4" s="61">
        <f t="shared" ca="1" si="2"/>
        <v>45821.580073379628</v>
      </c>
      <c r="I4" s="65" t="str">
        <f t="shared" ca="1" si="0"/>
        <v>2025</v>
      </c>
      <c r="J4" t="str">
        <f t="shared" ca="1" si="3"/>
        <v>18</v>
      </c>
      <c r="K4" s="3" t="s">
        <v>26</v>
      </c>
      <c r="L4" s="5" t="str">
        <f t="shared" si="4"/>
        <v>908</v>
      </c>
      <c r="M4" s="3" t="s">
        <v>27</v>
      </c>
      <c r="N4" s="5" t="str">
        <f t="shared" ref="N4:N20" si="6">LEFT(M4, FIND("@",M4)-1)</f>
        <v>SusanSRodriguez71</v>
      </c>
      <c r="O4" s="62" t="str">
        <f t="shared" si="5"/>
        <v>hotmail.com</v>
      </c>
    </row>
    <row r="5" spans="1:16" x14ac:dyDescent="0.3">
      <c r="A5" s="3" t="s">
        <v>28</v>
      </c>
      <c r="B5" s="3" t="s">
        <v>29</v>
      </c>
      <c r="C5" s="3" t="s">
        <v>30</v>
      </c>
      <c r="D5" s="3" t="s">
        <v>31</v>
      </c>
      <c r="E5" s="3">
        <v>22448</v>
      </c>
      <c r="F5" s="4">
        <v>40656</v>
      </c>
      <c r="G5" s="67" t="str">
        <f t="shared" si="1"/>
        <v>2011</v>
      </c>
      <c r="H5" s="61">
        <f t="shared" ca="1" si="2"/>
        <v>45821.580073379628</v>
      </c>
      <c r="I5" s="65" t="str">
        <f t="shared" ca="1" si="0"/>
        <v>2025</v>
      </c>
      <c r="J5" t="str">
        <f t="shared" ca="1" si="3"/>
        <v>14</v>
      </c>
      <c r="K5" s="3" t="s">
        <v>32</v>
      </c>
      <c r="L5" s="5" t="str">
        <f t="shared" si="4"/>
        <v>540</v>
      </c>
      <c r="M5" s="3" t="s">
        <v>33</v>
      </c>
      <c r="N5" s="5" t="str">
        <f t="shared" si="6"/>
        <v>WayneMNielson17</v>
      </c>
      <c r="O5" s="62" t="str">
        <f t="shared" si="5"/>
        <v>aol.com</v>
      </c>
    </row>
    <row r="6" spans="1:16" x14ac:dyDescent="0.3">
      <c r="A6" s="3" t="s">
        <v>34</v>
      </c>
      <c r="B6" s="3" t="s">
        <v>35</v>
      </c>
      <c r="C6" s="3" t="s">
        <v>36</v>
      </c>
      <c r="D6" s="3" t="s">
        <v>37</v>
      </c>
      <c r="E6" s="3">
        <v>70815</v>
      </c>
      <c r="F6" s="4">
        <v>40292</v>
      </c>
      <c r="G6" s="67" t="str">
        <f t="shared" si="1"/>
        <v>2010</v>
      </c>
      <c r="H6" s="61">
        <f t="shared" ca="1" si="2"/>
        <v>45821.580073379628</v>
      </c>
      <c r="I6" s="65" t="str">
        <f t="shared" ca="1" si="0"/>
        <v>2025</v>
      </c>
      <c r="J6" t="str">
        <f t="shared" ca="1" si="3"/>
        <v>15</v>
      </c>
      <c r="K6" s="3" t="s">
        <v>38</v>
      </c>
      <c r="L6" s="5" t="str">
        <f t="shared" si="4"/>
        <v>225</v>
      </c>
      <c r="M6" s="3" t="s">
        <v>39</v>
      </c>
      <c r="N6" s="5" t="str">
        <f t="shared" si="6"/>
        <v>JohnDDepaul47</v>
      </c>
      <c r="O6" s="62" t="str">
        <f t="shared" si="5"/>
        <v>gmail.com</v>
      </c>
    </row>
    <row r="7" spans="1:16" x14ac:dyDescent="0.3">
      <c r="A7" s="3" t="s">
        <v>40</v>
      </c>
      <c r="B7" s="3" t="s">
        <v>41</v>
      </c>
      <c r="C7" s="3" t="s">
        <v>42</v>
      </c>
      <c r="D7" s="3" t="s">
        <v>43</v>
      </c>
      <c r="E7" s="3">
        <v>97205</v>
      </c>
      <c r="F7" s="4">
        <v>37371</v>
      </c>
      <c r="G7" s="67" t="str">
        <f t="shared" si="1"/>
        <v>2002</v>
      </c>
      <c r="H7" s="61">
        <f t="shared" ca="1" si="2"/>
        <v>45821.580073379628</v>
      </c>
      <c r="I7" s="65" t="str">
        <f t="shared" ca="1" si="0"/>
        <v>2025</v>
      </c>
      <c r="J7" t="str">
        <f t="shared" ca="1" si="3"/>
        <v>23</v>
      </c>
      <c r="K7" s="3" t="s">
        <v>44</v>
      </c>
      <c r="L7" s="5" t="str">
        <f t="shared" si="4"/>
        <v>503</v>
      </c>
      <c r="M7" s="3" t="s">
        <v>45</v>
      </c>
      <c r="N7" s="5" t="str">
        <f t="shared" si="6"/>
        <v>JosephJMartinez96</v>
      </c>
      <c r="O7" s="62" t="str">
        <f t="shared" si="5"/>
        <v>aol.com</v>
      </c>
    </row>
    <row r="8" spans="1:16" x14ac:dyDescent="0.3">
      <c r="A8" s="3" t="s">
        <v>46</v>
      </c>
      <c r="B8" s="3" t="s">
        <v>47</v>
      </c>
      <c r="C8" s="3" t="s">
        <v>48</v>
      </c>
      <c r="D8" s="3" t="s">
        <v>49</v>
      </c>
      <c r="E8" s="3">
        <v>78749</v>
      </c>
      <c r="F8" s="4">
        <v>36276</v>
      </c>
      <c r="G8" s="67" t="str">
        <f t="shared" si="1"/>
        <v>1999</v>
      </c>
      <c r="H8" s="61">
        <f t="shared" ca="1" si="2"/>
        <v>45821.580073379628</v>
      </c>
      <c r="I8" s="65" t="str">
        <f t="shared" ca="1" si="0"/>
        <v>2025</v>
      </c>
      <c r="J8" t="str">
        <f t="shared" ca="1" si="3"/>
        <v>26</v>
      </c>
      <c r="K8" s="3" t="s">
        <v>50</v>
      </c>
      <c r="L8" s="5" t="str">
        <f t="shared" si="4"/>
        <v>512</v>
      </c>
      <c r="M8" s="3" t="s">
        <v>51</v>
      </c>
      <c r="N8" s="5" t="str">
        <f t="shared" si="6"/>
        <v>DianeKHenry868</v>
      </c>
      <c r="O8" s="62" t="str">
        <f t="shared" si="5"/>
        <v>gmail.com</v>
      </c>
    </row>
    <row r="9" spans="1:16" x14ac:dyDescent="0.3">
      <c r="A9" s="3" t="s">
        <v>52</v>
      </c>
      <c r="B9" s="3" t="s">
        <v>53</v>
      </c>
      <c r="C9" s="3" t="s">
        <v>54</v>
      </c>
      <c r="D9" s="3" t="s">
        <v>55</v>
      </c>
      <c r="E9" s="3">
        <v>36083</v>
      </c>
      <c r="F9" s="4">
        <v>42121</v>
      </c>
      <c r="G9" s="67" t="str">
        <f t="shared" si="1"/>
        <v>2015</v>
      </c>
      <c r="H9" s="61">
        <f t="shared" ca="1" si="2"/>
        <v>45821.580073379628</v>
      </c>
      <c r="I9" s="65" t="str">
        <f t="shared" ca="1" si="0"/>
        <v>2025</v>
      </c>
      <c r="J9" t="str">
        <f t="shared" ca="1" si="3"/>
        <v>10</v>
      </c>
      <c r="K9" s="3" t="s">
        <v>56</v>
      </c>
      <c r="L9" s="5" t="str">
        <f t="shared" si="4"/>
        <v>334</v>
      </c>
      <c r="M9" s="3" t="s">
        <v>57</v>
      </c>
      <c r="N9" s="5" t="str">
        <f t="shared" si="6"/>
        <v>VeronicaMComerford70</v>
      </c>
      <c r="O9" s="62" t="str">
        <f t="shared" si="5"/>
        <v>gmail.com</v>
      </c>
    </row>
    <row r="10" spans="1:16" x14ac:dyDescent="0.3">
      <c r="A10" s="3" t="s">
        <v>58</v>
      </c>
      <c r="B10" s="3" t="s">
        <v>59</v>
      </c>
      <c r="C10" s="3" t="s">
        <v>60</v>
      </c>
      <c r="D10" s="3" t="s">
        <v>61</v>
      </c>
      <c r="E10" s="3">
        <v>11101</v>
      </c>
      <c r="F10" s="4">
        <v>39931</v>
      </c>
      <c r="G10" s="67" t="str">
        <f t="shared" si="1"/>
        <v>2009</v>
      </c>
      <c r="H10" s="61">
        <f t="shared" ca="1" si="2"/>
        <v>45821.580073379628</v>
      </c>
      <c r="I10" s="65" t="str">
        <f t="shared" ca="1" si="0"/>
        <v>2025</v>
      </c>
      <c r="J10" t="str">
        <f t="shared" ca="1" si="3"/>
        <v>16</v>
      </c>
      <c r="K10" s="3" t="s">
        <v>62</v>
      </c>
      <c r="L10" s="5" t="str">
        <f t="shared" si="4"/>
        <v>347</v>
      </c>
      <c r="M10" s="3" t="s">
        <v>63</v>
      </c>
      <c r="N10" s="5" t="str">
        <f t="shared" si="6"/>
        <v>BeverlyDNixon93</v>
      </c>
      <c r="O10" s="62" t="str">
        <f t="shared" si="5"/>
        <v>aol.com</v>
      </c>
    </row>
    <row r="11" spans="1:16" x14ac:dyDescent="0.3">
      <c r="A11" s="3" t="s">
        <v>64</v>
      </c>
      <c r="B11" s="3" t="s">
        <v>65</v>
      </c>
      <c r="C11" s="3" t="s">
        <v>66</v>
      </c>
      <c r="D11" s="3" t="s">
        <v>61</v>
      </c>
      <c r="E11" s="3">
        <v>12207</v>
      </c>
      <c r="F11" s="4">
        <v>39201</v>
      </c>
      <c r="G11" s="67" t="str">
        <f t="shared" si="1"/>
        <v>2007</v>
      </c>
      <c r="H11" s="61">
        <f t="shared" ca="1" si="2"/>
        <v>45821.580073379628</v>
      </c>
      <c r="I11" s="65" t="str">
        <f t="shared" ca="1" si="0"/>
        <v>2025</v>
      </c>
      <c r="J11" t="str">
        <f t="shared" ca="1" si="3"/>
        <v>18</v>
      </c>
      <c r="K11" s="3" t="s">
        <v>67</v>
      </c>
      <c r="L11" s="5" t="str">
        <f t="shared" si="4"/>
        <v>518</v>
      </c>
      <c r="M11" s="3" t="s">
        <v>68</v>
      </c>
      <c r="N11" s="5" t="str">
        <f t="shared" si="6"/>
        <v>IvanSLayton70</v>
      </c>
      <c r="O11" s="62" t="str">
        <f t="shared" si="5"/>
        <v>gmail.com</v>
      </c>
    </row>
    <row r="12" spans="1:16" x14ac:dyDescent="0.3">
      <c r="A12" s="3" t="s">
        <v>69</v>
      </c>
      <c r="B12" s="3" t="s">
        <v>70</v>
      </c>
      <c r="C12" s="3" t="s">
        <v>71</v>
      </c>
      <c r="D12" s="3" t="s">
        <v>49</v>
      </c>
      <c r="E12" s="3">
        <v>77803</v>
      </c>
      <c r="F12" s="4">
        <v>41029</v>
      </c>
      <c r="G12" s="67" t="str">
        <f t="shared" si="1"/>
        <v>2012</v>
      </c>
      <c r="H12" s="61">
        <f t="shared" ca="1" si="2"/>
        <v>45821.580073379628</v>
      </c>
      <c r="I12" s="65" t="str">
        <f t="shared" ca="1" si="0"/>
        <v>2025</v>
      </c>
      <c r="J12" t="str">
        <f t="shared" ca="1" si="3"/>
        <v>13</v>
      </c>
      <c r="K12" s="3" t="s">
        <v>72</v>
      </c>
      <c r="L12" s="5" t="str">
        <f t="shared" si="4"/>
        <v>979</v>
      </c>
      <c r="M12" s="3" t="s">
        <v>73</v>
      </c>
      <c r="N12" s="5" t="str">
        <f t="shared" si="6"/>
        <v>ShannonHFord50</v>
      </c>
      <c r="O12" s="62" t="str">
        <f t="shared" si="5"/>
        <v>aol.com</v>
      </c>
    </row>
    <row r="13" spans="1:16" x14ac:dyDescent="0.3">
      <c r="A13" s="3" t="s">
        <v>74</v>
      </c>
      <c r="B13" s="3" t="s">
        <v>75</v>
      </c>
      <c r="C13" s="3" t="s">
        <v>76</v>
      </c>
      <c r="D13" s="3" t="s">
        <v>49</v>
      </c>
      <c r="E13" s="3">
        <v>75247</v>
      </c>
      <c r="F13" s="4">
        <v>38838</v>
      </c>
      <c r="G13" s="67" t="str">
        <f t="shared" si="1"/>
        <v>2006</v>
      </c>
      <c r="H13" s="61">
        <f t="shared" ca="1" si="2"/>
        <v>45821.580073379628</v>
      </c>
      <c r="I13" s="65" t="str">
        <f t="shared" ca="1" si="0"/>
        <v>2025</v>
      </c>
      <c r="J13" t="str">
        <f t="shared" ca="1" si="3"/>
        <v>19</v>
      </c>
      <c r="K13" s="3" t="s">
        <v>77</v>
      </c>
      <c r="L13" s="5" t="str">
        <f t="shared" si="4"/>
        <v>254</v>
      </c>
      <c r="M13" s="3" t="s">
        <v>78</v>
      </c>
      <c r="N13" s="5" t="str">
        <f t="shared" si="6"/>
        <v>DebraFPonce28</v>
      </c>
      <c r="O13" s="62" t="str">
        <f t="shared" si="5"/>
        <v>gmail.com</v>
      </c>
    </row>
    <row r="14" spans="1:16" x14ac:dyDescent="0.3">
      <c r="A14" s="3" t="s">
        <v>79</v>
      </c>
      <c r="B14" s="3" t="s">
        <v>80</v>
      </c>
      <c r="C14" s="3" t="s">
        <v>81</v>
      </c>
      <c r="D14" s="3" t="s">
        <v>82</v>
      </c>
      <c r="E14" s="3">
        <v>2905</v>
      </c>
      <c r="F14" s="4">
        <v>37013</v>
      </c>
      <c r="G14" s="67" t="str">
        <f t="shared" si="1"/>
        <v>2001</v>
      </c>
      <c r="H14" s="61">
        <f t="shared" ca="1" si="2"/>
        <v>45821.580073379628</v>
      </c>
      <c r="I14" s="65" t="str">
        <f t="shared" ca="1" si="0"/>
        <v>2025</v>
      </c>
      <c r="J14" t="str">
        <f t="shared" ca="1" si="3"/>
        <v>24</v>
      </c>
      <c r="K14" s="3" t="s">
        <v>83</v>
      </c>
      <c r="L14" s="5" t="str">
        <f t="shared" si="4"/>
        <v>401</v>
      </c>
      <c r="M14" s="3" t="s">
        <v>84</v>
      </c>
      <c r="N14" s="5" t="str">
        <f t="shared" si="6"/>
        <v>MargaretRBryner44</v>
      </c>
      <c r="O14" s="62" t="str">
        <f t="shared" si="5"/>
        <v>aol.com</v>
      </c>
    </row>
    <row r="15" spans="1:16" x14ac:dyDescent="0.3">
      <c r="A15" s="3" t="s">
        <v>85</v>
      </c>
      <c r="B15" s="3" t="s">
        <v>86</v>
      </c>
      <c r="C15" s="3" t="s">
        <v>87</v>
      </c>
      <c r="D15" s="3" t="s">
        <v>25</v>
      </c>
      <c r="E15" s="3">
        <v>8232</v>
      </c>
      <c r="F15" s="4">
        <v>36649</v>
      </c>
      <c r="G15" s="67" t="str">
        <f t="shared" si="1"/>
        <v>2000</v>
      </c>
      <c r="H15" s="61">
        <f t="shared" ca="1" si="2"/>
        <v>45821.580073379628</v>
      </c>
      <c r="I15" s="65" t="str">
        <f t="shared" ca="1" si="0"/>
        <v>2025</v>
      </c>
      <c r="J15" t="str">
        <f t="shared" ca="1" si="3"/>
        <v>25</v>
      </c>
      <c r="K15" s="3" t="s">
        <v>88</v>
      </c>
      <c r="L15" s="5" t="str">
        <f t="shared" si="4"/>
        <v>609</v>
      </c>
      <c r="M15" s="3" t="s">
        <v>89</v>
      </c>
      <c r="N15" s="5" t="str">
        <f t="shared" si="6"/>
        <v>BarbaraESmith56</v>
      </c>
      <c r="O15" s="62" t="str">
        <f t="shared" si="5"/>
        <v>hotmail.com</v>
      </c>
    </row>
    <row r="16" spans="1:16" x14ac:dyDescent="0.3">
      <c r="A16" s="3" t="s">
        <v>90</v>
      </c>
      <c r="B16" s="3" t="s">
        <v>91</v>
      </c>
      <c r="C16" s="3" t="s">
        <v>92</v>
      </c>
      <c r="D16" s="3" t="s">
        <v>93</v>
      </c>
      <c r="E16" s="3">
        <v>54620</v>
      </c>
      <c r="F16" s="4">
        <v>37380</v>
      </c>
      <c r="G16" s="67" t="str">
        <f t="shared" si="1"/>
        <v>2002</v>
      </c>
      <c r="H16" s="61">
        <f t="shared" ca="1" si="2"/>
        <v>45821.580073379628</v>
      </c>
      <c r="I16" s="65" t="str">
        <f t="shared" ca="1" si="0"/>
        <v>2025</v>
      </c>
      <c r="J16" t="str">
        <f t="shared" ca="1" si="3"/>
        <v>23</v>
      </c>
      <c r="K16" s="3" t="s">
        <v>94</v>
      </c>
      <c r="L16" s="5" t="str">
        <f t="shared" si="4"/>
        <v>608</v>
      </c>
      <c r="M16" s="3" t="s">
        <v>95</v>
      </c>
      <c r="N16" s="5" t="str">
        <f t="shared" si="6"/>
        <v>SuePGay9</v>
      </c>
      <c r="O16" s="62" t="str">
        <f t="shared" si="5"/>
        <v>aol.com</v>
      </c>
    </row>
    <row r="17" spans="1:15" x14ac:dyDescent="0.3">
      <c r="A17" s="3" t="s">
        <v>96</v>
      </c>
      <c r="B17" s="3" t="s">
        <v>97</v>
      </c>
      <c r="C17" s="3" t="s">
        <v>98</v>
      </c>
      <c r="D17" s="3" t="s">
        <v>99</v>
      </c>
      <c r="E17" s="3">
        <v>48607</v>
      </c>
      <c r="F17" s="4">
        <v>39573</v>
      </c>
      <c r="G17" s="67" t="str">
        <f t="shared" si="1"/>
        <v>2008</v>
      </c>
      <c r="H17" s="61">
        <f t="shared" ca="1" si="2"/>
        <v>45821.580073379628</v>
      </c>
      <c r="I17" s="65" t="str">
        <f t="shared" ca="1" si="0"/>
        <v>2025</v>
      </c>
      <c r="J17" t="str">
        <f t="shared" ca="1" si="3"/>
        <v>17</v>
      </c>
      <c r="K17" s="3" t="s">
        <v>100</v>
      </c>
      <c r="L17" s="5" t="str">
        <f t="shared" si="4"/>
        <v>989</v>
      </c>
      <c r="M17" s="3" t="s">
        <v>101</v>
      </c>
      <c r="N17" s="5" t="str">
        <f t="shared" si="6"/>
        <v>MarkSFlores29</v>
      </c>
      <c r="O17" s="62" t="str">
        <f t="shared" si="5"/>
        <v>aol.com</v>
      </c>
    </row>
    <row r="18" spans="1:15" x14ac:dyDescent="0.3">
      <c r="A18" s="3" t="s">
        <v>102</v>
      </c>
      <c r="B18" s="3" t="s">
        <v>103</v>
      </c>
      <c r="C18" s="3" t="s">
        <v>104</v>
      </c>
      <c r="D18" s="3" t="s">
        <v>25</v>
      </c>
      <c r="E18" s="3">
        <v>8854</v>
      </c>
      <c r="F18" s="4">
        <v>40669</v>
      </c>
      <c r="G18" s="67" t="str">
        <f t="shared" si="1"/>
        <v>2011</v>
      </c>
      <c r="H18" s="61">
        <f t="shared" ca="1" si="2"/>
        <v>45821.580073379628</v>
      </c>
      <c r="I18" s="65" t="str">
        <f t="shared" ca="1" si="0"/>
        <v>2025</v>
      </c>
      <c r="J18" t="str">
        <f t="shared" ca="1" si="3"/>
        <v>14</v>
      </c>
      <c r="K18" s="3" t="s">
        <v>105</v>
      </c>
      <c r="L18" s="5" t="str">
        <f t="shared" si="4"/>
        <v>732</v>
      </c>
      <c r="M18" s="3" t="s">
        <v>106</v>
      </c>
      <c r="N18" s="5" t="str">
        <f t="shared" si="6"/>
        <v>JulieBPurington43</v>
      </c>
      <c r="O18" s="62" t="str">
        <f t="shared" si="5"/>
        <v>hotmail.com</v>
      </c>
    </row>
    <row r="19" spans="1:15" x14ac:dyDescent="0.3">
      <c r="A19" s="3" t="s">
        <v>107</v>
      </c>
      <c r="B19" s="3" t="s">
        <v>108</v>
      </c>
      <c r="C19" s="3" t="s">
        <v>109</v>
      </c>
      <c r="D19" s="3" t="s">
        <v>110</v>
      </c>
      <c r="E19" s="3">
        <v>38008</v>
      </c>
      <c r="F19" s="4">
        <v>41401</v>
      </c>
      <c r="G19" s="67" t="str">
        <f t="shared" si="1"/>
        <v>2013</v>
      </c>
      <c r="H19" s="61">
        <f t="shared" ca="1" si="2"/>
        <v>45821.580073379628</v>
      </c>
      <c r="I19" s="65" t="str">
        <f t="shared" ca="1" si="0"/>
        <v>2025</v>
      </c>
      <c r="J19" t="str">
        <f t="shared" ca="1" si="3"/>
        <v>12</v>
      </c>
      <c r="K19" s="3" t="s">
        <v>111</v>
      </c>
      <c r="L19" s="5" t="str">
        <f t="shared" si="4"/>
        <v>731</v>
      </c>
      <c r="M19" s="3" t="s">
        <v>112</v>
      </c>
      <c r="N19" s="5" t="str">
        <f t="shared" si="6"/>
        <v>DebbieJSchuler46</v>
      </c>
      <c r="O19" s="62" t="str">
        <f t="shared" si="5"/>
        <v>hotmail.com</v>
      </c>
    </row>
    <row r="20" spans="1:15" x14ac:dyDescent="0.3">
      <c r="A20" s="3" t="s">
        <v>113</v>
      </c>
      <c r="B20" s="3" t="s">
        <v>114</v>
      </c>
      <c r="C20" s="3" t="s">
        <v>115</v>
      </c>
      <c r="D20" s="3" t="s">
        <v>13</v>
      </c>
      <c r="E20" s="3">
        <v>60661</v>
      </c>
      <c r="F20" s="4">
        <v>37749</v>
      </c>
      <c r="G20" s="67" t="str">
        <f t="shared" si="1"/>
        <v>2003</v>
      </c>
      <c r="H20" s="61">
        <f t="shared" ca="1" si="2"/>
        <v>45821.580073379628</v>
      </c>
      <c r="I20" s="65" t="str">
        <f t="shared" ca="1" si="0"/>
        <v>2025</v>
      </c>
      <c r="J20" t="str">
        <f t="shared" ca="1" si="3"/>
        <v>22</v>
      </c>
      <c r="K20" s="3" t="s">
        <v>116</v>
      </c>
      <c r="L20" s="5" t="str">
        <f t="shared" si="4"/>
        <v>773</v>
      </c>
      <c r="M20" s="3" t="s">
        <v>117</v>
      </c>
      <c r="N20" s="5" t="str">
        <f t="shared" si="6"/>
        <v>GraceCRenninger23</v>
      </c>
      <c r="O20" s="62" t="str">
        <f t="shared" si="5"/>
        <v>gmail.com</v>
      </c>
    </row>
    <row r="21" spans="1:15" x14ac:dyDescent="0.3">
      <c r="A21" s="3" t="s">
        <v>118</v>
      </c>
      <c r="B21" s="3" t="s">
        <v>119</v>
      </c>
      <c r="C21" s="3" t="s">
        <v>120</v>
      </c>
      <c r="D21" s="3" t="s">
        <v>49</v>
      </c>
      <c r="E21" s="3">
        <v>77060</v>
      </c>
      <c r="F21" s="4">
        <v>38116</v>
      </c>
      <c r="G21" s="67" t="str">
        <f t="shared" si="1"/>
        <v>2004</v>
      </c>
      <c r="H21" s="61">
        <f t="shared" ca="1" si="2"/>
        <v>45821.580073379628</v>
      </c>
      <c r="I21" s="65" t="str">
        <f t="shared" ca="1" si="0"/>
        <v>2025</v>
      </c>
      <c r="J21" t="str">
        <f t="shared" ca="1" si="3"/>
        <v>21</v>
      </c>
      <c r="K21" s="3" t="s">
        <v>121</v>
      </c>
      <c r="L21" s="5" t="str">
        <f t="shared" si="4"/>
        <v>832</v>
      </c>
      <c r="M21" s="3" t="s">
        <v>122</v>
      </c>
      <c r="N21" s="5" t="str">
        <f>LEFT(M21, FIND("@",M21)-1)</f>
        <v>JamesCWeiss7</v>
      </c>
      <c r="O21" s="62" t="str">
        <f t="shared" si="5"/>
        <v>aol.com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5"/>
  <sheetViews>
    <sheetView workbookViewId="0">
      <selection activeCell="M25" sqref="M25"/>
    </sheetView>
  </sheetViews>
  <sheetFormatPr defaultColWidth="14.44140625" defaultRowHeight="15.75" customHeight="1" x14ac:dyDescent="0.3"/>
  <cols>
    <col min="5" max="5" width="22.5546875" customWidth="1"/>
  </cols>
  <sheetData>
    <row r="1" spans="1:14" ht="14.4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.6" x14ac:dyDescent="0.3">
      <c r="A2" s="6"/>
      <c r="B2" s="73"/>
      <c r="C2" s="71"/>
      <c r="D2" s="71"/>
      <c r="E2" s="71"/>
      <c r="F2" s="6"/>
      <c r="G2" s="82" t="s">
        <v>123</v>
      </c>
      <c r="H2" s="83"/>
      <c r="I2" s="6"/>
      <c r="J2" s="72" t="s">
        <v>124</v>
      </c>
      <c r="K2" s="71"/>
      <c r="L2" s="6"/>
      <c r="M2" s="6"/>
      <c r="N2" s="7">
        <v>10</v>
      </c>
    </row>
    <row r="3" spans="1:14" ht="14.4" x14ac:dyDescent="0.3">
      <c r="A3" s="6"/>
      <c r="B3" s="71"/>
      <c r="C3" s="71"/>
      <c r="D3" s="71"/>
      <c r="E3" s="71"/>
      <c r="F3" s="6"/>
      <c r="G3" s="8" t="s">
        <v>125</v>
      </c>
      <c r="H3" s="9">
        <v>499000</v>
      </c>
      <c r="I3" s="6"/>
      <c r="J3" s="70">
        <f>(H3*H7)+H11</f>
        <v>109780</v>
      </c>
      <c r="K3" s="71"/>
      <c r="L3" s="6"/>
      <c r="M3" s="6"/>
      <c r="N3" s="7">
        <v>15</v>
      </c>
    </row>
    <row r="4" spans="1:14" ht="14.4" x14ac:dyDescent="0.3">
      <c r="A4" s="6"/>
      <c r="B4" s="71"/>
      <c r="C4" s="71"/>
      <c r="D4" s="71"/>
      <c r="E4" s="71"/>
      <c r="F4" s="6"/>
      <c r="G4" s="8" t="s">
        <v>126</v>
      </c>
      <c r="H4" s="10">
        <v>9.5</v>
      </c>
      <c r="I4" s="6"/>
      <c r="J4" s="71"/>
      <c r="K4" s="71"/>
      <c r="L4" s="6"/>
      <c r="M4" s="6"/>
      <c r="N4" s="7">
        <v>30</v>
      </c>
    </row>
    <row r="5" spans="1:14" ht="14.4" x14ac:dyDescent="0.3">
      <c r="A5" s="6"/>
      <c r="B5" s="71"/>
      <c r="C5" s="71"/>
      <c r="D5" s="71"/>
      <c r="E5" s="71"/>
      <c r="F5" s="6"/>
      <c r="G5" s="6"/>
      <c r="H5" s="6"/>
      <c r="I5" s="6"/>
      <c r="J5" s="71"/>
      <c r="K5" s="71"/>
      <c r="L5" s="6"/>
      <c r="M5" s="6"/>
      <c r="N5" s="6"/>
    </row>
    <row r="6" spans="1:14" ht="14.4" x14ac:dyDescent="0.3">
      <c r="A6" s="6"/>
      <c r="B6" s="71"/>
      <c r="C6" s="71"/>
      <c r="D6" s="71"/>
      <c r="E6" s="71"/>
      <c r="F6" s="6"/>
      <c r="G6" s="82" t="s">
        <v>127</v>
      </c>
      <c r="H6" s="83"/>
      <c r="I6" s="6"/>
      <c r="J6" s="84"/>
      <c r="K6" s="71"/>
      <c r="L6" s="6"/>
      <c r="M6" s="6"/>
      <c r="N6" s="6"/>
    </row>
    <row r="7" spans="1:14" ht="14.4" x14ac:dyDescent="0.3">
      <c r="A7" s="6"/>
      <c r="B7" s="71"/>
      <c r="C7" s="71"/>
      <c r="D7" s="71"/>
      <c r="E7" s="71"/>
      <c r="F7" s="6"/>
      <c r="G7" s="8" t="s">
        <v>128</v>
      </c>
      <c r="H7" s="11">
        <v>0.2</v>
      </c>
      <c r="I7" s="6"/>
      <c r="J7" s="6"/>
      <c r="K7" s="6"/>
      <c r="L7" s="6"/>
      <c r="M7" s="6"/>
      <c r="N7" s="6"/>
    </row>
    <row r="8" spans="1:14" ht="15.6" x14ac:dyDescent="0.3">
      <c r="A8" s="6"/>
      <c r="B8" s="71"/>
      <c r="C8" s="71"/>
      <c r="D8" s="71"/>
      <c r="E8" s="71"/>
      <c r="F8" s="6"/>
      <c r="G8" s="8" t="s">
        <v>129</v>
      </c>
      <c r="H8" s="12">
        <v>4.4999999999999998E-2</v>
      </c>
      <c r="I8" s="6"/>
      <c r="J8" s="85" t="s">
        <v>130</v>
      </c>
      <c r="K8" s="71"/>
      <c r="L8" s="6"/>
      <c r="M8" s="6"/>
      <c r="N8" s="6"/>
    </row>
    <row r="9" spans="1:14" ht="14.4" x14ac:dyDescent="0.3">
      <c r="A9" s="6"/>
      <c r="B9" s="71"/>
      <c r="C9" s="71"/>
      <c r="D9" s="71"/>
      <c r="E9" s="71"/>
      <c r="F9" s="6"/>
      <c r="G9" s="8" t="s">
        <v>131</v>
      </c>
      <c r="H9" s="13">
        <v>30</v>
      </c>
      <c r="I9" s="6"/>
      <c r="J9" s="70">
        <f>SUM(H14:H17)</f>
        <v>2768</v>
      </c>
      <c r="K9" s="71"/>
      <c r="L9" s="6"/>
      <c r="M9" s="6"/>
      <c r="N9" s="6"/>
    </row>
    <row r="10" spans="1:14" ht="14.4" x14ac:dyDescent="0.3">
      <c r="A10" s="6"/>
      <c r="B10" s="74" t="s">
        <v>132</v>
      </c>
      <c r="C10" s="71"/>
      <c r="D10" s="71"/>
      <c r="E10" s="71"/>
      <c r="F10" s="6"/>
      <c r="G10" s="8" t="s">
        <v>133</v>
      </c>
      <c r="H10" s="9">
        <v>399200</v>
      </c>
      <c r="I10" s="6"/>
      <c r="J10" s="71"/>
      <c r="K10" s="71"/>
      <c r="L10" s="6"/>
      <c r="M10" s="6"/>
      <c r="N10" s="6"/>
    </row>
    <row r="11" spans="1:14" ht="14.4" x14ac:dyDescent="0.3">
      <c r="A11" s="6"/>
      <c r="B11" s="6"/>
      <c r="C11" s="6"/>
      <c r="D11" s="6"/>
      <c r="E11" s="6"/>
      <c r="F11" s="6"/>
      <c r="G11" s="8" t="s">
        <v>134</v>
      </c>
      <c r="H11" s="9">
        <v>9980</v>
      </c>
      <c r="I11" s="6"/>
      <c r="J11" s="71"/>
      <c r="K11" s="71"/>
      <c r="L11" s="6"/>
      <c r="M11" s="6"/>
      <c r="N11" s="6"/>
    </row>
    <row r="12" spans="1:14" ht="14.4" x14ac:dyDescent="0.3">
      <c r="A12" s="6"/>
      <c r="B12" s="14" t="s">
        <v>135</v>
      </c>
      <c r="C12" s="15" t="s">
        <v>136</v>
      </c>
      <c r="D12" s="14" t="s">
        <v>137</v>
      </c>
      <c r="E12" s="15">
        <v>90210</v>
      </c>
      <c r="F12" s="6"/>
      <c r="G12" s="6"/>
      <c r="H12" s="16"/>
      <c r="I12" s="6"/>
      <c r="J12" s="6"/>
      <c r="K12" s="6"/>
      <c r="L12" s="6"/>
      <c r="M12" s="6"/>
      <c r="N12" s="6"/>
    </row>
    <row r="13" spans="1:14" ht="14.4" x14ac:dyDescent="0.3">
      <c r="A13" s="6"/>
      <c r="B13" s="14" t="s">
        <v>138</v>
      </c>
      <c r="C13" s="17">
        <v>72393006</v>
      </c>
      <c r="D13" s="14" t="s">
        <v>139</v>
      </c>
      <c r="E13" s="17">
        <v>2015</v>
      </c>
      <c r="F13" s="6"/>
      <c r="G13" s="82" t="s">
        <v>140</v>
      </c>
      <c r="H13" s="83"/>
      <c r="I13" s="6"/>
      <c r="J13" s="6"/>
      <c r="K13" s="6"/>
      <c r="L13" s="6"/>
      <c r="M13" s="6"/>
      <c r="N13" s="6"/>
    </row>
    <row r="14" spans="1:14" ht="15.6" x14ac:dyDescent="0.3">
      <c r="A14" s="6"/>
      <c r="B14" s="14" t="s">
        <v>141</v>
      </c>
      <c r="C14" s="17" t="s">
        <v>142</v>
      </c>
      <c r="D14" s="14" t="s">
        <v>143</v>
      </c>
      <c r="E14" s="18">
        <v>43466</v>
      </c>
      <c r="F14" s="6"/>
      <c r="G14" s="8" t="s">
        <v>144</v>
      </c>
      <c r="H14" s="9">
        <v>2023</v>
      </c>
      <c r="I14" s="6"/>
      <c r="J14" s="72" t="s">
        <v>124</v>
      </c>
      <c r="K14" s="71"/>
      <c r="L14" s="6"/>
      <c r="M14" s="6"/>
      <c r="N14" s="6"/>
    </row>
    <row r="15" spans="1:14" ht="14.4" x14ac:dyDescent="0.3">
      <c r="A15" s="6"/>
      <c r="B15" s="19"/>
      <c r="C15" s="20"/>
      <c r="D15" s="19"/>
      <c r="E15" s="20"/>
      <c r="F15" s="6"/>
      <c r="G15" s="8" t="s">
        <v>145</v>
      </c>
      <c r="H15" s="9">
        <v>395</v>
      </c>
      <c r="I15" s="6"/>
      <c r="J15" s="70">
        <f>J3*H9</f>
        <v>3293400</v>
      </c>
      <c r="K15" s="71"/>
      <c r="L15" s="6"/>
      <c r="M15" s="6"/>
      <c r="N15" s="6"/>
    </row>
    <row r="16" spans="1:14" ht="14.4" x14ac:dyDescent="0.3">
      <c r="A16" s="6"/>
      <c r="B16" s="75" t="s">
        <v>146</v>
      </c>
      <c r="C16" s="76" t="s">
        <v>147</v>
      </c>
      <c r="D16" s="77"/>
      <c r="E16" s="78"/>
      <c r="F16" s="6"/>
      <c r="G16" s="8" t="s">
        <v>148</v>
      </c>
      <c r="H16" s="9">
        <v>150</v>
      </c>
      <c r="I16" s="6"/>
      <c r="J16" s="71"/>
      <c r="K16" s="71"/>
      <c r="L16" s="6"/>
      <c r="M16" s="6"/>
      <c r="N16" s="6"/>
    </row>
    <row r="17" spans="1:14" ht="14.4" x14ac:dyDescent="0.3">
      <c r="A17" s="6"/>
      <c r="B17" s="71"/>
      <c r="C17" s="79"/>
      <c r="D17" s="80"/>
      <c r="E17" s="81"/>
      <c r="F17" s="6"/>
      <c r="G17" s="8" t="s">
        <v>149</v>
      </c>
      <c r="H17" s="9">
        <v>200</v>
      </c>
      <c r="I17" s="6"/>
      <c r="J17" s="71"/>
      <c r="K17" s="71"/>
      <c r="L17" s="6"/>
      <c r="M17" s="6"/>
      <c r="N17" s="6"/>
    </row>
    <row r="18" spans="1:14" ht="14.4" x14ac:dyDescent="0.3">
      <c r="A18" s="6"/>
      <c r="B18" s="6"/>
      <c r="C18" s="21"/>
      <c r="D18" s="21"/>
      <c r="E18" s="21"/>
      <c r="F18" s="6"/>
      <c r="G18" s="22"/>
      <c r="H18" s="23"/>
      <c r="I18" s="6"/>
      <c r="J18" s="6"/>
      <c r="K18" s="6"/>
      <c r="L18" s="6"/>
      <c r="M18" s="6"/>
      <c r="N18" s="6"/>
    </row>
    <row r="19" spans="1:14" ht="15.75" customHeight="1" x14ac:dyDescent="0.3">
      <c r="J19" s="69" t="s">
        <v>419</v>
      </c>
      <c r="K19" s="69" t="s">
        <v>420</v>
      </c>
    </row>
    <row r="25" spans="1:14" ht="14.4" x14ac:dyDescent="0.3">
      <c r="B25" s="6"/>
    </row>
  </sheetData>
  <mergeCells count="14">
    <mergeCell ref="J15:K17"/>
    <mergeCell ref="J14:K14"/>
    <mergeCell ref="B2:E9"/>
    <mergeCell ref="B10:E10"/>
    <mergeCell ref="B16:B17"/>
    <mergeCell ref="C16:E17"/>
    <mergeCell ref="G2:H2"/>
    <mergeCell ref="J9:K11"/>
    <mergeCell ref="G13:H13"/>
    <mergeCell ref="J2:K2"/>
    <mergeCell ref="J3:K5"/>
    <mergeCell ref="G6:H6"/>
    <mergeCell ref="J6:K6"/>
    <mergeCell ref="J8:K8"/>
  </mergeCells>
  <dataValidations count="1">
    <dataValidation type="list" allowBlank="1" showInputMessage="1" showErrorMessage="1" sqref="H9" xr:uid="{A892A3CC-913C-4AED-B1A2-7752F7F9BA56}">
      <formula1>"10, 15, 20, 25, 30, 35, 40, 45, 50"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3"/>
  <sheetData>
    <row r="1" spans="1:26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3">
      <c r="A2" s="24"/>
      <c r="B2" s="24"/>
      <c r="C2" s="86" t="s">
        <v>150</v>
      </c>
      <c r="D2" s="88" t="s">
        <v>151</v>
      </c>
      <c r="E2" s="89" t="s">
        <v>152</v>
      </c>
      <c r="F2" s="90"/>
      <c r="G2" s="90"/>
      <c r="H2" s="90"/>
      <c r="I2" s="90"/>
      <c r="J2" s="90"/>
      <c r="K2" s="90"/>
      <c r="L2" s="90"/>
      <c r="M2" s="90"/>
      <c r="N2" s="91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3">
      <c r="A3" s="24"/>
      <c r="B3" s="24"/>
      <c r="C3" s="87"/>
      <c r="D3" s="71"/>
      <c r="E3" s="25" t="s">
        <v>153</v>
      </c>
      <c r="F3" s="25" t="s">
        <v>154</v>
      </c>
      <c r="G3" s="25" t="s">
        <v>155</v>
      </c>
      <c r="H3" s="25" t="s">
        <v>156</v>
      </c>
      <c r="I3" s="25" t="s">
        <v>157</v>
      </c>
      <c r="J3" s="25" t="s">
        <v>158</v>
      </c>
      <c r="K3" s="25" t="s">
        <v>159</v>
      </c>
      <c r="L3" s="25" t="s">
        <v>160</v>
      </c>
      <c r="M3" s="25" t="s">
        <v>161</v>
      </c>
      <c r="N3" s="25" t="s">
        <v>162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3">
      <c r="A4" s="24"/>
      <c r="B4" s="26" t="s">
        <v>163</v>
      </c>
      <c r="C4" s="27">
        <v>0.08</v>
      </c>
      <c r="D4" s="28">
        <v>1000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3">
      <c r="A5" s="24"/>
      <c r="B5" s="26" t="s">
        <v>164</v>
      </c>
      <c r="C5" s="27">
        <v>0.05</v>
      </c>
      <c r="D5" s="28">
        <v>1000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3">
      <c r="A6" s="24"/>
      <c r="B6" s="26" t="s">
        <v>165</v>
      </c>
      <c r="C6" s="27">
        <v>0.02</v>
      </c>
      <c r="D6" s="28">
        <v>1000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3">
      <c r="A8" s="24"/>
      <c r="B8" s="92" t="s">
        <v>166</v>
      </c>
      <c r="C8" s="71"/>
      <c r="D8" s="71"/>
      <c r="E8" s="30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3">
      <c r="A9" s="24"/>
      <c r="B9" s="31" t="e">
        <f>MATCH(Asset D,B4:B6,0)</f>
        <v>#NAME?</v>
      </c>
      <c r="C9" s="31" t="e">
        <f>MATCH("Asset D",B4:B6,0)</f>
        <v>#N/A</v>
      </c>
      <c r="D9" s="31" t="e">
        <f>D4*B4</f>
        <v>#VALUE!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x14ac:dyDescent="0.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x14ac:dyDescent="0.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x14ac:dyDescent="0.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x14ac:dyDescent="0.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x14ac:dyDescent="0.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3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3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3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3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3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3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3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3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3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x14ac:dyDescent="0.3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x14ac:dyDescent="0.3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x14ac:dyDescent="0.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x14ac:dyDescent="0.3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x14ac:dyDescent="0.3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x14ac:dyDescent="0.3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x14ac:dyDescent="0.3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x14ac:dyDescent="0.3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x14ac:dyDescent="0.3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x14ac:dyDescent="0.3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x14ac:dyDescent="0.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x14ac:dyDescent="0.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x14ac:dyDescent="0.3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x14ac:dyDescent="0.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x14ac:dyDescent="0.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4">
    <mergeCell ref="C2:C3"/>
    <mergeCell ref="D2:D3"/>
    <mergeCell ref="E2:N2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2"/>
  <sheetViews>
    <sheetView workbookViewId="0">
      <selection activeCell="H24" sqref="H24"/>
    </sheetView>
  </sheetViews>
  <sheetFormatPr defaultColWidth="14.44140625" defaultRowHeight="15.75" customHeight="1" x14ac:dyDescent="0.3"/>
  <sheetData>
    <row r="1" spans="1:16" x14ac:dyDescent="0.3">
      <c r="A1" s="6"/>
      <c r="B1" s="16"/>
      <c r="C1" s="16"/>
      <c r="D1" s="16"/>
      <c r="E1" s="16"/>
      <c r="F1" s="6"/>
      <c r="G1" s="32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6"/>
      <c r="B2" s="33" t="s">
        <v>167</v>
      </c>
      <c r="C2" s="33" t="s">
        <v>168</v>
      </c>
      <c r="D2" s="33" t="s">
        <v>169</v>
      </c>
      <c r="E2" s="34" t="s">
        <v>170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6"/>
      <c r="B3" s="35" t="s">
        <v>171</v>
      </c>
      <c r="C3" s="36">
        <v>4439</v>
      </c>
      <c r="D3" s="36">
        <v>1401</v>
      </c>
      <c r="E3" s="37">
        <f>C3-D3</f>
        <v>3038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6"/>
      <c r="B4" s="35" t="s">
        <v>172</v>
      </c>
      <c r="C4" s="36">
        <v>4199</v>
      </c>
      <c r="D4" s="36">
        <v>2300</v>
      </c>
      <c r="E4" s="37">
        <f t="shared" ref="E4:E14" si="0">C4-D4</f>
        <v>1899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6"/>
      <c r="B5" s="35" t="s">
        <v>173</v>
      </c>
      <c r="C5" s="36">
        <v>4283</v>
      </c>
      <c r="D5" s="36">
        <v>1162</v>
      </c>
      <c r="E5" s="37">
        <f t="shared" si="0"/>
        <v>3121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6"/>
      <c r="B6" s="35" t="s">
        <v>174</v>
      </c>
      <c r="C6" s="36">
        <v>4102</v>
      </c>
      <c r="D6" s="36">
        <v>1846</v>
      </c>
      <c r="E6" s="37">
        <f t="shared" si="0"/>
        <v>2256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6"/>
      <c r="B7" s="35" t="s">
        <v>175</v>
      </c>
      <c r="C7" s="36">
        <v>4273</v>
      </c>
      <c r="D7" s="36">
        <v>2243</v>
      </c>
      <c r="E7" s="37">
        <f t="shared" si="0"/>
        <v>2030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6"/>
      <c r="B8" s="35" t="s">
        <v>176</v>
      </c>
      <c r="C8" s="36">
        <v>5737</v>
      </c>
      <c r="D8" s="36">
        <v>2377</v>
      </c>
      <c r="E8" s="37">
        <f t="shared" si="0"/>
        <v>3360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6"/>
      <c r="B9" s="35" t="s">
        <v>177</v>
      </c>
      <c r="C9" s="36">
        <v>4201</v>
      </c>
      <c r="D9" s="36">
        <v>1355</v>
      </c>
      <c r="E9" s="37">
        <f t="shared" si="0"/>
        <v>2846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6"/>
      <c r="B10" s="35" t="s">
        <v>178</v>
      </c>
      <c r="C10" s="36">
        <v>6372</v>
      </c>
      <c r="D10" s="36">
        <v>2132</v>
      </c>
      <c r="E10" s="37">
        <f t="shared" si="0"/>
        <v>4240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6"/>
      <c r="B11" s="35" t="s">
        <v>179</v>
      </c>
      <c r="C11" s="36">
        <v>5938</v>
      </c>
      <c r="D11" s="36">
        <v>2884</v>
      </c>
      <c r="E11" s="37">
        <f t="shared" si="0"/>
        <v>3054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6"/>
      <c r="B12" s="35" t="s">
        <v>180</v>
      </c>
      <c r="C12" s="36">
        <v>6392</v>
      </c>
      <c r="D12" s="36">
        <v>2612</v>
      </c>
      <c r="E12" s="37">
        <f t="shared" si="0"/>
        <v>3780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6"/>
      <c r="B13" s="35" t="s">
        <v>181</v>
      </c>
      <c r="C13" s="36">
        <v>7971</v>
      </c>
      <c r="D13" s="36">
        <v>2642</v>
      </c>
      <c r="E13" s="37">
        <f t="shared" si="0"/>
        <v>5329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6"/>
      <c r="B14" s="35" t="s">
        <v>182</v>
      </c>
      <c r="C14" s="36">
        <v>7088</v>
      </c>
      <c r="D14" s="36">
        <v>1984</v>
      </c>
      <c r="E14" s="37">
        <f t="shared" si="0"/>
        <v>5104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6"/>
      <c r="B15" s="16"/>
      <c r="C15" s="16"/>
      <c r="D15" s="16"/>
      <c r="E15" s="1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6"/>
      <c r="B16" s="16"/>
      <c r="C16" s="16"/>
      <c r="D16" s="16"/>
      <c r="E16" s="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6"/>
      <c r="B17" s="16"/>
      <c r="C17" s="16"/>
      <c r="D17" s="16"/>
      <c r="E17" s="1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6"/>
      <c r="B18" s="16"/>
      <c r="C18" s="16"/>
      <c r="D18" s="16"/>
      <c r="E18" s="1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6"/>
      <c r="B19" s="16"/>
      <c r="C19" s="16"/>
      <c r="D19" s="16"/>
      <c r="E19" s="1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6"/>
      <c r="B20" s="16"/>
      <c r="C20" s="16"/>
      <c r="D20" s="16"/>
      <c r="E20" s="1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6"/>
      <c r="B21" s="16"/>
      <c r="C21" s="16"/>
      <c r="D21" s="16"/>
      <c r="E21" s="1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6"/>
      <c r="B22" s="16"/>
      <c r="C22" s="16"/>
      <c r="D22" s="16"/>
      <c r="E22" s="1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33"/>
  <sheetViews>
    <sheetView topLeftCell="K1" workbookViewId="0">
      <selection activeCell="V36" sqref="V36"/>
    </sheetView>
  </sheetViews>
  <sheetFormatPr defaultColWidth="14.44140625" defaultRowHeight="15.75" customHeight="1" x14ac:dyDescent="0.3"/>
  <cols>
    <col min="2" max="2" width="14.44140625" style="95"/>
    <col min="13" max="13" width="30.109375" customWidth="1"/>
    <col min="16" max="16" width="17" customWidth="1"/>
    <col min="22" max="22" width="14.44140625" style="98"/>
  </cols>
  <sheetData>
    <row r="1" spans="1:23" x14ac:dyDescent="0.3">
      <c r="A1" s="1" t="s">
        <v>183</v>
      </c>
      <c r="B1" s="93" t="s">
        <v>184</v>
      </c>
      <c r="C1" s="1" t="s">
        <v>185</v>
      </c>
      <c r="D1" s="38" t="s">
        <v>186</v>
      </c>
      <c r="E1" s="1" t="s">
        <v>187</v>
      </c>
      <c r="F1" s="1" t="s">
        <v>188</v>
      </c>
      <c r="G1" s="1" t="s">
        <v>1</v>
      </c>
      <c r="H1" s="1" t="s">
        <v>2</v>
      </c>
      <c r="I1" s="1" t="s">
        <v>3</v>
      </c>
      <c r="J1" s="1" t="s">
        <v>189</v>
      </c>
      <c r="K1" s="1" t="s">
        <v>190</v>
      </c>
      <c r="L1" s="1" t="s">
        <v>191</v>
      </c>
      <c r="M1" s="1" t="s">
        <v>8</v>
      </c>
      <c r="N1" s="1" t="s">
        <v>192</v>
      </c>
      <c r="O1" s="1" t="s">
        <v>193</v>
      </c>
      <c r="P1" s="1" t="s">
        <v>9</v>
      </c>
      <c r="Q1" s="1" t="s">
        <v>6</v>
      </c>
      <c r="R1" s="1" t="s">
        <v>194</v>
      </c>
      <c r="S1" s="1" t="s">
        <v>7</v>
      </c>
      <c r="T1" s="1" t="s">
        <v>195</v>
      </c>
      <c r="U1" s="1" t="s">
        <v>196</v>
      </c>
      <c r="V1" s="96" t="s">
        <v>197</v>
      </c>
      <c r="W1" s="33" t="s">
        <v>198</v>
      </c>
    </row>
    <row r="2" spans="1:23" x14ac:dyDescent="0.3">
      <c r="A2" s="3" t="s">
        <v>199</v>
      </c>
      <c r="B2" s="94" t="str">
        <f>PROPER(TRIM(A2))</f>
        <v>Jennifer</v>
      </c>
      <c r="C2" s="3" t="s">
        <v>200</v>
      </c>
      <c r="D2" s="39" t="str">
        <f>PROPER(TRIM(C2))</f>
        <v>Mcgrath</v>
      </c>
      <c r="E2" s="40" t="str">
        <f xml:space="preserve"> B2 &amp; " " &amp; D2</f>
        <v>Jennifer Mcgrath</v>
      </c>
      <c r="F2" s="3" t="s">
        <v>201</v>
      </c>
      <c r="G2" s="3" t="s">
        <v>11</v>
      </c>
      <c r="H2" s="3" t="s">
        <v>12</v>
      </c>
      <c r="I2" s="3" t="s">
        <v>13</v>
      </c>
      <c r="J2" s="7">
        <v>62031</v>
      </c>
      <c r="K2" s="41" t="str">
        <f xml:space="preserve"> IF(LEN(J2)=5, TEXT(J2, "#####"), IF(LEN(J2)=4, TEXT(J2, "0####")))</f>
        <v>62031</v>
      </c>
      <c r="L2" s="3" t="s">
        <v>202</v>
      </c>
      <c r="M2" s="42" t="s">
        <v>203</v>
      </c>
      <c r="N2" s="43" t="str">
        <f t="shared" ref="N2:N33" si="0">RIGHT(M2,LEN(M2)-FIND("@",M2))</f>
        <v>gmail.com</v>
      </c>
      <c r="O2" s="39" t="str">
        <f>LEFT(N2, FIND(".",N2)-1)</f>
        <v>gmail</v>
      </c>
      <c r="P2" s="40" t="str">
        <f xml:space="preserve"> LEFT(M2, FIND("@", M2)-1)</f>
        <v>JenniferJMcGrath</v>
      </c>
      <c r="Q2" s="3" t="s">
        <v>14</v>
      </c>
      <c r="R2" s="44" t="str">
        <f xml:space="preserve"> SUBSTITUTE(Q2, "-", "|", 2)</f>
        <v>618-376|3064</v>
      </c>
      <c r="S2" s="45" t="str">
        <f xml:space="preserve"> LEFT(Q2, 3)</f>
        <v>618</v>
      </c>
      <c r="T2" s="46" t="str">
        <f xml:space="preserve"> MID(R2, 5, 3)</f>
        <v>376</v>
      </c>
      <c r="U2" s="47" t="str">
        <f xml:space="preserve"> RIGHT(Q2, 4)</f>
        <v>3064</v>
      </c>
      <c r="V2" s="97" t="s">
        <v>204</v>
      </c>
      <c r="W2" s="48" t="str">
        <f>RIGHT(V2, LEN(V2)-FIND("-", V2))</f>
        <v>158</v>
      </c>
    </row>
    <row r="3" spans="1:23" x14ac:dyDescent="0.3">
      <c r="A3" s="3" t="s">
        <v>205</v>
      </c>
      <c r="B3" s="94" t="str">
        <f t="shared" ref="B3:B33" si="1">PROPER(TRIM(A3))</f>
        <v>Chad</v>
      </c>
      <c r="C3" s="3" t="s">
        <v>206</v>
      </c>
      <c r="D3" s="39" t="str">
        <f t="shared" ref="D3:D33" si="2">PROPER(TRIM(C3))</f>
        <v>Lewis</v>
      </c>
      <c r="E3" s="40" t="str">
        <f t="shared" ref="E3:E33" si="3" xml:space="preserve"> B3 &amp; " " &amp; D3</f>
        <v>Chad Lewis</v>
      </c>
      <c r="F3" s="3" t="s">
        <v>207</v>
      </c>
      <c r="G3" s="3" t="s">
        <v>17</v>
      </c>
      <c r="H3" s="3" t="s">
        <v>18</v>
      </c>
      <c r="I3" s="3" t="s">
        <v>19</v>
      </c>
      <c r="J3" s="7">
        <v>95936</v>
      </c>
      <c r="K3" s="41" t="str">
        <f t="shared" ref="K3:K33" si="4" xml:space="preserve"> IF(LEN(J3)=5, TEXT(J3, "#####"), IF(LEN(J3)=4, TEXT(J3, "0####")))</f>
        <v>95936</v>
      </c>
      <c r="L3" s="3" t="s">
        <v>208</v>
      </c>
      <c r="M3" s="3" t="s">
        <v>209</v>
      </c>
      <c r="N3" s="43" t="str">
        <f t="shared" si="0"/>
        <v>aol.com</v>
      </c>
      <c r="O3" s="39" t="str">
        <f t="shared" ref="O3:O33" si="5">LEFT(N3, FIND(".",N3)-1)</f>
        <v>aol</v>
      </c>
      <c r="P3" s="40" t="str">
        <f t="shared" ref="P3:P33" si="6" xml:space="preserve"> LEFT(M3, FIND("@", M3)-1)</f>
        <v>ChadSLewis</v>
      </c>
      <c r="Q3" s="3" t="s">
        <v>20</v>
      </c>
      <c r="R3" s="44" t="str">
        <f t="shared" ref="R3:R33" si="7" xml:space="preserve"> SUBSTITUTE(Q3, "-", "|", 2)</f>
        <v>530-289|3807</v>
      </c>
      <c r="S3" s="45" t="str">
        <f t="shared" ref="S3:S33" si="8" xml:space="preserve"> LEFT(Q3, 3)</f>
        <v>530</v>
      </c>
      <c r="T3" s="46" t="str">
        <f t="shared" ref="T3:T33" si="9" xml:space="preserve"> MID(R3, 5, 3)</f>
        <v>289</v>
      </c>
      <c r="U3" s="47" t="str">
        <f t="shared" ref="U3:U33" si="10" xml:space="preserve"> RIGHT(Q3, 4)</f>
        <v>3807</v>
      </c>
      <c r="V3" s="97" t="s">
        <v>210</v>
      </c>
      <c r="W3" s="48" t="str">
        <f t="shared" ref="W3:W33" si="11">RIGHT(V3, LEN(V3)-FIND("-", V3))</f>
        <v>851</v>
      </c>
    </row>
    <row r="4" spans="1:23" x14ac:dyDescent="0.3">
      <c r="A4" s="3" t="s">
        <v>211</v>
      </c>
      <c r="B4" s="94" t="str">
        <f t="shared" si="1"/>
        <v>Susan</v>
      </c>
      <c r="C4" s="3" t="s">
        <v>212</v>
      </c>
      <c r="D4" s="39" t="str">
        <f t="shared" si="2"/>
        <v>Rodriguez</v>
      </c>
      <c r="E4" s="40" t="str">
        <f t="shared" si="3"/>
        <v>Susan Rodriguez</v>
      </c>
      <c r="F4" s="3" t="s">
        <v>201</v>
      </c>
      <c r="G4" s="3" t="s">
        <v>23</v>
      </c>
      <c r="H4" s="3" t="s">
        <v>24</v>
      </c>
      <c r="I4" s="3" t="s">
        <v>25</v>
      </c>
      <c r="J4" s="7">
        <v>7040</v>
      </c>
      <c r="K4" s="41" t="str">
        <f t="shared" si="4"/>
        <v>07040</v>
      </c>
      <c r="L4" s="3" t="s">
        <v>213</v>
      </c>
      <c r="M4" s="3" t="s">
        <v>214</v>
      </c>
      <c r="N4" s="43" t="str">
        <f t="shared" si="0"/>
        <v>hotmail.com</v>
      </c>
      <c r="O4" s="39" t="str">
        <f t="shared" si="5"/>
        <v>hotmail</v>
      </c>
      <c r="P4" s="40" t="str">
        <f t="shared" si="6"/>
        <v>SusanSRodriguez</v>
      </c>
      <c r="Q4" s="3" t="s">
        <v>26</v>
      </c>
      <c r="R4" s="44" t="str">
        <f t="shared" si="7"/>
        <v>908-264|1670</v>
      </c>
      <c r="S4" s="45" t="str">
        <f t="shared" si="8"/>
        <v>908</v>
      </c>
      <c r="T4" s="46" t="str">
        <f t="shared" si="9"/>
        <v>264</v>
      </c>
      <c r="U4" s="47" t="str">
        <f t="shared" si="10"/>
        <v>1670</v>
      </c>
      <c r="V4" s="97" t="s">
        <v>215</v>
      </c>
      <c r="W4" s="48" t="str">
        <f t="shared" si="11"/>
        <v>5370</v>
      </c>
    </row>
    <row r="5" spans="1:23" x14ac:dyDescent="0.3">
      <c r="A5" s="3" t="s">
        <v>216</v>
      </c>
      <c r="B5" s="94" t="str">
        <f t="shared" si="1"/>
        <v>Wayne</v>
      </c>
      <c r="C5" s="3" t="s">
        <v>217</v>
      </c>
      <c r="D5" s="39" t="str">
        <f t="shared" si="2"/>
        <v>Nielson</v>
      </c>
      <c r="E5" s="40" t="str">
        <f t="shared" si="3"/>
        <v>Wayne Nielson</v>
      </c>
      <c r="F5" s="3" t="s">
        <v>207</v>
      </c>
      <c r="G5" s="3" t="s">
        <v>29</v>
      </c>
      <c r="H5" s="3" t="s">
        <v>30</v>
      </c>
      <c r="I5" s="3" t="s">
        <v>31</v>
      </c>
      <c r="J5" s="7">
        <v>22448</v>
      </c>
      <c r="K5" s="41" t="str">
        <f t="shared" si="4"/>
        <v>22448</v>
      </c>
      <c r="L5" s="3" t="s">
        <v>218</v>
      </c>
      <c r="M5" s="3" t="s">
        <v>219</v>
      </c>
      <c r="N5" s="43" t="str">
        <f t="shared" si="0"/>
        <v>aol.com</v>
      </c>
      <c r="O5" s="39" t="str">
        <f t="shared" si="5"/>
        <v>aol</v>
      </c>
      <c r="P5" s="40" t="str">
        <f t="shared" si="6"/>
        <v>WayneMNielson</v>
      </c>
      <c r="Q5" s="3" t="s">
        <v>32</v>
      </c>
      <c r="R5" s="44" t="str">
        <f t="shared" si="7"/>
        <v>540-644|7658</v>
      </c>
      <c r="S5" s="45" t="str">
        <f t="shared" si="8"/>
        <v>540</v>
      </c>
      <c r="T5" s="46" t="str">
        <f t="shared" si="9"/>
        <v>644</v>
      </c>
      <c r="U5" s="47" t="str">
        <f t="shared" si="10"/>
        <v>7658</v>
      </c>
      <c r="V5" s="97" t="s">
        <v>220</v>
      </c>
      <c r="W5" s="48" t="str">
        <f t="shared" si="11"/>
        <v>1254</v>
      </c>
    </row>
    <row r="6" spans="1:23" x14ac:dyDescent="0.3">
      <c r="A6" s="3" t="s">
        <v>221</v>
      </c>
      <c r="B6" s="94" t="str">
        <f t="shared" si="1"/>
        <v>John</v>
      </c>
      <c r="C6" s="3" t="s">
        <v>222</v>
      </c>
      <c r="D6" s="39" t="str">
        <f t="shared" si="2"/>
        <v>Depaul</v>
      </c>
      <c r="E6" s="40" t="str">
        <f t="shared" si="3"/>
        <v>John Depaul</v>
      </c>
      <c r="F6" s="3" t="s">
        <v>207</v>
      </c>
      <c r="G6" s="3" t="s">
        <v>35</v>
      </c>
      <c r="H6" s="3" t="s">
        <v>36</v>
      </c>
      <c r="I6" s="3" t="s">
        <v>37</v>
      </c>
      <c r="J6" s="7">
        <v>70815</v>
      </c>
      <c r="K6" s="41" t="str">
        <f t="shared" si="4"/>
        <v>70815</v>
      </c>
      <c r="L6" s="3" t="s">
        <v>223</v>
      </c>
      <c r="M6" s="3" t="s">
        <v>224</v>
      </c>
      <c r="N6" s="43" t="str">
        <f t="shared" si="0"/>
        <v>gmail.com</v>
      </c>
      <c r="O6" s="39" t="str">
        <f t="shared" si="5"/>
        <v>gmail</v>
      </c>
      <c r="P6" s="40" t="str">
        <f t="shared" si="6"/>
        <v>JohnDDepaul</v>
      </c>
      <c r="Q6" s="3" t="s">
        <v>38</v>
      </c>
      <c r="R6" s="44" t="str">
        <f t="shared" si="7"/>
        <v>225-274|4802</v>
      </c>
      <c r="S6" s="45" t="str">
        <f t="shared" si="8"/>
        <v>225</v>
      </c>
      <c r="T6" s="46" t="str">
        <f t="shared" si="9"/>
        <v>274</v>
      </c>
      <c r="U6" s="47" t="str">
        <f t="shared" si="10"/>
        <v>4802</v>
      </c>
      <c r="V6" s="97" t="s">
        <v>225</v>
      </c>
      <c r="W6" s="48" t="str">
        <f t="shared" si="11"/>
        <v>1343</v>
      </c>
    </row>
    <row r="7" spans="1:23" x14ac:dyDescent="0.3">
      <c r="A7" s="3" t="s">
        <v>226</v>
      </c>
      <c r="B7" s="94" t="str">
        <f t="shared" si="1"/>
        <v>Joseph</v>
      </c>
      <c r="C7" s="3" t="s">
        <v>227</v>
      </c>
      <c r="D7" s="39" t="str">
        <f t="shared" si="2"/>
        <v>Martinez</v>
      </c>
      <c r="E7" s="40" t="str">
        <f t="shared" si="3"/>
        <v>Joseph Martinez</v>
      </c>
      <c r="F7" s="3" t="s">
        <v>207</v>
      </c>
      <c r="G7" s="3" t="s">
        <v>41</v>
      </c>
      <c r="H7" s="3" t="s">
        <v>42</v>
      </c>
      <c r="I7" s="3" t="s">
        <v>43</v>
      </c>
      <c r="J7" s="7">
        <v>97205</v>
      </c>
      <c r="K7" s="41" t="str">
        <f t="shared" si="4"/>
        <v>97205</v>
      </c>
      <c r="L7" s="3" t="s">
        <v>228</v>
      </c>
      <c r="M7" s="3" t="s">
        <v>229</v>
      </c>
      <c r="N7" s="43" t="str">
        <f t="shared" si="0"/>
        <v>aol.com</v>
      </c>
      <c r="O7" s="39" t="str">
        <f t="shared" si="5"/>
        <v>aol</v>
      </c>
      <c r="P7" s="40" t="str">
        <f t="shared" si="6"/>
        <v>JosephJMartinez</v>
      </c>
      <c r="Q7" s="3" t="s">
        <v>44</v>
      </c>
      <c r="R7" s="44" t="str">
        <f t="shared" si="7"/>
        <v>503-402|2075</v>
      </c>
      <c r="S7" s="45" t="str">
        <f t="shared" si="8"/>
        <v>503</v>
      </c>
      <c r="T7" s="46" t="str">
        <f t="shared" si="9"/>
        <v>402</v>
      </c>
      <c r="U7" s="47" t="str">
        <f t="shared" si="10"/>
        <v>2075</v>
      </c>
      <c r="V7" s="97" t="s">
        <v>230</v>
      </c>
      <c r="W7" s="48" t="str">
        <f t="shared" si="11"/>
        <v>8581</v>
      </c>
    </row>
    <row r="8" spans="1:23" x14ac:dyDescent="0.3">
      <c r="A8" s="3" t="s">
        <v>231</v>
      </c>
      <c r="B8" s="94" t="str">
        <f t="shared" si="1"/>
        <v>Diane</v>
      </c>
      <c r="C8" s="3" t="s">
        <v>232</v>
      </c>
      <c r="D8" s="39" t="str">
        <f t="shared" si="2"/>
        <v>Henry</v>
      </c>
      <c r="E8" s="40" t="str">
        <f t="shared" si="3"/>
        <v>Diane Henry</v>
      </c>
      <c r="F8" s="3" t="s">
        <v>201</v>
      </c>
      <c r="G8" s="3" t="s">
        <v>47</v>
      </c>
      <c r="H8" s="3" t="s">
        <v>48</v>
      </c>
      <c r="I8" s="3" t="s">
        <v>49</v>
      </c>
      <c r="J8" s="7">
        <v>78749</v>
      </c>
      <c r="K8" s="41" t="str">
        <f t="shared" si="4"/>
        <v>78749</v>
      </c>
      <c r="L8" s="3" t="s">
        <v>233</v>
      </c>
      <c r="M8" s="3" t="s">
        <v>234</v>
      </c>
      <c r="N8" s="43" t="str">
        <f t="shared" si="0"/>
        <v>gmail.com</v>
      </c>
      <c r="O8" s="39" t="str">
        <f t="shared" si="5"/>
        <v>gmail</v>
      </c>
      <c r="P8" s="40" t="str">
        <f t="shared" si="6"/>
        <v>DianeKHenry</v>
      </c>
      <c r="Q8" s="3" t="s">
        <v>50</v>
      </c>
      <c r="R8" s="44" t="str">
        <f t="shared" si="7"/>
        <v>512-633|7667</v>
      </c>
      <c r="S8" s="45" t="str">
        <f t="shared" si="8"/>
        <v>512</v>
      </c>
      <c r="T8" s="46" t="str">
        <f t="shared" si="9"/>
        <v>633</v>
      </c>
      <c r="U8" s="47" t="str">
        <f t="shared" si="10"/>
        <v>7667</v>
      </c>
      <c r="V8" s="97" t="s">
        <v>235</v>
      </c>
      <c r="W8" s="48" t="str">
        <f t="shared" si="11"/>
        <v>7264</v>
      </c>
    </row>
    <row r="9" spans="1:23" x14ac:dyDescent="0.3">
      <c r="A9" s="3" t="s">
        <v>236</v>
      </c>
      <c r="B9" s="94" t="str">
        <f t="shared" si="1"/>
        <v>Veronica</v>
      </c>
      <c r="C9" s="3" t="s">
        <v>237</v>
      </c>
      <c r="D9" s="39" t="str">
        <f t="shared" si="2"/>
        <v>Comerford</v>
      </c>
      <c r="E9" s="40" t="str">
        <f t="shared" si="3"/>
        <v>Veronica Comerford</v>
      </c>
      <c r="F9" s="3" t="s">
        <v>201</v>
      </c>
      <c r="G9" s="3" t="s">
        <v>53</v>
      </c>
      <c r="H9" s="3" t="s">
        <v>54</v>
      </c>
      <c r="I9" s="3" t="s">
        <v>55</v>
      </c>
      <c r="J9" s="7">
        <v>36083</v>
      </c>
      <c r="K9" s="41" t="str">
        <f t="shared" si="4"/>
        <v>36083</v>
      </c>
      <c r="L9" s="3" t="s">
        <v>238</v>
      </c>
      <c r="M9" s="3" t="s">
        <v>239</v>
      </c>
      <c r="N9" s="43" t="str">
        <f t="shared" si="0"/>
        <v>gmail.com</v>
      </c>
      <c r="O9" s="39" t="str">
        <f t="shared" si="5"/>
        <v>gmail</v>
      </c>
      <c r="P9" s="40" t="str">
        <f t="shared" si="6"/>
        <v>VeronicaMComerford</v>
      </c>
      <c r="Q9" s="3" t="s">
        <v>56</v>
      </c>
      <c r="R9" s="44" t="str">
        <f t="shared" si="7"/>
        <v>334-725|7343</v>
      </c>
      <c r="S9" s="45" t="str">
        <f t="shared" si="8"/>
        <v>334</v>
      </c>
      <c r="T9" s="46" t="str">
        <f t="shared" si="9"/>
        <v>725</v>
      </c>
      <c r="U9" s="47" t="str">
        <f t="shared" si="10"/>
        <v>7343</v>
      </c>
      <c r="V9" s="97" t="s">
        <v>240</v>
      </c>
      <c r="W9" s="48" t="str">
        <f t="shared" si="11"/>
        <v>9897</v>
      </c>
    </row>
    <row r="10" spans="1:23" x14ac:dyDescent="0.3">
      <c r="A10" s="3" t="s">
        <v>241</v>
      </c>
      <c r="B10" s="94" t="str">
        <f t="shared" si="1"/>
        <v>Beverly</v>
      </c>
      <c r="C10" s="3" t="s">
        <v>242</v>
      </c>
      <c r="D10" s="39" t="str">
        <f t="shared" si="2"/>
        <v>Nixon</v>
      </c>
      <c r="E10" s="40" t="str">
        <f t="shared" si="3"/>
        <v>Beverly Nixon</v>
      </c>
      <c r="F10" s="3" t="s">
        <v>201</v>
      </c>
      <c r="G10" s="3" t="s">
        <v>59</v>
      </c>
      <c r="H10" s="3" t="s">
        <v>60</v>
      </c>
      <c r="I10" s="3" t="s">
        <v>61</v>
      </c>
      <c r="J10" s="7">
        <v>11101</v>
      </c>
      <c r="K10" s="41" t="str">
        <f t="shared" si="4"/>
        <v>11101</v>
      </c>
      <c r="L10" s="3" t="s">
        <v>243</v>
      </c>
      <c r="M10" s="3" t="s">
        <v>244</v>
      </c>
      <c r="N10" s="43" t="str">
        <f t="shared" si="0"/>
        <v>aol.com</v>
      </c>
      <c r="O10" s="39" t="str">
        <f t="shared" si="5"/>
        <v>aol</v>
      </c>
      <c r="P10" s="40" t="str">
        <f t="shared" si="6"/>
        <v>BeverlyDNixon</v>
      </c>
      <c r="Q10" s="3" t="s">
        <v>62</v>
      </c>
      <c r="R10" s="44" t="str">
        <f t="shared" si="7"/>
        <v>347-626|0700</v>
      </c>
      <c r="S10" s="45" t="str">
        <f t="shared" si="8"/>
        <v>347</v>
      </c>
      <c r="T10" s="46" t="str">
        <f t="shared" si="9"/>
        <v>626</v>
      </c>
      <c r="U10" s="47" t="str">
        <f t="shared" si="10"/>
        <v>0700</v>
      </c>
      <c r="V10" s="97" t="s">
        <v>245</v>
      </c>
      <c r="W10" s="48" t="str">
        <f t="shared" si="11"/>
        <v>7922</v>
      </c>
    </row>
    <row r="11" spans="1:23" x14ac:dyDescent="0.3">
      <c r="A11" s="3" t="s">
        <v>246</v>
      </c>
      <c r="B11" s="94" t="str">
        <f t="shared" si="1"/>
        <v>Ivan</v>
      </c>
      <c r="C11" s="3" t="s">
        <v>247</v>
      </c>
      <c r="D11" s="39" t="str">
        <f t="shared" si="2"/>
        <v>Layton</v>
      </c>
      <c r="E11" s="40" t="str">
        <f t="shared" si="3"/>
        <v>Ivan Layton</v>
      </c>
      <c r="F11" s="3" t="s">
        <v>207</v>
      </c>
      <c r="G11" s="3" t="s">
        <v>65</v>
      </c>
      <c r="H11" s="3" t="s">
        <v>66</v>
      </c>
      <c r="I11" s="3" t="s">
        <v>61</v>
      </c>
      <c r="J11" s="7">
        <v>12207</v>
      </c>
      <c r="K11" s="41" t="str">
        <f t="shared" si="4"/>
        <v>12207</v>
      </c>
      <c r="L11" s="3" t="s">
        <v>248</v>
      </c>
      <c r="M11" s="3" t="s">
        <v>249</v>
      </c>
      <c r="N11" s="43" t="str">
        <f t="shared" si="0"/>
        <v>gmail.com</v>
      </c>
      <c r="O11" s="39" t="str">
        <f t="shared" si="5"/>
        <v>gmail</v>
      </c>
      <c r="P11" s="40" t="str">
        <f t="shared" si="6"/>
        <v>IvanSLayton</v>
      </c>
      <c r="Q11" s="3" t="s">
        <v>67</v>
      </c>
      <c r="R11" s="44" t="str">
        <f t="shared" si="7"/>
        <v>518-431|7602</v>
      </c>
      <c r="S11" s="45" t="str">
        <f t="shared" si="8"/>
        <v>518</v>
      </c>
      <c r="T11" s="46" t="str">
        <f t="shared" si="9"/>
        <v>431</v>
      </c>
      <c r="U11" s="47" t="str">
        <f t="shared" si="10"/>
        <v>7602</v>
      </c>
      <c r="V11" s="97" t="s">
        <v>425</v>
      </c>
      <c r="W11" s="48" t="str">
        <f t="shared" si="11"/>
        <v>1298</v>
      </c>
    </row>
    <row r="12" spans="1:23" x14ac:dyDescent="0.3">
      <c r="A12" s="3" t="s">
        <v>250</v>
      </c>
      <c r="B12" s="94" t="str">
        <f t="shared" si="1"/>
        <v>Shannon</v>
      </c>
      <c r="C12" s="3" t="s">
        <v>251</v>
      </c>
      <c r="D12" s="39" t="str">
        <f t="shared" si="2"/>
        <v>Ford</v>
      </c>
      <c r="E12" s="40" t="str">
        <f t="shared" si="3"/>
        <v>Shannon Ford</v>
      </c>
      <c r="F12" s="3" t="s">
        <v>201</v>
      </c>
      <c r="G12" s="3" t="s">
        <v>70</v>
      </c>
      <c r="H12" s="3" t="s">
        <v>71</v>
      </c>
      <c r="I12" s="3" t="s">
        <v>49</v>
      </c>
      <c r="J12" s="7">
        <v>77803</v>
      </c>
      <c r="K12" s="41" t="str">
        <f t="shared" si="4"/>
        <v>77803</v>
      </c>
      <c r="L12" s="3" t="s">
        <v>252</v>
      </c>
      <c r="M12" s="3" t="s">
        <v>253</v>
      </c>
      <c r="N12" s="43" t="str">
        <f t="shared" si="0"/>
        <v>aol.com</v>
      </c>
      <c r="O12" s="39" t="str">
        <f t="shared" si="5"/>
        <v>aol</v>
      </c>
      <c r="P12" s="40" t="str">
        <f t="shared" si="6"/>
        <v>ShannonHFord</v>
      </c>
      <c r="Q12" s="3" t="s">
        <v>72</v>
      </c>
      <c r="R12" s="44" t="str">
        <f t="shared" si="7"/>
        <v>979-814|1664</v>
      </c>
      <c r="S12" s="45" t="str">
        <f t="shared" si="8"/>
        <v>979</v>
      </c>
      <c r="T12" s="46" t="str">
        <f t="shared" si="9"/>
        <v>814</v>
      </c>
      <c r="U12" s="47" t="str">
        <f t="shared" si="10"/>
        <v>1664</v>
      </c>
      <c r="V12" s="97" t="s">
        <v>421</v>
      </c>
      <c r="W12" s="48" t="str">
        <f t="shared" si="11"/>
        <v>21738</v>
      </c>
    </row>
    <row r="13" spans="1:23" x14ac:dyDescent="0.3">
      <c r="A13" s="3" t="s">
        <v>254</v>
      </c>
      <c r="B13" s="94" t="str">
        <f t="shared" si="1"/>
        <v>Debra</v>
      </c>
      <c r="C13" s="3" t="s">
        <v>255</v>
      </c>
      <c r="D13" s="39" t="str">
        <f t="shared" si="2"/>
        <v>Ponce</v>
      </c>
      <c r="E13" s="40" t="str">
        <f t="shared" si="3"/>
        <v>Debra Ponce</v>
      </c>
      <c r="F13" s="3" t="s">
        <v>201</v>
      </c>
      <c r="G13" s="3" t="s">
        <v>75</v>
      </c>
      <c r="H13" s="3" t="s">
        <v>76</v>
      </c>
      <c r="I13" s="3" t="s">
        <v>49</v>
      </c>
      <c r="J13" s="7">
        <v>75247</v>
      </c>
      <c r="K13" s="41" t="str">
        <f t="shared" si="4"/>
        <v>75247</v>
      </c>
      <c r="L13" s="3" t="s">
        <v>256</v>
      </c>
      <c r="M13" s="3" t="s">
        <v>257</v>
      </c>
      <c r="N13" s="43" t="str">
        <f t="shared" si="0"/>
        <v>gmail.com</v>
      </c>
      <c r="O13" s="39" t="str">
        <f t="shared" si="5"/>
        <v>gmail</v>
      </c>
      <c r="P13" s="40" t="str">
        <f t="shared" si="6"/>
        <v>DebraFPonce</v>
      </c>
      <c r="Q13" s="3" t="s">
        <v>77</v>
      </c>
      <c r="R13" s="44" t="str">
        <f t="shared" si="7"/>
        <v>254-488|3212</v>
      </c>
      <c r="S13" s="45" t="str">
        <f t="shared" si="8"/>
        <v>254</v>
      </c>
      <c r="T13" s="46" t="str">
        <f t="shared" si="9"/>
        <v>488</v>
      </c>
      <c r="U13" s="47" t="str">
        <f t="shared" si="10"/>
        <v>3212</v>
      </c>
      <c r="V13" s="97" t="s">
        <v>258</v>
      </c>
      <c r="W13" s="48" t="str">
        <f t="shared" si="11"/>
        <v>7259</v>
      </c>
    </row>
    <row r="14" spans="1:23" x14ac:dyDescent="0.3">
      <c r="A14" s="3" t="s">
        <v>259</v>
      </c>
      <c r="B14" s="94" t="str">
        <f t="shared" si="1"/>
        <v>Margaret</v>
      </c>
      <c r="C14" s="3" t="s">
        <v>260</v>
      </c>
      <c r="D14" s="39" t="str">
        <f t="shared" si="2"/>
        <v>Bryner</v>
      </c>
      <c r="E14" s="40" t="str">
        <f t="shared" si="3"/>
        <v>Margaret Bryner</v>
      </c>
      <c r="F14" s="3" t="s">
        <v>201</v>
      </c>
      <c r="G14" s="3" t="s">
        <v>80</v>
      </c>
      <c r="H14" s="3" t="s">
        <v>81</v>
      </c>
      <c r="I14" s="3" t="s">
        <v>82</v>
      </c>
      <c r="J14" s="7">
        <v>2905</v>
      </c>
      <c r="K14" s="41" t="str">
        <f t="shared" si="4"/>
        <v>02905</v>
      </c>
      <c r="L14" s="3" t="s">
        <v>261</v>
      </c>
      <c r="M14" s="3" t="s">
        <v>262</v>
      </c>
      <c r="N14" s="43" t="str">
        <f t="shared" si="0"/>
        <v>aol.com</v>
      </c>
      <c r="O14" s="39" t="str">
        <f t="shared" si="5"/>
        <v>aol</v>
      </c>
      <c r="P14" s="40" t="str">
        <f t="shared" si="6"/>
        <v>MargaretRBryner</v>
      </c>
      <c r="Q14" s="3" t="s">
        <v>83</v>
      </c>
      <c r="R14" s="44" t="str">
        <f t="shared" si="7"/>
        <v>401-222|2097</v>
      </c>
      <c r="S14" s="45" t="str">
        <f t="shared" si="8"/>
        <v>401</v>
      </c>
      <c r="T14" s="46" t="str">
        <f t="shared" si="9"/>
        <v>222</v>
      </c>
      <c r="U14" s="47" t="str">
        <f t="shared" si="10"/>
        <v>2097</v>
      </c>
      <c r="V14" s="97" t="s">
        <v>263</v>
      </c>
      <c r="W14" s="48" t="str">
        <f t="shared" si="11"/>
        <v>513</v>
      </c>
    </row>
    <row r="15" spans="1:23" x14ac:dyDescent="0.3">
      <c r="A15" s="3" t="s">
        <v>264</v>
      </c>
      <c r="B15" s="94" t="str">
        <f t="shared" si="1"/>
        <v>Barbara</v>
      </c>
      <c r="C15" s="3" t="s">
        <v>265</v>
      </c>
      <c r="D15" s="39" t="str">
        <f t="shared" si="2"/>
        <v>Smith</v>
      </c>
      <c r="E15" s="40" t="str">
        <f t="shared" si="3"/>
        <v>Barbara Smith</v>
      </c>
      <c r="F15" s="3" t="s">
        <v>201</v>
      </c>
      <c r="G15" s="3" t="s">
        <v>86</v>
      </c>
      <c r="H15" s="3" t="s">
        <v>87</v>
      </c>
      <c r="I15" s="3" t="s">
        <v>25</v>
      </c>
      <c r="J15" s="7">
        <v>8232</v>
      </c>
      <c r="K15" s="41" t="str">
        <f t="shared" si="4"/>
        <v>08232</v>
      </c>
      <c r="L15" s="3" t="s">
        <v>266</v>
      </c>
      <c r="M15" s="3" t="s">
        <v>267</v>
      </c>
      <c r="N15" s="43" t="str">
        <f t="shared" si="0"/>
        <v>hotmail.com</v>
      </c>
      <c r="O15" s="39" t="str">
        <f t="shared" si="5"/>
        <v>hotmail</v>
      </c>
      <c r="P15" s="40" t="str">
        <f t="shared" si="6"/>
        <v>BarbaraESmith</v>
      </c>
      <c r="Q15" s="3" t="s">
        <v>88</v>
      </c>
      <c r="R15" s="44" t="str">
        <f t="shared" si="7"/>
        <v>609-412|4268</v>
      </c>
      <c r="S15" s="45" t="str">
        <f t="shared" si="8"/>
        <v>609</v>
      </c>
      <c r="T15" s="46" t="str">
        <f t="shared" si="9"/>
        <v>412</v>
      </c>
      <c r="U15" s="47" t="str">
        <f t="shared" si="10"/>
        <v>4268</v>
      </c>
      <c r="V15" s="97" t="s">
        <v>268</v>
      </c>
      <c r="W15" s="48" t="str">
        <f t="shared" si="11"/>
        <v>1895</v>
      </c>
    </row>
    <row r="16" spans="1:23" x14ac:dyDescent="0.3">
      <c r="A16" s="3" t="s">
        <v>269</v>
      </c>
      <c r="B16" s="94" t="str">
        <f t="shared" si="1"/>
        <v>Sue</v>
      </c>
      <c r="C16" s="3" t="s">
        <v>270</v>
      </c>
      <c r="D16" s="39" t="str">
        <f t="shared" si="2"/>
        <v>Gay</v>
      </c>
      <c r="E16" s="40" t="str">
        <f t="shared" si="3"/>
        <v>Sue Gay</v>
      </c>
      <c r="F16" s="3" t="s">
        <v>201</v>
      </c>
      <c r="G16" s="3" t="s">
        <v>91</v>
      </c>
      <c r="H16" s="3" t="s">
        <v>92</v>
      </c>
      <c r="I16" s="3" t="s">
        <v>93</v>
      </c>
      <c r="J16" s="7">
        <v>54620</v>
      </c>
      <c r="K16" s="41" t="str">
        <f t="shared" si="4"/>
        <v>54620</v>
      </c>
      <c r="L16" s="3" t="s">
        <v>271</v>
      </c>
      <c r="M16" s="3" t="s">
        <v>272</v>
      </c>
      <c r="N16" s="43" t="str">
        <f t="shared" si="0"/>
        <v>aol.com</v>
      </c>
      <c r="O16" s="39" t="str">
        <f t="shared" si="5"/>
        <v>aol</v>
      </c>
      <c r="P16" s="40" t="str">
        <f t="shared" si="6"/>
        <v>SuePGay</v>
      </c>
      <c r="Q16" s="3" t="s">
        <v>94</v>
      </c>
      <c r="R16" s="44" t="str">
        <f t="shared" si="7"/>
        <v>608-272|8021</v>
      </c>
      <c r="S16" s="45" t="str">
        <f t="shared" si="8"/>
        <v>608</v>
      </c>
      <c r="T16" s="46" t="str">
        <f t="shared" si="9"/>
        <v>272</v>
      </c>
      <c r="U16" s="47" t="str">
        <f t="shared" si="10"/>
        <v>8021</v>
      </c>
      <c r="V16" s="97" t="s">
        <v>273</v>
      </c>
      <c r="W16" s="48" t="str">
        <f t="shared" si="11"/>
        <v>218</v>
      </c>
    </row>
    <row r="17" spans="1:23" x14ac:dyDescent="0.3">
      <c r="A17" s="3" t="s">
        <v>274</v>
      </c>
      <c r="B17" s="94" t="str">
        <f t="shared" si="1"/>
        <v>Mark</v>
      </c>
      <c r="C17" s="3" t="s">
        <v>275</v>
      </c>
      <c r="D17" s="39" t="str">
        <f t="shared" si="2"/>
        <v>Flores</v>
      </c>
      <c r="E17" s="40" t="str">
        <f t="shared" si="3"/>
        <v>Mark Flores</v>
      </c>
      <c r="F17" s="3" t="s">
        <v>207</v>
      </c>
      <c r="G17" s="3" t="s">
        <v>97</v>
      </c>
      <c r="H17" s="3" t="s">
        <v>98</v>
      </c>
      <c r="I17" s="3" t="s">
        <v>99</v>
      </c>
      <c r="J17" s="7">
        <v>48607</v>
      </c>
      <c r="K17" s="41" t="str">
        <f t="shared" si="4"/>
        <v>48607</v>
      </c>
      <c r="L17" s="3" t="s">
        <v>276</v>
      </c>
      <c r="M17" s="3" t="s">
        <v>277</v>
      </c>
      <c r="N17" s="43" t="str">
        <f t="shared" si="0"/>
        <v>aol.com</v>
      </c>
      <c r="O17" s="39" t="str">
        <f t="shared" si="5"/>
        <v>aol</v>
      </c>
      <c r="P17" s="40" t="str">
        <f t="shared" si="6"/>
        <v>MarkSFlores</v>
      </c>
      <c r="Q17" s="3" t="s">
        <v>100</v>
      </c>
      <c r="R17" s="44" t="str">
        <f t="shared" si="7"/>
        <v>989-669|4705</v>
      </c>
      <c r="S17" s="45" t="str">
        <f t="shared" si="8"/>
        <v>989</v>
      </c>
      <c r="T17" s="46" t="str">
        <f t="shared" si="9"/>
        <v>669</v>
      </c>
      <c r="U17" s="47" t="str">
        <f t="shared" si="10"/>
        <v>4705</v>
      </c>
      <c r="V17" s="97" t="s">
        <v>278</v>
      </c>
      <c r="W17" s="48" t="str">
        <f t="shared" si="11"/>
        <v>239</v>
      </c>
    </row>
    <row r="18" spans="1:23" x14ac:dyDescent="0.3">
      <c r="A18" s="3" t="s">
        <v>279</v>
      </c>
      <c r="B18" s="94" t="str">
        <f t="shared" si="1"/>
        <v>Julie</v>
      </c>
      <c r="C18" s="3" t="s">
        <v>280</v>
      </c>
      <c r="D18" s="39" t="str">
        <f t="shared" si="2"/>
        <v>Purington</v>
      </c>
      <c r="E18" s="40" t="str">
        <f t="shared" si="3"/>
        <v>Julie Purington</v>
      </c>
      <c r="F18" s="3" t="s">
        <v>201</v>
      </c>
      <c r="G18" s="3" t="s">
        <v>103</v>
      </c>
      <c r="H18" s="3" t="s">
        <v>104</v>
      </c>
      <c r="I18" s="3" t="s">
        <v>25</v>
      </c>
      <c r="J18" s="7">
        <v>8854</v>
      </c>
      <c r="K18" s="41" t="str">
        <f t="shared" si="4"/>
        <v>08854</v>
      </c>
      <c r="L18" s="3" t="s">
        <v>281</v>
      </c>
      <c r="M18" s="3" t="s">
        <v>282</v>
      </c>
      <c r="N18" s="43" t="str">
        <f t="shared" si="0"/>
        <v>hotmail.com</v>
      </c>
      <c r="O18" s="39" t="str">
        <f t="shared" si="5"/>
        <v>hotmail</v>
      </c>
      <c r="P18" s="40" t="str">
        <f t="shared" si="6"/>
        <v>JulieBPurington</v>
      </c>
      <c r="Q18" s="3" t="s">
        <v>105</v>
      </c>
      <c r="R18" s="44" t="str">
        <f t="shared" si="7"/>
        <v>732-981|4756</v>
      </c>
      <c r="S18" s="45" t="str">
        <f t="shared" si="8"/>
        <v>732</v>
      </c>
      <c r="T18" s="46" t="str">
        <f t="shared" si="9"/>
        <v>981</v>
      </c>
      <c r="U18" s="47" t="str">
        <f t="shared" si="10"/>
        <v>4756</v>
      </c>
      <c r="V18" s="97" t="s">
        <v>422</v>
      </c>
      <c r="W18" s="48" t="str">
        <f t="shared" si="11"/>
        <v>60260</v>
      </c>
    </row>
    <row r="19" spans="1:23" x14ac:dyDescent="0.3">
      <c r="A19" s="3" t="s">
        <v>283</v>
      </c>
      <c r="B19" s="94" t="str">
        <f t="shared" si="1"/>
        <v>Debbie</v>
      </c>
      <c r="C19" s="3" t="s">
        <v>284</v>
      </c>
      <c r="D19" s="39" t="str">
        <f t="shared" si="2"/>
        <v>Schuler</v>
      </c>
      <c r="E19" s="40" t="str">
        <f t="shared" si="3"/>
        <v>Debbie Schuler</v>
      </c>
      <c r="F19" s="3" t="s">
        <v>201</v>
      </c>
      <c r="G19" s="3" t="s">
        <v>108</v>
      </c>
      <c r="H19" s="3" t="s">
        <v>109</v>
      </c>
      <c r="I19" s="3" t="s">
        <v>110</v>
      </c>
      <c r="J19" s="7">
        <v>38008</v>
      </c>
      <c r="K19" s="41" t="str">
        <f t="shared" si="4"/>
        <v>38008</v>
      </c>
      <c r="L19" s="3" t="s">
        <v>285</v>
      </c>
      <c r="M19" s="3" t="s">
        <v>286</v>
      </c>
      <c r="N19" s="43" t="str">
        <f t="shared" si="0"/>
        <v>hotmail.com</v>
      </c>
      <c r="O19" s="39" t="str">
        <f t="shared" si="5"/>
        <v>hotmail</v>
      </c>
      <c r="P19" s="40" t="str">
        <f t="shared" si="6"/>
        <v>DebbieJSchuler</v>
      </c>
      <c r="Q19" s="3" t="s">
        <v>111</v>
      </c>
      <c r="R19" s="44" t="str">
        <f t="shared" si="7"/>
        <v>731-228|0270</v>
      </c>
      <c r="S19" s="45" t="str">
        <f t="shared" si="8"/>
        <v>731</v>
      </c>
      <c r="T19" s="46" t="str">
        <f t="shared" si="9"/>
        <v>228</v>
      </c>
      <c r="U19" s="47" t="str">
        <f t="shared" si="10"/>
        <v>0270</v>
      </c>
      <c r="V19" s="97" t="s">
        <v>287</v>
      </c>
      <c r="W19" s="48" t="str">
        <f t="shared" si="11"/>
        <v>160</v>
      </c>
    </row>
    <row r="20" spans="1:23" x14ac:dyDescent="0.3">
      <c r="A20" s="3" t="s">
        <v>288</v>
      </c>
      <c r="B20" s="94" t="str">
        <f t="shared" si="1"/>
        <v>Grace</v>
      </c>
      <c r="C20" s="3" t="s">
        <v>289</v>
      </c>
      <c r="D20" s="39" t="str">
        <f t="shared" si="2"/>
        <v>Renninger</v>
      </c>
      <c r="E20" s="40" t="str">
        <f t="shared" si="3"/>
        <v>Grace Renninger</v>
      </c>
      <c r="F20" s="3" t="s">
        <v>201</v>
      </c>
      <c r="G20" s="3" t="s">
        <v>114</v>
      </c>
      <c r="H20" s="3" t="s">
        <v>115</v>
      </c>
      <c r="I20" s="3" t="s">
        <v>13</v>
      </c>
      <c r="J20" s="7">
        <v>60661</v>
      </c>
      <c r="K20" s="41" t="str">
        <f t="shared" si="4"/>
        <v>60661</v>
      </c>
      <c r="L20" s="3" t="s">
        <v>290</v>
      </c>
      <c r="M20" s="3" t="s">
        <v>291</v>
      </c>
      <c r="N20" s="43" t="str">
        <f t="shared" si="0"/>
        <v>gmail.com</v>
      </c>
      <c r="O20" s="39" t="str">
        <f t="shared" si="5"/>
        <v>gmail</v>
      </c>
      <c r="P20" s="40" t="str">
        <f t="shared" si="6"/>
        <v>GraceCRenninger</v>
      </c>
      <c r="Q20" s="3" t="s">
        <v>116</v>
      </c>
      <c r="R20" s="44" t="str">
        <f t="shared" si="7"/>
        <v>773-250|4788</v>
      </c>
      <c r="S20" s="45" t="str">
        <f t="shared" si="8"/>
        <v>773</v>
      </c>
      <c r="T20" s="46" t="str">
        <f t="shared" si="9"/>
        <v>250</v>
      </c>
      <c r="U20" s="47" t="str">
        <f t="shared" si="10"/>
        <v>4788</v>
      </c>
      <c r="V20" s="97" t="s">
        <v>292</v>
      </c>
      <c r="W20" s="48" t="str">
        <f t="shared" si="11"/>
        <v>939</v>
      </c>
    </row>
    <row r="21" spans="1:23" x14ac:dyDescent="0.3">
      <c r="A21" s="3" t="s">
        <v>293</v>
      </c>
      <c r="B21" s="94" t="str">
        <f t="shared" si="1"/>
        <v>James</v>
      </c>
      <c r="C21" s="3" t="s">
        <v>294</v>
      </c>
      <c r="D21" s="39" t="str">
        <f t="shared" si="2"/>
        <v>Weiss</v>
      </c>
      <c r="E21" s="40" t="str">
        <f t="shared" si="3"/>
        <v>James Weiss</v>
      </c>
      <c r="F21" s="3" t="s">
        <v>207</v>
      </c>
      <c r="G21" s="3" t="s">
        <v>119</v>
      </c>
      <c r="H21" s="3" t="s">
        <v>120</v>
      </c>
      <c r="I21" s="3" t="s">
        <v>49</v>
      </c>
      <c r="J21" s="7">
        <v>77060</v>
      </c>
      <c r="K21" s="41" t="str">
        <f t="shared" si="4"/>
        <v>77060</v>
      </c>
      <c r="L21" s="3" t="s">
        <v>295</v>
      </c>
      <c r="M21" s="3" t="s">
        <v>296</v>
      </c>
      <c r="N21" s="43" t="str">
        <f t="shared" si="0"/>
        <v>aol.com</v>
      </c>
      <c r="O21" s="39" t="str">
        <f t="shared" si="5"/>
        <v>aol</v>
      </c>
      <c r="P21" s="40" t="str">
        <f t="shared" si="6"/>
        <v>JamesCWeiss</v>
      </c>
      <c r="Q21" s="3" t="s">
        <v>121</v>
      </c>
      <c r="R21" s="44" t="str">
        <f t="shared" si="7"/>
        <v>832-232|4190</v>
      </c>
      <c r="S21" s="45" t="str">
        <f t="shared" si="8"/>
        <v>832</v>
      </c>
      <c r="T21" s="46" t="str">
        <f t="shared" si="9"/>
        <v>232</v>
      </c>
      <c r="U21" s="47" t="str">
        <f t="shared" si="10"/>
        <v>4190</v>
      </c>
      <c r="V21" s="97" t="s">
        <v>297</v>
      </c>
      <c r="W21" s="48" t="str">
        <f t="shared" si="11"/>
        <v>0787</v>
      </c>
    </row>
    <row r="22" spans="1:23" x14ac:dyDescent="0.3">
      <c r="A22" s="3" t="s">
        <v>298</v>
      </c>
      <c r="B22" s="94" t="str">
        <f t="shared" si="1"/>
        <v>Addie</v>
      </c>
      <c r="C22" s="3" t="s">
        <v>299</v>
      </c>
      <c r="D22" s="39" t="str">
        <f t="shared" si="2"/>
        <v>Stevenson</v>
      </c>
      <c r="E22" s="40" t="str">
        <f t="shared" si="3"/>
        <v>Addie Stevenson</v>
      </c>
      <c r="F22" s="3" t="s">
        <v>201</v>
      </c>
      <c r="G22" s="3" t="s">
        <v>300</v>
      </c>
      <c r="H22" s="3" t="s">
        <v>301</v>
      </c>
      <c r="I22" s="3" t="s">
        <v>302</v>
      </c>
      <c r="J22" s="7">
        <v>32256</v>
      </c>
      <c r="K22" s="41" t="str">
        <f t="shared" si="4"/>
        <v>32256</v>
      </c>
      <c r="L22" s="3" t="s">
        <v>303</v>
      </c>
      <c r="M22" s="3" t="s">
        <v>304</v>
      </c>
      <c r="N22" s="43" t="str">
        <f t="shared" si="0"/>
        <v>gmail.com</v>
      </c>
      <c r="O22" s="39" t="str">
        <f t="shared" si="5"/>
        <v>gmail</v>
      </c>
      <c r="P22" s="40" t="str">
        <f t="shared" si="6"/>
        <v>AddieJStevenson</v>
      </c>
      <c r="Q22" s="3" t="s">
        <v>305</v>
      </c>
      <c r="R22" s="44" t="str">
        <f t="shared" si="7"/>
        <v>904-248|2500</v>
      </c>
      <c r="S22" s="45" t="str">
        <f t="shared" si="8"/>
        <v>904</v>
      </c>
      <c r="T22" s="46" t="str">
        <f t="shared" si="9"/>
        <v>248</v>
      </c>
      <c r="U22" s="47" t="str">
        <f t="shared" si="10"/>
        <v>2500</v>
      </c>
      <c r="V22" s="97" t="s">
        <v>306</v>
      </c>
      <c r="W22" s="48" t="str">
        <f t="shared" si="11"/>
        <v>5854</v>
      </c>
    </row>
    <row r="23" spans="1:23" x14ac:dyDescent="0.3">
      <c r="A23" s="3" t="s">
        <v>307</v>
      </c>
      <c r="B23" s="94" t="str">
        <f t="shared" si="1"/>
        <v>Patrick</v>
      </c>
      <c r="C23" s="3" t="s">
        <v>308</v>
      </c>
      <c r="D23" s="39" t="str">
        <f t="shared" si="2"/>
        <v>Mccurdy</v>
      </c>
      <c r="E23" s="40" t="str">
        <f t="shared" si="3"/>
        <v>Patrick Mccurdy</v>
      </c>
      <c r="F23" s="3" t="s">
        <v>207</v>
      </c>
      <c r="G23" s="3" t="s">
        <v>309</v>
      </c>
      <c r="H23" s="3" t="s">
        <v>310</v>
      </c>
      <c r="I23" s="3" t="s">
        <v>311</v>
      </c>
      <c r="J23" s="7">
        <v>68956</v>
      </c>
      <c r="K23" s="41" t="str">
        <f t="shared" si="4"/>
        <v>68956</v>
      </c>
      <c r="L23" s="3" t="s">
        <v>312</v>
      </c>
      <c r="M23" s="3" t="s">
        <v>313</v>
      </c>
      <c r="N23" s="43" t="str">
        <f t="shared" si="0"/>
        <v>hotmail.com</v>
      </c>
      <c r="O23" s="39" t="str">
        <f t="shared" si="5"/>
        <v>hotmail</v>
      </c>
      <c r="P23" s="40" t="str">
        <f t="shared" si="6"/>
        <v>PatrickRMcCurdy</v>
      </c>
      <c r="Q23" s="3" t="s">
        <v>314</v>
      </c>
      <c r="R23" s="44" t="str">
        <f t="shared" si="7"/>
        <v>402-752|6280</v>
      </c>
      <c r="S23" s="45" t="str">
        <f t="shared" si="8"/>
        <v>402</v>
      </c>
      <c r="T23" s="46" t="str">
        <f t="shared" si="9"/>
        <v>752</v>
      </c>
      <c r="U23" s="47" t="str">
        <f t="shared" si="10"/>
        <v>6280</v>
      </c>
      <c r="V23" s="97" t="s">
        <v>315</v>
      </c>
      <c r="W23" s="48" t="str">
        <f t="shared" si="11"/>
        <v>9019</v>
      </c>
    </row>
    <row r="24" spans="1:23" x14ac:dyDescent="0.3">
      <c r="A24" s="3" t="s">
        <v>316</v>
      </c>
      <c r="B24" s="94" t="str">
        <f t="shared" si="1"/>
        <v>Laura</v>
      </c>
      <c r="C24" s="3" t="s">
        <v>317</v>
      </c>
      <c r="D24" s="39" t="str">
        <f t="shared" si="2"/>
        <v>Hailey</v>
      </c>
      <c r="E24" s="40" t="str">
        <f t="shared" si="3"/>
        <v>Laura Hailey</v>
      </c>
      <c r="F24" s="3" t="s">
        <v>201</v>
      </c>
      <c r="G24" s="3" t="s">
        <v>318</v>
      </c>
      <c r="H24" s="3" t="s">
        <v>319</v>
      </c>
      <c r="I24" s="3" t="s">
        <v>320</v>
      </c>
      <c r="J24" s="7">
        <v>84627</v>
      </c>
      <c r="K24" s="41" t="str">
        <f t="shared" si="4"/>
        <v>84627</v>
      </c>
      <c r="L24" s="3" t="s">
        <v>321</v>
      </c>
      <c r="M24" s="3" t="s">
        <v>322</v>
      </c>
      <c r="N24" s="43" t="str">
        <f t="shared" si="0"/>
        <v>aol.com</v>
      </c>
      <c r="O24" s="39" t="str">
        <f t="shared" si="5"/>
        <v>aol</v>
      </c>
      <c r="P24" s="40" t="str">
        <f t="shared" si="6"/>
        <v>LauraAHailey</v>
      </c>
      <c r="Q24" s="3" t="s">
        <v>323</v>
      </c>
      <c r="R24" s="44" t="str">
        <f t="shared" si="7"/>
        <v>435-283|1109</v>
      </c>
      <c r="S24" s="45" t="str">
        <f t="shared" si="8"/>
        <v>435</v>
      </c>
      <c r="T24" s="46" t="str">
        <f t="shared" si="9"/>
        <v>283</v>
      </c>
      <c r="U24" s="47" t="str">
        <f t="shared" si="10"/>
        <v>1109</v>
      </c>
      <c r="V24" s="97" t="s">
        <v>324</v>
      </c>
      <c r="W24" s="48" t="str">
        <f t="shared" si="11"/>
        <v>701</v>
      </c>
    </row>
    <row r="25" spans="1:23" x14ac:dyDescent="0.3">
      <c r="A25" s="3" t="s">
        <v>325</v>
      </c>
      <c r="B25" s="94" t="str">
        <f t="shared" si="1"/>
        <v>Daniel</v>
      </c>
      <c r="C25" s="3" t="s">
        <v>326</v>
      </c>
      <c r="D25" s="39" t="str">
        <f t="shared" si="2"/>
        <v>Girard</v>
      </c>
      <c r="E25" s="40" t="str">
        <f t="shared" si="3"/>
        <v>Daniel Girard</v>
      </c>
      <c r="F25" s="3" t="s">
        <v>207</v>
      </c>
      <c r="G25" s="3" t="s">
        <v>327</v>
      </c>
      <c r="H25" s="3" t="s">
        <v>328</v>
      </c>
      <c r="I25" s="3" t="s">
        <v>329</v>
      </c>
      <c r="J25" s="7">
        <v>25443</v>
      </c>
      <c r="K25" s="41" t="str">
        <f t="shared" si="4"/>
        <v>25443</v>
      </c>
      <c r="L25" s="3" t="s">
        <v>330</v>
      </c>
      <c r="M25" s="3" t="s">
        <v>331</v>
      </c>
      <c r="N25" s="43" t="str">
        <f t="shared" si="0"/>
        <v>aol.com</v>
      </c>
      <c r="O25" s="39" t="str">
        <f t="shared" si="5"/>
        <v>aol</v>
      </c>
      <c r="P25" s="40" t="str">
        <f t="shared" si="6"/>
        <v>DanielMGirard</v>
      </c>
      <c r="Q25" s="3" t="s">
        <v>332</v>
      </c>
      <c r="R25" s="44" t="str">
        <f t="shared" si="7"/>
        <v>304-870|4512</v>
      </c>
      <c r="S25" s="45" t="str">
        <f t="shared" si="8"/>
        <v>304</v>
      </c>
      <c r="T25" s="46" t="str">
        <f t="shared" si="9"/>
        <v>870</v>
      </c>
      <c r="U25" s="47" t="str">
        <f t="shared" si="10"/>
        <v>4512</v>
      </c>
      <c r="V25" s="97" t="s">
        <v>333</v>
      </c>
      <c r="W25" s="48" t="str">
        <f t="shared" si="11"/>
        <v>7333</v>
      </c>
    </row>
    <row r="26" spans="1:23" x14ac:dyDescent="0.3">
      <c r="A26" s="3" t="s">
        <v>334</v>
      </c>
      <c r="B26" s="94" t="str">
        <f t="shared" si="1"/>
        <v>Queen</v>
      </c>
      <c r="C26" s="3" t="s">
        <v>335</v>
      </c>
      <c r="D26" s="39" t="str">
        <f t="shared" si="2"/>
        <v>Watson</v>
      </c>
      <c r="E26" s="40" t="str">
        <f t="shared" si="3"/>
        <v>Queen Watson</v>
      </c>
      <c r="F26" s="3" t="s">
        <v>201</v>
      </c>
      <c r="G26" s="3" t="s">
        <v>336</v>
      </c>
      <c r="H26" s="3" t="s">
        <v>337</v>
      </c>
      <c r="I26" s="3" t="s">
        <v>19</v>
      </c>
      <c r="J26" s="7">
        <v>90017</v>
      </c>
      <c r="K26" s="41" t="str">
        <f t="shared" si="4"/>
        <v>90017</v>
      </c>
      <c r="L26" s="3" t="s">
        <v>338</v>
      </c>
      <c r="M26" s="3" t="s">
        <v>339</v>
      </c>
      <c r="N26" s="43" t="str">
        <f t="shared" si="0"/>
        <v>gmail.com</v>
      </c>
      <c r="O26" s="39" t="str">
        <f t="shared" si="5"/>
        <v>gmail</v>
      </c>
      <c r="P26" s="40" t="str">
        <f t="shared" si="6"/>
        <v>QueenRWatson</v>
      </c>
      <c r="Q26" s="3" t="s">
        <v>340</v>
      </c>
      <c r="R26" s="44" t="str">
        <f t="shared" si="7"/>
        <v>760-488|9781</v>
      </c>
      <c r="S26" s="45" t="str">
        <f t="shared" si="8"/>
        <v>760</v>
      </c>
      <c r="T26" s="46" t="str">
        <f t="shared" si="9"/>
        <v>488</v>
      </c>
      <c r="U26" s="47" t="str">
        <f t="shared" si="10"/>
        <v>9781</v>
      </c>
      <c r="V26" s="97" t="s">
        <v>341</v>
      </c>
      <c r="W26" s="48" t="str">
        <f t="shared" si="11"/>
        <v>6756</v>
      </c>
    </row>
    <row r="27" spans="1:23" x14ac:dyDescent="0.3">
      <c r="A27" s="3" t="s">
        <v>342</v>
      </c>
      <c r="B27" s="94" t="str">
        <f t="shared" si="1"/>
        <v>Lisa</v>
      </c>
      <c r="C27" s="3" t="s">
        <v>343</v>
      </c>
      <c r="D27" s="39" t="str">
        <f t="shared" si="2"/>
        <v>Taylor</v>
      </c>
      <c r="E27" s="40" t="str">
        <f t="shared" si="3"/>
        <v>Lisa Taylor</v>
      </c>
      <c r="F27" s="3" t="s">
        <v>201</v>
      </c>
      <c r="G27" s="3" t="s">
        <v>344</v>
      </c>
      <c r="H27" s="3" t="s">
        <v>345</v>
      </c>
      <c r="I27" s="3" t="s">
        <v>61</v>
      </c>
      <c r="J27" s="7">
        <v>10601</v>
      </c>
      <c r="K27" s="41" t="str">
        <f t="shared" si="4"/>
        <v>10601</v>
      </c>
      <c r="L27" s="3" t="s">
        <v>346</v>
      </c>
      <c r="M27" s="3" t="s">
        <v>347</v>
      </c>
      <c r="N27" s="43" t="str">
        <f t="shared" si="0"/>
        <v>gmail.com</v>
      </c>
      <c r="O27" s="39" t="str">
        <f t="shared" si="5"/>
        <v>gmail</v>
      </c>
      <c r="P27" s="40" t="str">
        <f t="shared" si="6"/>
        <v>LisaMTaylor</v>
      </c>
      <c r="Q27" s="3" t="s">
        <v>348</v>
      </c>
      <c r="R27" s="44" t="str">
        <f t="shared" si="7"/>
        <v>914-890|1038</v>
      </c>
      <c r="S27" s="45" t="str">
        <f t="shared" si="8"/>
        <v>914</v>
      </c>
      <c r="T27" s="46" t="str">
        <f t="shared" si="9"/>
        <v>890</v>
      </c>
      <c r="U27" s="47" t="str">
        <f t="shared" si="10"/>
        <v>1038</v>
      </c>
      <c r="V27" s="97" t="s">
        <v>349</v>
      </c>
      <c r="W27" s="48" t="str">
        <f t="shared" si="11"/>
        <v>754</v>
      </c>
    </row>
    <row r="28" spans="1:23" x14ac:dyDescent="0.3">
      <c r="A28" s="3" t="s">
        <v>350</v>
      </c>
      <c r="B28" s="94" t="str">
        <f t="shared" si="1"/>
        <v>Efrain</v>
      </c>
      <c r="C28" s="3" t="s">
        <v>351</v>
      </c>
      <c r="D28" s="39" t="str">
        <f t="shared" si="2"/>
        <v>Barrick</v>
      </c>
      <c r="E28" s="40" t="str">
        <f t="shared" si="3"/>
        <v>Efrain Barrick</v>
      </c>
      <c r="F28" s="3" t="s">
        <v>207</v>
      </c>
      <c r="G28" s="3" t="s">
        <v>352</v>
      </c>
      <c r="H28" s="3" t="s">
        <v>353</v>
      </c>
      <c r="I28" s="3" t="s">
        <v>354</v>
      </c>
      <c r="J28" s="7">
        <v>30338</v>
      </c>
      <c r="K28" s="41" t="str">
        <f t="shared" si="4"/>
        <v>30338</v>
      </c>
      <c r="L28" s="3" t="s">
        <v>355</v>
      </c>
      <c r="M28" s="3" t="s">
        <v>356</v>
      </c>
      <c r="N28" s="43" t="str">
        <f t="shared" si="0"/>
        <v>aol.com</v>
      </c>
      <c r="O28" s="39" t="str">
        <f t="shared" si="5"/>
        <v>aol</v>
      </c>
      <c r="P28" s="40" t="str">
        <f t="shared" si="6"/>
        <v>EfrainDBarrick</v>
      </c>
      <c r="Q28" s="3" t="s">
        <v>357</v>
      </c>
      <c r="R28" s="44" t="str">
        <f t="shared" si="7"/>
        <v>770-522|8310</v>
      </c>
      <c r="S28" s="45" t="str">
        <f t="shared" si="8"/>
        <v>770</v>
      </c>
      <c r="T28" s="46" t="str">
        <f t="shared" si="9"/>
        <v>522</v>
      </c>
      <c r="U28" s="47" t="str">
        <f t="shared" si="10"/>
        <v>8310</v>
      </c>
      <c r="V28" s="97" t="s">
        <v>358</v>
      </c>
      <c r="W28" s="48" t="str">
        <f t="shared" si="11"/>
        <v>855</v>
      </c>
    </row>
    <row r="29" spans="1:23" x14ac:dyDescent="0.3">
      <c r="A29" s="3" t="s">
        <v>359</v>
      </c>
      <c r="B29" s="94" t="str">
        <f t="shared" si="1"/>
        <v>Robert</v>
      </c>
      <c r="C29" s="3" t="s">
        <v>360</v>
      </c>
      <c r="D29" s="39" t="str">
        <f t="shared" si="2"/>
        <v>Saladin</v>
      </c>
      <c r="E29" s="40" t="str">
        <f t="shared" si="3"/>
        <v>Robert Saladin</v>
      </c>
      <c r="F29" s="3" t="s">
        <v>207</v>
      </c>
      <c r="G29" s="3" t="s">
        <v>361</v>
      </c>
      <c r="H29" s="3" t="s">
        <v>362</v>
      </c>
      <c r="I29" s="3" t="s">
        <v>363</v>
      </c>
      <c r="J29" s="7">
        <v>27893</v>
      </c>
      <c r="K29" s="41" t="str">
        <f t="shared" si="4"/>
        <v>27893</v>
      </c>
      <c r="L29" s="3" t="s">
        <v>364</v>
      </c>
      <c r="M29" s="3" t="s">
        <v>365</v>
      </c>
      <c r="N29" s="43" t="str">
        <f t="shared" si="0"/>
        <v>aol.com</v>
      </c>
      <c r="O29" s="39" t="str">
        <f t="shared" si="5"/>
        <v>aol</v>
      </c>
      <c r="P29" s="40" t="str">
        <f t="shared" si="6"/>
        <v>RobertZSaladin</v>
      </c>
      <c r="Q29" s="3" t="s">
        <v>366</v>
      </c>
      <c r="R29" s="44" t="str">
        <f t="shared" si="7"/>
        <v>252-296|0325</v>
      </c>
      <c r="S29" s="45" t="str">
        <f t="shared" si="8"/>
        <v>252</v>
      </c>
      <c r="T29" s="46" t="str">
        <f t="shared" si="9"/>
        <v>296</v>
      </c>
      <c r="U29" s="47" t="str">
        <f t="shared" si="10"/>
        <v>0325</v>
      </c>
      <c r="V29" s="97" t="s">
        <v>367</v>
      </c>
      <c r="W29" s="48" t="str">
        <f t="shared" si="11"/>
        <v>2433</v>
      </c>
    </row>
    <row r="30" spans="1:23" x14ac:dyDescent="0.3">
      <c r="A30" s="3" t="s">
        <v>368</v>
      </c>
      <c r="B30" s="94" t="str">
        <f t="shared" si="1"/>
        <v>Cynthia</v>
      </c>
      <c r="C30" s="3" t="s">
        <v>369</v>
      </c>
      <c r="D30" s="39" t="str">
        <f t="shared" si="2"/>
        <v>Reyes</v>
      </c>
      <c r="E30" s="40" t="str">
        <f t="shared" si="3"/>
        <v>Cynthia Reyes</v>
      </c>
      <c r="F30" s="3" t="s">
        <v>201</v>
      </c>
      <c r="G30" s="3" t="s">
        <v>370</v>
      </c>
      <c r="H30" s="3" t="s">
        <v>371</v>
      </c>
      <c r="I30" s="3" t="s">
        <v>372</v>
      </c>
      <c r="J30" s="7">
        <v>2334</v>
      </c>
      <c r="K30" s="41" t="str">
        <f t="shared" si="4"/>
        <v>02334</v>
      </c>
      <c r="L30" s="3" t="s">
        <v>373</v>
      </c>
      <c r="M30" s="3" t="s">
        <v>374</v>
      </c>
      <c r="N30" s="43" t="str">
        <f t="shared" si="0"/>
        <v>hotmail.com</v>
      </c>
      <c r="O30" s="39" t="str">
        <f t="shared" si="5"/>
        <v>hotmail</v>
      </c>
      <c r="P30" s="40" t="str">
        <f t="shared" si="6"/>
        <v>CynthiaWReyes</v>
      </c>
      <c r="Q30" s="3" t="s">
        <v>375</v>
      </c>
      <c r="R30" s="44" t="str">
        <f t="shared" si="7"/>
        <v>508-565|7448</v>
      </c>
      <c r="S30" s="45" t="str">
        <f t="shared" si="8"/>
        <v>508</v>
      </c>
      <c r="T30" s="46" t="str">
        <f t="shared" si="9"/>
        <v>565</v>
      </c>
      <c r="U30" s="47" t="str">
        <f t="shared" si="10"/>
        <v>7448</v>
      </c>
      <c r="V30" s="97" t="s">
        <v>423</v>
      </c>
      <c r="W30" s="48" t="str">
        <f t="shared" si="11"/>
        <v>8829</v>
      </c>
    </row>
    <row r="31" spans="1:23" x14ac:dyDescent="0.3">
      <c r="A31" s="3" t="s">
        <v>376</v>
      </c>
      <c r="B31" s="94" t="str">
        <f t="shared" si="1"/>
        <v>Patricia</v>
      </c>
      <c r="C31" s="3" t="s">
        <v>377</v>
      </c>
      <c r="D31" s="39" t="str">
        <f t="shared" si="2"/>
        <v>Alderete</v>
      </c>
      <c r="E31" s="40" t="str">
        <f t="shared" si="3"/>
        <v>Patricia Alderete</v>
      </c>
      <c r="F31" s="3" t="s">
        <v>201</v>
      </c>
      <c r="G31" s="3" t="s">
        <v>378</v>
      </c>
      <c r="H31" s="3" t="s">
        <v>379</v>
      </c>
      <c r="I31" s="3" t="s">
        <v>363</v>
      </c>
      <c r="J31" s="7">
        <v>28202</v>
      </c>
      <c r="K31" s="41" t="str">
        <f t="shared" si="4"/>
        <v>28202</v>
      </c>
      <c r="L31" s="3" t="s">
        <v>380</v>
      </c>
      <c r="M31" s="3" t="s">
        <v>381</v>
      </c>
      <c r="N31" s="43" t="str">
        <f t="shared" si="0"/>
        <v>gmail.com</v>
      </c>
      <c r="O31" s="39" t="str">
        <f t="shared" si="5"/>
        <v>gmail</v>
      </c>
      <c r="P31" s="40" t="str">
        <f t="shared" si="6"/>
        <v>PatriciaVAlderete</v>
      </c>
      <c r="Q31" s="3" t="s">
        <v>382</v>
      </c>
      <c r="R31" s="44" t="str">
        <f t="shared" si="7"/>
        <v>828-426|4327</v>
      </c>
      <c r="S31" s="45" t="str">
        <f t="shared" si="8"/>
        <v>828</v>
      </c>
      <c r="T31" s="46" t="str">
        <f t="shared" si="9"/>
        <v>426</v>
      </c>
      <c r="U31" s="47" t="str">
        <f t="shared" si="10"/>
        <v>4327</v>
      </c>
      <c r="V31" s="97" t="s">
        <v>424</v>
      </c>
      <c r="W31" s="48" t="str">
        <f t="shared" si="11"/>
        <v>0846</v>
      </c>
    </row>
    <row r="32" spans="1:23" x14ac:dyDescent="0.3">
      <c r="A32" s="3" t="s">
        <v>383</v>
      </c>
      <c r="B32" s="94" t="str">
        <f t="shared" si="1"/>
        <v>Cyrstal</v>
      </c>
      <c r="C32" s="3" t="s">
        <v>384</v>
      </c>
      <c r="D32" s="39" t="str">
        <f t="shared" si="2"/>
        <v>Reid</v>
      </c>
      <c r="E32" s="40" t="str">
        <f t="shared" si="3"/>
        <v>Cyrstal Reid</v>
      </c>
      <c r="F32" s="3" t="s">
        <v>201</v>
      </c>
      <c r="G32" s="3" t="s">
        <v>385</v>
      </c>
      <c r="H32" s="3" t="s">
        <v>379</v>
      </c>
      <c r="I32" s="3" t="s">
        <v>363</v>
      </c>
      <c r="J32" s="7">
        <v>28202</v>
      </c>
      <c r="K32" s="41" t="str">
        <f t="shared" si="4"/>
        <v>28202</v>
      </c>
      <c r="L32" s="3" t="s">
        <v>386</v>
      </c>
      <c r="M32" s="3" t="s">
        <v>387</v>
      </c>
      <c r="N32" s="43" t="str">
        <f t="shared" si="0"/>
        <v>aol.com</v>
      </c>
      <c r="O32" s="39" t="str">
        <f t="shared" si="5"/>
        <v>aol</v>
      </c>
      <c r="P32" s="40" t="str">
        <f t="shared" si="6"/>
        <v>CyrstalRReid</v>
      </c>
      <c r="Q32" s="3" t="s">
        <v>388</v>
      </c>
      <c r="R32" s="44" t="str">
        <f t="shared" si="7"/>
        <v>704-330|8800</v>
      </c>
      <c r="S32" s="45" t="str">
        <f t="shared" si="8"/>
        <v>704</v>
      </c>
      <c r="T32" s="46" t="str">
        <f t="shared" si="9"/>
        <v>330</v>
      </c>
      <c r="U32" s="47" t="str">
        <f t="shared" si="10"/>
        <v>8800</v>
      </c>
      <c r="V32" s="97" t="s">
        <v>389</v>
      </c>
      <c r="W32" s="48" t="str">
        <f t="shared" si="11"/>
        <v>835</v>
      </c>
    </row>
    <row r="33" spans="1:23" x14ac:dyDescent="0.3">
      <c r="A33" s="3" t="s">
        <v>390</v>
      </c>
      <c r="B33" s="94" t="str">
        <f t="shared" si="1"/>
        <v>Jonathan</v>
      </c>
      <c r="C33" s="3" t="s">
        <v>391</v>
      </c>
      <c r="D33" s="39" t="str">
        <f t="shared" si="2"/>
        <v>Tubbs</v>
      </c>
      <c r="E33" s="40" t="str">
        <f t="shared" si="3"/>
        <v>Jonathan Tubbs</v>
      </c>
      <c r="F33" s="3" t="s">
        <v>207</v>
      </c>
      <c r="G33" s="3" t="s">
        <v>392</v>
      </c>
      <c r="H33" s="3" t="s">
        <v>76</v>
      </c>
      <c r="I33" s="3" t="s">
        <v>49</v>
      </c>
      <c r="J33" s="7">
        <v>75207</v>
      </c>
      <c r="K33" s="41" t="str">
        <f t="shared" si="4"/>
        <v>75207</v>
      </c>
      <c r="L33" s="3" t="s">
        <v>393</v>
      </c>
      <c r="M33" s="3" t="s">
        <v>394</v>
      </c>
      <c r="N33" s="43" t="str">
        <f t="shared" si="0"/>
        <v>gmail.com</v>
      </c>
      <c r="O33" s="39" t="str">
        <f t="shared" si="5"/>
        <v>gmail</v>
      </c>
      <c r="P33" s="40" t="str">
        <f t="shared" si="6"/>
        <v>JonathanCTubbs</v>
      </c>
      <c r="Q33" s="3" t="s">
        <v>395</v>
      </c>
      <c r="R33" s="44" t="str">
        <f t="shared" si="7"/>
        <v>469-916|2924</v>
      </c>
      <c r="S33" s="45" t="str">
        <f t="shared" si="8"/>
        <v>469</v>
      </c>
      <c r="T33" s="46" t="str">
        <f t="shared" si="9"/>
        <v>916</v>
      </c>
      <c r="U33" s="47" t="str">
        <f t="shared" si="10"/>
        <v>2924</v>
      </c>
      <c r="V33" s="97" t="s">
        <v>396</v>
      </c>
      <c r="W33" s="48" t="str">
        <f t="shared" si="11"/>
        <v>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000"/>
  <sheetViews>
    <sheetView showGridLines="0" tabSelected="1" workbookViewId="0">
      <selection activeCell="H27" sqref="H27"/>
    </sheetView>
  </sheetViews>
  <sheetFormatPr defaultColWidth="14.44140625" defaultRowHeight="15.75" customHeight="1" x14ac:dyDescent="0.3"/>
  <cols>
    <col min="1" max="1" width="6" customWidth="1"/>
    <col min="2" max="2" width="17.88671875" customWidth="1"/>
    <col min="3" max="3" width="19" customWidth="1"/>
    <col min="4" max="4" width="13.6640625" customWidth="1"/>
    <col min="5" max="5" width="11.6640625" customWidth="1"/>
    <col min="6" max="6" width="12.88671875" customWidth="1"/>
    <col min="7" max="7" width="10.109375" customWidth="1"/>
    <col min="8" max="8" width="20.33203125" customWidth="1"/>
    <col min="9" max="26" width="8.6640625" customWidth="1"/>
  </cols>
  <sheetData>
    <row r="1" spans="2:8" ht="14.4" x14ac:dyDescent="0.3">
      <c r="C1" s="49"/>
    </row>
    <row r="2" spans="2:8" ht="14.4" x14ac:dyDescent="0.3">
      <c r="B2" s="50" t="s">
        <v>397</v>
      </c>
      <c r="C2" s="51">
        <f ca="1" xml:space="preserve"> NOW()</f>
        <v>45821.580073379628</v>
      </c>
    </row>
    <row r="3" spans="2:8" ht="14.4" x14ac:dyDescent="0.3">
      <c r="B3" s="50" t="s">
        <v>398</v>
      </c>
      <c r="C3" s="99">
        <f ca="1" xml:space="preserve"> NOW()</f>
        <v>45821.580073379628</v>
      </c>
      <c r="E3" s="50" t="s">
        <v>399</v>
      </c>
      <c r="F3" s="51"/>
    </row>
    <row r="4" spans="2:8" ht="24" customHeight="1" x14ac:dyDescent="0.3">
      <c r="B4" s="50"/>
      <c r="C4" s="49"/>
      <c r="F4" s="49"/>
    </row>
    <row r="5" spans="2:8" ht="14.4" x14ac:dyDescent="0.3">
      <c r="B5" s="52" t="s">
        <v>400</v>
      </c>
      <c r="C5" s="53">
        <f ca="1" xml:space="preserve"> YEAR(C2)</f>
        <v>2025</v>
      </c>
      <c r="E5" s="52" t="s">
        <v>401</v>
      </c>
      <c r="F5" s="53"/>
    </row>
    <row r="6" spans="2:8" ht="14.4" x14ac:dyDescent="0.3">
      <c r="B6" s="52" t="s">
        <v>402</v>
      </c>
      <c r="C6" s="54">
        <f ca="1" xml:space="preserve"> MONTH(C2)</f>
        <v>6</v>
      </c>
      <c r="E6" s="52" t="s">
        <v>403</v>
      </c>
      <c r="F6" s="54"/>
    </row>
    <row r="7" spans="2:8" ht="14.4" x14ac:dyDescent="0.3">
      <c r="B7" s="52" t="s">
        <v>404</v>
      </c>
      <c r="C7" s="54">
        <f ca="1" xml:space="preserve"> DAY(C2)</f>
        <v>13</v>
      </c>
      <c r="E7" s="52" t="s">
        <v>405</v>
      </c>
      <c r="F7" s="55"/>
      <c r="H7" s="52"/>
    </row>
    <row r="8" spans="2:8" ht="14.4" x14ac:dyDescent="0.3">
      <c r="B8" s="52" t="s">
        <v>406</v>
      </c>
      <c r="C8" s="54">
        <f ca="1" xml:space="preserve"> HOUR(C3)</f>
        <v>13</v>
      </c>
    </row>
    <row r="9" spans="2:8" ht="14.4" x14ac:dyDescent="0.3">
      <c r="B9" s="52" t="s">
        <v>407</v>
      </c>
      <c r="C9" s="100">
        <f ca="1" xml:space="preserve"> MINUTE(NOW())</f>
        <v>55</v>
      </c>
      <c r="E9" s="52" t="s">
        <v>408</v>
      </c>
      <c r="F9" s="54"/>
    </row>
    <row r="10" spans="2:8" ht="14.4" x14ac:dyDescent="0.3">
      <c r="B10" s="52" t="s">
        <v>409</v>
      </c>
      <c r="C10" s="55">
        <f ca="1" xml:space="preserve"> SECOND(NOW())</f>
        <v>18</v>
      </c>
      <c r="E10" s="52" t="s">
        <v>410</v>
      </c>
      <c r="F10" s="55"/>
    </row>
    <row r="11" spans="2:8" ht="14.4" x14ac:dyDescent="0.3">
      <c r="B11" s="56"/>
      <c r="C11" s="49"/>
    </row>
    <row r="12" spans="2:8" ht="14.4" x14ac:dyDescent="0.3">
      <c r="B12" s="52" t="s">
        <v>411</v>
      </c>
      <c r="C12" s="58">
        <f ca="1" xml:space="preserve"> EOMONTH(C2, -1)</f>
        <v>45808</v>
      </c>
      <c r="G12" s="57"/>
    </row>
    <row r="13" spans="2:8" ht="14.4" x14ac:dyDescent="0.3">
      <c r="B13" s="52" t="s">
        <v>412</v>
      </c>
      <c r="C13" s="58"/>
    </row>
    <row r="14" spans="2:8" ht="14.4" x14ac:dyDescent="0.3">
      <c r="B14" s="52" t="s">
        <v>413</v>
      </c>
      <c r="C14" s="58"/>
    </row>
    <row r="15" spans="2:8" ht="14.4" x14ac:dyDescent="0.3">
      <c r="C15" s="49"/>
    </row>
    <row r="16" spans="2:8" ht="14.4" x14ac:dyDescent="0.3">
      <c r="B16" s="52" t="s">
        <v>414</v>
      </c>
      <c r="C16" s="59"/>
    </row>
    <row r="17" spans="3:3" ht="14.4" x14ac:dyDescent="0.3">
      <c r="C17" s="49"/>
    </row>
    <row r="18" spans="3:3" ht="14.4" x14ac:dyDescent="0.3">
      <c r="C18" s="49"/>
    </row>
    <row r="19" spans="3:3" ht="14.4" x14ac:dyDescent="0.3">
      <c r="C19" s="49"/>
    </row>
    <row r="20" spans="3:3" ht="14.4" x14ac:dyDescent="0.3">
      <c r="C20" s="49"/>
    </row>
    <row r="21" spans="3:3" ht="14.4" x14ac:dyDescent="0.3">
      <c r="C21" s="49"/>
    </row>
    <row r="22" spans="3:3" ht="14.4" x14ac:dyDescent="0.3">
      <c r="C22" s="49"/>
    </row>
    <row r="23" spans="3:3" ht="14.4" x14ac:dyDescent="0.3">
      <c r="C23" s="49"/>
    </row>
    <row r="24" spans="3:3" ht="14.4" x14ac:dyDescent="0.3">
      <c r="C24" s="49"/>
    </row>
    <row r="25" spans="3:3" ht="14.4" x14ac:dyDescent="0.3">
      <c r="C25" s="49"/>
    </row>
    <row r="26" spans="3:3" ht="14.4" x14ac:dyDescent="0.3">
      <c r="C26" s="49"/>
    </row>
    <row r="27" spans="3:3" ht="14.4" x14ac:dyDescent="0.3">
      <c r="C27" s="49"/>
    </row>
    <row r="28" spans="3:3" ht="14.4" x14ac:dyDescent="0.3">
      <c r="C28" s="49"/>
    </row>
    <row r="29" spans="3:3" ht="14.4" x14ac:dyDescent="0.3">
      <c r="C29" s="49"/>
    </row>
    <row r="30" spans="3:3" ht="14.4" x14ac:dyDescent="0.3">
      <c r="C30" s="49"/>
    </row>
    <row r="31" spans="3:3" ht="14.4" x14ac:dyDescent="0.3">
      <c r="C31" s="49"/>
    </row>
    <row r="32" spans="3:3" ht="14.4" x14ac:dyDescent="0.3">
      <c r="C32" s="49"/>
    </row>
    <row r="33" spans="3:3" ht="14.4" x14ac:dyDescent="0.3">
      <c r="C33" s="49"/>
    </row>
    <row r="34" spans="3:3" ht="14.4" x14ac:dyDescent="0.3">
      <c r="C34" s="49"/>
    </row>
    <row r="35" spans="3:3" ht="14.4" x14ac:dyDescent="0.3">
      <c r="C35" s="49"/>
    </row>
    <row r="36" spans="3:3" ht="14.4" x14ac:dyDescent="0.3">
      <c r="C36" s="49"/>
    </row>
    <row r="37" spans="3:3" ht="14.4" x14ac:dyDescent="0.3">
      <c r="C37" s="49"/>
    </row>
    <row r="38" spans="3:3" ht="14.4" x14ac:dyDescent="0.3">
      <c r="C38" s="49"/>
    </row>
    <row r="39" spans="3:3" ht="14.4" x14ac:dyDescent="0.3">
      <c r="C39" s="49"/>
    </row>
    <row r="40" spans="3:3" ht="14.4" x14ac:dyDescent="0.3">
      <c r="C40" s="49"/>
    </row>
    <row r="41" spans="3:3" ht="14.4" x14ac:dyDescent="0.3">
      <c r="C41" s="49"/>
    </row>
    <row r="42" spans="3:3" ht="14.4" x14ac:dyDescent="0.3">
      <c r="C42" s="49"/>
    </row>
    <row r="43" spans="3:3" ht="14.4" x14ac:dyDescent="0.3">
      <c r="C43" s="49"/>
    </row>
    <row r="44" spans="3:3" ht="14.4" x14ac:dyDescent="0.3">
      <c r="C44" s="49"/>
    </row>
    <row r="45" spans="3:3" ht="14.4" x14ac:dyDescent="0.3">
      <c r="C45" s="49"/>
    </row>
    <row r="46" spans="3:3" ht="14.4" x14ac:dyDescent="0.3">
      <c r="C46" s="49"/>
    </row>
    <row r="47" spans="3:3" ht="14.4" x14ac:dyDescent="0.3">
      <c r="C47" s="49"/>
    </row>
    <row r="48" spans="3:3" ht="14.4" x14ac:dyDescent="0.3">
      <c r="C48" s="49"/>
    </row>
    <row r="49" spans="3:3" ht="14.4" x14ac:dyDescent="0.3">
      <c r="C49" s="49"/>
    </row>
    <row r="50" spans="3:3" ht="14.4" x14ac:dyDescent="0.3">
      <c r="C50" s="49"/>
    </row>
    <row r="51" spans="3:3" ht="14.4" x14ac:dyDescent="0.3">
      <c r="C51" s="49"/>
    </row>
    <row r="52" spans="3:3" ht="14.4" x14ac:dyDescent="0.3">
      <c r="C52" s="49"/>
    </row>
    <row r="53" spans="3:3" ht="14.4" x14ac:dyDescent="0.3">
      <c r="C53" s="49"/>
    </row>
    <row r="54" spans="3:3" ht="14.4" x14ac:dyDescent="0.3">
      <c r="C54" s="49"/>
    </row>
    <row r="55" spans="3:3" ht="14.4" x14ac:dyDescent="0.3">
      <c r="C55" s="49"/>
    </row>
    <row r="56" spans="3:3" ht="14.4" x14ac:dyDescent="0.3">
      <c r="C56" s="49"/>
    </row>
    <row r="57" spans="3:3" ht="14.4" x14ac:dyDescent="0.3">
      <c r="C57" s="49"/>
    </row>
    <row r="58" spans="3:3" ht="14.4" x14ac:dyDescent="0.3">
      <c r="C58" s="49"/>
    </row>
    <row r="59" spans="3:3" ht="14.4" x14ac:dyDescent="0.3">
      <c r="C59" s="49"/>
    </row>
    <row r="60" spans="3:3" ht="14.4" x14ac:dyDescent="0.3">
      <c r="C60" s="49"/>
    </row>
    <row r="61" spans="3:3" ht="14.4" x14ac:dyDescent="0.3">
      <c r="C61" s="49"/>
    </row>
    <row r="62" spans="3:3" ht="14.4" x14ac:dyDescent="0.3">
      <c r="C62" s="49"/>
    </row>
    <row r="63" spans="3:3" ht="14.4" x14ac:dyDescent="0.3">
      <c r="C63" s="49"/>
    </row>
    <row r="64" spans="3:3" ht="14.4" x14ac:dyDescent="0.3">
      <c r="C64" s="49"/>
    </row>
    <row r="65" spans="3:3" ht="14.4" x14ac:dyDescent="0.3">
      <c r="C65" s="49"/>
    </row>
    <row r="66" spans="3:3" ht="14.4" x14ac:dyDescent="0.3">
      <c r="C66" s="49"/>
    </row>
    <row r="67" spans="3:3" ht="14.4" x14ac:dyDescent="0.3">
      <c r="C67" s="49"/>
    </row>
    <row r="68" spans="3:3" ht="14.4" x14ac:dyDescent="0.3">
      <c r="C68" s="49"/>
    </row>
    <row r="69" spans="3:3" ht="14.4" x14ac:dyDescent="0.3">
      <c r="C69" s="49"/>
    </row>
    <row r="70" spans="3:3" ht="14.4" x14ac:dyDescent="0.3">
      <c r="C70" s="49"/>
    </row>
    <row r="71" spans="3:3" ht="14.4" x14ac:dyDescent="0.3">
      <c r="C71" s="49"/>
    </row>
    <row r="72" spans="3:3" ht="14.4" x14ac:dyDescent="0.3">
      <c r="C72" s="49"/>
    </row>
    <row r="73" spans="3:3" ht="14.4" x14ac:dyDescent="0.3">
      <c r="C73" s="49"/>
    </row>
    <row r="74" spans="3:3" ht="14.4" x14ac:dyDescent="0.3">
      <c r="C74" s="49"/>
    </row>
    <row r="75" spans="3:3" ht="14.4" x14ac:dyDescent="0.3">
      <c r="C75" s="49"/>
    </row>
    <row r="76" spans="3:3" ht="14.4" x14ac:dyDescent="0.3">
      <c r="C76" s="49"/>
    </row>
    <row r="77" spans="3:3" ht="14.4" x14ac:dyDescent="0.3">
      <c r="C77" s="49"/>
    </row>
    <row r="78" spans="3:3" ht="14.4" x14ac:dyDescent="0.3">
      <c r="C78" s="49"/>
    </row>
    <row r="79" spans="3:3" ht="14.4" x14ac:dyDescent="0.3">
      <c r="C79" s="49"/>
    </row>
    <row r="80" spans="3:3" ht="14.4" x14ac:dyDescent="0.3">
      <c r="C80" s="49"/>
    </row>
    <row r="81" spans="3:3" ht="14.4" x14ac:dyDescent="0.3">
      <c r="C81" s="49"/>
    </row>
    <row r="82" spans="3:3" ht="14.4" x14ac:dyDescent="0.3">
      <c r="C82" s="49"/>
    </row>
    <row r="83" spans="3:3" ht="14.4" x14ac:dyDescent="0.3">
      <c r="C83" s="49"/>
    </row>
    <row r="84" spans="3:3" ht="14.4" x14ac:dyDescent="0.3">
      <c r="C84" s="49"/>
    </row>
    <row r="85" spans="3:3" ht="14.4" x14ac:dyDescent="0.3">
      <c r="C85" s="49"/>
    </row>
    <row r="86" spans="3:3" ht="14.4" x14ac:dyDescent="0.3">
      <c r="C86" s="49"/>
    </row>
    <row r="87" spans="3:3" ht="14.4" x14ac:dyDescent="0.3">
      <c r="C87" s="49"/>
    </row>
    <row r="88" spans="3:3" ht="14.4" x14ac:dyDescent="0.3">
      <c r="C88" s="49"/>
    </row>
    <row r="89" spans="3:3" ht="14.4" x14ac:dyDescent="0.3">
      <c r="C89" s="49"/>
    </row>
    <row r="90" spans="3:3" ht="14.4" x14ac:dyDescent="0.3">
      <c r="C90" s="49"/>
    </row>
    <row r="91" spans="3:3" ht="14.4" x14ac:dyDescent="0.3">
      <c r="C91" s="49"/>
    </row>
    <row r="92" spans="3:3" ht="14.4" x14ac:dyDescent="0.3">
      <c r="C92" s="49"/>
    </row>
    <row r="93" spans="3:3" ht="14.4" x14ac:dyDescent="0.3">
      <c r="C93" s="49"/>
    </row>
    <row r="94" spans="3:3" ht="14.4" x14ac:dyDescent="0.3">
      <c r="C94" s="49"/>
    </row>
    <row r="95" spans="3:3" ht="14.4" x14ac:dyDescent="0.3">
      <c r="C95" s="49"/>
    </row>
    <row r="96" spans="3:3" ht="14.4" x14ac:dyDescent="0.3">
      <c r="C96" s="49"/>
    </row>
    <row r="97" spans="3:3" ht="14.4" x14ac:dyDescent="0.3">
      <c r="C97" s="49"/>
    </row>
    <row r="98" spans="3:3" ht="14.4" x14ac:dyDescent="0.3">
      <c r="C98" s="49"/>
    </row>
    <row r="99" spans="3:3" ht="14.4" x14ac:dyDescent="0.3">
      <c r="C99" s="49"/>
    </row>
    <row r="100" spans="3:3" ht="14.4" x14ac:dyDescent="0.3">
      <c r="C100" s="49"/>
    </row>
    <row r="101" spans="3:3" ht="14.4" x14ac:dyDescent="0.3">
      <c r="C101" s="49"/>
    </row>
    <row r="102" spans="3:3" ht="14.4" x14ac:dyDescent="0.3">
      <c r="C102" s="49"/>
    </row>
    <row r="103" spans="3:3" ht="14.4" x14ac:dyDescent="0.3">
      <c r="C103" s="49"/>
    </row>
    <row r="104" spans="3:3" ht="14.4" x14ac:dyDescent="0.3">
      <c r="C104" s="49"/>
    </row>
    <row r="105" spans="3:3" ht="14.4" x14ac:dyDescent="0.3">
      <c r="C105" s="49"/>
    </row>
    <row r="106" spans="3:3" ht="14.4" x14ac:dyDescent="0.3">
      <c r="C106" s="49"/>
    </row>
    <row r="107" spans="3:3" ht="14.4" x14ac:dyDescent="0.3">
      <c r="C107" s="49"/>
    </row>
    <row r="108" spans="3:3" ht="14.4" x14ac:dyDescent="0.3">
      <c r="C108" s="49"/>
    </row>
    <row r="109" spans="3:3" ht="14.4" x14ac:dyDescent="0.3">
      <c r="C109" s="49"/>
    </row>
    <row r="110" spans="3:3" ht="14.4" x14ac:dyDescent="0.3">
      <c r="C110" s="49"/>
    </row>
    <row r="111" spans="3:3" ht="14.4" x14ac:dyDescent="0.3">
      <c r="C111" s="49"/>
    </row>
    <row r="112" spans="3:3" ht="14.4" x14ac:dyDescent="0.3">
      <c r="C112" s="49"/>
    </row>
    <row r="113" spans="3:3" ht="14.4" x14ac:dyDescent="0.3">
      <c r="C113" s="49"/>
    </row>
    <row r="114" spans="3:3" ht="14.4" x14ac:dyDescent="0.3">
      <c r="C114" s="49"/>
    </row>
    <row r="115" spans="3:3" ht="14.4" x14ac:dyDescent="0.3">
      <c r="C115" s="49"/>
    </row>
    <row r="116" spans="3:3" ht="14.4" x14ac:dyDescent="0.3">
      <c r="C116" s="49"/>
    </row>
    <row r="117" spans="3:3" ht="14.4" x14ac:dyDescent="0.3">
      <c r="C117" s="49"/>
    </row>
    <row r="118" spans="3:3" ht="14.4" x14ac:dyDescent="0.3">
      <c r="C118" s="49"/>
    </row>
    <row r="119" spans="3:3" ht="14.4" x14ac:dyDescent="0.3">
      <c r="C119" s="49"/>
    </row>
    <row r="120" spans="3:3" ht="14.4" x14ac:dyDescent="0.3">
      <c r="C120" s="49"/>
    </row>
    <row r="121" spans="3:3" ht="14.4" x14ac:dyDescent="0.3">
      <c r="C121" s="49"/>
    </row>
    <row r="122" spans="3:3" ht="14.4" x14ac:dyDescent="0.3">
      <c r="C122" s="49"/>
    </row>
    <row r="123" spans="3:3" ht="14.4" x14ac:dyDescent="0.3">
      <c r="C123" s="49"/>
    </row>
    <row r="124" spans="3:3" ht="14.4" x14ac:dyDescent="0.3">
      <c r="C124" s="49"/>
    </row>
    <row r="125" spans="3:3" ht="14.4" x14ac:dyDescent="0.3">
      <c r="C125" s="49"/>
    </row>
    <row r="126" spans="3:3" ht="14.4" x14ac:dyDescent="0.3">
      <c r="C126" s="49"/>
    </row>
    <row r="127" spans="3:3" ht="14.4" x14ac:dyDescent="0.3">
      <c r="C127" s="49"/>
    </row>
    <row r="128" spans="3:3" ht="14.4" x14ac:dyDescent="0.3">
      <c r="C128" s="49"/>
    </row>
    <row r="129" spans="3:3" ht="14.4" x14ac:dyDescent="0.3">
      <c r="C129" s="49"/>
    </row>
    <row r="130" spans="3:3" ht="14.4" x14ac:dyDescent="0.3">
      <c r="C130" s="49"/>
    </row>
    <row r="131" spans="3:3" ht="14.4" x14ac:dyDescent="0.3">
      <c r="C131" s="49"/>
    </row>
    <row r="132" spans="3:3" ht="14.4" x14ac:dyDescent="0.3">
      <c r="C132" s="49"/>
    </row>
    <row r="133" spans="3:3" ht="14.4" x14ac:dyDescent="0.3">
      <c r="C133" s="49"/>
    </row>
    <row r="134" spans="3:3" ht="14.4" x14ac:dyDescent="0.3">
      <c r="C134" s="49"/>
    </row>
    <row r="135" spans="3:3" ht="14.4" x14ac:dyDescent="0.3">
      <c r="C135" s="49"/>
    </row>
    <row r="136" spans="3:3" ht="14.4" x14ac:dyDescent="0.3">
      <c r="C136" s="49"/>
    </row>
    <row r="137" spans="3:3" ht="14.4" x14ac:dyDescent="0.3">
      <c r="C137" s="49"/>
    </row>
    <row r="138" spans="3:3" ht="14.4" x14ac:dyDescent="0.3">
      <c r="C138" s="49"/>
    </row>
    <row r="139" spans="3:3" ht="14.4" x14ac:dyDescent="0.3">
      <c r="C139" s="49"/>
    </row>
    <row r="140" spans="3:3" ht="14.4" x14ac:dyDescent="0.3">
      <c r="C140" s="49"/>
    </row>
    <row r="141" spans="3:3" ht="14.4" x14ac:dyDescent="0.3">
      <c r="C141" s="49"/>
    </row>
    <row r="142" spans="3:3" ht="14.4" x14ac:dyDescent="0.3">
      <c r="C142" s="49"/>
    </row>
    <row r="143" spans="3:3" ht="14.4" x14ac:dyDescent="0.3">
      <c r="C143" s="49"/>
    </row>
    <row r="144" spans="3:3" ht="14.4" x14ac:dyDescent="0.3">
      <c r="C144" s="49"/>
    </row>
    <row r="145" spans="3:3" ht="14.4" x14ac:dyDescent="0.3">
      <c r="C145" s="49"/>
    </row>
    <row r="146" spans="3:3" ht="14.4" x14ac:dyDescent="0.3">
      <c r="C146" s="49"/>
    </row>
    <row r="147" spans="3:3" ht="14.4" x14ac:dyDescent="0.3">
      <c r="C147" s="49"/>
    </row>
    <row r="148" spans="3:3" ht="14.4" x14ac:dyDescent="0.3">
      <c r="C148" s="49"/>
    </row>
    <row r="149" spans="3:3" ht="14.4" x14ac:dyDescent="0.3">
      <c r="C149" s="49"/>
    </row>
    <row r="150" spans="3:3" ht="14.4" x14ac:dyDescent="0.3">
      <c r="C150" s="49"/>
    </row>
    <row r="151" spans="3:3" ht="14.4" x14ac:dyDescent="0.3">
      <c r="C151" s="49"/>
    </row>
    <row r="152" spans="3:3" ht="14.4" x14ac:dyDescent="0.3">
      <c r="C152" s="49"/>
    </row>
    <row r="153" spans="3:3" ht="14.4" x14ac:dyDescent="0.3">
      <c r="C153" s="49"/>
    </row>
    <row r="154" spans="3:3" ht="14.4" x14ac:dyDescent="0.3">
      <c r="C154" s="49"/>
    </row>
    <row r="155" spans="3:3" ht="14.4" x14ac:dyDescent="0.3">
      <c r="C155" s="49"/>
    </row>
    <row r="156" spans="3:3" ht="14.4" x14ac:dyDescent="0.3">
      <c r="C156" s="49"/>
    </row>
    <row r="157" spans="3:3" ht="14.4" x14ac:dyDescent="0.3">
      <c r="C157" s="49"/>
    </row>
    <row r="158" spans="3:3" ht="14.4" x14ac:dyDescent="0.3">
      <c r="C158" s="49"/>
    </row>
    <row r="159" spans="3:3" ht="14.4" x14ac:dyDescent="0.3">
      <c r="C159" s="49"/>
    </row>
    <row r="160" spans="3:3" ht="14.4" x14ac:dyDescent="0.3">
      <c r="C160" s="49"/>
    </row>
    <row r="161" spans="3:3" ht="14.4" x14ac:dyDescent="0.3">
      <c r="C161" s="49"/>
    </row>
    <row r="162" spans="3:3" ht="14.4" x14ac:dyDescent="0.3">
      <c r="C162" s="49"/>
    </row>
    <row r="163" spans="3:3" ht="14.4" x14ac:dyDescent="0.3">
      <c r="C163" s="49"/>
    </row>
    <row r="164" spans="3:3" ht="14.4" x14ac:dyDescent="0.3">
      <c r="C164" s="49"/>
    </row>
    <row r="165" spans="3:3" ht="14.4" x14ac:dyDescent="0.3">
      <c r="C165" s="49"/>
    </row>
    <row r="166" spans="3:3" ht="14.4" x14ac:dyDescent="0.3">
      <c r="C166" s="49"/>
    </row>
    <row r="167" spans="3:3" ht="14.4" x14ac:dyDescent="0.3">
      <c r="C167" s="49"/>
    </row>
    <row r="168" spans="3:3" ht="14.4" x14ac:dyDescent="0.3">
      <c r="C168" s="49"/>
    </row>
    <row r="169" spans="3:3" ht="14.4" x14ac:dyDescent="0.3">
      <c r="C169" s="49"/>
    </row>
    <row r="170" spans="3:3" ht="14.4" x14ac:dyDescent="0.3">
      <c r="C170" s="49"/>
    </row>
    <row r="171" spans="3:3" ht="14.4" x14ac:dyDescent="0.3">
      <c r="C171" s="49"/>
    </row>
    <row r="172" spans="3:3" ht="14.4" x14ac:dyDescent="0.3">
      <c r="C172" s="49"/>
    </row>
    <row r="173" spans="3:3" ht="14.4" x14ac:dyDescent="0.3">
      <c r="C173" s="49"/>
    </row>
    <row r="174" spans="3:3" ht="14.4" x14ac:dyDescent="0.3">
      <c r="C174" s="49"/>
    </row>
    <row r="175" spans="3:3" ht="14.4" x14ac:dyDescent="0.3">
      <c r="C175" s="49"/>
    </row>
    <row r="176" spans="3:3" ht="14.4" x14ac:dyDescent="0.3">
      <c r="C176" s="49"/>
    </row>
    <row r="177" spans="3:3" ht="14.4" x14ac:dyDescent="0.3">
      <c r="C177" s="49"/>
    </row>
    <row r="178" spans="3:3" ht="14.4" x14ac:dyDescent="0.3">
      <c r="C178" s="49"/>
    </row>
    <row r="179" spans="3:3" ht="14.4" x14ac:dyDescent="0.3">
      <c r="C179" s="49"/>
    </row>
    <row r="180" spans="3:3" ht="14.4" x14ac:dyDescent="0.3">
      <c r="C180" s="49"/>
    </row>
    <row r="181" spans="3:3" ht="14.4" x14ac:dyDescent="0.3">
      <c r="C181" s="49"/>
    </row>
    <row r="182" spans="3:3" ht="14.4" x14ac:dyDescent="0.3">
      <c r="C182" s="49"/>
    </row>
    <row r="183" spans="3:3" ht="14.4" x14ac:dyDescent="0.3">
      <c r="C183" s="49"/>
    </row>
    <row r="184" spans="3:3" ht="14.4" x14ac:dyDescent="0.3">
      <c r="C184" s="49"/>
    </row>
    <row r="185" spans="3:3" ht="14.4" x14ac:dyDescent="0.3">
      <c r="C185" s="49"/>
    </row>
    <row r="186" spans="3:3" ht="14.4" x14ac:dyDescent="0.3">
      <c r="C186" s="49"/>
    </row>
    <row r="187" spans="3:3" ht="14.4" x14ac:dyDescent="0.3">
      <c r="C187" s="49"/>
    </row>
    <row r="188" spans="3:3" ht="14.4" x14ac:dyDescent="0.3">
      <c r="C188" s="49"/>
    </row>
    <row r="189" spans="3:3" ht="14.4" x14ac:dyDescent="0.3">
      <c r="C189" s="49"/>
    </row>
    <row r="190" spans="3:3" ht="14.4" x14ac:dyDescent="0.3">
      <c r="C190" s="49"/>
    </row>
    <row r="191" spans="3:3" ht="14.4" x14ac:dyDescent="0.3">
      <c r="C191" s="49"/>
    </row>
    <row r="192" spans="3:3" ht="14.4" x14ac:dyDescent="0.3">
      <c r="C192" s="49"/>
    </row>
    <row r="193" spans="3:3" ht="14.4" x14ac:dyDescent="0.3">
      <c r="C193" s="49"/>
    </row>
    <row r="194" spans="3:3" ht="14.4" x14ac:dyDescent="0.3">
      <c r="C194" s="49"/>
    </row>
    <row r="195" spans="3:3" ht="14.4" x14ac:dyDescent="0.3">
      <c r="C195" s="49"/>
    </row>
    <row r="196" spans="3:3" ht="14.4" x14ac:dyDescent="0.3">
      <c r="C196" s="49"/>
    </row>
    <row r="197" spans="3:3" ht="14.4" x14ac:dyDescent="0.3">
      <c r="C197" s="49"/>
    </row>
    <row r="198" spans="3:3" ht="14.4" x14ac:dyDescent="0.3">
      <c r="C198" s="49"/>
    </row>
    <row r="199" spans="3:3" ht="14.4" x14ac:dyDescent="0.3">
      <c r="C199" s="49"/>
    </row>
    <row r="200" spans="3:3" ht="14.4" x14ac:dyDescent="0.3">
      <c r="C200" s="49"/>
    </row>
    <row r="201" spans="3:3" ht="14.4" x14ac:dyDescent="0.3">
      <c r="C201" s="49"/>
    </row>
    <row r="202" spans="3:3" ht="14.4" x14ac:dyDescent="0.3">
      <c r="C202" s="49"/>
    </row>
    <row r="203" spans="3:3" ht="14.4" x14ac:dyDescent="0.3">
      <c r="C203" s="49"/>
    </row>
    <row r="204" spans="3:3" ht="14.4" x14ac:dyDescent="0.3">
      <c r="C204" s="49"/>
    </row>
    <row r="205" spans="3:3" ht="14.4" x14ac:dyDescent="0.3">
      <c r="C205" s="49"/>
    </row>
    <row r="206" spans="3:3" ht="14.4" x14ac:dyDescent="0.3">
      <c r="C206" s="49"/>
    </row>
    <row r="207" spans="3:3" ht="14.4" x14ac:dyDescent="0.3">
      <c r="C207" s="49"/>
    </row>
    <row r="208" spans="3:3" ht="14.4" x14ac:dyDescent="0.3">
      <c r="C208" s="49"/>
    </row>
    <row r="209" spans="3:3" ht="14.4" x14ac:dyDescent="0.3">
      <c r="C209" s="49"/>
    </row>
    <row r="210" spans="3:3" ht="14.4" x14ac:dyDescent="0.3">
      <c r="C210" s="49"/>
    </row>
    <row r="211" spans="3:3" ht="14.4" x14ac:dyDescent="0.3">
      <c r="C211" s="49"/>
    </row>
    <row r="212" spans="3:3" ht="14.4" x14ac:dyDescent="0.3">
      <c r="C212" s="49"/>
    </row>
    <row r="213" spans="3:3" ht="14.4" x14ac:dyDescent="0.3">
      <c r="C213" s="49"/>
    </row>
    <row r="214" spans="3:3" ht="14.4" x14ac:dyDescent="0.3">
      <c r="C214" s="49"/>
    </row>
    <row r="215" spans="3:3" ht="14.4" x14ac:dyDescent="0.3">
      <c r="C215" s="49"/>
    </row>
    <row r="216" spans="3:3" ht="14.4" x14ac:dyDescent="0.3">
      <c r="C216" s="49"/>
    </row>
    <row r="217" spans="3:3" ht="14.4" x14ac:dyDescent="0.3">
      <c r="C217" s="49"/>
    </row>
    <row r="218" spans="3:3" ht="14.4" x14ac:dyDescent="0.3">
      <c r="C218" s="49"/>
    </row>
    <row r="219" spans="3:3" ht="14.4" x14ac:dyDescent="0.3">
      <c r="C219" s="49"/>
    </row>
    <row r="220" spans="3:3" ht="14.4" x14ac:dyDescent="0.3">
      <c r="C220" s="49"/>
    </row>
    <row r="221" spans="3:3" ht="14.4" x14ac:dyDescent="0.3">
      <c r="C221" s="49"/>
    </row>
    <row r="222" spans="3:3" ht="14.4" x14ac:dyDescent="0.3">
      <c r="C222" s="49"/>
    </row>
    <row r="223" spans="3:3" ht="14.4" x14ac:dyDescent="0.3">
      <c r="C223" s="49"/>
    </row>
    <row r="224" spans="3:3" ht="14.4" x14ac:dyDescent="0.3">
      <c r="C224" s="49"/>
    </row>
    <row r="225" spans="3:3" ht="14.4" x14ac:dyDescent="0.3">
      <c r="C225" s="49"/>
    </row>
    <row r="226" spans="3:3" ht="14.4" x14ac:dyDescent="0.3">
      <c r="C226" s="49"/>
    </row>
    <row r="227" spans="3:3" ht="14.4" x14ac:dyDescent="0.3">
      <c r="C227" s="49"/>
    </row>
    <row r="228" spans="3:3" ht="14.4" x14ac:dyDescent="0.3">
      <c r="C228" s="49"/>
    </row>
    <row r="229" spans="3:3" ht="14.4" x14ac:dyDescent="0.3">
      <c r="C229" s="49"/>
    </row>
    <row r="230" spans="3:3" ht="14.4" x14ac:dyDescent="0.3">
      <c r="C230" s="49"/>
    </row>
    <row r="231" spans="3:3" ht="14.4" x14ac:dyDescent="0.3">
      <c r="C231" s="49"/>
    </row>
    <row r="232" spans="3:3" ht="14.4" x14ac:dyDescent="0.3">
      <c r="C232" s="49"/>
    </row>
    <row r="233" spans="3:3" ht="14.4" x14ac:dyDescent="0.3">
      <c r="C233" s="49"/>
    </row>
    <row r="234" spans="3:3" ht="14.4" x14ac:dyDescent="0.3">
      <c r="C234" s="49"/>
    </row>
    <row r="235" spans="3:3" ht="14.4" x14ac:dyDescent="0.3">
      <c r="C235" s="49"/>
    </row>
    <row r="236" spans="3:3" ht="14.4" x14ac:dyDescent="0.3">
      <c r="C236" s="49"/>
    </row>
    <row r="237" spans="3:3" ht="14.4" x14ac:dyDescent="0.3">
      <c r="C237" s="49"/>
    </row>
    <row r="238" spans="3:3" ht="14.4" x14ac:dyDescent="0.3">
      <c r="C238" s="49"/>
    </row>
    <row r="239" spans="3:3" ht="14.4" x14ac:dyDescent="0.3">
      <c r="C239" s="49"/>
    </row>
    <row r="240" spans="3:3" ht="14.4" x14ac:dyDescent="0.3">
      <c r="C240" s="49"/>
    </row>
    <row r="241" spans="3:3" ht="14.4" x14ac:dyDescent="0.3">
      <c r="C241" s="49"/>
    </row>
    <row r="242" spans="3:3" ht="14.4" x14ac:dyDescent="0.3">
      <c r="C242" s="49"/>
    </row>
    <row r="243" spans="3:3" ht="14.4" x14ac:dyDescent="0.3">
      <c r="C243" s="49"/>
    </row>
    <row r="244" spans="3:3" ht="14.4" x14ac:dyDescent="0.3">
      <c r="C244" s="49"/>
    </row>
    <row r="245" spans="3:3" ht="14.4" x14ac:dyDescent="0.3">
      <c r="C245" s="49"/>
    </row>
    <row r="246" spans="3:3" ht="14.4" x14ac:dyDescent="0.3">
      <c r="C246" s="49"/>
    </row>
    <row r="247" spans="3:3" ht="14.4" x14ac:dyDescent="0.3">
      <c r="C247" s="49"/>
    </row>
    <row r="248" spans="3:3" ht="14.4" x14ac:dyDescent="0.3">
      <c r="C248" s="49"/>
    </row>
    <row r="249" spans="3:3" ht="14.4" x14ac:dyDescent="0.3">
      <c r="C249" s="49"/>
    </row>
    <row r="250" spans="3:3" ht="14.4" x14ac:dyDescent="0.3">
      <c r="C250" s="49"/>
    </row>
    <row r="251" spans="3:3" ht="14.4" x14ac:dyDescent="0.3">
      <c r="C251" s="49"/>
    </row>
    <row r="252" spans="3:3" ht="14.4" x14ac:dyDescent="0.3">
      <c r="C252" s="49"/>
    </row>
    <row r="253" spans="3:3" ht="14.4" x14ac:dyDescent="0.3">
      <c r="C253" s="49"/>
    </row>
    <row r="254" spans="3:3" ht="14.4" x14ac:dyDescent="0.3">
      <c r="C254" s="49"/>
    </row>
    <row r="255" spans="3:3" ht="14.4" x14ac:dyDescent="0.3">
      <c r="C255" s="49"/>
    </row>
    <row r="256" spans="3:3" ht="14.4" x14ac:dyDescent="0.3">
      <c r="C256" s="49"/>
    </row>
    <row r="257" spans="3:3" ht="14.4" x14ac:dyDescent="0.3">
      <c r="C257" s="49"/>
    </row>
    <row r="258" spans="3:3" ht="14.4" x14ac:dyDescent="0.3">
      <c r="C258" s="49"/>
    </row>
    <row r="259" spans="3:3" ht="14.4" x14ac:dyDescent="0.3">
      <c r="C259" s="49"/>
    </row>
    <row r="260" spans="3:3" ht="14.4" x14ac:dyDescent="0.3">
      <c r="C260" s="49"/>
    </row>
    <row r="261" spans="3:3" ht="14.4" x14ac:dyDescent="0.3">
      <c r="C261" s="49"/>
    </row>
    <row r="262" spans="3:3" ht="14.4" x14ac:dyDescent="0.3">
      <c r="C262" s="49"/>
    </row>
    <row r="263" spans="3:3" ht="14.4" x14ac:dyDescent="0.3">
      <c r="C263" s="49"/>
    </row>
    <row r="264" spans="3:3" ht="14.4" x14ac:dyDescent="0.3">
      <c r="C264" s="49"/>
    </row>
    <row r="265" spans="3:3" ht="14.4" x14ac:dyDescent="0.3">
      <c r="C265" s="49"/>
    </row>
    <row r="266" spans="3:3" ht="14.4" x14ac:dyDescent="0.3">
      <c r="C266" s="49"/>
    </row>
    <row r="267" spans="3:3" ht="14.4" x14ac:dyDescent="0.3">
      <c r="C267" s="49"/>
    </row>
    <row r="268" spans="3:3" ht="14.4" x14ac:dyDescent="0.3">
      <c r="C268" s="49"/>
    </row>
    <row r="269" spans="3:3" ht="14.4" x14ac:dyDescent="0.3">
      <c r="C269" s="49"/>
    </row>
    <row r="270" spans="3:3" ht="14.4" x14ac:dyDescent="0.3">
      <c r="C270" s="49"/>
    </row>
    <row r="271" spans="3:3" ht="14.4" x14ac:dyDescent="0.3">
      <c r="C271" s="49"/>
    </row>
    <row r="272" spans="3:3" ht="14.4" x14ac:dyDescent="0.3">
      <c r="C272" s="49"/>
    </row>
    <row r="273" spans="3:3" ht="14.4" x14ac:dyDescent="0.3">
      <c r="C273" s="49"/>
    </row>
    <row r="274" spans="3:3" ht="14.4" x14ac:dyDescent="0.3">
      <c r="C274" s="49"/>
    </row>
    <row r="275" spans="3:3" ht="14.4" x14ac:dyDescent="0.3">
      <c r="C275" s="49"/>
    </row>
    <row r="276" spans="3:3" ht="14.4" x14ac:dyDescent="0.3">
      <c r="C276" s="49"/>
    </row>
    <row r="277" spans="3:3" ht="14.4" x14ac:dyDescent="0.3">
      <c r="C277" s="49"/>
    </row>
    <row r="278" spans="3:3" ht="14.4" x14ac:dyDescent="0.3">
      <c r="C278" s="49"/>
    </row>
    <row r="279" spans="3:3" ht="14.4" x14ac:dyDescent="0.3">
      <c r="C279" s="49"/>
    </row>
    <row r="280" spans="3:3" ht="14.4" x14ac:dyDescent="0.3">
      <c r="C280" s="49"/>
    </row>
    <row r="281" spans="3:3" ht="14.4" x14ac:dyDescent="0.3">
      <c r="C281" s="49"/>
    </row>
    <row r="282" spans="3:3" ht="14.4" x14ac:dyDescent="0.3">
      <c r="C282" s="49"/>
    </row>
    <row r="283" spans="3:3" ht="14.4" x14ac:dyDescent="0.3">
      <c r="C283" s="49"/>
    </row>
    <row r="284" spans="3:3" ht="14.4" x14ac:dyDescent="0.3">
      <c r="C284" s="49"/>
    </row>
    <row r="285" spans="3:3" ht="14.4" x14ac:dyDescent="0.3">
      <c r="C285" s="49"/>
    </row>
    <row r="286" spans="3:3" ht="14.4" x14ac:dyDescent="0.3">
      <c r="C286" s="49"/>
    </row>
    <row r="287" spans="3:3" ht="14.4" x14ac:dyDescent="0.3">
      <c r="C287" s="49"/>
    </row>
    <row r="288" spans="3:3" ht="14.4" x14ac:dyDescent="0.3">
      <c r="C288" s="49"/>
    </row>
    <row r="289" spans="3:3" ht="14.4" x14ac:dyDescent="0.3">
      <c r="C289" s="49"/>
    </row>
    <row r="290" spans="3:3" ht="14.4" x14ac:dyDescent="0.3">
      <c r="C290" s="49"/>
    </row>
    <row r="291" spans="3:3" ht="14.4" x14ac:dyDescent="0.3">
      <c r="C291" s="49"/>
    </row>
    <row r="292" spans="3:3" ht="14.4" x14ac:dyDescent="0.3">
      <c r="C292" s="49"/>
    </row>
    <row r="293" spans="3:3" ht="14.4" x14ac:dyDescent="0.3">
      <c r="C293" s="49"/>
    </row>
    <row r="294" spans="3:3" ht="14.4" x14ac:dyDescent="0.3">
      <c r="C294" s="49"/>
    </row>
    <row r="295" spans="3:3" ht="14.4" x14ac:dyDescent="0.3">
      <c r="C295" s="49"/>
    </row>
    <row r="296" spans="3:3" ht="14.4" x14ac:dyDescent="0.3">
      <c r="C296" s="49"/>
    </row>
    <row r="297" spans="3:3" ht="14.4" x14ac:dyDescent="0.3">
      <c r="C297" s="49"/>
    </row>
    <row r="298" spans="3:3" ht="14.4" x14ac:dyDescent="0.3">
      <c r="C298" s="49"/>
    </row>
    <row r="299" spans="3:3" ht="14.4" x14ac:dyDescent="0.3">
      <c r="C299" s="49"/>
    </row>
    <row r="300" spans="3:3" ht="14.4" x14ac:dyDescent="0.3">
      <c r="C300" s="49"/>
    </row>
    <row r="301" spans="3:3" ht="14.4" x14ac:dyDescent="0.3">
      <c r="C301" s="49"/>
    </row>
    <row r="302" spans="3:3" ht="14.4" x14ac:dyDescent="0.3">
      <c r="C302" s="49"/>
    </row>
    <row r="303" spans="3:3" ht="14.4" x14ac:dyDescent="0.3">
      <c r="C303" s="49"/>
    </row>
    <row r="304" spans="3:3" ht="14.4" x14ac:dyDescent="0.3">
      <c r="C304" s="49"/>
    </row>
    <row r="305" spans="3:3" ht="14.4" x14ac:dyDescent="0.3">
      <c r="C305" s="49"/>
    </row>
    <row r="306" spans="3:3" ht="14.4" x14ac:dyDescent="0.3">
      <c r="C306" s="49"/>
    </row>
    <row r="307" spans="3:3" ht="14.4" x14ac:dyDescent="0.3">
      <c r="C307" s="49"/>
    </row>
    <row r="308" spans="3:3" ht="14.4" x14ac:dyDescent="0.3">
      <c r="C308" s="49"/>
    </row>
    <row r="309" spans="3:3" ht="14.4" x14ac:dyDescent="0.3">
      <c r="C309" s="49"/>
    </row>
    <row r="310" spans="3:3" ht="14.4" x14ac:dyDescent="0.3">
      <c r="C310" s="49"/>
    </row>
    <row r="311" spans="3:3" ht="14.4" x14ac:dyDescent="0.3">
      <c r="C311" s="49"/>
    </row>
    <row r="312" spans="3:3" ht="14.4" x14ac:dyDescent="0.3">
      <c r="C312" s="49"/>
    </row>
    <row r="313" spans="3:3" ht="14.4" x14ac:dyDescent="0.3">
      <c r="C313" s="49"/>
    </row>
    <row r="314" spans="3:3" ht="14.4" x14ac:dyDescent="0.3">
      <c r="C314" s="49"/>
    </row>
    <row r="315" spans="3:3" ht="14.4" x14ac:dyDescent="0.3">
      <c r="C315" s="49"/>
    </row>
    <row r="316" spans="3:3" ht="14.4" x14ac:dyDescent="0.3">
      <c r="C316" s="49"/>
    </row>
    <row r="317" spans="3:3" ht="14.4" x14ac:dyDescent="0.3">
      <c r="C317" s="49"/>
    </row>
    <row r="318" spans="3:3" ht="14.4" x14ac:dyDescent="0.3">
      <c r="C318" s="49"/>
    </row>
    <row r="319" spans="3:3" ht="14.4" x14ac:dyDescent="0.3">
      <c r="C319" s="49"/>
    </row>
    <row r="320" spans="3:3" ht="14.4" x14ac:dyDescent="0.3">
      <c r="C320" s="49"/>
    </row>
    <row r="321" spans="3:3" ht="14.4" x14ac:dyDescent="0.3">
      <c r="C321" s="49"/>
    </row>
    <row r="322" spans="3:3" ht="14.4" x14ac:dyDescent="0.3">
      <c r="C322" s="49"/>
    </row>
    <row r="323" spans="3:3" ht="14.4" x14ac:dyDescent="0.3">
      <c r="C323" s="49"/>
    </row>
    <row r="324" spans="3:3" ht="14.4" x14ac:dyDescent="0.3">
      <c r="C324" s="49"/>
    </row>
    <row r="325" spans="3:3" ht="14.4" x14ac:dyDescent="0.3">
      <c r="C325" s="49"/>
    </row>
    <row r="326" spans="3:3" ht="14.4" x14ac:dyDescent="0.3">
      <c r="C326" s="49"/>
    </row>
    <row r="327" spans="3:3" ht="14.4" x14ac:dyDescent="0.3">
      <c r="C327" s="49"/>
    </row>
    <row r="328" spans="3:3" ht="14.4" x14ac:dyDescent="0.3">
      <c r="C328" s="49"/>
    </row>
    <row r="329" spans="3:3" ht="14.4" x14ac:dyDescent="0.3">
      <c r="C329" s="49"/>
    </row>
    <row r="330" spans="3:3" ht="14.4" x14ac:dyDescent="0.3">
      <c r="C330" s="49"/>
    </row>
    <row r="331" spans="3:3" ht="14.4" x14ac:dyDescent="0.3">
      <c r="C331" s="49"/>
    </row>
    <row r="332" spans="3:3" ht="14.4" x14ac:dyDescent="0.3">
      <c r="C332" s="49"/>
    </row>
    <row r="333" spans="3:3" ht="14.4" x14ac:dyDescent="0.3">
      <c r="C333" s="49"/>
    </row>
    <row r="334" spans="3:3" ht="14.4" x14ac:dyDescent="0.3">
      <c r="C334" s="49"/>
    </row>
    <row r="335" spans="3:3" ht="14.4" x14ac:dyDescent="0.3">
      <c r="C335" s="49"/>
    </row>
    <row r="336" spans="3:3" ht="14.4" x14ac:dyDescent="0.3">
      <c r="C336" s="49"/>
    </row>
    <row r="337" spans="3:3" ht="14.4" x14ac:dyDescent="0.3">
      <c r="C337" s="49"/>
    </row>
    <row r="338" spans="3:3" ht="14.4" x14ac:dyDescent="0.3">
      <c r="C338" s="49"/>
    </row>
    <row r="339" spans="3:3" ht="14.4" x14ac:dyDescent="0.3">
      <c r="C339" s="49"/>
    </row>
    <row r="340" spans="3:3" ht="14.4" x14ac:dyDescent="0.3">
      <c r="C340" s="49"/>
    </row>
    <row r="341" spans="3:3" ht="14.4" x14ac:dyDescent="0.3">
      <c r="C341" s="49"/>
    </row>
    <row r="342" spans="3:3" ht="14.4" x14ac:dyDescent="0.3">
      <c r="C342" s="49"/>
    </row>
    <row r="343" spans="3:3" ht="14.4" x14ac:dyDescent="0.3">
      <c r="C343" s="49"/>
    </row>
    <row r="344" spans="3:3" ht="14.4" x14ac:dyDescent="0.3">
      <c r="C344" s="49"/>
    </row>
    <row r="345" spans="3:3" ht="14.4" x14ac:dyDescent="0.3">
      <c r="C345" s="49"/>
    </row>
    <row r="346" spans="3:3" ht="14.4" x14ac:dyDescent="0.3">
      <c r="C346" s="49"/>
    </row>
    <row r="347" spans="3:3" ht="14.4" x14ac:dyDescent="0.3">
      <c r="C347" s="49"/>
    </row>
    <row r="348" spans="3:3" ht="14.4" x14ac:dyDescent="0.3">
      <c r="C348" s="49"/>
    </row>
    <row r="349" spans="3:3" ht="14.4" x14ac:dyDescent="0.3">
      <c r="C349" s="49"/>
    </row>
    <row r="350" spans="3:3" ht="14.4" x14ac:dyDescent="0.3">
      <c r="C350" s="49"/>
    </row>
    <row r="351" spans="3:3" ht="14.4" x14ac:dyDescent="0.3">
      <c r="C351" s="49"/>
    </row>
    <row r="352" spans="3:3" ht="14.4" x14ac:dyDescent="0.3">
      <c r="C352" s="49"/>
    </row>
    <row r="353" spans="3:3" ht="14.4" x14ac:dyDescent="0.3">
      <c r="C353" s="49"/>
    </row>
    <row r="354" spans="3:3" ht="14.4" x14ac:dyDescent="0.3">
      <c r="C354" s="49"/>
    </row>
    <row r="355" spans="3:3" ht="14.4" x14ac:dyDescent="0.3">
      <c r="C355" s="49"/>
    </row>
    <row r="356" spans="3:3" ht="14.4" x14ac:dyDescent="0.3">
      <c r="C356" s="49"/>
    </row>
    <row r="357" spans="3:3" ht="14.4" x14ac:dyDescent="0.3">
      <c r="C357" s="49"/>
    </row>
    <row r="358" spans="3:3" ht="14.4" x14ac:dyDescent="0.3">
      <c r="C358" s="49"/>
    </row>
    <row r="359" spans="3:3" ht="14.4" x14ac:dyDescent="0.3">
      <c r="C359" s="49"/>
    </row>
    <row r="360" spans="3:3" ht="14.4" x14ac:dyDescent="0.3">
      <c r="C360" s="49"/>
    </row>
    <row r="361" spans="3:3" ht="14.4" x14ac:dyDescent="0.3">
      <c r="C361" s="49"/>
    </row>
    <row r="362" spans="3:3" ht="14.4" x14ac:dyDescent="0.3">
      <c r="C362" s="49"/>
    </row>
    <row r="363" spans="3:3" ht="14.4" x14ac:dyDescent="0.3">
      <c r="C363" s="49"/>
    </row>
    <row r="364" spans="3:3" ht="14.4" x14ac:dyDescent="0.3">
      <c r="C364" s="49"/>
    </row>
    <row r="365" spans="3:3" ht="14.4" x14ac:dyDescent="0.3">
      <c r="C365" s="49"/>
    </row>
    <row r="366" spans="3:3" ht="14.4" x14ac:dyDescent="0.3">
      <c r="C366" s="49"/>
    </row>
    <row r="367" spans="3:3" ht="14.4" x14ac:dyDescent="0.3">
      <c r="C367" s="49"/>
    </row>
    <row r="368" spans="3:3" ht="14.4" x14ac:dyDescent="0.3">
      <c r="C368" s="49"/>
    </row>
    <row r="369" spans="3:3" ht="14.4" x14ac:dyDescent="0.3">
      <c r="C369" s="49"/>
    </row>
    <row r="370" spans="3:3" ht="14.4" x14ac:dyDescent="0.3">
      <c r="C370" s="49"/>
    </row>
    <row r="371" spans="3:3" ht="14.4" x14ac:dyDescent="0.3">
      <c r="C371" s="49"/>
    </row>
    <row r="372" spans="3:3" ht="14.4" x14ac:dyDescent="0.3">
      <c r="C372" s="49"/>
    </row>
    <row r="373" spans="3:3" ht="14.4" x14ac:dyDescent="0.3">
      <c r="C373" s="49"/>
    </row>
    <row r="374" spans="3:3" ht="14.4" x14ac:dyDescent="0.3">
      <c r="C374" s="49"/>
    </row>
    <row r="375" spans="3:3" ht="14.4" x14ac:dyDescent="0.3">
      <c r="C375" s="49"/>
    </row>
    <row r="376" spans="3:3" ht="14.4" x14ac:dyDescent="0.3">
      <c r="C376" s="49"/>
    </row>
    <row r="377" spans="3:3" ht="14.4" x14ac:dyDescent="0.3">
      <c r="C377" s="49"/>
    </row>
    <row r="378" spans="3:3" ht="14.4" x14ac:dyDescent="0.3">
      <c r="C378" s="49"/>
    </row>
    <row r="379" spans="3:3" ht="14.4" x14ac:dyDescent="0.3">
      <c r="C379" s="49"/>
    </row>
    <row r="380" spans="3:3" ht="14.4" x14ac:dyDescent="0.3">
      <c r="C380" s="49"/>
    </row>
    <row r="381" spans="3:3" ht="14.4" x14ac:dyDescent="0.3">
      <c r="C381" s="49"/>
    </row>
    <row r="382" spans="3:3" ht="14.4" x14ac:dyDescent="0.3">
      <c r="C382" s="49"/>
    </row>
    <row r="383" spans="3:3" ht="14.4" x14ac:dyDescent="0.3">
      <c r="C383" s="49"/>
    </row>
    <row r="384" spans="3:3" ht="14.4" x14ac:dyDescent="0.3">
      <c r="C384" s="49"/>
    </row>
    <row r="385" spans="3:3" ht="14.4" x14ac:dyDescent="0.3">
      <c r="C385" s="49"/>
    </row>
    <row r="386" spans="3:3" ht="14.4" x14ac:dyDescent="0.3">
      <c r="C386" s="49"/>
    </row>
    <row r="387" spans="3:3" ht="14.4" x14ac:dyDescent="0.3">
      <c r="C387" s="49"/>
    </row>
    <row r="388" spans="3:3" ht="14.4" x14ac:dyDescent="0.3">
      <c r="C388" s="49"/>
    </row>
    <row r="389" spans="3:3" ht="14.4" x14ac:dyDescent="0.3">
      <c r="C389" s="49"/>
    </row>
    <row r="390" spans="3:3" ht="14.4" x14ac:dyDescent="0.3">
      <c r="C390" s="49"/>
    </row>
    <row r="391" spans="3:3" ht="14.4" x14ac:dyDescent="0.3">
      <c r="C391" s="49"/>
    </row>
    <row r="392" spans="3:3" ht="14.4" x14ac:dyDescent="0.3">
      <c r="C392" s="49"/>
    </row>
    <row r="393" spans="3:3" ht="14.4" x14ac:dyDescent="0.3">
      <c r="C393" s="49"/>
    </row>
    <row r="394" spans="3:3" ht="14.4" x14ac:dyDescent="0.3">
      <c r="C394" s="49"/>
    </row>
    <row r="395" spans="3:3" ht="14.4" x14ac:dyDescent="0.3">
      <c r="C395" s="49"/>
    </row>
    <row r="396" spans="3:3" ht="14.4" x14ac:dyDescent="0.3">
      <c r="C396" s="49"/>
    </row>
    <row r="397" spans="3:3" ht="14.4" x14ac:dyDescent="0.3">
      <c r="C397" s="49"/>
    </row>
    <row r="398" spans="3:3" ht="14.4" x14ac:dyDescent="0.3">
      <c r="C398" s="49"/>
    </row>
    <row r="399" spans="3:3" ht="14.4" x14ac:dyDescent="0.3">
      <c r="C399" s="49"/>
    </row>
    <row r="400" spans="3:3" ht="14.4" x14ac:dyDescent="0.3">
      <c r="C400" s="49"/>
    </row>
    <row r="401" spans="3:3" ht="14.4" x14ac:dyDescent="0.3">
      <c r="C401" s="49"/>
    </row>
    <row r="402" spans="3:3" ht="14.4" x14ac:dyDescent="0.3">
      <c r="C402" s="49"/>
    </row>
    <row r="403" spans="3:3" ht="14.4" x14ac:dyDescent="0.3">
      <c r="C403" s="49"/>
    </row>
    <row r="404" spans="3:3" ht="14.4" x14ac:dyDescent="0.3">
      <c r="C404" s="49"/>
    </row>
    <row r="405" spans="3:3" ht="14.4" x14ac:dyDescent="0.3">
      <c r="C405" s="49"/>
    </row>
    <row r="406" spans="3:3" ht="14.4" x14ac:dyDescent="0.3">
      <c r="C406" s="49"/>
    </row>
    <row r="407" spans="3:3" ht="14.4" x14ac:dyDescent="0.3">
      <c r="C407" s="49"/>
    </row>
    <row r="408" spans="3:3" ht="14.4" x14ac:dyDescent="0.3">
      <c r="C408" s="49"/>
    </row>
    <row r="409" spans="3:3" ht="14.4" x14ac:dyDescent="0.3">
      <c r="C409" s="49"/>
    </row>
    <row r="410" spans="3:3" ht="14.4" x14ac:dyDescent="0.3">
      <c r="C410" s="49"/>
    </row>
    <row r="411" spans="3:3" ht="14.4" x14ac:dyDescent="0.3">
      <c r="C411" s="49"/>
    </row>
    <row r="412" spans="3:3" ht="14.4" x14ac:dyDescent="0.3">
      <c r="C412" s="49"/>
    </row>
    <row r="413" spans="3:3" ht="14.4" x14ac:dyDescent="0.3">
      <c r="C413" s="49"/>
    </row>
    <row r="414" spans="3:3" ht="14.4" x14ac:dyDescent="0.3">
      <c r="C414" s="49"/>
    </row>
    <row r="415" spans="3:3" ht="14.4" x14ac:dyDescent="0.3">
      <c r="C415" s="49"/>
    </row>
    <row r="416" spans="3:3" ht="14.4" x14ac:dyDescent="0.3">
      <c r="C416" s="49"/>
    </row>
    <row r="417" spans="3:3" ht="14.4" x14ac:dyDescent="0.3">
      <c r="C417" s="49"/>
    </row>
    <row r="418" spans="3:3" ht="14.4" x14ac:dyDescent="0.3">
      <c r="C418" s="49"/>
    </row>
    <row r="419" spans="3:3" ht="14.4" x14ac:dyDescent="0.3">
      <c r="C419" s="49"/>
    </row>
    <row r="420" spans="3:3" ht="14.4" x14ac:dyDescent="0.3">
      <c r="C420" s="49"/>
    </row>
    <row r="421" spans="3:3" ht="14.4" x14ac:dyDescent="0.3">
      <c r="C421" s="49"/>
    </row>
    <row r="422" spans="3:3" ht="14.4" x14ac:dyDescent="0.3">
      <c r="C422" s="49"/>
    </row>
    <row r="423" spans="3:3" ht="14.4" x14ac:dyDescent="0.3">
      <c r="C423" s="49"/>
    </row>
    <row r="424" spans="3:3" ht="14.4" x14ac:dyDescent="0.3">
      <c r="C424" s="49"/>
    </row>
    <row r="425" spans="3:3" ht="14.4" x14ac:dyDescent="0.3">
      <c r="C425" s="49"/>
    </row>
    <row r="426" spans="3:3" ht="14.4" x14ac:dyDescent="0.3">
      <c r="C426" s="49"/>
    </row>
    <row r="427" spans="3:3" ht="14.4" x14ac:dyDescent="0.3">
      <c r="C427" s="49"/>
    </row>
    <row r="428" spans="3:3" ht="14.4" x14ac:dyDescent="0.3">
      <c r="C428" s="49"/>
    </row>
    <row r="429" spans="3:3" ht="14.4" x14ac:dyDescent="0.3">
      <c r="C429" s="49"/>
    </row>
    <row r="430" spans="3:3" ht="14.4" x14ac:dyDescent="0.3">
      <c r="C430" s="49"/>
    </row>
    <row r="431" spans="3:3" ht="14.4" x14ac:dyDescent="0.3">
      <c r="C431" s="49"/>
    </row>
    <row r="432" spans="3:3" ht="14.4" x14ac:dyDescent="0.3">
      <c r="C432" s="49"/>
    </row>
    <row r="433" spans="3:3" ht="14.4" x14ac:dyDescent="0.3">
      <c r="C433" s="49"/>
    </row>
    <row r="434" spans="3:3" ht="14.4" x14ac:dyDescent="0.3">
      <c r="C434" s="49"/>
    </row>
    <row r="435" spans="3:3" ht="14.4" x14ac:dyDescent="0.3">
      <c r="C435" s="49"/>
    </row>
    <row r="436" spans="3:3" ht="14.4" x14ac:dyDescent="0.3">
      <c r="C436" s="49"/>
    </row>
    <row r="437" spans="3:3" ht="14.4" x14ac:dyDescent="0.3">
      <c r="C437" s="49"/>
    </row>
    <row r="438" spans="3:3" ht="14.4" x14ac:dyDescent="0.3">
      <c r="C438" s="49"/>
    </row>
    <row r="439" spans="3:3" ht="14.4" x14ac:dyDescent="0.3">
      <c r="C439" s="49"/>
    </row>
    <row r="440" spans="3:3" ht="14.4" x14ac:dyDescent="0.3">
      <c r="C440" s="49"/>
    </row>
    <row r="441" spans="3:3" ht="14.4" x14ac:dyDescent="0.3">
      <c r="C441" s="49"/>
    </row>
    <row r="442" spans="3:3" ht="14.4" x14ac:dyDescent="0.3">
      <c r="C442" s="49"/>
    </row>
    <row r="443" spans="3:3" ht="14.4" x14ac:dyDescent="0.3">
      <c r="C443" s="49"/>
    </row>
    <row r="444" spans="3:3" ht="14.4" x14ac:dyDescent="0.3">
      <c r="C444" s="49"/>
    </row>
    <row r="445" spans="3:3" ht="14.4" x14ac:dyDescent="0.3">
      <c r="C445" s="49"/>
    </row>
    <row r="446" spans="3:3" ht="14.4" x14ac:dyDescent="0.3">
      <c r="C446" s="49"/>
    </row>
    <row r="447" spans="3:3" ht="14.4" x14ac:dyDescent="0.3">
      <c r="C447" s="49"/>
    </row>
    <row r="448" spans="3:3" ht="14.4" x14ac:dyDescent="0.3">
      <c r="C448" s="49"/>
    </row>
    <row r="449" spans="3:3" ht="14.4" x14ac:dyDescent="0.3">
      <c r="C449" s="49"/>
    </row>
    <row r="450" spans="3:3" ht="14.4" x14ac:dyDescent="0.3">
      <c r="C450" s="49"/>
    </row>
    <row r="451" spans="3:3" ht="14.4" x14ac:dyDescent="0.3">
      <c r="C451" s="49"/>
    </row>
    <row r="452" spans="3:3" ht="14.4" x14ac:dyDescent="0.3">
      <c r="C452" s="49"/>
    </row>
    <row r="453" spans="3:3" ht="14.4" x14ac:dyDescent="0.3">
      <c r="C453" s="49"/>
    </row>
    <row r="454" spans="3:3" ht="14.4" x14ac:dyDescent="0.3">
      <c r="C454" s="49"/>
    </row>
    <row r="455" spans="3:3" ht="14.4" x14ac:dyDescent="0.3">
      <c r="C455" s="49"/>
    </row>
    <row r="456" spans="3:3" ht="14.4" x14ac:dyDescent="0.3">
      <c r="C456" s="49"/>
    </row>
    <row r="457" spans="3:3" ht="14.4" x14ac:dyDescent="0.3">
      <c r="C457" s="49"/>
    </row>
    <row r="458" spans="3:3" ht="14.4" x14ac:dyDescent="0.3">
      <c r="C458" s="49"/>
    </row>
    <row r="459" spans="3:3" ht="14.4" x14ac:dyDescent="0.3">
      <c r="C459" s="49"/>
    </row>
    <row r="460" spans="3:3" ht="14.4" x14ac:dyDescent="0.3">
      <c r="C460" s="49"/>
    </row>
    <row r="461" spans="3:3" ht="14.4" x14ac:dyDescent="0.3">
      <c r="C461" s="49"/>
    </row>
    <row r="462" spans="3:3" ht="14.4" x14ac:dyDescent="0.3">
      <c r="C462" s="49"/>
    </row>
    <row r="463" spans="3:3" ht="14.4" x14ac:dyDescent="0.3">
      <c r="C463" s="49"/>
    </row>
    <row r="464" spans="3:3" ht="14.4" x14ac:dyDescent="0.3">
      <c r="C464" s="49"/>
    </row>
    <row r="465" spans="3:3" ht="14.4" x14ac:dyDescent="0.3">
      <c r="C465" s="49"/>
    </row>
    <row r="466" spans="3:3" ht="14.4" x14ac:dyDescent="0.3">
      <c r="C466" s="49"/>
    </row>
    <row r="467" spans="3:3" ht="14.4" x14ac:dyDescent="0.3">
      <c r="C467" s="49"/>
    </row>
    <row r="468" spans="3:3" ht="14.4" x14ac:dyDescent="0.3">
      <c r="C468" s="49"/>
    </row>
    <row r="469" spans="3:3" ht="14.4" x14ac:dyDescent="0.3">
      <c r="C469" s="49"/>
    </row>
    <row r="470" spans="3:3" ht="14.4" x14ac:dyDescent="0.3">
      <c r="C470" s="49"/>
    </row>
    <row r="471" spans="3:3" ht="14.4" x14ac:dyDescent="0.3">
      <c r="C471" s="49"/>
    </row>
    <row r="472" spans="3:3" ht="14.4" x14ac:dyDescent="0.3">
      <c r="C472" s="49"/>
    </row>
    <row r="473" spans="3:3" ht="14.4" x14ac:dyDescent="0.3">
      <c r="C473" s="49"/>
    </row>
    <row r="474" spans="3:3" ht="14.4" x14ac:dyDescent="0.3">
      <c r="C474" s="49"/>
    </row>
    <row r="475" spans="3:3" ht="14.4" x14ac:dyDescent="0.3">
      <c r="C475" s="49"/>
    </row>
    <row r="476" spans="3:3" ht="14.4" x14ac:dyDescent="0.3">
      <c r="C476" s="49"/>
    </row>
    <row r="477" spans="3:3" ht="14.4" x14ac:dyDescent="0.3">
      <c r="C477" s="49"/>
    </row>
    <row r="478" spans="3:3" ht="14.4" x14ac:dyDescent="0.3">
      <c r="C478" s="49"/>
    </row>
    <row r="479" spans="3:3" ht="14.4" x14ac:dyDescent="0.3">
      <c r="C479" s="49"/>
    </row>
    <row r="480" spans="3:3" ht="14.4" x14ac:dyDescent="0.3">
      <c r="C480" s="49"/>
    </row>
    <row r="481" spans="3:3" ht="14.4" x14ac:dyDescent="0.3">
      <c r="C481" s="49"/>
    </row>
    <row r="482" spans="3:3" ht="14.4" x14ac:dyDescent="0.3">
      <c r="C482" s="49"/>
    </row>
    <row r="483" spans="3:3" ht="14.4" x14ac:dyDescent="0.3">
      <c r="C483" s="49"/>
    </row>
    <row r="484" spans="3:3" ht="14.4" x14ac:dyDescent="0.3">
      <c r="C484" s="49"/>
    </row>
    <row r="485" spans="3:3" ht="14.4" x14ac:dyDescent="0.3">
      <c r="C485" s="49"/>
    </row>
    <row r="486" spans="3:3" ht="14.4" x14ac:dyDescent="0.3">
      <c r="C486" s="49"/>
    </row>
    <row r="487" spans="3:3" ht="14.4" x14ac:dyDescent="0.3">
      <c r="C487" s="49"/>
    </row>
    <row r="488" spans="3:3" ht="14.4" x14ac:dyDescent="0.3">
      <c r="C488" s="49"/>
    </row>
    <row r="489" spans="3:3" ht="14.4" x14ac:dyDescent="0.3">
      <c r="C489" s="49"/>
    </row>
    <row r="490" spans="3:3" ht="14.4" x14ac:dyDescent="0.3">
      <c r="C490" s="49"/>
    </row>
    <row r="491" spans="3:3" ht="14.4" x14ac:dyDescent="0.3">
      <c r="C491" s="49"/>
    </row>
    <row r="492" spans="3:3" ht="14.4" x14ac:dyDescent="0.3">
      <c r="C492" s="49"/>
    </row>
    <row r="493" spans="3:3" ht="14.4" x14ac:dyDescent="0.3">
      <c r="C493" s="49"/>
    </row>
    <row r="494" spans="3:3" ht="14.4" x14ac:dyDescent="0.3">
      <c r="C494" s="49"/>
    </row>
    <row r="495" spans="3:3" ht="14.4" x14ac:dyDescent="0.3">
      <c r="C495" s="49"/>
    </row>
    <row r="496" spans="3:3" ht="14.4" x14ac:dyDescent="0.3">
      <c r="C496" s="49"/>
    </row>
    <row r="497" spans="3:3" ht="14.4" x14ac:dyDescent="0.3">
      <c r="C497" s="49"/>
    </row>
    <row r="498" spans="3:3" ht="14.4" x14ac:dyDescent="0.3">
      <c r="C498" s="49"/>
    </row>
    <row r="499" spans="3:3" ht="14.4" x14ac:dyDescent="0.3">
      <c r="C499" s="49"/>
    </row>
    <row r="500" spans="3:3" ht="14.4" x14ac:dyDescent="0.3">
      <c r="C500" s="49"/>
    </row>
    <row r="501" spans="3:3" ht="14.4" x14ac:dyDescent="0.3">
      <c r="C501" s="49"/>
    </row>
    <row r="502" spans="3:3" ht="14.4" x14ac:dyDescent="0.3">
      <c r="C502" s="49"/>
    </row>
    <row r="503" spans="3:3" ht="14.4" x14ac:dyDescent="0.3">
      <c r="C503" s="49"/>
    </row>
    <row r="504" spans="3:3" ht="14.4" x14ac:dyDescent="0.3">
      <c r="C504" s="49"/>
    </row>
    <row r="505" spans="3:3" ht="14.4" x14ac:dyDescent="0.3">
      <c r="C505" s="49"/>
    </row>
    <row r="506" spans="3:3" ht="14.4" x14ac:dyDescent="0.3">
      <c r="C506" s="49"/>
    </row>
    <row r="507" spans="3:3" ht="14.4" x14ac:dyDescent="0.3">
      <c r="C507" s="49"/>
    </row>
    <row r="508" spans="3:3" ht="14.4" x14ac:dyDescent="0.3">
      <c r="C508" s="49"/>
    </row>
    <row r="509" spans="3:3" ht="14.4" x14ac:dyDescent="0.3">
      <c r="C509" s="49"/>
    </row>
    <row r="510" spans="3:3" ht="14.4" x14ac:dyDescent="0.3">
      <c r="C510" s="49"/>
    </row>
    <row r="511" spans="3:3" ht="14.4" x14ac:dyDescent="0.3">
      <c r="C511" s="49"/>
    </row>
    <row r="512" spans="3:3" ht="14.4" x14ac:dyDescent="0.3">
      <c r="C512" s="49"/>
    </row>
    <row r="513" spans="3:3" ht="14.4" x14ac:dyDescent="0.3">
      <c r="C513" s="49"/>
    </row>
    <row r="514" spans="3:3" ht="14.4" x14ac:dyDescent="0.3">
      <c r="C514" s="49"/>
    </row>
    <row r="515" spans="3:3" ht="14.4" x14ac:dyDescent="0.3">
      <c r="C515" s="49"/>
    </row>
    <row r="516" spans="3:3" ht="14.4" x14ac:dyDescent="0.3">
      <c r="C516" s="49"/>
    </row>
    <row r="517" spans="3:3" ht="14.4" x14ac:dyDescent="0.3">
      <c r="C517" s="49"/>
    </row>
    <row r="518" spans="3:3" ht="14.4" x14ac:dyDescent="0.3">
      <c r="C518" s="49"/>
    </row>
    <row r="519" spans="3:3" ht="14.4" x14ac:dyDescent="0.3">
      <c r="C519" s="49"/>
    </row>
    <row r="520" spans="3:3" ht="14.4" x14ac:dyDescent="0.3">
      <c r="C520" s="49"/>
    </row>
    <row r="521" spans="3:3" ht="14.4" x14ac:dyDescent="0.3">
      <c r="C521" s="49"/>
    </row>
    <row r="522" spans="3:3" ht="14.4" x14ac:dyDescent="0.3">
      <c r="C522" s="49"/>
    </row>
    <row r="523" spans="3:3" ht="14.4" x14ac:dyDescent="0.3">
      <c r="C523" s="49"/>
    </row>
    <row r="524" spans="3:3" ht="14.4" x14ac:dyDescent="0.3">
      <c r="C524" s="49"/>
    </row>
    <row r="525" spans="3:3" ht="14.4" x14ac:dyDescent="0.3">
      <c r="C525" s="49"/>
    </row>
    <row r="526" spans="3:3" ht="14.4" x14ac:dyDescent="0.3">
      <c r="C526" s="49"/>
    </row>
    <row r="527" spans="3:3" ht="14.4" x14ac:dyDescent="0.3">
      <c r="C527" s="49"/>
    </row>
    <row r="528" spans="3:3" ht="14.4" x14ac:dyDescent="0.3">
      <c r="C528" s="49"/>
    </row>
    <row r="529" spans="3:3" ht="14.4" x14ac:dyDescent="0.3">
      <c r="C529" s="49"/>
    </row>
    <row r="530" spans="3:3" ht="14.4" x14ac:dyDescent="0.3">
      <c r="C530" s="49"/>
    </row>
    <row r="531" spans="3:3" ht="14.4" x14ac:dyDescent="0.3">
      <c r="C531" s="49"/>
    </row>
    <row r="532" spans="3:3" ht="14.4" x14ac:dyDescent="0.3">
      <c r="C532" s="49"/>
    </row>
    <row r="533" spans="3:3" ht="14.4" x14ac:dyDescent="0.3">
      <c r="C533" s="49"/>
    </row>
    <row r="534" spans="3:3" ht="14.4" x14ac:dyDescent="0.3">
      <c r="C534" s="49"/>
    </row>
    <row r="535" spans="3:3" ht="14.4" x14ac:dyDescent="0.3">
      <c r="C535" s="49"/>
    </row>
    <row r="536" spans="3:3" ht="14.4" x14ac:dyDescent="0.3">
      <c r="C536" s="49"/>
    </row>
    <row r="537" spans="3:3" ht="14.4" x14ac:dyDescent="0.3">
      <c r="C537" s="49"/>
    </row>
    <row r="538" spans="3:3" ht="14.4" x14ac:dyDescent="0.3">
      <c r="C538" s="49"/>
    </row>
    <row r="539" spans="3:3" ht="14.4" x14ac:dyDescent="0.3">
      <c r="C539" s="49"/>
    </row>
    <row r="540" spans="3:3" ht="14.4" x14ac:dyDescent="0.3">
      <c r="C540" s="49"/>
    </row>
    <row r="541" spans="3:3" ht="14.4" x14ac:dyDescent="0.3">
      <c r="C541" s="49"/>
    </row>
    <row r="542" spans="3:3" ht="14.4" x14ac:dyDescent="0.3">
      <c r="C542" s="49"/>
    </row>
    <row r="543" spans="3:3" ht="14.4" x14ac:dyDescent="0.3">
      <c r="C543" s="49"/>
    </row>
    <row r="544" spans="3:3" ht="14.4" x14ac:dyDescent="0.3">
      <c r="C544" s="49"/>
    </row>
    <row r="545" spans="3:3" ht="14.4" x14ac:dyDescent="0.3">
      <c r="C545" s="49"/>
    </row>
    <row r="546" spans="3:3" ht="14.4" x14ac:dyDescent="0.3">
      <c r="C546" s="49"/>
    </row>
    <row r="547" spans="3:3" ht="14.4" x14ac:dyDescent="0.3">
      <c r="C547" s="49"/>
    </row>
    <row r="548" spans="3:3" ht="14.4" x14ac:dyDescent="0.3">
      <c r="C548" s="49"/>
    </row>
    <row r="549" spans="3:3" ht="14.4" x14ac:dyDescent="0.3">
      <c r="C549" s="49"/>
    </row>
    <row r="550" spans="3:3" ht="14.4" x14ac:dyDescent="0.3">
      <c r="C550" s="49"/>
    </row>
    <row r="551" spans="3:3" ht="14.4" x14ac:dyDescent="0.3">
      <c r="C551" s="49"/>
    </row>
    <row r="552" spans="3:3" ht="14.4" x14ac:dyDescent="0.3">
      <c r="C552" s="49"/>
    </row>
    <row r="553" spans="3:3" ht="14.4" x14ac:dyDescent="0.3">
      <c r="C553" s="49"/>
    </row>
    <row r="554" spans="3:3" ht="14.4" x14ac:dyDescent="0.3">
      <c r="C554" s="49"/>
    </row>
    <row r="555" spans="3:3" ht="14.4" x14ac:dyDescent="0.3">
      <c r="C555" s="49"/>
    </row>
    <row r="556" spans="3:3" ht="14.4" x14ac:dyDescent="0.3">
      <c r="C556" s="49"/>
    </row>
    <row r="557" spans="3:3" ht="14.4" x14ac:dyDescent="0.3">
      <c r="C557" s="49"/>
    </row>
    <row r="558" spans="3:3" ht="14.4" x14ac:dyDescent="0.3">
      <c r="C558" s="49"/>
    </row>
    <row r="559" spans="3:3" ht="14.4" x14ac:dyDescent="0.3">
      <c r="C559" s="49"/>
    </row>
    <row r="560" spans="3:3" ht="14.4" x14ac:dyDescent="0.3">
      <c r="C560" s="49"/>
    </row>
    <row r="561" spans="3:3" ht="14.4" x14ac:dyDescent="0.3">
      <c r="C561" s="49"/>
    </row>
    <row r="562" spans="3:3" ht="14.4" x14ac:dyDescent="0.3">
      <c r="C562" s="49"/>
    </row>
    <row r="563" spans="3:3" ht="14.4" x14ac:dyDescent="0.3">
      <c r="C563" s="49"/>
    </row>
    <row r="564" spans="3:3" ht="14.4" x14ac:dyDescent="0.3">
      <c r="C564" s="49"/>
    </row>
    <row r="565" spans="3:3" ht="14.4" x14ac:dyDescent="0.3">
      <c r="C565" s="49"/>
    </row>
    <row r="566" spans="3:3" ht="14.4" x14ac:dyDescent="0.3">
      <c r="C566" s="49"/>
    </row>
    <row r="567" spans="3:3" ht="14.4" x14ac:dyDescent="0.3">
      <c r="C567" s="49"/>
    </row>
    <row r="568" spans="3:3" ht="14.4" x14ac:dyDescent="0.3">
      <c r="C568" s="49"/>
    </row>
    <row r="569" spans="3:3" ht="14.4" x14ac:dyDescent="0.3">
      <c r="C569" s="49"/>
    </row>
    <row r="570" spans="3:3" ht="14.4" x14ac:dyDescent="0.3">
      <c r="C570" s="49"/>
    </row>
    <row r="571" spans="3:3" ht="14.4" x14ac:dyDescent="0.3">
      <c r="C571" s="49"/>
    </row>
    <row r="572" spans="3:3" ht="14.4" x14ac:dyDescent="0.3">
      <c r="C572" s="49"/>
    </row>
    <row r="573" spans="3:3" ht="14.4" x14ac:dyDescent="0.3">
      <c r="C573" s="49"/>
    </row>
    <row r="574" spans="3:3" ht="14.4" x14ac:dyDescent="0.3">
      <c r="C574" s="49"/>
    </row>
    <row r="575" spans="3:3" ht="14.4" x14ac:dyDescent="0.3">
      <c r="C575" s="49"/>
    </row>
    <row r="576" spans="3:3" ht="14.4" x14ac:dyDescent="0.3">
      <c r="C576" s="49"/>
    </row>
    <row r="577" spans="3:3" ht="14.4" x14ac:dyDescent="0.3">
      <c r="C577" s="49"/>
    </row>
    <row r="578" spans="3:3" ht="14.4" x14ac:dyDescent="0.3">
      <c r="C578" s="49"/>
    </row>
    <row r="579" spans="3:3" ht="14.4" x14ac:dyDescent="0.3">
      <c r="C579" s="49"/>
    </row>
    <row r="580" spans="3:3" ht="14.4" x14ac:dyDescent="0.3">
      <c r="C580" s="49"/>
    </row>
    <row r="581" spans="3:3" ht="14.4" x14ac:dyDescent="0.3">
      <c r="C581" s="49"/>
    </row>
    <row r="582" spans="3:3" ht="14.4" x14ac:dyDescent="0.3">
      <c r="C582" s="49"/>
    </row>
    <row r="583" spans="3:3" ht="14.4" x14ac:dyDescent="0.3">
      <c r="C583" s="49"/>
    </row>
    <row r="584" spans="3:3" ht="14.4" x14ac:dyDescent="0.3">
      <c r="C584" s="49"/>
    </row>
    <row r="585" spans="3:3" ht="14.4" x14ac:dyDescent="0.3">
      <c r="C585" s="49"/>
    </row>
    <row r="586" spans="3:3" ht="14.4" x14ac:dyDescent="0.3">
      <c r="C586" s="49"/>
    </row>
    <row r="587" spans="3:3" ht="14.4" x14ac:dyDescent="0.3">
      <c r="C587" s="49"/>
    </row>
    <row r="588" spans="3:3" ht="14.4" x14ac:dyDescent="0.3">
      <c r="C588" s="49"/>
    </row>
    <row r="589" spans="3:3" ht="14.4" x14ac:dyDescent="0.3">
      <c r="C589" s="49"/>
    </row>
    <row r="590" spans="3:3" ht="14.4" x14ac:dyDescent="0.3">
      <c r="C590" s="49"/>
    </row>
    <row r="591" spans="3:3" ht="14.4" x14ac:dyDescent="0.3">
      <c r="C591" s="49"/>
    </row>
    <row r="592" spans="3:3" ht="14.4" x14ac:dyDescent="0.3">
      <c r="C592" s="49"/>
    </row>
    <row r="593" spans="3:3" ht="14.4" x14ac:dyDescent="0.3">
      <c r="C593" s="49"/>
    </row>
    <row r="594" spans="3:3" ht="14.4" x14ac:dyDescent="0.3">
      <c r="C594" s="49"/>
    </row>
    <row r="595" spans="3:3" ht="14.4" x14ac:dyDescent="0.3">
      <c r="C595" s="49"/>
    </row>
    <row r="596" spans="3:3" ht="14.4" x14ac:dyDescent="0.3">
      <c r="C596" s="49"/>
    </row>
    <row r="597" spans="3:3" ht="14.4" x14ac:dyDescent="0.3">
      <c r="C597" s="49"/>
    </row>
    <row r="598" spans="3:3" ht="14.4" x14ac:dyDescent="0.3">
      <c r="C598" s="49"/>
    </row>
    <row r="599" spans="3:3" ht="14.4" x14ac:dyDescent="0.3">
      <c r="C599" s="49"/>
    </row>
    <row r="600" spans="3:3" ht="14.4" x14ac:dyDescent="0.3">
      <c r="C600" s="49"/>
    </row>
    <row r="601" spans="3:3" ht="14.4" x14ac:dyDescent="0.3">
      <c r="C601" s="49"/>
    </row>
    <row r="602" spans="3:3" ht="14.4" x14ac:dyDescent="0.3">
      <c r="C602" s="49"/>
    </row>
    <row r="603" spans="3:3" ht="14.4" x14ac:dyDescent="0.3">
      <c r="C603" s="49"/>
    </row>
    <row r="604" spans="3:3" ht="14.4" x14ac:dyDescent="0.3">
      <c r="C604" s="49"/>
    </row>
    <row r="605" spans="3:3" ht="14.4" x14ac:dyDescent="0.3">
      <c r="C605" s="49"/>
    </row>
    <row r="606" spans="3:3" ht="14.4" x14ac:dyDescent="0.3">
      <c r="C606" s="49"/>
    </row>
    <row r="607" spans="3:3" ht="14.4" x14ac:dyDescent="0.3">
      <c r="C607" s="49"/>
    </row>
    <row r="608" spans="3:3" ht="14.4" x14ac:dyDescent="0.3">
      <c r="C608" s="49"/>
    </row>
    <row r="609" spans="3:3" ht="14.4" x14ac:dyDescent="0.3">
      <c r="C609" s="49"/>
    </row>
    <row r="610" spans="3:3" ht="14.4" x14ac:dyDescent="0.3">
      <c r="C610" s="49"/>
    </row>
    <row r="611" spans="3:3" ht="14.4" x14ac:dyDescent="0.3">
      <c r="C611" s="49"/>
    </row>
    <row r="612" spans="3:3" ht="14.4" x14ac:dyDescent="0.3">
      <c r="C612" s="49"/>
    </row>
    <row r="613" spans="3:3" ht="14.4" x14ac:dyDescent="0.3">
      <c r="C613" s="49"/>
    </row>
    <row r="614" spans="3:3" ht="14.4" x14ac:dyDescent="0.3">
      <c r="C614" s="49"/>
    </row>
    <row r="615" spans="3:3" ht="14.4" x14ac:dyDescent="0.3">
      <c r="C615" s="49"/>
    </row>
    <row r="616" spans="3:3" ht="14.4" x14ac:dyDescent="0.3">
      <c r="C616" s="49"/>
    </row>
    <row r="617" spans="3:3" ht="14.4" x14ac:dyDescent="0.3">
      <c r="C617" s="49"/>
    </row>
    <row r="618" spans="3:3" ht="14.4" x14ac:dyDescent="0.3">
      <c r="C618" s="49"/>
    </row>
    <row r="619" spans="3:3" ht="14.4" x14ac:dyDescent="0.3">
      <c r="C619" s="49"/>
    </row>
    <row r="620" spans="3:3" ht="14.4" x14ac:dyDescent="0.3">
      <c r="C620" s="49"/>
    </row>
    <row r="621" spans="3:3" ht="14.4" x14ac:dyDescent="0.3">
      <c r="C621" s="49"/>
    </row>
    <row r="622" spans="3:3" ht="14.4" x14ac:dyDescent="0.3">
      <c r="C622" s="49"/>
    </row>
    <row r="623" spans="3:3" ht="14.4" x14ac:dyDescent="0.3">
      <c r="C623" s="49"/>
    </row>
    <row r="624" spans="3:3" ht="14.4" x14ac:dyDescent="0.3">
      <c r="C624" s="49"/>
    </row>
    <row r="625" spans="3:3" ht="14.4" x14ac:dyDescent="0.3">
      <c r="C625" s="49"/>
    </row>
    <row r="626" spans="3:3" ht="14.4" x14ac:dyDescent="0.3">
      <c r="C626" s="49"/>
    </row>
    <row r="627" spans="3:3" ht="14.4" x14ac:dyDescent="0.3">
      <c r="C627" s="49"/>
    </row>
    <row r="628" spans="3:3" ht="14.4" x14ac:dyDescent="0.3">
      <c r="C628" s="49"/>
    </row>
    <row r="629" spans="3:3" ht="14.4" x14ac:dyDescent="0.3">
      <c r="C629" s="49"/>
    </row>
    <row r="630" spans="3:3" ht="14.4" x14ac:dyDescent="0.3">
      <c r="C630" s="49"/>
    </row>
    <row r="631" spans="3:3" ht="14.4" x14ac:dyDescent="0.3">
      <c r="C631" s="49"/>
    </row>
    <row r="632" spans="3:3" ht="14.4" x14ac:dyDescent="0.3">
      <c r="C632" s="49"/>
    </row>
    <row r="633" spans="3:3" ht="14.4" x14ac:dyDescent="0.3">
      <c r="C633" s="49"/>
    </row>
    <row r="634" spans="3:3" ht="14.4" x14ac:dyDescent="0.3">
      <c r="C634" s="49"/>
    </row>
    <row r="635" spans="3:3" ht="14.4" x14ac:dyDescent="0.3">
      <c r="C635" s="49"/>
    </row>
    <row r="636" spans="3:3" ht="14.4" x14ac:dyDescent="0.3">
      <c r="C636" s="49"/>
    </row>
    <row r="637" spans="3:3" ht="14.4" x14ac:dyDescent="0.3">
      <c r="C637" s="49"/>
    </row>
    <row r="638" spans="3:3" ht="14.4" x14ac:dyDescent="0.3">
      <c r="C638" s="49"/>
    </row>
    <row r="639" spans="3:3" ht="14.4" x14ac:dyDescent="0.3">
      <c r="C639" s="49"/>
    </row>
    <row r="640" spans="3:3" ht="14.4" x14ac:dyDescent="0.3">
      <c r="C640" s="49"/>
    </row>
    <row r="641" spans="3:3" ht="14.4" x14ac:dyDescent="0.3">
      <c r="C641" s="49"/>
    </row>
    <row r="642" spans="3:3" ht="14.4" x14ac:dyDescent="0.3">
      <c r="C642" s="49"/>
    </row>
    <row r="643" spans="3:3" ht="14.4" x14ac:dyDescent="0.3">
      <c r="C643" s="49"/>
    </row>
    <row r="644" spans="3:3" ht="14.4" x14ac:dyDescent="0.3">
      <c r="C644" s="49"/>
    </row>
    <row r="645" spans="3:3" ht="14.4" x14ac:dyDescent="0.3">
      <c r="C645" s="49"/>
    </row>
    <row r="646" spans="3:3" ht="14.4" x14ac:dyDescent="0.3">
      <c r="C646" s="49"/>
    </row>
    <row r="647" spans="3:3" ht="14.4" x14ac:dyDescent="0.3">
      <c r="C647" s="49"/>
    </row>
    <row r="648" spans="3:3" ht="14.4" x14ac:dyDescent="0.3">
      <c r="C648" s="49"/>
    </row>
    <row r="649" spans="3:3" ht="14.4" x14ac:dyDescent="0.3">
      <c r="C649" s="49"/>
    </row>
    <row r="650" spans="3:3" ht="14.4" x14ac:dyDescent="0.3">
      <c r="C650" s="49"/>
    </row>
    <row r="651" spans="3:3" ht="14.4" x14ac:dyDescent="0.3">
      <c r="C651" s="49"/>
    </row>
    <row r="652" spans="3:3" ht="14.4" x14ac:dyDescent="0.3">
      <c r="C652" s="49"/>
    </row>
    <row r="653" spans="3:3" ht="14.4" x14ac:dyDescent="0.3">
      <c r="C653" s="49"/>
    </row>
    <row r="654" spans="3:3" ht="14.4" x14ac:dyDescent="0.3">
      <c r="C654" s="49"/>
    </row>
    <row r="655" spans="3:3" ht="14.4" x14ac:dyDescent="0.3">
      <c r="C655" s="49"/>
    </row>
    <row r="656" spans="3:3" ht="14.4" x14ac:dyDescent="0.3">
      <c r="C656" s="49"/>
    </row>
    <row r="657" spans="3:3" ht="14.4" x14ac:dyDescent="0.3">
      <c r="C657" s="49"/>
    </row>
    <row r="658" spans="3:3" ht="14.4" x14ac:dyDescent="0.3">
      <c r="C658" s="49"/>
    </row>
    <row r="659" spans="3:3" ht="14.4" x14ac:dyDescent="0.3">
      <c r="C659" s="49"/>
    </row>
    <row r="660" spans="3:3" ht="14.4" x14ac:dyDescent="0.3">
      <c r="C660" s="49"/>
    </row>
    <row r="661" spans="3:3" ht="14.4" x14ac:dyDescent="0.3">
      <c r="C661" s="49"/>
    </row>
    <row r="662" spans="3:3" ht="14.4" x14ac:dyDescent="0.3">
      <c r="C662" s="49"/>
    </row>
    <row r="663" spans="3:3" ht="14.4" x14ac:dyDescent="0.3">
      <c r="C663" s="49"/>
    </row>
    <row r="664" spans="3:3" ht="14.4" x14ac:dyDescent="0.3">
      <c r="C664" s="49"/>
    </row>
    <row r="665" spans="3:3" ht="14.4" x14ac:dyDescent="0.3">
      <c r="C665" s="49"/>
    </row>
    <row r="666" spans="3:3" ht="14.4" x14ac:dyDescent="0.3">
      <c r="C666" s="49"/>
    </row>
    <row r="667" spans="3:3" ht="14.4" x14ac:dyDescent="0.3">
      <c r="C667" s="49"/>
    </row>
    <row r="668" spans="3:3" ht="14.4" x14ac:dyDescent="0.3">
      <c r="C668" s="49"/>
    </row>
    <row r="669" spans="3:3" ht="14.4" x14ac:dyDescent="0.3">
      <c r="C669" s="49"/>
    </row>
    <row r="670" spans="3:3" ht="14.4" x14ac:dyDescent="0.3">
      <c r="C670" s="49"/>
    </row>
    <row r="671" spans="3:3" ht="14.4" x14ac:dyDescent="0.3">
      <c r="C671" s="49"/>
    </row>
    <row r="672" spans="3:3" ht="14.4" x14ac:dyDescent="0.3">
      <c r="C672" s="49"/>
    </row>
    <row r="673" spans="3:3" ht="14.4" x14ac:dyDescent="0.3">
      <c r="C673" s="49"/>
    </row>
    <row r="674" spans="3:3" ht="14.4" x14ac:dyDescent="0.3">
      <c r="C674" s="49"/>
    </row>
    <row r="675" spans="3:3" ht="14.4" x14ac:dyDescent="0.3">
      <c r="C675" s="49"/>
    </row>
    <row r="676" spans="3:3" ht="14.4" x14ac:dyDescent="0.3">
      <c r="C676" s="49"/>
    </row>
    <row r="677" spans="3:3" ht="14.4" x14ac:dyDescent="0.3">
      <c r="C677" s="49"/>
    </row>
    <row r="678" spans="3:3" ht="14.4" x14ac:dyDescent="0.3">
      <c r="C678" s="49"/>
    </row>
    <row r="679" spans="3:3" ht="14.4" x14ac:dyDescent="0.3">
      <c r="C679" s="49"/>
    </row>
    <row r="680" spans="3:3" ht="14.4" x14ac:dyDescent="0.3">
      <c r="C680" s="49"/>
    </row>
    <row r="681" spans="3:3" ht="14.4" x14ac:dyDescent="0.3">
      <c r="C681" s="49"/>
    </row>
    <row r="682" spans="3:3" ht="14.4" x14ac:dyDescent="0.3">
      <c r="C682" s="49"/>
    </row>
    <row r="683" spans="3:3" ht="14.4" x14ac:dyDescent="0.3">
      <c r="C683" s="49"/>
    </row>
    <row r="684" spans="3:3" ht="14.4" x14ac:dyDescent="0.3">
      <c r="C684" s="49"/>
    </row>
    <row r="685" spans="3:3" ht="14.4" x14ac:dyDescent="0.3">
      <c r="C685" s="49"/>
    </row>
    <row r="686" spans="3:3" ht="14.4" x14ac:dyDescent="0.3">
      <c r="C686" s="49"/>
    </row>
    <row r="687" spans="3:3" ht="14.4" x14ac:dyDescent="0.3">
      <c r="C687" s="49"/>
    </row>
    <row r="688" spans="3:3" ht="14.4" x14ac:dyDescent="0.3">
      <c r="C688" s="49"/>
    </row>
    <row r="689" spans="3:3" ht="14.4" x14ac:dyDescent="0.3">
      <c r="C689" s="49"/>
    </row>
    <row r="690" spans="3:3" ht="14.4" x14ac:dyDescent="0.3">
      <c r="C690" s="49"/>
    </row>
    <row r="691" spans="3:3" ht="14.4" x14ac:dyDescent="0.3">
      <c r="C691" s="49"/>
    </row>
    <row r="692" spans="3:3" ht="14.4" x14ac:dyDescent="0.3">
      <c r="C692" s="49"/>
    </row>
    <row r="693" spans="3:3" ht="14.4" x14ac:dyDescent="0.3">
      <c r="C693" s="49"/>
    </row>
    <row r="694" spans="3:3" ht="14.4" x14ac:dyDescent="0.3">
      <c r="C694" s="49"/>
    </row>
    <row r="695" spans="3:3" ht="14.4" x14ac:dyDescent="0.3">
      <c r="C695" s="49"/>
    </row>
    <row r="696" spans="3:3" ht="14.4" x14ac:dyDescent="0.3">
      <c r="C696" s="49"/>
    </row>
    <row r="697" spans="3:3" ht="14.4" x14ac:dyDescent="0.3">
      <c r="C697" s="49"/>
    </row>
    <row r="698" spans="3:3" ht="14.4" x14ac:dyDescent="0.3">
      <c r="C698" s="49"/>
    </row>
    <row r="699" spans="3:3" ht="14.4" x14ac:dyDescent="0.3">
      <c r="C699" s="49"/>
    </row>
    <row r="700" spans="3:3" ht="14.4" x14ac:dyDescent="0.3">
      <c r="C700" s="49"/>
    </row>
    <row r="701" spans="3:3" ht="14.4" x14ac:dyDescent="0.3">
      <c r="C701" s="49"/>
    </row>
    <row r="702" spans="3:3" ht="14.4" x14ac:dyDescent="0.3">
      <c r="C702" s="49"/>
    </row>
    <row r="703" spans="3:3" ht="14.4" x14ac:dyDescent="0.3">
      <c r="C703" s="49"/>
    </row>
    <row r="704" spans="3:3" ht="14.4" x14ac:dyDescent="0.3">
      <c r="C704" s="49"/>
    </row>
    <row r="705" spans="3:3" ht="14.4" x14ac:dyDescent="0.3">
      <c r="C705" s="49"/>
    </row>
    <row r="706" spans="3:3" ht="14.4" x14ac:dyDescent="0.3">
      <c r="C706" s="49"/>
    </row>
    <row r="707" spans="3:3" ht="14.4" x14ac:dyDescent="0.3">
      <c r="C707" s="49"/>
    </row>
    <row r="708" spans="3:3" ht="14.4" x14ac:dyDescent="0.3">
      <c r="C708" s="49"/>
    </row>
    <row r="709" spans="3:3" ht="14.4" x14ac:dyDescent="0.3">
      <c r="C709" s="49"/>
    </row>
    <row r="710" spans="3:3" ht="14.4" x14ac:dyDescent="0.3">
      <c r="C710" s="49"/>
    </row>
    <row r="711" spans="3:3" ht="14.4" x14ac:dyDescent="0.3">
      <c r="C711" s="49"/>
    </row>
    <row r="712" spans="3:3" ht="14.4" x14ac:dyDescent="0.3">
      <c r="C712" s="49"/>
    </row>
    <row r="713" spans="3:3" ht="14.4" x14ac:dyDescent="0.3">
      <c r="C713" s="49"/>
    </row>
    <row r="714" spans="3:3" ht="14.4" x14ac:dyDescent="0.3">
      <c r="C714" s="49"/>
    </row>
    <row r="715" spans="3:3" ht="14.4" x14ac:dyDescent="0.3">
      <c r="C715" s="49"/>
    </row>
    <row r="716" spans="3:3" ht="14.4" x14ac:dyDescent="0.3">
      <c r="C716" s="49"/>
    </row>
    <row r="717" spans="3:3" ht="14.4" x14ac:dyDescent="0.3">
      <c r="C717" s="49"/>
    </row>
    <row r="718" spans="3:3" ht="14.4" x14ac:dyDescent="0.3">
      <c r="C718" s="49"/>
    </row>
    <row r="719" spans="3:3" ht="14.4" x14ac:dyDescent="0.3">
      <c r="C719" s="49"/>
    </row>
    <row r="720" spans="3:3" ht="14.4" x14ac:dyDescent="0.3">
      <c r="C720" s="49"/>
    </row>
    <row r="721" spans="3:3" ht="14.4" x14ac:dyDescent="0.3">
      <c r="C721" s="49"/>
    </row>
    <row r="722" spans="3:3" ht="14.4" x14ac:dyDescent="0.3">
      <c r="C722" s="49"/>
    </row>
    <row r="723" spans="3:3" ht="14.4" x14ac:dyDescent="0.3">
      <c r="C723" s="49"/>
    </row>
    <row r="724" spans="3:3" ht="14.4" x14ac:dyDescent="0.3">
      <c r="C724" s="49"/>
    </row>
    <row r="725" spans="3:3" ht="14.4" x14ac:dyDescent="0.3">
      <c r="C725" s="49"/>
    </row>
    <row r="726" spans="3:3" ht="14.4" x14ac:dyDescent="0.3">
      <c r="C726" s="49"/>
    </row>
    <row r="727" spans="3:3" ht="14.4" x14ac:dyDescent="0.3">
      <c r="C727" s="49"/>
    </row>
    <row r="728" spans="3:3" ht="14.4" x14ac:dyDescent="0.3">
      <c r="C728" s="49"/>
    </row>
    <row r="729" spans="3:3" ht="14.4" x14ac:dyDescent="0.3">
      <c r="C729" s="49"/>
    </row>
    <row r="730" spans="3:3" ht="14.4" x14ac:dyDescent="0.3">
      <c r="C730" s="49"/>
    </row>
    <row r="731" spans="3:3" ht="14.4" x14ac:dyDescent="0.3">
      <c r="C731" s="49"/>
    </row>
    <row r="732" spans="3:3" ht="14.4" x14ac:dyDescent="0.3">
      <c r="C732" s="49"/>
    </row>
    <row r="733" spans="3:3" ht="14.4" x14ac:dyDescent="0.3">
      <c r="C733" s="49"/>
    </row>
    <row r="734" spans="3:3" ht="14.4" x14ac:dyDescent="0.3">
      <c r="C734" s="49"/>
    </row>
    <row r="735" spans="3:3" ht="14.4" x14ac:dyDescent="0.3">
      <c r="C735" s="49"/>
    </row>
    <row r="736" spans="3:3" ht="14.4" x14ac:dyDescent="0.3">
      <c r="C736" s="49"/>
    </row>
    <row r="737" spans="3:3" ht="14.4" x14ac:dyDescent="0.3">
      <c r="C737" s="49"/>
    </row>
    <row r="738" spans="3:3" ht="14.4" x14ac:dyDescent="0.3">
      <c r="C738" s="49"/>
    </row>
    <row r="739" spans="3:3" ht="14.4" x14ac:dyDescent="0.3">
      <c r="C739" s="49"/>
    </row>
    <row r="740" spans="3:3" ht="14.4" x14ac:dyDescent="0.3">
      <c r="C740" s="49"/>
    </row>
    <row r="741" spans="3:3" ht="14.4" x14ac:dyDescent="0.3">
      <c r="C741" s="49"/>
    </row>
    <row r="742" spans="3:3" ht="14.4" x14ac:dyDescent="0.3">
      <c r="C742" s="49"/>
    </row>
    <row r="743" spans="3:3" ht="14.4" x14ac:dyDescent="0.3">
      <c r="C743" s="49"/>
    </row>
    <row r="744" spans="3:3" ht="14.4" x14ac:dyDescent="0.3">
      <c r="C744" s="49"/>
    </row>
    <row r="745" spans="3:3" ht="14.4" x14ac:dyDescent="0.3">
      <c r="C745" s="49"/>
    </row>
    <row r="746" spans="3:3" ht="14.4" x14ac:dyDescent="0.3">
      <c r="C746" s="49"/>
    </row>
    <row r="747" spans="3:3" ht="14.4" x14ac:dyDescent="0.3">
      <c r="C747" s="49"/>
    </row>
    <row r="748" spans="3:3" ht="14.4" x14ac:dyDescent="0.3">
      <c r="C748" s="49"/>
    </row>
    <row r="749" spans="3:3" ht="14.4" x14ac:dyDescent="0.3">
      <c r="C749" s="49"/>
    </row>
    <row r="750" spans="3:3" ht="14.4" x14ac:dyDescent="0.3">
      <c r="C750" s="49"/>
    </row>
    <row r="751" spans="3:3" ht="14.4" x14ac:dyDescent="0.3">
      <c r="C751" s="49"/>
    </row>
    <row r="752" spans="3:3" ht="14.4" x14ac:dyDescent="0.3">
      <c r="C752" s="49"/>
    </row>
    <row r="753" spans="3:3" ht="14.4" x14ac:dyDescent="0.3">
      <c r="C753" s="49"/>
    </row>
    <row r="754" spans="3:3" ht="14.4" x14ac:dyDescent="0.3">
      <c r="C754" s="49"/>
    </row>
    <row r="755" spans="3:3" ht="14.4" x14ac:dyDescent="0.3">
      <c r="C755" s="49"/>
    </row>
    <row r="756" spans="3:3" ht="14.4" x14ac:dyDescent="0.3">
      <c r="C756" s="49"/>
    </row>
    <row r="757" spans="3:3" ht="14.4" x14ac:dyDescent="0.3">
      <c r="C757" s="49"/>
    </row>
    <row r="758" spans="3:3" ht="14.4" x14ac:dyDescent="0.3">
      <c r="C758" s="49"/>
    </row>
    <row r="759" spans="3:3" ht="14.4" x14ac:dyDescent="0.3">
      <c r="C759" s="49"/>
    </row>
    <row r="760" spans="3:3" ht="14.4" x14ac:dyDescent="0.3">
      <c r="C760" s="49"/>
    </row>
    <row r="761" spans="3:3" ht="14.4" x14ac:dyDescent="0.3">
      <c r="C761" s="49"/>
    </row>
    <row r="762" spans="3:3" ht="14.4" x14ac:dyDescent="0.3">
      <c r="C762" s="49"/>
    </row>
    <row r="763" spans="3:3" ht="14.4" x14ac:dyDescent="0.3">
      <c r="C763" s="49"/>
    </row>
    <row r="764" spans="3:3" ht="14.4" x14ac:dyDescent="0.3">
      <c r="C764" s="49"/>
    </row>
    <row r="765" spans="3:3" ht="14.4" x14ac:dyDescent="0.3">
      <c r="C765" s="49"/>
    </row>
    <row r="766" spans="3:3" ht="14.4" x14ac:dyDescent="0.3">
      <c r="C766" s="49"/>
    </row>
    <row r="767" spans="3:3" ht="14.4" x14ac:dyDescent="0.3">
      <c r="C767" s="49"/>
    </row>
    <row r="768" spans="3:3" ht="14.4" x14ac:dyDescent="0.3">
      <c r="C768" s="49"/>
    </row>
    <row r="769" spans="3:3" ht="14.4" x14ac:dyDescent="0.3">
      <c r="C769" s="49"/>
    </row>
    <row r="770" spans="3:3" ht="14.4" x14ac:dyDescent="0.3">
      <c r="C770" s="49"/>
    </row>
    <row r="771" spans="3:3" ht="14.4" x14ac:dyDescent="0.3">
      <c r="C771" s="49"/>
    </row>
    <row r="772" spans="3:3" ht="14.4" x14ac:dyDescent="0.3">
      <c r="C772" s="49"/>
    </row>
    <row r="773" spans="3:3" ht="14.4" x14ac:dyDescent="0.3">
      <c r="C773" s="49"/>
    </row>
    <row r="774" spans="3:3" ht="14.4" x14ac:dyDescent="0.3">
      <c r="C774" s="49"/>
    </row>
    <row r="775" spans="3:3" ht="14.4" x14ac:dyDescent="0.3">
      <c r="C775" s="49"/>
    </row>
    <row r="776" spans="3:3" ht="14.4" x14ac:dyDescent="0.3">
      <c r="C776" s="49"/>
    </row>
    <row r="777" spans="3:3" ht="14.4" x14ac:dyDescent="0.3">
      <c r="C777" s="49"/>
    </row>
    <row r="778" spans="3:3" ht="14.4" x14ac:dyDescent="0.3">
      <c r="C778" s="49"/>
    </row>
    <row r="779" spans="3:3" ht="14.4" x14ac:dyDescent="0.3">
      <c r="C779" s="49"/>
    </row>
    <row r="780" spans="3:3" ht="14.4" x14ac:dyDescent="0.3">
      <c r="C780" s="49"/>
    </row>
    <row r="781" spans="3:3" ht="14.4" x14ac:dyDescent="0.3">
      <c r="C781" s="49"/>
    </row>
    <row r="782" spans="3:3" ht="14.4" x14ac:dyDescent="0.3">
      <c r="C782" s="49"/>
    </row>
    <row r="783" spans="3:3" ht="14.4" x14ac:dyDescent="0.3">
      <c r="C783" s="49"/>
    </row>
    <row r="784" spans="3:3" ht="14.4" x14ac:dyDescent="0.3">
      <c r="C784" s="49"/>
    </row>
    <row r="785" spans="3:3" ht="14.4" x14ac:dyDescent="0.3">
      <c r="C785" s="49"/>
    </row>
    <row r="786" spans="3:3" ht="14.4" x14ac:dyDescent="0.3">
      <c r="C786" s="49"/>
    </row>
    <row r="787" spans="3:3" ht="14.4" x14ac:dyDescent="0.3">
      <c r="C787" s="49"/>
    </row>
    <row r="788" spans="3:3" ht="14.4" x14ac:dyDescent="0.3">
      <c r="C788" s="49"/>
    </row>
    <row r="789" spans="3:3" ht="14.4" x14ac:dyDescent="0.3">
      <c r="C789" s="49"/>
    </row>
    <row r="790" spans="3:3" ht="14.4" x14ac:dyDescent="0.3">
      <c r="C790" s="49"/>
    </row>
    <row r="791" spans="3:3" ht="14.4" x14ac:dyDescent="0.3">
      <c r="C791" s="49"/>
    </row>
    <row r="792" spans="3:3" ht="14.4" x14ac:dyDescent="0.3">
      <c r="C792" s="49"/>
    </row>
    <row r="793" spans="3:3" ht="14.4" x14ac:dyDescent="0.3">
      <c r="C793" s="49"/>
    </row>
    <row r="794" spans="3:3" ht="14.4" x14ac:dyDescent="0.3">
      <c r="C794" s="49"/>
    </row>
    <row r="795" spans="3:3" ht="14.4" x14ac:dyDescent="0.3">
      <c r="C795" s="49"/>
    </row>
    <row r="796" spans="3:3" ht="14.4" x14ac:dyDescent="0.3">
      <c r="C796" s="49"/>
    </row>
    <row r="797" spans="3:3" ht="14.4" x14ac:dyDescent="0.3">
      <c r="C797" s="49"/>
    </row>
    <row r="798" spans="3:3" ht="14.4" x14ac:dyDescent="0.3">
      <c r="C798" s="49"/>
    </row>
    <row r="799" spans="3:3" ht="14.4" x14ac:dyDescent="0.3">
      <c r="C799" s="49"/>
    </row>
    <row r="800" spans="3:3" ht="14.4" x14ac:dyDescent="0.3">
      <c r="C800" s="49"/>
    </row>
    <row r="801" spans="3:3" ht="14.4" x14ac:dyDescent="0.3">
      <c r="C801" s="49"/>
    </row>
    <row r="802" spans="3:3" ht="14.4" x14ac:dyDescent="0.3">
      <c r="C802" s="49"/>
    </row>
    <row r="803" spans="3:3" ht="14.4" x14ac:dyDescent="0.3">
      <c r="C803" s="49"/>
    </row>
    <row r="804" spans="3:3" ht="14.4" x14ac:dyDescent="0.3">
      <c r="C804" s="49"/>
    </row>
    <row r="805" spans="3:3" ht="14.4" x14ac:dyDescent="0.3">
      <c r="C805" s="49"/>
    </row>
    <row r="806" spans="3:3" ht="14.4" x14ac:dyDescent="0.3">
      <c r="C806" s="49"/>
    </row>
    <row r="807" spans="3:3" ht="14.4" x14ac:dyDescent="0.3">
      <c r="C807" s="49"/>
    </row>
    <row r="808" spans="3:3" ht="14.4" x14ac:dyDescent="0.3">
      <c r="C808" s="49"/>
    </row>
    <row r="809" spans="3:3" ht="14.4" x14ac:dyDescent="0.3">
      <c r="C809" s="49"/>
    </row>
    <row r="810" spans="3:3" ht="14.4" x14ac:dyDescent="0.3">
      <c r="C810" s="49"/>
    </row>
    <row r="811" spans="3:3" ht="14.4" x14ac:dyDescent="0.3">
      <c r="C811" s="49"/>
    </row>
    <row r="812" spans="3:3" ht="14.4" x14ac:dyDescent="0.3">
      <c r="C812" s="49"/>
    </row>
    <row r="813" spans="3:3" ht="14.4" x14ac:dyDescent="0.3">
      <c r="C813" s="49"/>
    </row>
    <row r="814" spans="3:3" ht="14.4" x14ac:dyDescent="0.3">
      <c r="C814" s="49"/>
    </row>
    <row r="815" spans="3:3" ht="14.4" x14ac:dyDescent="0.3">
      <c r="C815" s="49"/>
    </row>
    <row r="816" spans="3:3" ht="14.4" x14ac:dyDescent="0.3">
      <c r="C816" s="49"/>
    </row>
    <row r="817" spans="3:3" ht="14.4" x14ac:dyDescent="0.3">
      <c r="C817" s="49"/>
    </row>
    <row r="818" spans="3:3" ht="14.4" x14ac:dyDescent="0.3">
      <c r="C818" s="49"/>
    </row>
    <row r="819" spans="3:3" ht="14.4" x14ac:dyDescent="0.3">
      <c r="C819" s="49"/>
    </row>
    <row r="820" spans="3:3" ht="14.4" x14ac:dyDescent="0.3">
      <c r="C820" s="49"/>
    </row>
    <row r="821" spans="3:3" ht="14.4" x14ac:dyDescent="0.3">
      <c r="C821" s="49"/>
    </row>
    <row r="822" spans="3:3" ht="14.4" x14ac:dyDescent="0.3">
      <c r="C822" s="49"/>
    </row>
    <row r="823" spans="3:3" ht="14.4" x14ac:dyDescent="0.3">
      <c r="C823" s="49"/>
    </row>
    <row r="824" spans="3:3" ht="14.4" x14ac:dyDescent="0.3">
      <c r="C824" s="49"/>
    </row>
    <row r="825" spans="3:3" ht="14.4" x14ac:dyDescent="0.3">
      <c r="C825" s="49"/>
    </row>
    <row r="826" spans="3:3" ht="14.4" x14ac:dyDescent="0.3">
      <c r="C826" s="49"/>
    </row>
    <row r="827" spans="3:3" ht="14.4" x14ac:dyDescent="0.3">
      <c r="C827" s="49"/>
    </row>
    <row r="828" spans="3:3" ht="14.4" x14ac:dyDescent="0.3">
      <c r="C828" s="49"/>
    </row>
    <row r="829" spans="3:3" ht="14.4" x14ac:dyDescent="0.3">
      <c r="C829" s="49"/>
    </row>
    <row r="830" spans="3:3" ht="14.4" x14ac:dyDescent="0.3">
      <c r="C830" s="49"/>
    </row>
    <row r="831" spans="3:3" ht="14.4" x14ac:dyDescent="0.3">
      <c r="C831" s="49"/>
    </row>
    <row r="832" spans="3:3" ht="14.4" x14ac:dyDescent="0.3">
      <c r="C832" s="49"/>
    </row>
    <row r="833" spans="3:3" ht="14.4" x14ac:dyDescent="0.3">
      <c r="C833" s="49"/>
    </row>
    <row r="834" spans="3:3" ht="14.4" x14ac:dyDescent="0.3">
      <c r="C834" s="49"/>
    </row>
    <row r="835" spans="3:3" ht="14.4" x14ac:dyDescent="0.3">
      <c r="C835" s="49"/>
    </row>
    <row r="836" spans="3:3" ht="14.4" x14ac:dyDescent="0.3">
      <c r="C836" s="49"/>
    </row>
    <row r="837" spans="3:3" ht="14.4" x14ac:dyDescent="0.3">
      <c r="C837" s="49"/>
    </row>
    <row r="838" spans="3:3" ht="14.4" x14ac:dyDescent="0.3">
      <c r="C838" s="49"/>
    </row>
    <row r="839" spans="3:3" ht="14.4" x14ac:dyDescent="0.3">
      <c r="C839" s="49"/>
    </row>
    <row r="840" spans="3:3" ht="14.4" x14ac:dyDescent="0.3">
      <c r="C840" s="49"/>
    </row>
    <row r="841" spans="3:3" ht="14.4" x14ac:dyDescent="0.3">
      <c r="C841" s="49"/>
    </row>
    <row r="842" spans="3:3" ht="14.4" x14ac:dyDescent="0.3">
      <c r="C842" s="49"/>
    </row>
    <row r="843" spans="3:3" ht="14.4" x14ac:dyDescent="0.3">
      <c r="C843" s="49"/>
    </row>
    <row r="844" spans="3:3" ht="14.4" x14ac:dyDescent="0.3">
      <c r="C844" s="49"/>
    </row>
    <row r="845" spans="3:3" ht="14.4" x14ac:dyDescent="0.3">
      <c r="C845" s="49"/>
    </row>
    <row r="846" spans="3:3" ht="14.4" x14ac:dyDescent="0.3">
      <c r="C846" s="49"/>
    </row>
    <row r="847" spans="3:3" ht="14.4" x14ac:dyDescent="0.3">
      <c r="C847" s="49"/>
    </row>
    <row r="848" spans="3:3" ht="14.4" x14ac:dyDescent="0.3">
      <c r="C848" s="49"/>
    </row>
    <row r="849" spans="3:3" ht="14.4" x14ac:dyDescent="0.3">
      <c r="C849" s="49"/>
    </row>
    <row r="850" spans="3:3" ht="14.4" x14ac:dyDescent="0.3">
      <c r="C850" s="49"/>
    </row>
    <row r="851" spans="3:3" ht="14.4" x14ac:dyDescent="0.3">
      <c r="C851" s="49"/>
    </row>
    <row r="852" spans="3:3" ht="14.4" x14ac:dyDescent="0.3">
      <c r="C852" s="49"/>
    </row>
    <row r="853" spans="3:3" ht="14.4" x14ac:dyDescent="0.3">
      <c r="C853" s="49"/>
    </row>
    <row r="854" spans="3:3" ht="14.4" x14ac:dyDescent="0.3">
      <c r="C854" s="49"/>
    </row>
    <row r="855" spans="3:3" ht="14.4" x14ac:dyDescent="0.3">
      <c r="C855" s="49"/>
    </row>
    <row r="856" spans="3:3" ht="14.4" x14ac:dyDescent="0.3">
      <c r="C856" s="49"/>
    </row>
    <row r="857" spans="3:3" ht="14.4" x14ac:dyDescent="0.3">
      <c r="C857" s="49"/>
    </row>
    <row r="858" spans="3:3" ht="14.4" x14ac:dyDescent="0.3">
      <c r="C858" s="49"/>
    </row>
    <row r="859" spans="3:3" ht="14.4" x14ac:dyDescent="0.3">
      <c r="C859" s="49"/>
    </row>
    <row r="860" spans="3:3" ht="14.4" x14ac:dyDescent="0.3">
      <c r="C860" s="49"/>
    </row>
    <row r="861" spans="3:3" ht="14.4" x14ac:dyDescent="0.3">
      <c r="C861" s="49"/>
    </row>
    <row r="862" spans="3:3" ht="14.4" x14ac:dyDescent="0.3">
      <c r="C862" s="49"/>
    </row>
    <row r="863" spans="3:3" ht="14.4" x14ac:dyDescent="0.3">
      <c r="C863" s="49"/>
    </row>
    <row r="864" spans="3:3" ht="14.4" x14ac:dyDescent="0.3">
      <c r="C864" s="49"/>
    </row>
    <row r="865" spans="3:3" ht="14.4" x14ac:dyDescent="0.3">
      <c r="C865" s="49"/>
    </row>
    <row r="866" spans="3:3" ht="14.4" x14ac:dyDescent="0.3">
      <c r="C866" s="49"/>
    </row>
    <row r="867" spans="3:3" ht="14.4" x14ac:dyDescent="0.3">
      <c r="C867" s="49"/>
    </row>
    <row r="868" spans="3:3" ht="14.4" x14ac:dyDescent="0.3">
      <c r="C868" s="49"/>
    </row>
    <row r="869" spans="3:3" ht="14.4" x14ac:dyDescent="0.3">
      <c r="C869" s="49"/>
    </row>
    <row r="870" spans="3:3" ht="14.4" x14ac:dyDescent="0.3">
      <c r="C870" s="49"/>
    </row>
    <row r="871" spans="3:3" ht="14.4" x14ac:dyDescent="0.3">
      <c r="C871" s="49"/>
    </row>
    <row r="872" spans="3:3" ht="14.4" x14ac:dyDescent="0.3">
      <c r="C872" s="49"/>
    </row>
    <row r="873" spans="3:3" ht="14.4" x14ac:dyDescent="0.3">
      <c r="C873" s="49"/>
    </row>
    <row r="874" spans="3:3" ht="14.4" x14ac:dyDescent="0.3">
      <c r="C874" s="49"/>
    </row>
    <row r="875" spans="3:3" ht="14.4" x14ac:dyDescent="0.3">
      <c r="C875" s="49"/>
    </row>
    <row r="876" spans="3:3" ht="14.4" x14ac:dyDescent="0.3">
      <c r="C876" s="49"/>
    </row>
    <row r="877" spans="3:3" ht="14.4" x14ac:dyDescent="0.3">
      <c r="C877" s="49"/>
    </row>
    <row r="878" spans="3:3" ht="14.4" x14ac:dyDescent="0.3">
      <c r="C878" s="49"/>
    </row>
    <row r="879" spans="3:3" ht="14.4" x14ac:dyDescent="0.3">
      <c r="C879" s="49"/>
    </row>
    <row r="880" spans="3:3" ht="14.4" x14ac:dyDescent="0.3">
      <c r="C880" s="49"/>
    </row>
    <row r="881" spans="3:3" ht="14.4" x14ac:dyDescent="0.3">
      <c r="C881" s="49"/>
    </row>
    <row r="882" spans="3:3" ht="14.4" x14ac:dyDescent="0.3">
      <c r="C882" s="49"/>
    </row>
    <row r="883" spans="3:3" ht="14.4" x14ac:dyDescent="0.3">
      <c r="C883" s="49"/>
    </row>
    <row r="884" spans="3:3" ht="14.4" x14ac:dyDescent="0.3">
      <c r="C884" s="49"/>
    </row>
    <row r="885" spans="3:3" ht="14.4" x14ac:dyDescent="0.3">
      <c r="C885" s="49"/>
    </row>
    <row r="886" spans="3:3" ht="14.4" x14ac:dyDescent="0.3">
      <c r="C886" s="49"/>
    </row>
    <row r="887" spans="3:3" ht="14.4" x14ac:dyDescent="0.3">
      <c r="C887" s="49"/>
    </row>
    <row r="888" spans="3:3" ht="14.4" x14ac:dyDescent="0.3">
      <c r="C888" s="49"/>
    </row>
    <row r="889" spans="3:3" ht="14.4" x14ac:dyDescent="0.3">
      <c r="C889" s="49"/>
    </row>
    <row r="890" spans="3:3" ht="14.4" x14ac:dyDescent="0.3">
      <c r="C890" s="49"/>
    </row>
    <row r="891" spans="3:3" ht="14.4" x14ac:dyDescent="0.3">
      <c r="C891" s="49"/>
    </row>
    <row r="892" spans="3:3" ht="14.4" x14ac:dyDescent="0.3">
      <c r="C892" s="49"/>
    </row>
    <row r="893" spans="3:3" ht="14.4" x14ac:dyDescent="0.3">
      <c r="C893" s="49"/>
    </row>
    <row r="894" spans="3:3" ht="14.4" x14ac:dyDescent="0.3">
      <c r="C894" s="49"/>
    </row>
    <row r="895" spans="3:3" ht="14.4" x14ac:dyDescent="0.3">
      <c r="C895" s="49"/>
    </row>
    <row r="896" spans="3:3" ht="14.4" x14ac:dyDescent="0.3">
      <c r="C896" s="49"/>
    </row>
    <row r="897" spans="3:3" ht="14.4" x14ac:dyDescent="0.3">
      <c r="C897" s="49"/>
    </row>
    <row r="898" spans="3:3" ht="14.4" x14ac:dyDescent="0.3">
      <c r="C898" s="49"/>
    </row>
    <row r="899" spans="3:3" ht="14.4" x14ac:dyDescent="0.3">
      <c r="C899" s="49"/>
    </row>
    <row r="900" spans="3:3" ht="14.4" x14ac:dyDescent="0.3">
      <c r="C900" s="49"/>
    </row>
    <row r="901" spans="3:3" ht="14.4" x14ac:dyDescent="0.3">
      <c r="C901" s="49"/>
    </row>
    <row r="902" spans="3:3" ht="14.4" x14ac:dyDescent="0.3">
      <c r="C902" s="49"/>
    </row>
    <row r="903" spans="3:3" ht="14.4" x14ac:dyDescent="0.3">
      <c r="C903" s="49"/>
    </row>
    <row r="904" spans="3:3" ht="14.4" x14ac:dyDescent="0.3">
      <c r="C904" s="49"/>
    </row>
    <row r="905" spans="3:3" ht="14.4" x14ac:dyDescent="0.3">
      <c r="C905" s="49"/>
    </row>
    <row r="906" spans="3:3" ht="14.4" x14ac:dyDescent="0.3">
      <c r="C906" s="49"/>
    </row>
    <row r="907" spans="3:3" ht="14.4" x14ac:dyDescent="0.3">
      <c r="C907" s="49"/>
    </row>
    <row r="908" spans="3:3" ht="14.4" x14ac:dyDescent="0.3">
      <c r="C908" s="49"/>
    </row>
    <row r="909" spans="3:3" ht="14.4" x14ac:dyDescent="0.3">
      <c r="C909" s="49"/>
    </row>
    <row r="910" spans="3:3" ht="14.4" x14ac:dyDescent="0.3">
      <c r="C910" s="49"/>
    </row>
    <row r="911" spans="3:3" ht="14.4" x14ac:dyDescent="0.3">
      <c r="C911" s="49"/>
    </row>
    <row r="912" spans="3:3" ht="14.4" x14ac:dyDescent="0.3">
      <c r="C912" s="49"/>
    </row>
    <row r="913" spans="3:3" ht="14.4" x14ac:dyDescent="0.3">
      <c r="C913" s="49"/>
    </row>
    <row r="914" spans="3:3" ht="14.4" x14ac:dyDescent="0.3">
      <c r="C914" s="49"/>
    </row>
    <row r="915" spans="3:3" ht="14.4" x14ac:dyDescent="0.3">
      <c r="C915" s="49"/>
    </row>
    <row r="916" spans="3:3" ht="14.4" x14ac:dyDescent="0.3">
      <c r="C916" s="49"/>
    </row>
    <row r="917" spans="3:3" ht="14.4" x14ac:dyDescent="0.3">
      <c r="C917" s="49"/>
    </row>
    <row r="918" spans="3:3" ht="14.4" x14ac:dyDescent="0.3">
      <c r="C918" s="49"/>
    </row>
    <row r="919" spans="3:3" ht="14.4" x14ac:dyDescent="0.3">
      <c r="C919" s="49"/>
    </row>
    <row r="920" spans="3:3" ht="14.4" x14ac:dyDescent="0.3">
      <c r="C920" s="49"/>
    </row>
    <row r="921" spans="3:3" ht="14.4" x14ac:dyDescent="0.3">
      <c r="C921" s="49"/>
    </row>
    <row r="922" spans="3:3" ht="14.4" x14ac:dyDescent="0.3">
      <c r="C922" s="49"/>
    </row>
    <row r="923" spans="3:3" ht="14.4" x14ac:dyDescent="0.3">
      <c r="C923" s="49"/>
    </row>
    <row r="924" spans="3:3" ht="14.4" x14ac:dyDescent="0.3">
      <c r="C924" s="49"/>
    </row>
    <row r="925" spans="3:3" ht="14.4" x14ac:dyDescent="0.3">
      <c r="C925" s="49"/>
    </row>
    <row r="926" spans="3:3" ht="14.4" x14ac:dyDescent="0.3">
      <c r="C926" s="49"/>
    </row>
    <row r="927" spans="3:3" ht="14.4" x14ac:dyDescent="0.3">
      <c r="C927" s="49"/>
    </row>
    <row r="928" spans="3:3" ht="14.4" x14ac:dyDescent="0.3">
      <c r="C928" s="49"/>
    </row>
    <row r="929" spans="3:3" ht="14.4" x14ac:dyDescent="0.3">
      <c r="C929" s="49"/>
    </row>
    <row r="930" spans="3:3" ht="14.4" x14ac:dyDescent="0.3">
      <c r="C930" s="49"/>
    </row>
    <row r="931" spans="3:3" ht="14.4" x14ac:dyDescent="0.3">
      <c r="C931" s="49"/>
    </row>
    <row r="932" spans="3:3" ht="14.4" x14ac:dyDescent="0.3">
      <c r="C932" s="49"/>
    </row>
    <row r="933" spans="3:3" ht="14.4" x14ac:dyDescent="0.3">
      <c r="C933" s="49"/>
    </row>
    <row r="934" spans="3:3" ht="14.4" x14ac:dyDescent="0.3">
      <c r="C934" s="49"/>
    </row>
    <row r="935" spans="3:3" ht="14.4" x14ac:dyDescent="0.3">
      <c r="C935" s="49"/>
    </row>
    <row r="936" spans="3:3" ht="14.4" x14ac:dyDescent="0.3">
      <c r="C936" s="49"/>
    </row>
    <row r="937" spans="3:3" ht="14.4" x14ac:dyDescent="0.3">
      <c r="C937" s="49"/>
    </row>
    <row r="938" spans="3:3" ht="14.4" x14ac:dyDescent="0.3">
      <c r="C938" s="49"/>
    </row>
    <row r="939" spans="3:3" ht="14.4" x14ac:dyDescent="0.3">
      <c r="C939" s="49"/>
    </row>
    <row r="940" spans="3:3" ht="14.4" x14ac:dyDescent="0.3">
      <c r="C940" s="49"/>
    </row>
    <row r="941" spans="3:3" ht="14.4" x14ac:dyDescent="0.3">
      <c r="C941" s="49"/>
    </row>
    <row r="942" spans="3:3" ht="14.4" x14ac:dyDescent="0.3">
      <c r="C942" s="49"/>
    </row>
    <row r="943" spans="3:3" ht="14.4" x14ac:dyDescent="0.3">
      <c r="C943" s="49"/>
    </row>
    <row r="944" spans="3:3" ht="14.4" x14ac:dyDescent="0.3">
      <c r="C944" s="49"/>
    </row>
    <row r="945" spans="3:3" ht="14.4" x14ac:dyDescent="0.3">
      <c r="C945" s="49"/>
    </row>
    <row r="946" spans="3:3" ht="14.4" x14ac:dyDescent="0.3">
      <c r="C946" s="49"/>
    </row>
    <row r="947" spans="3:3" ht="14.4" x14ac:dyDescent="0.3">
      <c r="C947" s="49"/>
    </row>
    <row r="948" spans="3:3" ht="14.4" x14ac:dyDescent="0.3">
      <c r="C948" s="49"/>
    </row>
    <row r="949" spans="3:3" ht="14.4" x14ac:dyDescent="0.3">
      <c r="C949" s="49"/>
    </row>
    <row r="950" spans="3:3" ht="14.4" x14ac:dyDescent="0.3">
      <c r="C950" s="49"/>
    </row>
    <row r="951" spans="3:3" ht="14.4" x14ac:dyDescent="0.3">
      <c r="C951" s="49"/>
    </row>
    <row r="952" spans="3:3" ht="14.4" x14ac:dyDescent="0.3">
      <c r="C952" s="49"/>
    </row>
    <row r="953" spans="3:3" ht="14.4" x14ac:dyDescent="0.3">
      <c r="C953" s="49"/>
    </row>
    <row r="954" spans="3:3" ht="14.4" x14ac:dyDescent="0.3">
      <c r="C954" s="49"/>
    </row>
    <row r="955" spans="3:3" ht="14.4" x14ac:dyDescent="0.3">
      <c r="C955" s="49"/>
    </row>
    <row r="956" spans="3:3" ht="14.4" x14ac:dyDescent="0.3">
      <c r="C956" s="49"/>
    </row>
    <row r="957" spans="3:3" ht="14.4" x14ac:dyDescent="0.3">
      <c r="C957" s="49"/>
    </row>
    <row r="958" spans="3:3" ht="14.4" x14ac:dyDescent="0.3">
      <c r="C958" s="49"/>
    </row>
    <row r="959" spans="3:3" ht="14.4" x14ac:dyDescent="0.3">
      <c r="C959" s="49"/>
    </row>
    <row r="960" spans="3:3" ht="14.4" x14ac:dyDescent="0.3">
      <c r="C960" s="49"/>
    </row>
    <row r="961" spans="3:3" ht="14.4" x14ac:dyDescent="0.3">
      <c r="C961" s="49"/>
    </row>
    <row r="962" spans="3:3" ht="14.4" x14ac:dyDescent="0.3">
      <c r="C962" s="49"/>
    </row>
    <row r="963" spans="3:3" ht="14.4" x14ac:dyDescent="0.3">
      <c r="C963" s="49"/>
    </row>
    <row r="964" spans="3:3" ht="14.4" x14ac:dyDescent="0.3">
      <c r="C964" s="49"/>
    </row>
    <row r="965" spans="3:3" ht="14.4" x14ac:dyDescent="0.3">
      <c r="C965" s="49"/>
    </row>
    <row r="966" spans="3:3" ht="14.4" x14ac:dyDescent="0.3">
      <c r="C966" s="49"/>
    </row>
    <row r="967" spans="3:3" ht="14.4" x14ac:dyDescent="0.3">
      <c r="C967" s="49"/>
    </row>
    <row r="968" spans="3:3" ht="14.4" x14ac:dyDescent="0.3">
      <c r="C968" s="49"/>
    </row>
    <row r="969" spans="3:3" ht="14.4" x14ac:dyDescent="0.3">
      <c r="C969" s="49"/>
    </row>
    <row r="970" spans="3:3" ht="14.4" x14ac:dyDescent="0.3">
      <c r="C970" s="49"/>
    </row>
    <row r="971" spans="3:3" ht="14.4" x14ac:dyDescent="0.3">
      <c r="C971" s="49"/>
    </row>
    <row r="972" spans="3:3" ht="14.4" x14ac:dyDescent="0.3">
      <c r="C972" s="49"/>
    </row>
    <row r="973" spans="3:3" ht="14.4" x14ac:dyDescent="0.3">
      <c r="C973" s="49"/>
    </row>
    <row r="974" spans="3:3" ht="14.4" x14ac:dyDescent="0.3">
      <c r="C974" s="49"/>
    </row>
    <row r="975" spans="3:3" ht="14.4" x14ac:dyDescent="0.3">
      <c r="C975" s="49"/>
    </row>
    <row r="976" spans="3:3" ht="14.4" x14ac:dyDescent="0.3">
      <c r="C976" s="49"/>
    </row>
    <row r="977" spans="3:3" ht="14.4" x14ac:dyDescent="0.3">
      <c r="C977" s="49"/>
    </row>
    <row r="978" spans="3:3" ht="14.4" x14ac:dyDescent="0.3">
      <c r="C978" s="49"/>
    </row>
    <row r="979" spans="3:3" ht="14.4" x14ac:dyDescent="0.3">
      <c r="C979" s="49"/>
    </row>
    <row r="980" spans="3:3" ht="14.4" x14ac:dyDescent="0.3">
      <c r="C980" s="49"/>
    </row>
    <row r="981" spans="3:3" ht="14.4" x14ac:dyDescent="0.3">
      <c r="C981" s="49"/>
    </row>
    <row r="982" spans="3:3" ht="14.4" x14ac:dyDescent="0.3">
      <c r="C982" s="49"/>
    </row>
    <row r="983" spans="3:3" ht="14.4" x14ac:dyDescent="0.3">
      <c r="C983" s="49"/>
    </row>
    <row r="984" spans="3:3" ht="14.4" x14ac:dyDescent="0.3">
      <c r="C984" s="49"/>
    </row>
    <row r="985" spans="3:3" ht="14.4" x14ac:dyDescent="0.3">
      <c r="C985" s="49"/>
    </row>
    <row r="986" spans="3:3" ht="14.4" x14ac:dyDescent="0.3">
      <c r="C986" s="49"/>
    </row>
    <row r="987" spans="3:3" ht="14.4" x14ac:dyDescent="0.3">
      <c r="C987" s="49"/>
    </row>
    <row r="988" spans="3:3" ht="14.4" x14ac:dyDescent="0.3">
      <c r="C988" s="49"/>
    </row>
    <row r="989" spans="3:3" ht="14.4" x14ac:dyDescent="0.3">
      <c r="C989" s="49"/>
    </row>
    <row r="990" spans="3:3" ht="14.4" x14ac:dyDescent="0.3">
      <c r="C990" s="49"/>
    </row>
    <row r="991" spans="3:3" ht="14.4" x14ac:dyDescent="0.3">
      <c r="C991" s="49"/>
    </row>
    <row r="992" spans="3:3" ht="14.4" x14ac:dyDescent="0.3">
      <c r="C992" s="49"/>
    </row>
    <row r="993" spans="3:3" ht="14.4" x14ac:dyDescent="0.3">
      <c r="C993" s="49"/>
    </row>
    <row r="994" spans="3:3" ht="14.4" x14ac:dyDescent="0.3">
      <c r="C994" s="49"/>
    </row>
    <row r="995" spans="3:3" ht="14.4" x14ac:dyDescent="0.3">
      <c r="C995" s="49"/>
    </row>
    <row r="996" spans="3:3" ht="14.4" x14ac:dyDescent="0.3">
      <c r="C996" s="49"/>
    </row>
    <row r="997" spans="3:3" ht="14.4" x14ac:dyDescent="0.3">
      <c r="C997" s="49"/>
    </row>
    <row r="998" spans="3:3" ht="14.4" x14ac:dyDescent="0.3">
      <c r="C998" s="49"/>
    </row>
    <row r="999" spans="3:3" ht="14.4" x14ac:dyDescent="0.3">
      <c r="C999" s="49"/>
    </row>
    <row r="1000" spans="3:3" ht="14.4" x14ac:dyDescent="0.3">
      <c r="C1000" s="49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 Syntax</vt:lpstr>
      <vt:lpstr>Validatation</vt:lpstr>
      <vt:lpstr>Reference Types</vt:lpstr>
      <vt:lpstr>Basic Chart</vt:lpstr>
      <vt:lpstr>Text Functions</vt:lpstr>
      <vt:lpstr>Date_Time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Mahir Tayeb</cp:lastModifiedBy>
  <dcterms:modified xsi:type="dcterms:W3CDTF">2025-06-13T09:32:03Z</dcterms:modified>
</cp:coreProperties>
</file>