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Mahlaka Murshed Saqee HR Porfolio\"/>
    </mc:Choice>
  </mc:AlternateContent>
  <xr:revisionPtr revIDLastSave="0" documentId="13_ncr:1_{F9F103AC-8369-4AE3-B090-FC37AC22A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 Operations Dashboard" sheetId="17" r:id="rId1"/>
    <sheet name="New Joiner Data" sheetId="1" r:id="rId2"/>
    <sheet name="Confirmation Sheet" sheetId="2" r:id="rId3"/>
    <sheet name="Exit Interview Database" sheetId="11" r:id="rId4"/>
    <sheet name="Exit Questionnaire Data" sheetId="12" r:id="rId5"/>
    <sheet name="Exit Category Policy" sheetId="13" r:id="rId6"/>
    <sheet name="RNR Data" sheetId="16" r:id="rId7"/>
    <sheet name="KPI Sheet final" sheetId="4" r:id="rId8"/>
    <sheet name="Pivot Tables" sheetId="6" r:id="rId9"/>
  </sheets>
  <calcPr calcId="191029"/>
  <pivotCaches>
    <pivotCache cacheId="0" r:id="rId10"/>
    <pivotCache cacheId="1" r:id="rId11"/>
    <pivotCache cacheId="2" r:id="rId12"/>
    <pivotCache cacheId="3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5" i="17" l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7" i="1"/>
  <c r="S20" i="1"/>
  <c r="W9" i="1"/>
  <c r="W25" i="1"/>
  <c r="W26" i="1"/>
  <c r="W8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7" i="1"/>
  <c r="S8" i="1"/>
  <c r="S9" i="1"/>
  <c r="S10" i="1"/>
  <c r="S11" i="1"/>
  <c r="S12" i="1"/>
  <c r="S13" i="1"/>
  <c r="S14" i="1"/>
  <c r="S15" i="1"/>
  <c r="S16" i="1"/>
  <c r="S17" i="1"/>
  <c r="S18" i="1"/>
  <c r="S19" i="1"/>
  <c r="S21" i="1"/>
  <c r="S22" i="1"/>
  <c r="S23" i="1"/>
  <c r="S24" i="1"/>
  <c r="S25" i="1"/>
  <c r="S26" i="1"/>
  <c r="S7" i="1"/>
  <c r="P22" i="2"/>
  <c r="Q22" i="2" s="1" a="1"/>
  <c r="Q22" i="2" s="1"/>
  <c r="R22" i="2" s="1"/>
  <c r="P23" i="2"/>
  <c r="Q23" i="2" s="1" a="1"/>
  <c r="Q23" i="2" s="1"/>
  <c r="R23" i="2" s="1"/>
  <c r="P24" i="2"/>
  <c r="Q24" i="2" s="1" a="1"/>
  <c r="Q24" i="2" s="1"/>
  <c r="R24" i="2" s="1"/>
  <c r="P25" i="2"/>
  <c r="Q25" i="2" s="1" a="1"/>
  <c r="Q25" i="2" s="1"/>
  <c r="R25" i="2" s="1"/>
  <c r="P26" i="2"/>
  <c r="Q26" i="2" s="1" a="1"/>
  <c r="Q26" i="2" s="1"/>
  <c r="R26" i="2" s="1"/>
  <c r="P27" i="2"/>
  <c r="Q27" i="2" s="1" a="1"/>
  <c r="Q27" i="2" s="1"/>
  <c r="R27" i="2" s="1"/>
  <c r="P28" i="2"/>
  <c r="Q28" i="2" s="1" a="1"/>
  <c r="Q28" i="2" s="1"/>
  <c r="R28" i="2" s="1"/>
  <c r="P29" i="2"/>
  <c r="Q29" i="2" s="1" a="1"/>
  <c r="Q29" i="2" s="1"/>
  <c r="R29" i="2" s="1"/>
  <c r="P30" i="2"/>
  <c r="Q30" i="2" s="1" a="1"/>
  <c r="Q30" i="2" s="1"/>
  <c r="R30" i="2" s="1"/>
  <c r="P31" i="2"/>
  <c r="Q31" i="2" s="1" a="1"/>
  <c r="Q31" i="2" s="1"/>
  <c r="R31" i="2" s="1"/>
  <c r="P32" i="2"/>
  <c r="Q32" i="2" s="1" a="1"/>
  <c r="Q32" i="2" s="1"/>
  <c r="R32" i="2" s="1"/>
  <c r="P33" i="2"/>
  <c r="Q33" i="2" s="1" a="1"/>
  <c r="Q33" i="2" s="1"/>
  <c r="R33" i="2" s="1"/>
  <c r="P34" i="2"/>
  <c r="Q34" i="2" s="1" a="1"/>
  <c r="Q34" i="2" s="1"/>
  <c r="R34" i="2" s="1"/>
  <c r="P35" i="2"/>
  <c r="Q35" i="2" s="1" a="1"/>
  <c r="Q35" i="2" s="1"/>
  <c r="R35" i="2" s="1"/>
  <c r="P36" i="2"/>
  <c r="Q36" i="2" s="1" a="1"/>
  <c r="Q36" i="2" s="1"/>
  <c r="R36" i="2" s="1"/>
  <c r="P37" i="2"/>
  <c r="Q37" i="2" s="1" a="1"/>
  <c r="Q37" i="2" s="1"/>
  <c r="R37" i="2" s="1"/>
  <c r="P38" i="2"/>
  <c r="Q38" i="2" s="1" a="1"/>
  <c r="Q38" i="2" s="1"/>
  <c r="R38" i="2" s="1"/>
  <c r="P39" i="2"/>
  <c r="Q39" i="2" s="1" a="1"/>
  <c r="Q39" i="2" s="1"/>
  <c r="R39" i="2" s="1"/>
  <c r="P40" i="2"/>
  <c r="Q40" i="2" s="1" a="1"/>
  <c r="Q40" i="2" s="1"/>
  <c r="R40" i="2" s="1"/>
  <c r="P41" i="2"/>
  <c r="Q41" i="2" s="1" a="1"/>
  <c r="Q41" i="2" s="1"/>
  <c r="R41" i="2" s="1"/>
  <c r="P42" i="2"/>
  <c r="Q42" i="2" s="1" a="1"/>
  <c r="Q42" i="2" s="1"/>
  <c r="R42" i="2" s="1"/>
  <c r="P43" i="2"/>
  <c r="Q43" i="2" s="1" a="1"/>
  <c r="Q43" i="2" s="1"/>
  <c r="R43" i="2" s="1"/>
  <c r="P44" i="2"/>
  <c r="Q44" i="2" s="1" a="1"/>
  <c r="Q44" i="2" s="1"/>
  <c r="R44" i="2" s="1"/>
  <c r="P45" i="2"/>
  <c r="Q45" i="2" s="1" a="1"/>
  <c r="Q45" i="2" s="1"/>
  <c r="R45" i="2" s="1"/>
  <c r="P46" i="2"/>
  <c r="Q46" i="2" s="1" a="1"/>
  <c r="Q46" i="2" s="1"/>
  <c r="R46" i="2" s="1"/>
  <c r="P47" i="2"/>
  <c r="Q47" i="2" s="1" a="1"/>
  <c r="Q47" i="2" s="1"/>
  <c r="R47" i="2" s="1"/>
  <c r="P48" i="2"/>
  <c r="Q48" i="2" s="1" a="1"/>
  <c r="Q48" i="2" s="1"/>
  <c r="R48" i="2" s="1"/>
  <c r="P49" i="2"/>
  <c r="Q49" i="2" s="1" a="1"/>
  <c r="Q49" i="2" s="1"/>
  <c r="R49" i="2" s="1"/>
  <c r="P50" i="2"/>
  <c r="Q50" i="2" s="1" a="1"/>
  <c r="Q50" i="2" s="1"/>
  <c r="R50" i="2" s="1"/>
  <c r="P51" i="2"/>
  <c r="Q51" i="2" s="1" a="1"/>
  <c r="Q51" i="2" s="1"/>
  <c r="R51" i="2" s="1"/>
  <c r="P52" i="2"/>
  <c r="Q52" i="2" s="1" a="1"/>
  <c r="Q52" i="2" s="1"/>
  <c r="R52" i="2" s="1"/>
  <c r="P4" i="2"/>
  <c r="Q4" i="2" s="1" a="1"/>
  <c r="Q4" i="2" s="1"/>
  <c r="R4" i="2" s="1"/>
  <c r="P5" i="2"/>
  <c r="Q5" i="2" s="1" a="1"/>
  <c r="Q5" i="2" s="1"/>
  <c r="R5" i="2" s="1"/>
  <c r="P6" i="2"/>
  <c r="Q6" i="2" s="1" a="1"/>
  <c r="Q6" i="2" s="1"/>
  <c r="R6" i="2" s="1"/>
  <c r="P7" i="2"/>
  <c r="Q7" i="2" s="1" a="1"/>
  <c r="Q7" i="2" s="1"/>
  <c r="R7" i="2" s="1"/>
  <c r="P8" i="2"/>
  <c r="Q8" i="2" s="1" a="1"/>
  <c r="Q8" i="2" s="1"/>
  <c r="R8" i="2" s="1"/>
  <c r="P9" i="2"/>
  <c r="Q9" i="2" s="1" a="1"/>
  <c r="Q9" i="2" s="1"/>
  <c r="R9" i="2" s="1"/>
  <c r="P10" i="2"/>
  <c r="Q10" i="2" s="1" a="1"/>
  <c r="Q10" i="2" s="1"/>
  <c r="R10" i="2" s="1"/>
  <c r="P11" i="2"/>
  <c r="Q11" i="2" s="1" a="1"/>
  <c r="Q11" i="2" s="1"/>
  <c r="R11" i="2" s="1"/>
  <c r="P12" i="2"/>
  <c r="Q12" i="2" s="1" a="1"/>
  <c r="Q12" i="2" s="1"/>
  <c r="R12" i="2" s="1"/>
  <c r="P13" i="2"/>
  <c r="Q13" i="2" s="1" a="1"/>
  <c r="Q13" i="2" s="1"/>
  <c r="R13" i="2" s="1"/>
  <c r="P14" i="2"/>
  <c r="Q14" i="2" s="1" a="1"/>
  <c r="Q14" i="2" s="1"/>
  <c r="R14" i="2" s="1"/>
  <c r="P15" i="2"/>
  <c r="Q15" i="2" s="1" a="1"/>
  <c r="Q15" i="2" s="1"/>
  <c r="R15" i="2" s="1"/>
  <c r="P16" i="2"/>
  <c r="Q16" i="2" s="1" a="1"/>
  <c r="Q16" i="2" s="1"/>
  <c r="R16" i="2" s="1"/>
  <c r="P17" i="2"/>
  <c r="Q17" i="2" s="1" a="1"/>
  <c r="Q17" i="2" s="1"/>
  <c r="R17" i="2" s="1"/>
  <c r="P18" i="2"/>
  <c r="Q18" i="2" s="1" a="1"/>
  <c r="Q18" i="2" s="1"/>
  <c r="R18" i="2" s="1"/>
  <c r="P19" i="2"/>
  <c r="Q19" i="2" s="1" a="1"/>
  <c r="Q19" i="2" s="1"/>
  <c r="R19" i="2" s="1"/>
  <c r="P20" i="2"/>
  <c r="Q20" i="2" s="1" a="1"/>
  <c r="Q20" i="2" s="1"/>
  <c r="R20" i="2" s="1"/>
  <c r="P21" i="2"/>
  <c r="Q21" i="2" s="1" a="1"/>
  <c r="Q21" i="2" s="1"/>
  <c r="R21" i="2" s="1"/>
  <c r="P3" i="2"/>
  <c r="Q3" i="2" s="1" a="1"/>
  <c r="Q3" i="2" s="1"/>
  <c r="R3" i="2" s="1"/>
  <c r="C83" i="6"/>
  <c r="B22" i="6"/>
  <c r="B21" i="6"/>
  <c r="B24" i="6"/>
  <c r="B2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<sst xmlns="http://schemas.openxmlformats.org/spreadsheetml/2006/main" count="1553" uniqueCount="431">
  <si>
    <t>S.no</t>
  </si>
  <si>
    <t>Year</t>
  </si>
  <si>
    <t>Month</t>
  </si>
  <si>
    <t>Employee code</t>
  </si>
  <si>
    <t>Name</t>
  </si>
  <si>
    <t>Designation</t>
  </si>
  <si>
    <t>Department</t>
  </si>
  <si>
    <t>Date of joining</t>
  </si>
  <si>
    <t>CTC</t>
  </si>
  <si>
    <t>Branch</t>
  </si>
  <si>
    <t>Welcome kit</t>
  </si>
  <si>
    <t>Induction status</t>
  </si>
  <si>
    <t>Appointment Letter</t>
  </si>
  <si>
    <t>ID Card</t>
  </si>
  <si>
    <t>Turnaround Time (TAT) given for documents</t>
  </si>
  <si>
    <t>Documentation Done &amp; Welcome Kit given on</t>
  </si>
  <si>
    <t>Actual Days taken for documentation and WK</t>
  </si>
  <si>
    <t>Days ahead/ delayed for documentation and welcome kit</t>
  </si>
  <si>
    <t>TAT for Induction, ID Card and Appointment Letter</t>
  </si>
  <si>
    <t>Induction concluded on</t>
  </si>
  <si>
    <t>Actual Days Taken for Induction</t>
  </si>
  <si>
    <t>Days Ahead/ Delayed for Induction</t>
  </si>
  <si>
    <t>AL &amp; ID Card Received on</t>
  </si>
  <si>
    <t>Actual Days Taken to Provide AL and ID Card</t>
  </si>
  <si>
    <t>Days Ahead/ Delayed to Provide AL and ID Card</t>
  </si>
  <si>
    <t>KRA &amp; KPI Submission Status</t>
  </si>
  <si>
    <t>January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</si>
  <si>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</si>
  <si>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</si>
  <si>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</si>
  <si>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</si>
  <si>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</si>
  <si>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</si>
  <si>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</si>
  <si>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</si>
  <si>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</si>
  <si>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</si>
  <si>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</si>
  <si>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</si>
  <si>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</si>
  <si>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</si>
  <si>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</si>
  <si>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</si>
  <si>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</si>
  <si>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</si>
  <si>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</si>
  <si>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</si>
  <si>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Associate</t>
  </si>
  <si>
    <t>HR</t>
  </si>
  <si>
    <t>Head Office</t>
  </si>
  <si>
    <t>Completed</t>
  </si>
  <si>
    <t>Given</t>
  </si>
  <si>
    <t>Issued</t>
  </si>
  <si>
    <t>Provided</t>
  </si>
  <si>
    <t>Submitted</t>
  </si>
  <si>
    <t>Emp code</t>
  </si>
  <si>
    <t>Confirmation Date</t>
  </si>
  <si>
    <t>Reporting Manager Name</t>
  </si>
  <si>
    <t>Punctuality (out of 5)</t>
  </si>
  <si>
    <t>Learning Ability(out of 5)</t>
  </si>
  <si>
    <t>Quality of Work(out of 5)</t>
  </si>
  <si>
    <t>Initiative (out of 5)</t>
  </si>
  <si>
    <t>Team Work(out of 5)</t>
  </si>
  <si>
    <t>Total</t>
  </si>
  <si>
    <t>Rating</t>
  </si>
  <si>
    <t>Would You like to Enthusiastically Rehire him/ her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</si>
  <si>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</si>
  <si>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</si>
  <si>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</si>
  <si>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</si>
  <si>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</si>
  <si>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</si>
  <si>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</si>
  <si>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</si>
  <si>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</si>
  <si>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</si>
  <si>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</si>
  <si>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</si>
  <si>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</si>
  <si>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</si>
  <si>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</si>
  <si>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</si>
  <si>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</si>
  <si>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</si>
  <si>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</si>
  <si>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</si>
  <si>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</si>
  <si>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</si>
  <si>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</si>
  <si>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</si>
  <si>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</si>
  <si>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</si>
  <si>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</si>
  <si>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</si>
  <si>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</si>
  <si>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</si>
  <si>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Yes</t>
  </si>
  <si>
    <t>Confirm</t>
  </si>
  <si>
    <t>KPI</t>
  </si>
  <si>
    <t>KPI Targets</t>
  </si>
  <si>
    <t>KPI 1</t>
  </si>
  <si>
    <t>KPI 2</t>
  </si>
  <si>
    <t>KPI 3</t>
  </si>
  <si>
    <t>KPI 4</t>
  </si>
  <si>
    <t>KPI 5</t>
  </si>
  <si>
    <t>KPI 6</t>
  </si>
  <si>
    <t>KPI 7</t>
  </si>
  <si>
    <t>KPI 8</t>
  </si>
  <si>
    <t>KPI 9</t>
  </si>
  <si>
    <t>KPI 10</t>
  </si>
  <si>
    <t>KPI 11</t>
  </si>
  <si>
    <t>KPI 12</t>
  </si>
  <si>
    <t>KPI 13</t>
  </si>
  <si>
    <t>KPI 14</t>
  </si>
  <si>
    <t>KPI 15</t>
  </si>
  <si>
    <t>KPI 16</t>
  </si>
  <si>
    <t>KPI 17</t>
  </si>
  <si>
    <t>KPI 18</t>
  </si>
  <si>
    <t>KPI 19</t>
  </si>
  <si>
    <t>KPI 20</t>
  </si>
  <si>
    <t>KPI 21</t>
  </si>
  <si>
    <t>KPI 22</t>
  </si>
  <si>
    <t>KPI 23</t>
  </si>
  <si>
    <t>KPI 24</t>
  </si>
  <si>
    <t>KPI 25</t>
  </si>
  <si>
    <t>KPI 26</t>
  </si>
  <si>
    <t>KPI 27</t>
  </si>
  <si>
    <t>KPI 28</t>
  </si>
  <si>
    <t>KPI 29</t>
  </si>
  <si>
    <t>KPI 30</t>
  </si>
  <si>
    <t>KPI 31</t>
  </si>
  <si>
    <t>KPI 32</t>
  </si>
  <si>
    <t>KPI 33</t>
  </si>
  <si>
    <t>KPI 34</t>
  </si>
  <si>
    <t>KPI 35</t>
  </si>
  <si>
    <t>KPI 36</t>
  </si>
  <si>
    <t>KPI 37</t>
  </si>
  <si>
    <t>KPI 38</t>
  </si>
  <si>
    <t>KPI 39</t>
  </si>
  <si>
    <t>KPI 40</t>
  </si>
  <si>
    <t>KPI 41</t>
  </si>
  <si>
    <t>KPI 42</t>
  </si>
  <si>
    <t>KPI 43</t>
  </si>
  <si>
    <t>KPI 44</t>
  </si>
  <si>
    <t>KPI 45</t>
  </si>
  <si>
    <t>KPI 46</t>
  </si>
  <si>
    <t>KPI 47</t>
  </si>
  <si>
    <t>KPI 48</t>
  </si>
  <si>
    <t>KPI 49</t>
  </si>
  <si>
    <t>KPI 50</t>
  </si>
  <si>
    <t>Assistant Manager</t>
  </si>
  <si>
    <t>Senior Manager</t>
  </si>
  <si>
    <t>Head of Division</t>
  </si>
  <si>
    <t>Human Resources</t>
  </si>
  <si>
    <t>Finance &amp; Accounting</t>
  </si>
  <si>
    <t>Operations</t>
  </si>
  <si>
    <t>Marketing</t>
  </si>
  <si>
    <t>Corporate Sales</t>
  </si>
  <si>
    <t>IT</t>
  </si>
  <si>
    <t>Customer Service</t>
  </si>
  <si>
    <t>Research &amp; Development</t>
  </si>
  <si>
    <t>Legal &amp; Compliance</t>
  </si>
  <si>
    <t>Procurement</t>
  </si>
  <si>
    <t>CEO</t>
  </si>
  <si>
    <t>Natasha Amir</t>
  </si>
  <si>
    <t>Aif khan</t>
  </si>
  <si>
    <t>Rubaba hyat</t>
  </si>
  <si>
    <t>Vincent Chang</t>
  </si>
  <si>
    <t>Albab Nayer</t>
  </si>
  <si>
    <t>Rahat Rahman</t>
  </si>
  <si>
    <t>Atashi Tasnim</t>
  </si>
  <si>
    <t>Faham Talukdar</t>
  </si>
  <si>
    <t>Niaz Ahmed</t>
  </si>
  <si>
    <t>Layla Tul Qadr</t>
  </si>
  <si>
    <t>Niloy Das</t>
  </si>
  <si>
    <t>Sayem Kabir Apurba</t>
  </si>
  <si>
    <t>Mumtahina Chowdhury</t>
  </si>
  <si>
    <t>Muttakin Chowdhury</t>
  </si>
  <si>
    <t>Humaira Anjum</t>
  </si>
  <si>
    <t>Saima Ahmed</t>
  </si>
  <si>
    <t>Umme Habiba</t>
  </si>
  <si>
    <t>Solomon Ryan Dcosta</t>
  </si>
  <si>
    <t xml:space="preserve">Mollah Sefat </t>
  </si>
  <si>
    <t xml:space="preserve">Mohammad Tazwar </t>
  </si>
  <si>
    <t>Ayatullah  Khair</t>
  </si>
  <si>
    <t>Behesti Ara</t>
  </si>
  <si>
    <t xml:space="preserve">Ferdous Hossain </t>
  </si>
  <si>
    <t>Elman khan</t>
  </si>
  <si>
    <t>Nafia Rubaba</t>
  </si>
  <si>
    <t>Roza Rahman</t>
  </si>
  <si>
    <t>Jahin Ahmad Turja</t>
  </si>
  <si>
    <t xml:space="preserve">Tasnim Munia </t>
  </si>
  <si>
    <t>Amir Miah</t>
  </si>
  <si>
    <t>Rafi Abdullah</t>
  </si>
  <si>
    <t>Ibrahim Muzahid Arnob</t>
  </si>
  <si>
    <t>Fairy Ahmed Mim</t>
  </si>
  <si>
    <t>Raya Khandakar</t>
  </si>
  <si>
    <t>Mabrura Murshed</t>
  </si>
  <si>
    <t>Sharaf Mahmood</t>
  </si>
  <si>
    <t>Abdullah al Shams Najafi</t>
  </si>
  <si>
    <t>Safir Abdullah</t>
  </si>
  <si>
    <t>Tatheer Dewan</t>
  </si>
  <si>
    <t>Aslam Uddin</t>
  </si>
  <si>
    <t>Mishu Zaman haidar</t>
  </si>
  <si>
    <t>Shabbir Azam</t>
  </si>
  <si>
    <t>Tahmed Bin Walid</t>
  </si>
  <si>
    <t>Rauda Rubba Gul</t>
  </si>
  <si>
    <t>Ivana Murshed</t>
  </si>
  <si>
    <t>Rodela Hayat</t>
  </si>
  <si>
    <t>Mysha Subah</t>
  </si>
  <si>
    <t>Naziza Pratee</t>
  </si>
  <si>
    <t>Nusrat Sadman</t>
  </si>
  <si>
    <t>Siyam Bin Mustafa</t>
  </si>
  <si>
    <t>Elizaa Amin</t>
  </si>
  <si>
    <t xml:space="preserve">Confirmation status </t>
  </si>
  <si>
    <t>No</t>
  </si>
  <si>
    <t>Exit</t>
  </si>
  <si>
    <t>Probation Extend</t>
  </si>
  <si>
    <t>Dhaka Branch Office</t>
  </si>
  <si>
    <t>Pending</t>
  </si>
  <si>
    <t>Jun 24 Performance</t>
  </si>
  <si>
    <t>Jul 24 performance</t>
  </si>
  <si>
    <t>Aug 24 performance</t>
  </si>
  <si>
    <t>Sep 24 performance</t>
  </si>
  <si>
    <t>Oct 24 performance</t>
  </si>
  <si>
    <t>Nov 24 performance</t>
  </si>
  <si>
    <t>Dec 24 Performance</t>
  </si>
  <si>
    <t>87 Units</t>
  </si>
  <si>
    <t>Rubaba Hyat</t>
  </si>
  <si>
    <t>Documentation</t>
  </si>
  <si>
    <t>Within 5 Days of Joining</t>
  </si>
  <si>
    <t>Within 7 Days of Joining</t>
  </si>
  <si>
    <t>Documentation and Welcome Kit</t>
  </si>
  <si>
    <t>Induction, ID Card, and Appointment Letter</t>
  </si>
  <si>
    <t>Row Labels</t>
  </si>
  <si>
    <t>Grand Total</t>
  </si>
  <si>
    <t>Count of Branch</t>
  </si>
  <si>
    <t>Column Labels</t>
  </si>
  <si>
    <t>Count of Induction status</t>
  </si>
  <si>
    <t>Induction Status</t>
  </si>
  <si>
    <t>Count of Documentation</t>
  </si>
  <si>
    <t>Documentation Status</t>
  </si>
  <si>
    <t>Count of Appointment Letter</t>
  </si>
  <si>
    <t>Appointment Letter Status</t>
  </si>
  <si>
    <t>Count of ID Card</t>
  </si>
  <si>
    <t>ID Card Status</t>
  </si>
  <si>
    <t>New Joinee Onboarding Status</t>
  </si>
  <si>
    <t>Induction</t>
  </si>
  <si>
    <t>New Joiners</t>
  </si>
  <si>
    <t>Within 30 Days</t>
  </si>
  <si>
    <t>Khulna Branch Office</t>
  </si>
  <si>
    <t>Count of KRA &amp; KPI Submission Status</t>
  </si>
  <si>
    <t xml:space="preserve">Count of Confirmation status </t>
  </si>
  <si>
    <t>Date of Exit</t>
  </si>
  <si>
    <t xml:space="preserve">Tenure </t>
  </si>
  <si>
    <t>Reason Given at the Time of resign</t>
  </si>
  <si>
    <t>Category</t>
  </si>
  <si>
    <t>Sub Category</t>
  </si>
  <si>
    <t>Date of Resignation</t>
  </si>
  <si>
    <t>https://forms.gle/qPRwT8JqKCsWhofMA</t>
  </si>
  <si>
    <t>Exit Interview Questionnaire</t>
  </si>
  <si>
    <t>Your Name</t>
  </si>
  <si>
    <t>Your Employee No.</t>
  </si>
  <si>
    <t>What was your reason for leaving?</t>
  </si>
  <si>
    <t>What triggered your decision to leave?</t>
  </si>
  <si>
    <t>What was most satisfying about your job?</t>
  </si>
  <si>
    <t>What was least satisfying about your job?</t>
  </si>
  <si>
    <t>Did your job duties turn out to be as you expected?</t>
  </si>
  <si>
    <t>Did you get enough training to do your job effectively?</t>
  </si>
  <si>
    <t>Did you get adequate support to do your job?</t>
  </si>
  <si>
    <t>Did this company help you to fulfill your career goals?</t>
  </si>
  <si>
    <t>Were you happy with your pay, benefits and other incentives? What is the pay package being offered at your new company / job?</t>
  </si>
  <si>
    <t>What did you like most about this company?</t>
  </si>
  <si>
    <t>What did you like least about this company?</t>
  </si>
  <si>
    <t>Can this company do anything to encourage you to stay?</t>
  </si>
  <si>
    <t>Before deciding to leave, did you investigate a transfer within the company?</t>
  </si>
  <si>
    <t xml:space="preserve">Based on your experience with us, what do you think it takes to succeed at this company? 
</t>
  </si>
  <si>
    <t xml:space="preserve">Did any company policies or procedures (or any other obstacles) make your job more difficult? 
</t>
  </si>
  <si>
    <t>Did anyone in this company discriminate against you, harass you or cause hostile working conditions?</t>
  </si>
  <si>
    <t xml:space="preserve">What would you suggest making this workplace better? 
</t>
  </si>
  <si>
    <t>Would you consider working again or recommend any other to work for this company in the future?</t>
  </si>
  <si>
    <t xml:space="preserve">What does your new company offer that this company doesn't? 
</t>
  </si>
  <si>
    <t>Any other comments?</t>
  </si>
  <si>
    <t>Did RM (Reporting Manager) give you timely and qualitative feedback on your performance/work so that you can improve?</t>
  </si>
  <si>
    <t xml:space="preserve">Did RM do enough coaching/ mentoring to bring best out of you? 
</t>
  </si>
  <si>
    <t xml:space="preserve">Did RM delegate the tasks to you effectively so that you can be engaged in meaningful way? 
</t>
  </si>
  <si>
    <t xml:space="preserve">How good listener he/she is? Did s/he listen your concern/ issues patiently? 
</t>
  </si>
  <si>
    <t>How much was RM involved in your professional and personal life and guided you whenever required?</t>
  </si>
  <si>
    <t>Name of your Reporting Manager</t>
  </si>
  <si>
    <t>Emp 1078</t>
  </si>
  <si>
    <t>Emp 1079</t>
  </si>
  <si>
    <t>Emp 1080</t>
  </si>
  <si>
    <t>Emp 1081</t>
  </si>
  <si>
    <t>Emp 1082</t>
  </si>
  <si>
    <t>Emp 1083</t>
  </si>
  <si>
    <t>Murshed Alam</t>
  </si>
  <si>
    <t>Afridi ammam</t>
  </si>
  <si>
    <t>hamim tiash</t>
  </si>
  <si>
    <t>Abani Haidar</t>
  </si>
  <si>
    <t>Arka Sen</t>
  </si>
  <si>
    <t>Shajib Faruk</t>
  </si>
  <si>
    <t xml:space="preserve">Better Opportunity </t>
  </si>
  <si>
    <t>Going Abroad</t>
  </si>
  <si>
    <t>Overstressing</t>
  </si>
  <si>
    <t>Own Business</t>
  </si>
  <si>
    <t>Moving to hometown</t>
  </si>
  <si>
    <t>Too much pressure</t>
  </si>
  <si>
    <t>Lack of growth</t>
  </si>
  <si>
    <t>better life</t>
  </si>
  <si>
    <t>Lack of Work Life Balance</t>
  </si>
  <si>
    <t>Enthrepreneurship</t>
  </si>
  <si>
    <t>Work Life Balance</t>
  </si>
  <si>
    <t>Environment</t>
  </si>
  <si>
    <t>Tasks</t>
  </si>
  <si>
    <t>Facilities</t>
  </si>
  <si>
    <t>Flexibility</t>
  </si>
  <si>
    <t>Subsidized Food</t>
  </si>
  <si>
    <t>Salary</t>
  </si>
  <si>
    <t>work culture</t>
  </si>
  <si>
    <t>pressure</t>
  </si>
  <si>
    <t>nothing</t>
  </si>
  <si>
    <t>stress</t>
  </si>
  <si>
    <t>pressure and team culture</t>
  </si>
  <si>
    <t xml:space="preserve">Challenges </t>
  </si>
  <si>
    <t>Visits</t>
  </si>
  <si>
    <t>Excitement</t>
  </si>
  <si>
    <t>Nothing</t>
  </si>
  <si>
    <t>Prefer not to talk about it</t>
  </si>
  <si>
    <t>Reduce pressure</t>
  </si>
  <si>
    <t xml:space="preserve">Less load </t>
  </si>
  <si>
    <t>I don’t know</t>
  </si>
  <si>
    <t>Dedication</t>
  </si>
  <si>
    <t>networking</t>
  </si>
  <si>
    <t>-</t>
  </si>
  <si>
    <t>make the management better</t>
  </si>
  <si>
    <t>no</t>
  </si>
  <si>
    <t>yes</t>
  </si>
  <si>
    <t>Exit Interview Status</t>
  </si>
  <si>
    <t xml:space="preserve">Contact </t>
  </si>
  <si>
    <t>2-3</t>
  </si>
  <si>
    <t>0-1</t>
  </si>
  <si>
    <t>6-7</t>
  </si>
  <si>
    <t>5-6</t>
  </si>
  <si>
    <t>Done</t>
  </si>
  <si>
    <t>Categories to Exit</t>
  </si>
  <si>
    <t>7.a. Monetary Growth</t>
  </si>
  <si>
    <t>7.b Monetary and Design Growth</t>
  </si>
  <si>
    <t>8.a. Family</t>
  </si>
  <si>
    <t>8.b. Marriage</t>
  </si>
  <si>
    <t>8.c. Relocation</t>
  </si>
  <si>
    <t>9.a. Work Culture is Not Like Before</t>
  </si>
  <si>
    <t>Peer Group / Team Issue</t>
  </si>
  <si>
    <t>10.a. Tech hiring for a Non-Tech role</t>
  </si>
  <si>
    <t>10.b. Wrong hiring</t>
  </si>
  <si>
    <t>11.a. No New Projects</t>
  </si>
  <si>
    <t>11.b. Monotonous Job</t>
  </si>
  <si>
    <t>11.c. No Learning</t>
  </si>
  <si>
    <t>Others</t>
  </si>
  <si>
    <t>Sub Categories</t>
  </si>
  <si>
    <t>1. Better Brand</t>
  </si>
  <si>
    <t>2. Higher Studies</t>
  </si>
  <si>
    <t>3. Own Business</t>
  </si>
  <si>
    <t>4. Retired</t>
  </si>
  <si>
    <t>5. Shift in a Job Field</t>
  </si>
  <si>
    <t>6. Organisational Decision</t>
  </si>
  <si>
    <t>7. Higher Salary</t>
  </si>
  <si>
    <t>8. Personal</t>
  </si>
  <si>
    <t>9. Change in work environment</t>
  </si>
  <si>
    <t>10. Hiring</t>
  </si>
  <si>
    <t>13. Manager's Issue</t>
  </si>
  <si>
    <t>14. Process</t>
  </si>
  <si>
    <t>15. Work life balance</t>
  </si>
  <si>
    <t>12. Larger Role and Responsibilities</t>
  </si>
  <si>
    <t>11. Lack of Learning Opportunities</t>
  </si>
  <si>
    <t>Count of Emp code</t>
  </si>
  <si>
    <t>Refused</t>
  </si>
  <si>
    <t>Count of Exit Interview Status</t>
  </si>
  <si>
    <t>Count of Category</t>
  </si>
  <si>
    <t xml:space="preserve">Count of Tenure </t>
  </si>
  <si>
    <t>Branch and Dept Wise Exit</t>
  </si>
  <si>
    <t>Reason To Exit According to Company Category</t>
  </si>
  <si>
    <t>Tenure of Exit</t>
  </si>
  <si>
    <t>Activity Name</t>
  </si>
  <si>
    <t>Description of Activity</t>
  </si>
  <si>
    <t>Total Employees Participated</t>
  </si>
  <si>
    <t>Amount Spend</t>
  </si>
  <si>
    <t>Jan</t>
  </si>
  <si>
    <t>Mar</t>
  </si>
  <si>
    <t>Women Day Celebration</t>
  </si>
  <si>
    <t>July</t>
  </si>
  <si>
    <t>Employees Recognition Day (Half Yearly)</t>
  </si>
  <si>
    <t>Awards against each cast</t>
  </si>
  <si>
    <t>Aug</t>
  </si>
  <si>
    <t>Independence Day Celebration</t>
  </si>
  <si>
    <t>Sep</t>
  </si>
  <si>
    <t>Wisdom Treasure</t>
  </si>
  <si>
    <t>Oct</t>
  </si>
  <si>
    <t>Finding the stars</t>
  </si>
  <si>
    <t>Nov</t>
  </si>
  <si>
    <t>Dec</t>
  </si>
  <si>
    <t>Employees Recognition Day (Yearly)</t>
  </si>
  <si>
    <t xml:space="preserve">S. No </t>
  </si>
  <si>
    <t>New Year Celebration</t>
  </si>
  <si>
    <t>Eid Day Celebration</t>
  </si>
  <si>
    <t>Winter Celebration</t>
  </si>
  <si>
    <t>Every employee got a chocolate box</t>
  </si>
  <si>
    <t>Decoration, and gifts for female employees</t>
  </si>
  <si>
    <t>Amount used in decoration, gifts</t>
  </si>
  <si>
    <t>Colors, snacks &amp; Decoration</t>
  </si>
  <si>
    <t xml:space="preserve">Gifts for winners </t>
  </si>
  <si>
    <t>Decorations, Snack</t>
  </si>
  <si>
    <t>Sum of Amount Spend</t>
  </si>
  <si>
    <t>RNR Budget Allocation</t>
  </si>
  <si>
    <t>Budget allocated</t>
  </si>
  <si>
    <t>Busget used</t>
  </si>
  <si>
    <t>Reward and Recognition Table 2024</t>
  </si>
  <si>
    <t>RNR Budget 
Used</t>
  </si>
  <si>
    <t>HR Operations Dashboard 2024</t>
  </si>
  <si>
    <t>Corporate 
Sales</t>
  </si>
  <si>
    <t>Customer 
Service</t>
  </si>
  <si>
    <t>Finance &amp; 
Accounting</t>
  </si>
  <si>
    <t>Human 
Resources</t>
  </si>
  <si>
    <t>Legal &amp; 
Compliance</t>
  </si>
  <si>
    <t>Research &amp; 
Development</t>
  </si>
  <si>
    <t xml:space="preserve">New Joiners Database </t>
  </si>
  <si>
    <t>Confirmation Database</t>
  </si>
  <si>
    <t>Exit Interview Database</t>
  </si>
  <si>
    <t>Exit Interview Questionnaire MIS</t>
  </si>
  <si>
    <t>Exit Category Policy</t>
  </si>
  <si>
    <t>KPI Database</t>
  </si>
  <si>
    <t>Combined 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</si>
</sst>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51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7" xfId="0" applyFill="1" applyBorder="1"/>
    <xf numFmtId="0" fontId="0" fillId="4" borderId="8" xfId="0" applyFill="1" applyBorder="1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top"/>
    </xf>
    <xf numFmtId="164" fontId="0" fillId="4" borderId="4" xfId="0" applyNumberFormat="1" applyFill="1" applyBorder="1"/>
    <xf numFmtId="164" fontId="0" fillId="3" borderId="4" xfId="0" applyNumberFormat="1" applyFill="1" applyBorder="1"/>
    <xf numFmtId="0" fontId="2" fillId="2" borderId="2" xfId="0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0" fillId="4" borderId="6" xfId="0" applyNumberFormat="1" applyFill="1" applyBorder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" xfId="0" applyBorder="1"/>
    <xf numFmtId="0" fontId="0" fillId="6" borderId="0" xfId="0" applyFill="1" applyAlignment="1">
      <alignment horizontal="center" vertical="center"/>
    </xf>
    <xf numFmtId="0" fontId="7" fillId="7" borderId="2" xfId="0" applyFont="1" applyFill="1" applyBorder="1" applyAlignment="1">
      <alignment vertical="center" wrapText="1"/>
    </xf>
    <xf numFmtId="49" fontId="0" fillId="0" borderId="0" xfId="0" applyNumberFormat="1"/>
    <xf numFmtId="0" fontId="8" fillId="0" borderId="9" xfId="0" applyFont="1" applyBorder="1" applyAlignment="1">
      <alignment wrapText="1"/>
    </xf>
    <xf numFmtId="0" fontId="8" fillId="0" borderId="9" xfId="0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9" fontId="13" fillId="5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2" fillId="5" borderId="10" xfId="0" applyFont="1" applyFill="1" applyBorder="1" applyAlignment="1">
      <alignment horizontal="center" vertical="center" wrapText="1"/>
    </xf>
    <xf numFmtId="0" fontId="0" fillId="8" borderId="0" xfId="0" applyFill="1"/>
    <xf numFmtId="164" fontId="0" fillId="8" borderId="0" xfId="0" applyNumberFormat="1" applyFill="1"/>
    <xf numFmtId="0" fontId="11" fillId="8" borderId="0" xfId="0" applyFont="1" applyFill="1"/>
    <xf numFmtId="49" fontId="11" fillId="8" borderId="0" xfId="0" applyNumberFormat="1" applyFont="1" applyFill="1"/>
    <xf numFmtId="0" fontId="10" fillId="8" borderId="0" xfId="0" applyFont="1" applyFill="1"/>
    <xf numFmtId="0" fontId="1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5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0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theme="7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64" formatCode="[$-409]d\-mmm\-yyyy;@"/>
    </dxf>
    <dxf>
      <numFmt numFmtId="0" formatCode="General"/>
    </dxf>
    <dxf>
      <numFmt numFmtId="0" formatCode="General"/>
    </dxf>
    <dxf>
      <numFmt numFmtId="164" formatCode="[$-409]d\-mmm\-yyyy;@"/>
    </dxf>
    <dxf>
      <numFmt numFmtId="164" formatCode="[$-409]d\-mmm\-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[$-409]d\-mmm\-yyyy;@"/>
    </dxf>
    <dxf>
      <numFmt numFmtId="164" formatCode="[$-409]d\-mmm\-yy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Department Wise New Joiners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75000"/>
            </a:schemeClr>
          </a:solidFill>
          <a:ln>
            <a:solidFill>
              <a:schemeClr val="accent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Tables'!$A$4:$A$9</c:f>
              <c:multiLvlStrCache>
                <c:ptCount val="4"/>
                <c:lvl>
                  <c:pt idx="2">
                    <c:v>Customer Service</c:v>
                  </c:pt>
                  <c:pt idx="3">
                    <c:v>IT</c:v>
                  </c:pt>
                </c:lvl>
                <c:lvl>
                  <c:pt idx="0">
                    <c:v>Dhaka Branch Office</c:v>
                  </c:pt>
                  <c:pt idx="1">
                    <c:v>Head Office</c:v>
                  </c:pt>
                  <c:pt idx="2">
                    <c:v>Khulna Branch Office</c:v>
                  </c:pt>
                </c:lvl>
              </c:multiLvlStrCache>
            </c:multiLvlStrRef>
          </c:cat>
          <c:val>
            <c:numRef>
              <c:f>'Pivot Tables'!$B$4:$B$9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3-46B7-B227-A6A2AB45F1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3074751"/>
        <c:axId val="758648431"/>
      </c:barChart>
      <c:catAx>
        <c:axId val="693074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648431"/>
        <c:crosses val="autoZero"/>
        <c:auto val="1"/>
        <c:lblAlgn val="ctr"/>
        <c:lblOffset val="100"/>
        <c:noMultiLvlLbl val="0"/>
      </c:catAx>
      <c:valAx>
        <c:axId val="7586484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7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New Joinee Onboarding Status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03927040765474"/>
          <c:y val="0.21043971631205677"/>
          <c:w val="0.86606412173161895"/>
          <c:h val="0.597361031998659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Tables'!$A$21</c:f>
              <c:strCache>
                <c:ptCount val="1"/>
                <c:pt idx="0">
                  <c:v>Induction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Tables'!$B$21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A-4A96-BED2-7F342305B0D9}"/>
            </c:ext>
          </c:extLst>
        </c:ser>
        <c:ser>
          <c:idx val="1"/>
          <c:order val="1"/>
          <c:tx>
            <c:strRef>
              <c:f>'Pivot Tables'!$A$22</c:f>
              <c:strCache>
                <c:ptCount val="1"/>
                <c:pt idx="0">
                  <c:v>Documentation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Tables'!$B$22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A-4A96-BED2-7F342305B0D9}"/>
            </c:ext>
          </c:extLst>
        </c:ser>
        <c:ser>
          <c:idx val="2"/>
          <c:order val="2"/>
          <c:tx>
            <c:strRef>
              <c:f>'Pivot Tables'!$A$23</c:f>
              <c:strCache>
                <c:ptCount val="1"/>
                <c:pt idx="0">
                  <c:v>Appointment Letter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Tables'!$B$23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EA-4A96-BED2-7F342305B0D9}"/>
            </c:ext>
          </c:extLst>
        </c:ser>
        <c:ser>
          <c:idx val="3"/>
          <c:order val="3"/>
          <c:tx>
            <c:strRef>
              <c:f>'Pivot Tables'!$A$24</c:f>
              <c:strCache>
                <c:ptCount val="1"/>
                <c:pt idx="0">
                  <c:v>ID Card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'Pivot Tables'!$B$24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A-4A96-BED2-7F342305B0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7149503"/>
        <c:axId val="687151167"/>
      </c:barChart>
      <c:catAx>
        <c:axId val="6871495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51167"/>
        <c:crosses val="autoZero"/>
        <c:auto val="1"/>
        <c:lblAlgn val="ctr"/>
        <c:lblOffset val="100"/>
        <c:noMultiLvlLbl val="0"/>
      </c:catAx>
      <c:valAx>
        <c:axId val="68715116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4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KRA</a:t>
            </a:r>
            <a:r>
              <a:rPr lang="en-US" b="1" baseline="0">
                <a:solidFill>
                  <a:schemeClr val="tx1"/>
                </a:solidFill>
              </a:rPr>
              <a:t> and KPI Submission Status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Tables'!$E$20:$E$21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Tables'!$D$22:$D$25</c:f>
              <c:strCache>
                <c:ptCount val="3"/>
                <c:pt idx="0">
                  <c:v>Dhaka Branch Office</c:v>
                </c:pt>
                <c:pt idx="1">
                  <c:v>Head Office</c:v>
                </c:pt>
                <c:pt idx="2">
                  <c:v>Khulna Branch Office</c:v>
                </c:pt>
              </c:strCache>
            </c:strRef>
          </c:cat>
          <c:val>
            <c:numRef>
              <c:f>'Pivot Tables'!$E$22:$E$25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B-4F18-9311-9E0330A8CE05}"/>
            </c:ext>
          </c:extLst>
        </c:ser>
        <c:ser>
          <c:idx val="1"/>
          <c:order val="1"/>
          <c:tx>
            <c:strRef>
              <c:f>'Pivot Tables'!$F$20:$F$21</c:f>
              <c:strCache>
                <c:ptCount val="1"/>
                <c:pt idx="0">
                  <c:v>Submitted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Tables'!$D$22:$D$25</c:f>
              <c:strCache>
                <c:ptCount val="3"/>
                <c:pt idx="0">
                  <c:v>Dhaka Branch Office</c:v>
                </c:pt>
                <c:pt idx="1">
                  <c:v>Head Office</c:v>
                </c:pt>
                <c:pt idx="2">
                  <c:v>Khulna Branch Office</c:v>
                </c:pt>
              </c:strCache>
            </c:strRef>
          </c:cat>
          <c:val>
            <c:numRef>
              <c:f>'Pivot Tables'!$F$22:$F$25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B-4F18-9311-9E0330A8CE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3144575"/>
        <c:axId val="687147839"/>
      </c:barChart>
      <c:catAx>
        <c:axId val="84314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47839"/>
        <c:crosses val="autoZero"/>
        <c:auto val="1"/>
        <c:lblAlgn val="ctr"/>
        <c:lblOffset val="100"/>
        <c:noMultiLvlLbl val="0"/>
      </c:catAx>
      <c:valAx>
        <c:axId val="687147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14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Confirmation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Tables'!$J$20:$J$21</c:f>
              <c:strCache>
                <c:ptCount val="1"/>
                <c:pt idx="0">
                  <c:v>Confirm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Tables'!$I$22:$I$32</c:f>
              <c:strCache>
                <c:ptCount val="10"/>
                <c:pt idx="0">
                  <c:v>IT</c:v>
                </c:pt>
                <c:pt idx="1">
                  <c:v>Marketing</c:v>
                </c:pt>
                <c:pt idx="2">
                  <c:v>Operations</c:v>
                </c:pt>
                <c:pt idx="3">
                  <c:v>Procurement</c:v>
                </c:pt>
                <c:pt idx="4">
                  <c:v>Human 
Resources</c:v>
                </c:pt>
                <c:pt idx="5">
                  <c:v>Finance &amp; 
Accounting</c:v>
                </c:pt>
                <c:pt idx="6">
                  <c:v>Corporate 
Sales</c:v>
                </c:pt>
                <c:pt idx="7">
                  <c:v>Customer 
Service</c:v>
                </c:pt>
                <c:pt idx="8">
                  <c:v>Research &amp; 
Development</c:v>
                </c:pt>
                <c:pt idx="9">
                  <c:v>Legal &amp; 
Compliance</c:v>
                </c:pt>
              </c:strCache>
            </c:strRef>
          </c:cat>
          <c:val>
            <c:numRef>
              <c:f>'Pivot Tables'!$J$22:$J$32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D-4E0C-8DF6-5F09EC8A0025}"/>
            </c:ext>
          </c:extLst>
        </c:ser>
        <c:ser>
          <c:idx val="1"/>
          <c:order val="1"/>
          <c:tx>
            <c:strRef>
              <c:f>'Pivot Tables'!$K$20:$K$21</c:f>
              <c:strCache>
                <c:ptCount val="1"/>
                <c:pt idx="0">
                  <c:v>Exit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Tables'!$I$22:$I$32</c:f>
              <c:strCache>
                <c:ptCount val="10"/>
                <c:pt idx="0">
                  <c:v>IT</c:v>
                </c:pt>
                <c:pt idx="1">
                  <c:v>Marketing</c:v>
                </c:pt>
                <c:pt idx="2">
                  <c:v>Operations</c:v>
                </c:pt>
                <c:pt idx="3">
                  <c:v>Procurement</c:v>
                </c:pt>
                <c:pt idx="4">
                  <c:v>Human 
Resources</c:v>
                </c:pt>
                <c:pt idx="5">
                  <c:v>Finance &amp; 
Accounting</c:v>
                </c:pt>
                <c:pt idx="6">
                  <c:v>Corporate 
Sales</c:v>
                </c:pt>
                <c:pt idx="7">
                  <c:v>Customer 
Service</c:v>
                </c:pt>
                <c:pt idx="8">
                  <c:v>Research &amp; 
Development</c:v>
                </c:pt>
                <c:pt idx="9">
                  <c:v>Legal &amp; 
Compliance</c:v>
                </c:pt>
              </c:strCache>
            </c:strRef>
          </c:cat>
          <c:val>
            <c:numRef>
              <c:f>'Pivot Tables'!$K$22:$K$32</c:f>
              <c:numCache>
                <c:formatCode>General</c:formatCode>
                <c:ptCount val="10"/>
                <c:pt idx="4">
                  <c:v>1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D-4E0C-8DF6-5F09EC8A0025}"/>
            </c:ext>
          </c:extLst>
        </c:ser>
        <c:ser>
          <c:idx val="2"/>
          <c:order val="2"/>
          <c:tx>
            <c:strRef>
              <c:f>'Pivot Tables'!$L$20:$L$21</c:f>
              <c:strCache>
                <c:ptCount val="1"/>
                <c:pt idx="0">
                  <c:v>Probation Extend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Tables'!$I$22:$I$32</c:f>
              <c:strCache>
                <c:ptCount val="10"/>
                <c:pt idx="0">
                  <c:v>IT</c:v>
                </c:pt>
                <c:pt idx="1">
                  <c:v>Marketing</c:v>
                </c:pt>
                <c:pt idx="2">
                  <c:v>Operations</c:v>
                </c:pt>
                <c:pt idx="3">
                  <c:v>Procurement</c:v>
                </c:pt>
                <c:pt idx="4">
                  <c:v>Human 
Resources</c:v>
                </c:pt>
                <c:pt idx="5">
                  <c:v>Finance &amp; 
Accounting</c:v>
                </c:pt>
                <c:pt idx="6">
                  <c:v>Corporate 
Sales</c:v>
                </c:pt>
                <c:pt idx="7">
                  <c:v>Customer 
Service</c:v>
                </c:pt>
                <c:pt idx="8">
                  <c:v>Research &amp; 
Development</c:v>
                </c:pt>
                <c:pt idx="9">
                  <c:v>Legal &amp; 
Compliance</c:v>
                </c:pt>
              </c:strCache>
            </c:strRef>
          </c:cat>
          <c:val>
            <c:numRef>
              <c:f>'Pivot Tables'!$L$22:$L$32</c:f>
              <c:numCache>
                <c:formatCode>General</c:formatCode>
                <c:ptCount val="10"/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3D-4E0C-8DF6-5F09EC8A00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0688015"/>
        <c:axId val="630695919"/>
      </c:barChart>
      <c:catAx>
        <c:axId val="630688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95919"/>
        <c:crosses val="autoZero"/>
        <c:auto val="1"/>
        <c:lblAlgn val="ctr"/>
        <c:lblOffset val="100"/>
        <c:noMultiLvlLbl val="0"/>
      </c:catAx>
      <c:valAx>
        <c:axId val="63069591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8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Branch and Dept Wise Exit</a:t>
            </a:r>
            <a:r>
              <a:rPr lang="en-US" sz="1400" b="0" i="0" u="none" strike="noStrike" baseline="0">
                <a:solidFill>
                  <a:schemeClr val="tx1"/>
                </a:solidFill>
              </a:rPr>
              <a:t> 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rgbClr val="FFFF00"/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FFFF00"/>
          </a:solidFill>
          <a:ln>
            <a:noFill/>
          </a:ln>
          <a:effectLst/>
        </c:spPr>
      </c:pivotFmt>
      <c:pivotFmt>
        <c:idx val="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rgbClr val="00B050"/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C000"/>
          </a:solidFill>
          <a:ln>
            <a:noFill/>
          </a:ln>
          <a:effectLst/>
        </c:spPr>
      </c:pivotFmt>
      <c:pivotFmt>
        <c:idx val="14"/>
        <c:spPr>
          <a:solidFill>
            <a:srgbClr val="FFFF00"/>
          </a:solidFill>
          <a:ln>
            <a:noFill/>
          </a:ln>
          <a:effectLst/>
        </c:spPr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rgbClr val="00B050"/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</c:pivotFmt>
      <c:pivotFmt>
        <c:idx val="20"/>
        <c:spPr>
          <a:solidFill>
            <a:srgbClr val="FFFF00"/>
          </a:solidFill>
          <a:ln>
            <a:noFill/>
          </a:ln>
          <a:effectLst/>
        </c:spPr>
      </c:pivotFmt>
      <c:pivotFmt>
        <c:idx val="2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rgbClr val="00B050"/>
          </a:solidFill>
          <a:ln>
            <a:noFill/>
          </a:ln>
          <a:effectLst/>
        </c:spPr>
      </c:pivotFmt>
      <c:pivotFmt>
        <c:idx val="23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FFC000"/>
          </a:solidFill>
          <a:ln>
            <a:noFill/>
          </a:ln>
          <a:effectLst/>
        </c:spPr>
      </c:pivotFmt>
      <c:pivotFmt>
        <c:idx val="26"/>
        <c:spPr>
          <a:solidFill>
            <a:srgbClr val="FFFF00"/>
          </a:solidFill>
          <a:ln>
            <a:noFill/>
          </a:ln>
          <a:effectLst/>
        </c:spPr>
      </c:pivotFmt>
      <c:pivotFmt>
        <c:idx val="2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rgbClr val="00B050"/>
          </a:solidFill>
          <a:ln>
            <a:noFill/>
          </a:ln>
          <a:effectLst/>
        </c:spPr>
      </c:pivotFmt>
      <c:pivotFmt>
        <c:idx val="29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FFC000"/>
          </a:solidFill>
          <a:ln>
            <a:noFill/>
          </a:ln>
          <a:effectLst/>
        </c:spPr>
      </c:pivotFmt>
      <c:pivotFmt>
        <c:idx val="32"/>
        <c:spPr>
          <a:solidFill>
            <a:srgbClr val="FFFF00"/>
          </a:solidFill>
          <a:ln>
            <a:noFill/>
          </a:ln>
          <a:effectLst/>
        </c:spPr>
      </c:pivotFmt>
      <c:pivotFmt>
        <c:idx val="3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34"/>
        <c:spPr>
          <a:solidFill>
            <a:srgbClr val="00B050"/>
          </a:solidFill>
          <a:ln>
            <a:noFill/>
          </a:ln>
          <a:effectLst/>
        </c:spPr>
      </c:pivotFmt>
      <c:pivotFmt>
        <c:idx val="35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FFC000"/>
          </a:solidFill>
          <a:ln>
            <a:noFill/>
          </a:ln>
          <a:effectLst/>
        </c:spPr>
      </c:pivotFmt>
      <c:pivotFmt>
        <c:idx val="38"/>
        <c:spPr>
          <a:solidFill>
            <a:srgbClr val="FFFF00"/>
          </a:solidFill>
          <a:ln>
            <a:noFill/>
          </a:ln>
          <a:effectLst/>
        </c:spPr>
      </c:pivotFmt>
      <c:pivotFmt>
        <c:idx val="3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40"/>
        <c:spPr>
          <a:solidFill>
            <a:srgbClr val="00B050"/>
          </a:solidFill>
          <a:ln>
            <a:noFill/>
          </a:ln>
          <a:effectLst/>
        </c:spPr>
      </c:pivotFmt>
      <c:pivotFmt>
        <c:idx val="41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04-4607-BE74-4BBE5ECCEE1B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04-4607-BE74-4BBE5ECCEE1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304-4607-BE74-4BBE5ECCEE1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304-4607-BE74-4BBE5ECCEE1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304-4607-BE74-4BBE5ECCE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Tables'!$A$43:$A$51</c:f>
              <c:multiLvlStrCache>
                <c:ptCount val="5"/>
                <c:lvl>
                  <c:pt idx="0">
                    <c:v>Operations</c:v>
                  </c:pt>
                  <c:pt idx="1">
                    <c:v>Procurement</c:v>
                  </c:pt>
                  <c:pt idx="2">
                    <c:v>HR</c:v>
                  </c:pt>
                  <c:pt idx="3">
                    <c:v>Customer Service</c:v>
                  </c:pt>
                  <c:pt idx="4">
                    <c:v>IT</c:v>
                  </c:pt>
                </c:lvl>
                <c:lvl>
                  <c:pt idx="0">
                    <c:v>Dhaka Branch Office</c:v>
                  </c:pt>
                  <c:pt idx="2">
                    <c:v>Head Office</c:v>
                  </c:pt>
                  <c:pt idx="3">
                    <c:v>Khulna Branch Office</c:v>
                  </c:pt>
                </c:lvl>
              </c:multiLvlStrCache>
            </c:multiLvlStrRef>
          </c:cat>
          <c:val>
            <c:numRef>
              <c:f>'Pivot Tables'!$B$43:$B$51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04-4607-BE74-4BBE5ECCEE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3613999"/>
        <c:axId val="630771503"/>
      </c:barChart>
      <c:catAx>
        <c:axId val="693613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771503"/>
        <c:crosses val="autoZero"/>
        <c:auto val="1"/>
        <c:lblAlgn val="ctr"/>
        <c:lblOffset val="100"/>
        <c:noMultiLvlLbl val="0"/>
      </c:catAx>
      <c:valAx>
        <c:axId val="63077150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1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chemeClr val="tx1"/>
                </a:solidFill>
                <a:effectLst/>
              </a:rPr>
              <a:t>Exit Interview Status</a:t>
            </a:r>
            <a:r>
              <a:rPr lang="en-US" sz="1400" b="1" i="0" u="none" strike="noStrike" baseline="0">
                <a:solidFill>
                  <a:schemeClr val="tx1"/>
                </a:solidFill>
              </a:rPr>
              <a:t> 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9532414698162728"/>
          <c:y val="0.17171296296296298"/>
          <c:w val="0.46641666666666665"/>
          <c:h val="0.77736111111111106"/>
        </c:manualLayout>
      </c:layout>
      <c:pieChart>
        <c:varyColors val="1"/>
        <c:ser>
          <c:idx val="0"/>
          <c:order val="0"/>
          <c:tx>
            <c:strRef>
              <c:f>'Pivot Tables'!$E$42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84-40EC-A151-30CA8A7E668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384-40EC-A151-30CA8A7E66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Tables'!$D$43:$D$45</c:f>
              <c:strCache>
                <c:ptCount val="2"/>
                <c:pt idx="0">
                  <c:v>Done</c:v>
                </c:pt>
                <c:pt idx="1">
                  <c:v>Refused</c:v>
                </c:pt>
              </c:strCache>
            </c:strRef>
          </c:cat>
          <c:val>
            <c:numRef>
              <c:f>'Pivot Tables'!$E$43:$E$45</c:f>
              <c:numCache>
                <c:formatCode>General</c:formatCode>
                <c:ptCount val="2"/>
                <c:pt idx="0">
                  <c:v>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84-40EC-A151-30CA8A7E6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Reason To Exit According to Company Category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rgbClr val="00B0F0"/>
          </a:solidFill>
          <a:ln>
            <a:noFill/>
          </a:ln>
          <a:effectLst/>
        </c:spPr>
      </c:pivotFmt>
      <c:pivotFmt>
        <c:idx val="4"/>
        <c:spPr>
          <a:solidFill>
            <a:srgbClr val="7030A0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rgbClr val="00B0F0"/>
          </a:solidFill>
          <a:ln>
            <a:noFill/>
          </a:ln>
          <a:effectLst/>
        </c:spPr>
      </c:pivotFmt>
      <c:pivotFmt>
        <c:idx val="9"/>
        <c:spPr>
          <a:solidFill>
            <a:srgbClr val="7030A0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92D050"/>
          </a:solidFill>
          <a:ln>
            <a:noFill/>
          </a:ln>
          <a:effectLst/>
        </c:spPr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rgbClr val="00B0F0"/>
          </a:solidFill>
          <a:ln>
            <a:noFill/>
          </a:ln>
          <a:effectLst/>
        </c:spPr>
      </c:pivotFmt>
      <c:pivotFmt>
        <c:idx val="14"/>
        <c:spPr>
          <a:solidFill>
            <a:srgbClr val="7030A0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92D050"/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rgbClr val="00B0F0"/>
          </a:solidFill>
          <a:ln>
            <a:noFill/>
          </a:ln>
          <a:effectLst/>
        </c:spPr>
      </c:pivotFmt>
      <c:pivotFmt>
        <c:idx val="19"/>
        <c:spPr>
          <a:solidFill>
            <a:srgbClr val="7030A0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92D050"/>
          </a:solidFill>
          <a:ln>
            <a:noFill/>
          </a:ln>
          <a:effectLst/>
        </c:spPr>
      </c:pivotFmt>
      <c:pivotFmt>
        <c:idx val="2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rgbClr val="00B0F0"/>
          </a:solidFill>
          <a:ln>
            <a:noFill/>
          </a:ln>
          <a:effectLst/>
        </c:spPr>
      </c:pivotFmt>
      <c:pivotFmt>
        <c:idx val="24"/>
        <c:spPr>
          <a:solidFill>
            <a:srgbClr val="7030A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Tables'!$H$42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19-4A17-AE58-E42B0E7DBA6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19-4A17-AE58-E42B0E7DBA6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19-4A17-AE58-E42B0E7DBA61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19-4A17-AE58-E42B0E7DBA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Tables'!$G$43:$G$48</c:f>
              <c:strCache>
                <c:ptCount val="5"/>
                <c:pt idx="0">
                  <c:v>11. Lack of Learning Opportunities</c:v>
                </c:pt>
                <c:pt idx="1">
                  <c:v>15. Work life balance</c:v>
                </c:pt>
                <c:pt idx="2">
                  <c:v>2. Higher Studies</c:v>
                </c:pt>
                <c:pt idx="3">
                  <c:v>3. Own Business</c:v>
                </c:pt>
                <c:pt idx="4">
                  <c:v>8. Personal</c:v>
                </c:pt>
              </c:strCache>
            </c:strRef>
          </c:cat>
          <c:val>
            <c:numRef>
              <c:f>'Pivot Tables'!$H$43:$H$48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19-4A17-AE58-E42B0E7DBA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4133295"/>
        <c:axId val="854136623"/>
      </c:barChart>
      <c:catAx>
        <c:axId val="85413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136623"/>
        <c:crosses val="autoZero"/>
        <c:auto val="1"/>
        <c:lblAlgn val="ctr"/>
        <c:lblOffset val="100"/>
        <c:noMultiLvlLbl val="0"/>
      </c:catAx>
      <c:valAx>
        <c:axId val="854136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13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[HR_Operations Analytics and Dashboard (Mock) - Mahlaka Murshed Saqee.xlsx]Pivot Tables!PivotTable19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Tenure of Exit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Tables'!$K$42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F76-4942-9B67-78C9E29A445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F76-4942-9B67-78C9E29A445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76-4942-9B67-78C9E29A445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F76-4942-9B67-78C9E29A44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Tables'!$J$43:$J$47</c:f>
              <c:strCache>
                <c:ptCount val="4"/>
                <c:pt idx="0">
                  <c:v>0-1</c:v>
                </c:pt>
                <c:pt idx="1">
                  <c:v>2-3</c:v>
                </c:pt>
                <c:pt idx="2">
                  <c:v>5-6</c:v>
                </c:pt>
                <c:pt idx="3">
                  <c:v>6-7</c:v>
                </c:pt>
              </c:strCache>
            </c:strRef>
          </c:cat>
          <c:val>
            <c:numRef>
              <c:f>'Pivot Tables'!$K$43:$K$47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76-4942-9B67-78C9E29A44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8863567"/>
        <c:axId val="968859823"/>
      </c:barChart>
      <c:catAx>
        <c:axId val="968863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59823"/>
        <c:crosses val="autoZero"/>
        <c:auto val="1"/>
        <c:lblAlgn val="ctr"/>
        <c:lblOffset val="100"/>
        <c:noMultiLvlLbl val="0"/>
      </c:catAx>
      <c:valAx>
        <c:axId val="9688598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6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RNR</a:t>
            </a:r>
            <a:r>
              <a:rPr lang="en-US" b="1" baseline="0">
                <a:solidFill>
                  <a:schemeClr val="tx1"/>
                </a:solidFill>
              </a:rPr>
              <a:t> Budget Tracking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9C-407C-A7A2-973E82B9762D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9C-407C-A7A2-973E82B976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Tables'!$B$82:$B$83</c:f>
              <c:strCache>
                <c:ptCount val="2"/>
                <c:pt idx="0">
                  <c:v>Budget allocated</c:v>
                </c:pt>
                <c:pt idx="1">
                  <c:v>Busget used</c:v>
                </c:pt>
              </c:strCache>
            </c:strRef>
          </c:cat>
          <c:val>
            <c:numRef>
              <c:f>'Pivot Tables'!$C$82:$C$83</c:f>
              <c:numCache>
                <c:formatCode>General</c:formatCode>
                <c:ptCount val="2"/>
                <c:pt idx="0">
                  <c:v>200000</c:v>
                </c:pt>
                <c:pt idx="1">
                  <c:v>146000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9C-407C-A7A2-973E82B97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3937279"/>
        <c:axId val="2023939775"/>
      </c:barChart>
      <c:catAx>
        <c:axId val="2023937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39775"/>
        <c:crosses val="autoZero"/>
        <c:auto val="1"/>
        <c:lblAlgn val="ctr"/>
        <c:lblOffset val="100"/>
        <c:noMultiLvlLbl val="0"/>
      </c:catAx>
      <c:valAx>
        <c:axId val="202393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3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47625</xdr:rowOff>
    </xdr:from>
    <xdr:to>
      <xdr:col>7</xdr:col>
      <xdr:colOff>38100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DACF5-499B-4106-A9B3-25CA6A501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4</xdr:row>
      <xdr:rowOff>38101</xdr:rowOff>
    </xdr:from>
    <xdr:to>
      <xdr:col>15</xdr:col>
      <xdr:colOff>19050</xdr:colOff>
      <xdr:row>17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DFD7AE-EDE2-448E-B959-4A4E910ED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609599</xdr:colOff>
      <xdr:row>3</xdr:row>
      <xdr:rowOff>190499</xdr:rowOff>
    </xdr:from>
    <xdr:to>
      <xdr:col>22</xdr:col>
      <xdr:colOff>0</xdr:colOff>
      <xdr:row>18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BBC393-981E-43B9-A8A4-C8DDFB08C8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19051</xdr:colOff>
      <xdr:row>4</xdr:row>
      <xdr:rowOff>9524</xdr:rowOff>
    </xdr:from>
    <xdr:to>
      <xdr:col>33</xdr:col>
      <xdr:colOff>600075</xdr:colOff>
      <xdr:row>18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7B7820-5F9A-4B3E-89BE-00B23AE27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7</xdr:col>
      <xdr:colOff>0</xdr:colOff>
      <xdr:row>38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FCDFD6-DEDB-4386-B1ED-63E6F9421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14</xdr:col>
      <xdr:colOff>409575</xdr:colOff>
      <xdr:row>38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EA4C2E-3CF3-4B1D-943E-2C068A08E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22</xdr:col>
      <xdr:colOff>374375</xdr:colOff>
      <xdr:row>41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4A93319-2616-4B99-ACBD-77FE8F77B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29</xdr:col>
      <xdr:colOff>393010</xdr:colOff>
      <xdr:row>39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C7600B-E141-4B75-ABA5-B003DCABC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43</xdr:row>
      <xdr:rowOff>0</xdr:rowOff>
    </xdr:from>
    <xdr:to>
      <xdr:col>7</xdr:col>
      <xdr:colOff>545824</xdr:colOff>
      <xdr:row>61</xdr:row>
      <xdr:rowOff>116164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6F8D35-B0D9-450C-A962-A1F8CB483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88.661484374999" createdVersion="7" refreshedVersion="7" minRefreshableVersion="3" recordCount="6" xr:uid="{9C172091-1CAF-4631-B4E6-9CD2A902EC92}">
  <cacheSource type="worksheet">
    <worksheetSource name="Table10"/>
  </cacheSource>
  <cacheFields count="16">
    <cacheField name="S.no" numFmtId="0">
      <sharedItems containsSemiMixedTypes="0" containsString="0" containsNumber="1" containsInteger="1" minValue="1" maxValue="6"/>
    </cacheField>
    <cacheField name="Emp code" numFmtId="0">
      <sharedItems/>
    </cacheField>
    <cacheField name="Name" numFmtId="0">
      <sharedItems/>
    </cacheField>
    <cacheField name="Designation" numFmtId="0">
      <sharedItems/>
    </cacheField>
    <cacheField name="Department" numFmtId="0">
      <sharedItems count="5">
        <s v="HR"/>
        <s v="Procurement"/>
        <s v="Customer Service"/>
        <s v="Operations"/>
        <s v="IT"/>
      </sharedItems>
    </cacheField>
    <cacheField name="Branch" numFmtId="0">
      <sharedItems count="3">
        <s v="Head Office"/>
        <s v="Dhaka Branch Office"/>
        <s v="Khulna Branch Office"/>
      </sharedItems>
    </cacheField>
    <cacheField name="Date of joining" numFmtId="164">
      <sharedItems containsSemiMixedTypes="0" containsNonDate="0" containsDate="1" containsString="0" minDate="2018-08-01T00:00:00" maxDate="2024-06-02T00:00:00"/>
    </cacheField>
    <cacheField name="Date of Resignation" numFmtId="164">
      <sharedItems containsSemiMixedTypes="0" containsNonDate="0" containsDate="1" containsString="0" minDate="2024-12-26T00:00:00" maxDate="2024-12-27T00:00:00"/>
    </cacheField>
    <cacheField name="Reporting Manager Name" numFmtId="0">
      <sharedItems/>
    </cacheField>
    <cacheField name="Exit Interview Status" numFmtId="0">
      <sharedItems count="2">
        <s v="Done"/>
        <s v="Refused"/>
      </sharedItems>
    </cacheField>
    <cacheField name="Date of Exit" numFmtId="164">
      <sharedItems containsSemiMixedTypes="0" containsNonDate="0" containsDate="1" containsString="0" minDate="2025-01-01T00:00:00" maxDate="2025-01-02T00:00:00"/>
    </cacheField>
    <cacheField name="Contact " numFmtId="0">
      <sharedItems containsSemiMixedTypes="0" containsString="0" containsNumber="1" containsInteger="1" minValue="123" maxValue="17823"/>
    </cacheField>
    <cacheField name="Tenure " numFmtId="49">
      <sharedItems count="4">
        <s v="5-6"/>
        <s v="2-3"/>
        <s v="0-1"/>
        <s v="6-7"/>
      </sharedItems>
    </cacheField>
    <cacheField name="Reason Given at the Time of resign" numFmtId="49">
      <sharedItems/>
    </cacheField>
    <cacheField name="Category" numFmtId="0">
      <sharedItems count="5">
        <s v="11. Lack of Learning Opportunities"/>
        <s v="2. Higher Studies"/>
        <s v="15. Work life balance"/>
        <s v="3. Own Business"/>
        <s v="8. Personal"/>
      </sharedItems>
    </cacheField>
    <cacheField name="Sub 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93.188554050925" createdVersion="7" refreshedVersion="7" minRefreshableVersion="3" recordCount="9" xr:uid="{D1109BA1-E2A9-49C9-BFCE-091A96AAD77C}">
  <cacheSource type="worksheet">
    <worksheetSource name="Table3"/>
  </cacheSource>
  <cacheFields count="7">
    <cacheField name="S. No " numFmtId="0">
      <sharedItems containsSemiMixedTypes="0" containsString="0" containsNumber="1" containsInteger="1" minValue="1" maxValue="9"/>
    </cacheField>
    <cacheField name="Year" numFmtId="0">
      <sharedItems containsSemiMixedTypes="0" containsString="0" containsNumber="1" containsInteger="1" minValue="2024" maxValue="2024"/>
    </cacheField>
    <cacheField name="Month" numFmtId="0">
      <sharedItems count="8">
        <s v="Jan"/>
        <s v="Mar"/>
        <s v="July"/>
        <s v="Aug"/>
        <s v="Sep"/>
        <s v="Oct"/>
        <s v="Nov"/>
        <s v="Dec"/>
      </sharedItems>
    </cacheField>
    <cacheField name="Activity Name" numFmtId="0">
      <sharedItems/>
    </cacheField>
    <cacheField name="Description of Activity" numFmtId="0">
      <sharedItems/>
    </cacheField>
    <cacheField name="Total Employees Participated" numFmtId="0">
      <sharedItems containsSemiMixedTypes="0" containsString="0" containsNumber="1" containsInteger="1" minValue="30" maxValue="100"/>
    </cacheField>
    <cacheField name="Amount Spend" numFmtId="0">
      <sharedItems containsSemiMixedTypes="0" containsString="0" containsNumber="1" containsInteger="1" minValue="30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94.038135300929" createdVersion="7" refreshedVersion="7" minRefreshableVersion="3" recordCount="20" xr:uid="{24C67C69-C405-4026-9406-6143F3AE5546}">
  <cacheSource type="worksheet">
    <worksheetSource name="Table2"/>
  </cacheSource>
  <cacheFields count="27">
    <cacheField name="S.no" numFmtId="0">
      <sharedItems containsSemiMixedTypes="0" containsString="0" containsNumber="1" containsInteger="1" minValue="1" maxValue="20"/>
    </cacheField>
    <cacheField name="Year" numFmtId="0">
      <sharedItems containsSemiMixedTypes="0" containsString="0" containsNumber="1" containsInteger="1" minValue="2025" maxValue="2025"/>
    </cacheField>
    <cacheField name="Month" numFmtId="0">
      <sharedItems/>
    </cacheField>
    <cacheField name="Employee code" numFmtId="0">
      <sharedItems/>
    </cacheField>
    <cacheField name="Name" numFmtId="0">
      <sharedItems/>
    </cacheField>
    <cacheField name="Designation" numFmtId="0">
      <sharedItems/>
    </cacheField>
    <cacheField name="Department" numFmtId="0">
      <sharedItems count="10">
        <s v="Human Resources"/>
        <s v="Finance &amp; Accounting"/>
        <s v="Operations"/>
        <s v="Marketing"/>
        <s v="Corporate Sales"/>
        <s v="IT"/>
        <s v="Customer Service"/>
        <s v="Research &amp; Development"/>
        <s v="Legal &amp; Compliance"/>
        <s v="Procurement"/>
      </sharedItems>
    </cacheField>
    <cacheField name="Date of joining" numFmtId="164">
      <sharedItems containsSemiMixedTypes="0" containsNonDate="0" containsDate="1" containsString="0" minDate="2024-06-01T00:00:00" maxDate="2024-06-02T00:00:00"/>
    </cacheField>
    <cacheField name="CTC" numFmtId="0">
      <sharedItems containsSemiMixedTypes="0" containsString="0" containsNumber="1" containsInteger="1" minValue="50000" maxValue="50000"/>
    </cacheField>
    <cacheField name="Branch" numFmtId="0">
      <sharedItems count="4">
        <s v="Head Office"/>
        <s v="Dhaka Branch Office"/>
        <s v="Khulna Branch Office"/>
        <s v="Khula Branch Office" u="1"/>
      </sharedItems>
    </cacheField>
    <cacheField name="Documentation" numFmtId="0">
      <sharedItems count="1">
        <s v="Completed"/>
      </sharedItems>
    </cacheField>
    <cacheField name="Welcome kit" numFmtId="0">
      <sharedItems/>
    </cacheField>
    <cacheField name="Induction status" numFmtId="0">
      <sharedItems count="1">
        <s v="Completed"/>
      </sharedItems>
    </cacheField>
    <cacheField name="Appointment Letter" numFmtId="0">
      <sharedItems count="1">
        <s v="Issued"/>
      </sharedItems>
    </cacheField>
    <cacheField name="ID Card" numFmtId="0">
      <sharedItems count="1">
        <s v="Provided"/>
      </sharedItems>
    </cacheField>
    <cacheField name="Turnaround Time (TAT) given for documents" numFmtId="0">
      <sharedItems containsSemiMixedTypes="0" containsString="0" containsNumber="1" containsInteger="1" minValue="5" maxValue="5"/>
    </cacheField>
    <cacheField name="Documentation Done &amp; Welcome Kit given on" numFmtId="164">
      <sharedItems containsSemiMixedTypes="0" containsNonDate="0" containsDate="1" containsString="0" minDate="2024-06-03T00:00:00" maxDate="2024-06-05T00:00:00"/>
    </cacheField>
    <cacheField name="Actual Days taken for documentation and WK" numFmtId="0">
      <sharedItems containsSemiMixedTypes="0" containsString="0" containsNumber="1" containsInteger="1" minValue="3" maxValue="4"/>
    </cacheField>
    <cacheField name="Days ahead/ delayed for documentation and welcome kit" numFmtId="0">
      <sharedItems containsSemiMixedTypes="0" containsString="0" containsNumber="1" containsInteger="1" minValue="1" maxValue="2"/>
    </cacheField>
    <cacheField name="TAT for Induction, ID Card and Appointment Letter" numFmtId="0">
      <sharedItems containsSemiMixedTypes="0" containsString="0" containsNumber="1" containsInteger="1" minValue="7" maxValue="7"/>
    </cacheField>
    <cacheField name="Induction concluded on" numFmtId="164">
      <sharedItems containsSemiMixedTypes="0" containsNonDate="0" containsDate="1" containsString="0" minDate="2024-06-01T00:00:00" maxDate="2024-06-02T00:00:00"/>
    </cacheField>
    <cacheField name="Actual Days Taken for Induction" numFmtId="0">
      <sharedItems containsSemiMixedTypes="0" containsString="0" containsNumber="1" containsInteger="1" minValue="2" maxValue="4"/>
    </cacheField>
    <cacheField name="Days Ahead/ Delayed for Induction" numFmtId="0">
      <sharedItems containsSemiMixedTypes="0" containsString="0" containsNumber="1" containsInteger="1" minValue="3" maxValue="5"/>
    </cacheField>
    <cacheField name="AL &amp; ID Card Received on" numFmtId="164">
      <sharedItems containsSemiMixedTypes="0" containsNonDate="0" containsDate="1" containsString="0" minDate="2024-06-02T00:00:00" maxDate="2024-06-06T00:00:00"/>
    </cacheField>
    <cacheField name="Actual Days Taken to Provide AL and ID Card" numFmtId="0">
      <sharedItems containsSemiMixedTypes="0" containsString="0" containsNumber="1" containsInteger="1" minValue="2" maxValue="5"/>
    </cacheField>
    <cacheField name="Days Ahead/ Delayed to Provide AL and ID Card" numFmtId="0">
      <sharedItems containsSemiMixedTypes="0" containsString="0" containsNumber="1" containsInteger="1" minValue="2" maxValue="5"/>
    </cacheField>
    <cacheField name="KRA &amp; KPI Submission Status" numFmtId="0">
      <sharedItems count="2">
        <s v="Submitted"/>
        <s v="Pend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94.04638240741" createdVersion="7" refreshedVersion="7" minRefreshableVersion="3" recordCount="50" xr:uid="{9AFD414B-D451-4B0F-A06B-97639ACB2487}">
  <cacheSource type="worksheet">
    <worksheetSource name="Table1"/>
  </cacheSource>
  <cacheFields count="19">
    <cacheField name="S.no" numFmtId="0">
      <sharedItems containsSemiMixedTypes="0" containsString="0" containsNumber="1" containsInteger="1" minValue="1" maxValue="50"/>
    </cacheField>
    <cacheField name="Emp code" numFmtId="0">
      <sharedItems/>
    </cacheField>
    <cacheField name="Name" numFmtId="0">
      <sharedItems/>
    </cacheField>
    <cacheField name="Designation" numFmtId="0">
      <sharedItems/>
    </cacheField>
    <cacheField name="Department" numFmtId="0">
      <sharedItems count="16">
        <s v="Human _x000a_Resources"/>
        <s v="Finance &amp; _x000a_Accounting"/>
        <s v="Operations"/>
        <s v="Marketing"/>
        <s v="Corporate _x000a_Sales"/>
        <s v="IT"/>
        <s v="Customer _x000a_Service"/>
        <s v="Research &amp; _x000a_Development"/>
        <s v="Legal &amp; _x000a_Compliance"/>
        <s v="Procurement"/>
        <s v="Corporate Sales" u="1"/>
        <s v="Finance &amp; Accounting" u="1"/>
        <s v="Research &amp; Development" u="1"/>
        <s v="Customer Service" u="1"/>
        <s v="Legal &amp; Compliance" u="1"/>
        <s v="Human Resources" u="1"/>
      </sharedItems>
    </cacheField>
    <cacheField name="Year" numFmtId="0">
      <sharedItems containsSemiMixedTypes="0" containsString="0" containsNumber="1" containsInteger="1" minValue="2025" maxValue="2025"/>
    </cacheField>
    <cacheField name="Month" numFmtId="0">
      <sharedItems/>
    </cacheField>
    <cacheField name="Date of joining" numFmtId="164">
      <sharedItems containsSemiMixedTypes="0" containsNonDate="0" containsDate="1" containsString="0" minDate="2013-02-01T00:00:00" maxDate="2024-06-02T00:00:00"/>
    </cacheField>
    <cacheField name="Confirmation Date" numFmtId="164">
      <sharedItems containsSemiMixedTypes="0" containsNonDate="0" containsDate="1" containsString="0" minDate="2024-07-01T00:00:00" maxDate="2025-01-02T00:00:00"/>
    </cacheField>
    <cacheField name="Reporting Manager Name" numFmtId="0">
      <sharedItems/>
    </cacheField>
    <cacheField name="Punctuality (out of 5)" numFmtId="0">
      <sharedItems containsSemiMixedTypes="0" containsString="0" containsNumber="1" containsInteger="1" minValue="3" maxValue="5"/>
    </cacheField>
    <cacheField name="Learning Ability(out of 5)" numFmtId="0">
      <sharedItems containsSemiMixedTypes="0" containsString="0" containsNumber="1" containsInteger="1" minValue="1" maxValue="5"/>
    </cacheField>
    <cacheField name="Quality of Work(out of 5)" numFmtId="0">
      <sharedItems containsSemiMixedTypes="0" containsString="0" containsNumber="1" containsInteger="1" minValue="1" maxValue="5"/>
    </cacheField>
    <cacheField name="Initiative (out of 5)" numFmtId="0">
      <sharedItems containsSemiMixedTypes="0" containsString="0" containsNumber="1" containsInteger="1" minValue="1" maxValue="5"/>
    </cacheField>
    <cacheField name="Team Work(out of 5)" numFmtId="0">
      <sharedItems containsSemiMixedTypes="0" containsString="0" containsNumber="1" containsInteger="1" minValue="1" maxValue="4"/>
    </cacheField>
    <cacheField name="Total" numFmtId="0">
      <sharedItems containsSemiMixedTypes="0" containsString="0" containsNumber="1" containsInteger="1" minValue="9" maxValue="21"/>
    </cacheField>
    <cacheField name="Rating" numFmtId="0">
      <sharedItems/>
    </cacheField>
    <cacheField name="Would You like to Enthusiastically Rehire him/ her" numFmtId="0">
      <sharedItems/>
    </cacheField>
    <cacheField name="Confirmation status " numFmtId="0">
      <sharedItems count="3">
        <s v="Exit"/>
        <s v="Confirm"/>
        <s v="Probation Ext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n v="1"/>
    <s v="Emp 1078"/>
    <s v="Murshed Alam"/>
    <s v="Senior Manager"/>
    <x v="0"/>
    <x v="0"/>
    <d v="2019-02-01T00:00:00"/>
    <d v="2024-12-26T00:00:00"/>
    <s v="Solomon Ryan Dcosta"/>
    <x v="0"/>
    <d v="2025-01-01T00:00:00"/>
    <n v="123"/>
    <x v="0"/>
    <s v="Better Opportunity "/>
    <x v="0"/>
    <s v="11.c. No Learning"/>
  </r>
  <r>
    <n v="2"/>
    <s v="Emp 1079"/>
    <s v="Afridi ammam"/>
    <s v="Assistant Manager"/>
    <x v="1"/>
    <x v="1"/>
    <d v="2022-08-01T00:00:00"/>
    <d v="2024-12-26T00:00:00"/>
    <s v="Tahmed Bin Walid"/>
    <x v="0"/>
    <d v="2025-01-01T00:00:00"/>
    <n v="456"/>
    <x v="1"/>
    <s v="Going Abroad"/>
    <x v="1"/>
    <s v="Others"/>
  </r>
  <r>
    <n v="3"/>
    <s v="Emp 1080"/>
    <s v="hamim tiash"/>
    <s v="Assistant Manager"/>
    <x v="2"/>
    <x v="2"/>
    <d v="2022-08-01T00:00:00"/>
    <d v="2024-12-26T00:00:00"/>
    <s v="Niaz Ahmed"/>
    <x v="0"/>
    <d v="2025-01-01T00:00:00"/>
    <n v="17823"/>
    <x v="1"/>
    <s v="Overstressing"/>
    <x v="2"/>
    <s v="Others"/>
  </r>
  <r>
    <n v="4"/>
    <s v="Emp 1081"/>
    <s v="Abani Haidar"/>
    <s v="Associate"/>
    <x v="3"/>
    <x v="1"/>
    <d v="2024-06-01T00:00:00"/>
    <d v="2024-12-26T00:00:00"/>
    <s v="Abdullah al Shams Najafi"/>
    <x v="0"/>
    <d v="2025-01-01T00:00:00"/>
    <n v="1123"/>
    <x v="2"/>
    <s v="Own Business"/>
    <x v="3"/>
    <s v="Others"/>
  </r>
  <r>
    <n v="5"/>
    <s v="Emp 1082"/>
    <s v="Arka Sen"/>
    <s v="Associate"/>
    <x v="2"/>
    <x v="2"/>
    <d v="2024-06-01T00:00:00"/>
    <d v="2024-12-26T00:00:00"/>
    <s v="Faham Talukdar"/>
    <x v="1"/>
    <d v="2025-01-01T00:00:00"/>
    <n v="1234"/>
    <x v="2"/>
    <s v="Moving to hometown"/>
    <x v="4"/>
    <s v="8.c. Relocation"/>
  </r>
  <r>
    <n v="6"/>
    <s v="Emp 1083"/>
    <s v="Shajib Faruk"/>
    <s v="Senior Manager"/>
    <x v="4"/>
    <x v="2"/>
    <d v="2018-08-01T00:00:00"/>
    <d v="2024-12-26T00:00:00"/>
    <s v="Ferdous Hossain "/>
    <x v="0"/>
    <d v="2025-01-01T00:00:00"/>
    <n v="780"/>
    <x v="3"/>
    <s v="Too much pressure"/>
    <x v="2"/>
    <s v="Other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n v="2024"/>
    <x v="0"/>
    <s v="New Year Celebration"/>
    <s v="Every employee got a chocolate box"/>
    <n v="100"/>
    <n v="8000"/>
  </r>
  <r>
    <n v="2"/>
    <n v="2024"/>
    <x v="1"/>
    <s v="Women Day Celebration"/>
    <s v="Decoration, and gifts for female employees"/>
    <n v="30"/>
    <n v="3000"/>
  </r>
  <r>
    <n v="3"/>
    <n v="2024"/>
    <x v="1"/>
    <s v="Independence Day Celebration"/>
    <s v="Colors, snacks &amp; Decoration"/>
    <n v="80"/>
    <n v="15000"/>
  </r>
  <r>
    <n v="4"/>
    <n v="2024"/>
    <x v="2"/>
    <s v="Employees Recognition Day (Half Yearly)"/>
    <s v="Awards against each cast"/>
    <n v="100"/>
    <n v="30000"/>
  </r>
  <r>
    <n v="5"/>
    <n v="2024"/>
    <x v="3"/>
    <s v="Eid Day Celebration"/>
    <s v="Amount used in decoration, gifts"/>
    <n v="100"/>
    <n v="8000"/>
  </r>
  <r>
    <n v="6"/>
    <n v="2024"/>
    <x v="4"/>
    <s v="Wisdom Treasure"/>
    <s v="Gifts for winners "/>
    <n v="90"/>
    <n v="6000"/>
  </r>
  <r>
    <n v="7"/>
    <n v="2024"/>
    <x v="5"/>
    <s v="Finding the stars"/>
    <s v="Gifts for winners "/>
    <n v="80"/>
    <n v="6000"/>
  </r>
  <r>
    <n v="8"/>
    <n v="2024"/>
    <x v="6"/>
    <s v="Winter Celebration"/>
    <s v="Decorations, Snack"/>
    <n v="100"/>
    <n v="40000"/>
  </r>
  <r>
    <n v="9"/>
    <n v="2024"/>
    <x v="7"/>
    <s v="Employees Recognition Day (Yearly)"/>
    <s v="Awards against each cast"/>
    <n v="100"/>
    <n v="3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n v="2025"/>
    <s v="January"/>
    <s v="EMP1000"/>
    <s v="Siyam Bin Mustafa"/>
    <s v="Associate"/>
    <x v="0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2"/>
    <n v="2025"/>
    <s v="January"/>
    <s v="EMP1001"/>
    <s v="Elizaa Amin"/>
    <s v="Associate"/>
    <x v="0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3"/>
    <n v="2025"/>
    <s v="January"/>
    <s v="EMP1002"/>
    <s v="Niloy Das"/>
    <s v="Associate"/>
    <x v="1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4"/>
    <n v="2025"/>
    <s v="January"/>
    <s v="EMP1003"/>
    <s v="Sayem Kabir Apurba"/>
    <s v="Associate"/>
    <x v="1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5"/>
    <n v="2025"/>
    <s v="January"/>
    <s v="EMP1004"/>
    <s v="Tatheer Dewan"/>
    <s v="Associate"/>
    <x v="2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0"/>
  </r>
  <r>
    <n v="6"/>
    <n v="2025"/>
    <s v="January"/>
    <s v="EMP1005"/>
    <s v="Safir Abdullah"/>
    <s v="Associate"/>
    <x v="2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1"/>
  </r>
  <r>
    <n v="7"/>
    <n v="2025"/>
    <s v="January"/>
    <s v="EMP1006"/>
    <s v="Amir Miah"/>
    <s v="Associate"/>
    <x v="3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8"/>
    <n v="2025"/>
    <s v="January"/>
    <s v="EMP1007"/>
    <s v="Rafi Abdullah"/>
    <s v="Associate"/>
    <x v="3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9"/>
    <n v="2025"/>
    <s v="January"/>
    <s v="EMP1008"/>
    <s v="Natasha Amir"/>
    <s v="Associate"/>
    <x v="4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10"/>
    <n v="2025"/>
    <s v="January"/>
    <s v="EMP1009"/>
    <s v="Aif khan"/>
    <s v="Associate"/>
    <x v="4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11"/>
    <n v="2025"/>
    <s v="January"/>
    <s v="EMP1010"/>
    <s v="Mollah Sefat "/>
    <s v="Associate"/>
    <x v="5"/>
    <d v="2024-06-01T00:00:00"/>
    <n v="50000"/>
    <x v="2"/>
    <x v="0"/>
    <s v="Given"/>
    <x v="0"/>
    <x v="0"/>
    <x v="0"/>
    <n v="5"/>
    <d v="2024-06-03T00:00:00"/>
    <n v="3"/>
    <n v="2"/>
    <n v="7"/>
    <d v="2024-06-01T00:00:00"/>
    <n v="2"/>
    <n v="5"/>
    <d v="2024-06-02T00:00:00"/>
    <n v="2"/>
    <n v="5"/>
    <x v="0"/>
  </r>
  <r>
    <n v="12"/>
    <n v="2025"/>
    <s v="January"/>
    <s v="EMP1011"/>
    <s v="Mohammad Tazwar "/>
    <s v="Associate"/>
    <x v="5"/>
    <d v="2024-06-01T00:00:00"/>
    <n v="50000"/>
    <x v="2"/>
    <x v="0"/>
    <s v="Given"/>
    <x v="0"/>
    <x v="0"/>
    <x v="0"/>
    <n v="5"/>
    <d v="2024-06-03T00:00:00"/>
    <n v="3"/>
    <n v="2"/>
    <n v="7"/>
    <d v="2024-06-01T00:00:00"/>
    <n v="2"/>
    <n v="5"/>
    <d v="2024-06-02T00:00:00"/>
    <n v="2"/>
    <n v="5"/>
    <x v="1"/>
  </r>
  <r>
    <n v="13"/>
    <n v="2025"/>
    <s v="January"/>
    <s v="EMP1012"/>
    <s v="Rahat Rahman"/>
    <s v="Associate"/>
    <x v="6"/>
    <d v="2024-06-01T00:00:00"/>
    <n v="50000"/>
    <x v="2"/>
    <x v="0"/>
    <s v="Given"/>
    <x v="0"/>
    <x v="0"/>
    <x v="0"/>
    <n v="5"/>
    <d v="2024-06-03T00:00:00"/>
    <n v="3"/>
    <n v="2"/>
    <n v="7"/>
    <d v="2024-06-01T00:00:00"/>
    <n v="2"/>
    <n v="5"/>
    <d v="2024-06-02T00:00:00"/>
    <n v="2"/>
    <n v="5"/>
    <x v="1"/>
  </r>
  <r>
    <n v="14"/>
    <n v="2025"/>
    <s v="January"/>
    <s v="EMP1013"/>
    <s v="Atashi Tasnim"/>
    <s v="Associate"/>
    <x v="6"/>
    <d v="2024-06-01T00:00:00"/>
    <n v="50000"/>
    <x v="2"/>
    <x v="0"/>
    <s v="Given"/>
    <x v="0"/>
    <x v="0"/>
    <x v="0"/>
    <n v="5"/>
    <d v="2024-06-03T00:00:00"/>
    <n v="3"/>
    <n v="2"/>
    <n v="7"/>
    <d v="2024-06-01T00:00:00"/>
    <n v="2"/>
    <n v="5"/>
    <d v="2024-06-02T00:00:00"/>
    <n v="2"/>
    <n v="5"/>
    <x v="1"/>
  </r>
  <r>
    <n v="15"/>
    <n v="2025"/>
    <s v="January"/>
    <s v="EMP1014"/>
    <s v="Nusrat Sadman"/>
    <s v="Associate"/>
    <x v="7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0"/>
  </r>
  <r>
    <n v="16"/>
    <n v="2025"/>
    <s v="January"/>
    <s v="EMP1015"/>
    <s v="Naziza Pratee"/>
    <s v="Associate"/>
    <x v="7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0"/>
  </r>
  <r>
    <n v="17"/>
    <n v="2025"/>
    <s v="January"/>
    <s v="EMP1016"/>
    <s v="Elman khan"/>
    <s v="Associate"/>
    <x v="8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0"/>
  </r>
  <r>
    <n v="18"/>
    <n v="2025"/>
    <s v="January"/>
    <s v="EMP1017"/>
    <s v="Nafia Rubaba"/>
    <s v="Associate"/>
    <x v="8"/>
    <d v="2024-06-01T00:00:00"/>
    <n v="50000"/>
    <x v="0"/>
    <x v="0"/>
    <s v="Given"/>
    <x v="0"/>
    <x v="0"/>
    <x v="0"/>
    <n v="5"/>
    <d v="2024-06-03T00:00:00"/>
    <n v="3"/>
    <n v="2"/>
    <n v="7"/>
    <d v="2024-06-01T00:00:00"/>
    <n v="4"/>
    <n v="3"/>
    <d v="2024-06-03T00:00:00"/>
    <n v="3"/>
    <n v="4"/>
    <x v="1"/>
  </r>
  <r>
    <n v="19"/>
    <n v="2025"/>
    <s v="January"/>
    <s v="EMP1018"/>
    <s v="Aslam Uddin"/>
    <s v="Associate"/>
    <x v="9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0"/>
  </r>
  <r>
    <n v="20"/>
    <n v="2025"/>
    <s v="January"/>
    <s v="EMP1019"/>
    <s v="Mishu Zaman haidar"/>
    <s v="Associate"/>
    <x v="9"/>
    <d v="2024-06-01T00:00:00"/>
    <n v="50000"/>
    <x v="1"/>
    <x v="0"/>
    <s v="Given"/>
    <x v="0"/>
    <x v="0"/>
    <x v="0"/>
    <n v="5"/>
    <d v="2024-06-04T00:00:00"/>
    <n v="4"/>
    <n v="1"/>
    <n v="7"/>
    <d v="2024-06-01T00:00:00"/>
    <n v="2"/>
    <n v="5"/>
    <d v="2024-06-05T00:00:00"/>
    <n v="5"/>
    <n v="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s v="EMP1000"/>
    <s v="Siyam Bin Mustafa"/>
    <s v="Associate"/>
    <x v="0"/>
    <n v="2025"/>
    <s v="January"/>
    <d v="2024-06-01T00:00:00"/>
    <d v="2025-01-01T00:00:00"/>
    <s v="Saima Ahmed"/>
    <n v="5"/>
    <n v="1"/>
    <n v="1"/>
    <n v="1"/>
    <n v="1"/>
    <n v="9"/>
    <s v="Unsatisfactory"/>
    <s v="No"/>
    <x v="0"/>
  </r>
  <r>
    <n v="2"/>
    <s v="EMP1001"/>
    <s v="Elizaa Amin"/>
    <s v="Associate"/>
    <x v="0"/>
    <n v="2025"/>
    <s v="January"/>
    <d v="2024-06-01T00:00:00"/>
    <d v="2025-01-01T00:00:00"/>
    <s v="Saima Ahmed"/>
    <n v="3"/>
    <n v="4"/>
    <n v="5"/>
    <n v="5"/>
    <n v="3"/>
    <n v="20"/>
    <s v="Good"/>
    <s v="Yes"/>
    <x v="1"/>
  </r>
  <r>
    <n v="3"/>
    <s v="EMP1002"/>
    <s v="Niloy Das"/>
    <s v="Associate"/>
    <x v="1"/>
    <n v="2025"/>
    <s v="January"/>
    <d v="2024-06-01T00:00:00"/>
    <d v="2025-01-01T00:00:00"/>
    <s v="Mumtahina Chowdhury"/>
    <n v="4"/>
    <n v="3"/>
    <n v="1"/>
    <n v="4"/>
    <n v="2"/>
    <n v="14"/>
    <s v="Unsatisfactory"/>
    <s v="No"/>
    <x v="0"/>
  </r>
  <r>
    <n v="4"/>
    <s v="EMP1003"/>
    <s v="Sayem Kabir Apurba"/>
    <s v="Associate"/>
    <x v="1"/>
    <n v="2025"/>
    <s v="January"/>
    <d v="2024-06-01T00:00:00"/>
    <d v="2025-01-01T00:00:00"/>
    <s v="Mumtahina Chowdhury"/>
    <n v="4"/>
    <n v="5"/>
    <n v="4"/>
    <n v="4"/>
    <n v="4"/>
    <n v="21"/>
    <s v="Good"/>
    <s v="Yes"/>
    <x v="1"/>
  </r>
  <r>
    <n v="5"/>
    <s v="EMP1004"/>
    <s v="Tatheer Dewan"/>
    <s v="Associate"/>
    <x v="2"/>
    <n v="2025"/>
    <s v="January"/>
    <d v="2024-06-01T00:00:00"/>
    <d v="2025-01-01T00:00:00"/>
    <s v="Abdullah al Shams Najafi"/>
    <n v="4"/>
    <n v="4"/>
    <n v="4"/>
    <n v="3"/>
    <n v="4"/>
    <n v="19"/>
    <s v="Mediocre"/>
    <s v="No"/>
    <x v="2"/>
  </r>
  <r>
    <n v="6"/>
    <s v="EMP1005"/>
    <s v="Safir Abdullah"/>
    <s v="Associate"/>
    <x v="2"/>
    <n v="2025"/>
    <s v="January"/>
    <d v="2024-06-01T00:00:00"/>
    <d v="2025-01-01T00:00:00"/>
    <s v="Abdullah al Shams Najafi"/>
    <n v="4"/>
    <n v="4"/>
    <n v="5"/>
    <n v="4"/>
    <n v="4"/>
    <n v="21"/>
    <s v="Good"/>
    <s v="Yes"/>
    <x v="1"/>
  </r>
  <r>
    <n v="7"/>
    <s v="EMP1006"/>
    <s v="Amir Miah"/>
    <s v="Associate"/>
    <x v="3"/>
    <n v="2025"/>
    <s v="January"/>
    <d v="2024-06-01T00:00:00"/>
    <d v="2025-01-01T00:00:00"/>
    <s v="Ibrahim Muzahid Arnob"/>
    <n v="4"/>
    <n v="4"/>
    <n v="4"/>
    <n v="4"/>
    <n v="4"/>
    <n v="20"/>
    <s v="Good"/>
    <s v="Yes"/>
    <x v="1"/>
  </r>
  <r>
    <n v="8"/>
    <s v="EMP1007"/>
    <s v="Rafi Abdullah"/>
    <s v="Associate"/>
    <x v="3"/>
    <n v="2025"/>
    <s v="January"/>
    <d v="2024-06-01T00:00:00"/>
    <d v="2025-01-01T00:00:00"/>
    <s v="Ibrahim Muzahid Arnob"/>
    <n v="4"/>
    <n v="4"/>
    <n v="4"/>
    <n v="4"/>
    <n v="4"/>
    <n v="20"/>
    <s v="Good"/>
    <s v="Yes"/>
    <x v="1"/>
  </r>
  <r>
    <n v="9"/>
    <s v="EMP1008"/>
    <s v="Natasha Amir"/>
    <s v="Associate"/>
    <x v="4"/>
    <n v="2025"/>
    <s v="January"/>
    <d v="2024-06-01T00:00:00"/>
    <d v="2025-01-01T00:00:00"/>
    <s v="Rubaba hyat"/>
    <n v="4"/>
    <n v="4"/>
    <n v="4"/>
    <n v="3"/>
    <n v="4"/>
    <n v="19"/>
    <s v="Mediocre"/>
    <s v="No"/>
    <x v="2"/>
  </r>
  <r>
    <n v="10"/>
    <s v="EMP1009"/>
    <s v="Aif khan"/>
    <s v="Associate"/>
    <x v="4"/>
    <n v="2025"/>
    <s v="January"/>
    <d v="2024-06-01T00:00:00"/>
    <d v="2025-01-01T00:00:00"/>
    <s v="Rubaba hyat"/>
    <n v="4"/>
    <n v="4"/>
    <n v="4"/>
    <n v="4"/>
    <n v="4"/>
    <n v="20"/>
    <s v="Good"/>
    <s v="Yes"/>
    <x v="1"/>
  </r>
  <r>
    <n v="11"/>
    <s v="EMP1010"/>
    <s v="Mollah Sefat "/>
    <s v="Associate"/>
    <x v="5"/>
    <n v="2025"/>
    <s v="January"/>
    <d v="2024-06-01T00:00:00"/>
    <d v="2025-01-01T00:00:00"/>
    <s v="Ayatullah  Khair"/>
    <n v="5"/>
    <n v="4"/>
    <n v="4"/>
    <n v="3"/>
    <n v="4"/>
    <n v="20"/>
    <s v="Good"/>
    <s v="Yes"/>
    <x v="1"/>
  </r>
  <r>
    <n v="12"/>
    <s v="EMP1011"/>
    <s v="Mohammad Tazwar "/>
    <s v="Associate"/>
    <x v="5"/>
    <n v="2025"/>
    <s v="January"/>
    <d v="2024-06-01T00:00:00"/>
    <d v="2025-01-01T00:00:00"/>
    <s v="Ayatullah  Khair"/>
    <n v="4"/>
    <n v="4"/>
    <n v="4"/>
    <n v="4"/>
    <n v="4"/>
    <n v="20"/>
    <s v="Good"/>
    <s v="Yes"/>
    <x v="1"/>
  </r>
  <r>
    <n v="13"/>
    <s v="EMP1012"/>
    <s v="Rahat Rahman"/>
    <s v="Associate"/>
    <x v="6"/>
    <n v="2025"/>
    <s v="January"/>
    <d v="2024-06-01T00:00:00"/>
    <d v="2025-01-01T00:00:00"/>
    <s v="Faham Talukdar"/>
    <n v="4"/>
    <n v="3"/>
    <n v="2"/>
    <n v="3"/>
    <n v="4"/>
    <n v="16"/>
    <s v="Mediocre"/>
    <s v="No"/>
    <x v="2"/>
  </r>
  <r>
    <n v="14"/>
    <s v="EMP1013"/>
    <s v="Atashi Tasnim"/>
    <s v="Associate"/>
    <x v="6"/>
    <n v="2025"/>
    <s v="January"/>
    <d v="2024-06-01T00:00:00"/>
    <d v="2025-01-01T00:00:00"/>
    <s v="Faham Talukdar"/>
    <n v="4"/>
    <n v="4"/>
    <n v="4"/>
    <n v="5"/>
    <n v="4"/>
    <n v="21"/>
    <s v="Good"/>
    <s v="Yes"/>
    <x v="1"/>
  </r>
  <r>
    <n v="15"/>
    <s v="EMP1014"/>
    <s v="Nusrat Sadman"/>
    <s v="Associate"/>
    <x v="7"/>
    <n v="2025"/>
    <s v="January"/>
    <d v="2024-06-01T00:00:00"/>
    <d v="2025-01-01T00:00:00"/>
    <s v="Mysha Subah"/>
    <n v="4"/>
    <n v="4"/>
    <n v="4"/>
    <n v="1"/>
    <n v="1"/>
    <n v="14"/>
    <s v="Unsatisfactory"/>
    <s v="No"/>
    <x v="0"/>
  </r>
  <r>
    <n v="16"/>
    <s v="EMP1015"/>
    <s v="Naziza Pratee"/>
    <s v="Associate"/>
    <x v="7"/>
    <n v="2025"/>
    <s v="January"/>
    <d v="2024-06-01T00:00:00"/>
    <d v="2025-01-01T00:00:00"/>
    <s v="Mysha Subah"/>
    <n v="4"/>
    <n v="4"/>
    <n v="4"/>
    <n v="4"/>
    <n v="4"/>
    <n v="20"/>
    <s v="Good"/>
    <s v="Yes"/>
    <x v="1"/>
  </r>
  <r>
    <n v="17"/>
    <s v="EMP1016"/>
    <s v="Elman khan"/>
    <s v="Associate"/>
    <x v="8"/>
    <n v="2025"/>
    <s v="January"/>
    <d v="2024-06-01T00:00:00"/>
    <d v="2025-01-01T00:00:00"/>
    <s v="Roza Rahman"/>
    <n v="4"/>
    <n v="5"/>
    <n v="5"/>
    <n v="3"/>
    <n v="3"/>
    <n v="20"/>
    <s v="Good"/>
    <s v="Yes"/>
    <x v="1"/>
  </r>
  <r>
    <n v="18"/>
    <s v="EMP1017"/>
    <s v="Nafia Rubaba"/>
    <s v="Associate"/>
    <x v="8"/>
    <n v="2025"/>
    <s v="January"/>
    <d v="2024-06-01T00:00:00"/>
    <d v="2025-01-01T00:00:00"/>
    <s v="Roza Rahman"/>
    <n v="4"/>
    <n v="4"/>
    <n v="4"/>
    <n v="4"/>
    <n v="4"/>
    <n v="20"/>
    <s v="Good"/>
    <s v="Yes"/>
    <x v="1"/>
  </r>
  <r>
    <n v="19"/>
    <s v="EMP1018"/>
    <s v="Aslam Uddin"/>
    <s v="Associate"/>
    <x v="9"/>
    <n v="2025"/>
    <s v="January"/>
    <d v="2024-06-01T00:00:00"/>
    <d v="2025-01-01T00:00:00"/>
    <s v="Assistant Manager"/>
    <n v="4"/>
    <n v="4"/>
    <n v="4"/>
    <n v="4"/>
    <n v="4"/>
    <n v="20"/>
    <s v="Good"/>
    <s v="Yes"/>
    <x v="1"/>
  </r>
  <r>
    <n v="20"/>
    <s v="EMP1019"/>
    <s v="Mishu Zaman haidar"/>
    <s v="Associate"/>
    <x v="9"/>
    <n v="2025"/>
    <s v="January"/>
    <d v="2024-06-01T00:00:00"/>
    <d v="2025-01-01T00:00:00"/>
    <s v="Shabbir Azam"/>
    <n v="4"/>
    <n v="4"/>
    <n v="4"/>
    <n v="4"/>
    <n v="4"/>
    <n v="20"/>
    <s v="Good"/>
    <s v="Yes"/>
    <x v="1"/>
  </r>
  <r>
    <n v="21"/>
    <s v="EMP1020"/>
    <s v="Saima Ahmed"/>
    <s v="Assistant Manager"/>
    <x v="0"/>
    <n v="2025"/>
    <s v="January"/>
    <d v="2022-08-01T00:00:00"/>
    <d v="2025-01-01T00:00:00"/>
    <s v="Tahmed Bin Walid"/>
    <n v="4"/>
    <n v="4"/>
    <n v="4"/>
    <n v="4"/>
    <n v="4"/>
    <n v="20"/>
    <s v="Good"/>
    <s v="Yes"/>
    <x v="1"/>
  </r>
  <r>
    <n v="22"/>
    <s v="EMP1021"/>
    <s v="Mumtahina Chowdhury"/>
    <s v="Assistant Manager"/>
    <x v="1"/>
    <n v="2025"/>
    <s v="January"/>
    <d v="2022-08-01T00:00:00"/>
    <d v="2025-01-01T00:00:00"/>
    <s v="Rauda Rubba Gul"/>
    <n v="4"/>
    <n v="4"/>
    <n v="4"/>
    <n v="4"/>
    <n v="4"/>
    <n v="20"/>
    <s v="Good"/>
    <s v="Yes"/>
    <x v="1"/>
  </r>
  <r>
    <n v="23"/>
    <s v="EMP1022"/>
    <s v="Abdullah al Shams Najafi"/>
    <s v="Assistant Manager"/>
    <x v="2"/>
    <n v="2025"/>
    <s v="January"/>
    <d v="2022-08-01T00:00:00"/>
    <d v="2025-01-01T00:00:00"/>
    <s v="Sharaf Mahmood"/>
    <n v="4"/>
    <n v="4"/>
    <n v="4"/>
    <n v="4"/>
    <n v="4"/>
    <n v="20"/>
    <s v="Good"/>
    <s v="Yes"/>
    <x v="1"/>
  </r>
  <r>
    <n v="24"/>
    <s v="EMP1023"/>
    <s v="Ibrahim Muzahid Arnob"/>
    <s v="Assistant Manager"/>
    <x v="3"/>
    <n v="2025"/>
    <s v="January"/>
    <d v="2022-08-01T00:00:00"/>
    <d v="2025-01-01T00:00:00"/>
    <s v="Mabrura Murshed"/>
    <n v="4"/>
    <n v="4"/>
    <n v="4"/>
    <n v="4"/>
    <n v="4"/>
    <n v="20"/>
    <s v="Good"/>
    <s v="Yes"/>
    <x v="1"/>
  </r>
  <r>
    <n v="25"/>
    <s v="EMP1024"/>
    <s v="Rubaba hyat"/>
    <s v="Assistant Manager"/>
    <x v="4"/>
    <n v="2025"/>
    <s v="January"/>
    <d v="2022-08-01T00:00:00"/>
    <d v="2025-01-01T00:00:00"/>
    <s v="Vincent Chang"/>
    <n v="4"/>
    <n v="4"/>
    <n v="4"/>
    <n v="4"/>
    <n v="4"/>
    <n v="20"/>
    <s v="Good"/>
    <s v="Yes"/>
    <x v="1"/>
  </r>
  <r>
    <n v="26"/>
    <s v="EMP1025"/>
    <s v="Ayatullah  Khair"/>
    <s v="Assistant Manager"/>
    <x v="5"/>
    <n v="2025"/>
    <s v="January"/>
    <d v="2022-02-01T00:00:00"/>
    <d v="2024-07-01T00:00:00"/>
    <s v="Behesti Ara"/>
    <n v="4"/>
    <n v="4"/>
    <n v="4"/>
    <n v="4"/>
    <n v="4"/>
    <n v="20"/>
    <s v="Good"/>
    <s v="Yes"/>
    <x v="1"/>
  </r>
  <r>
    <n v="27"/>
    <s v="EMP1026"/>
    <s v="Faham Talukdar"/>
    <s v="Assistant Manager"/>
    <x v="6"/>
    <n v="2025"/>
    <s v="January"/>
    <d v="2022-02-01T00:00:00"/>
    <d v="2024-07-01T00:00:00"/>
    <s v="Niaz Ahmed"/>
    <n v="4"/>
    <n v="4"/>
    <n v="4"/>
    <n v="4"/>
    <n v="4"/>
    <n v="20"/>
    <s v="Good"/>
    <s v="Yes"/>
    <x v="1"/>
  </r>
  <r>
    <n v="28"/>
    <s v="EMP1027"/>
    <s v="Mysha Subah"/>
    <s v="Assistant Manager"/>
    <x v="7"/>
    <n v="2025"/>
    <s v="January"/>
    <d v="2022-02-01T00:00:00"/>
    <d v="2024-07-01T00:00:00"/>
    <s v="Rodela Hayat"/>
    <n v="4"/>
    <n v="4"/>
    <n v="4"/>
    <n v="4"/>
    <n v="4"/>
    <n v="20"/>
    <s v="Good"/>
    <s v="Yes"/>
    <x v="1"/>
  </r>
  <r>
    <n v="29"/>
    <s v="EMP1028"/>
    <s v="Roza Rahman"/>
    <s v="Assistant Manager"/>
    <x v="8"/>
    <n v="2025"/>
    <s v="January"/>
    <d v="2022-02-01T00:00:00"/>
    <d v="2024-07-01T00:00:00"/>
    <s v="Jahin Ahmad Turja"/>
    <n v="4"/>
    <n v="4"/>
    <n v="4"/>
    <n v="4"/>
    <n v="4"/>
    <n v="20"/>
    <s v="Good"/>
    <s v="Yes"/>
    <x v="1"/>
  </r>
  <r>
    <n v="30"/>
    <s v="EMP1029"/>
    <s v="Shabbir Azam"/>
    <s v="Assistant Manager"/>
    <x v="9"/>
    <n v="2025"/>
    <s v="January"/>
    <d v="2022-02-01T00:00:00"/>
    <d v="2024-07-01T00:00:00"/>
    <s v="Tahmed Bin Walid"/>
    <n v="4"/>
    <n v="4"/>
    <n v="4"/>
    <n v="4"/>
    <n v="4"/>
    <n v="20"/>
    <s v="Good"/>
    <s v="Yes"/>
    <x v="1"/>
  </r>
  <r>
    <n v="31"/>
    <s v="EMP1030"/>
    <s v="Umme Habiba"/>
    <s v="Senior Manager"/>
    <x v="0"/>
    <n v="2025"/>
    <s v="January"/>
    <d v="2019-02-01T00:00:00"/>
    <d v="2025-01-01T00:00:00"/>
    <s v="Solomon Ryan Dcosta"/>
    <n v="4"/>
    <n v="4"/>
    <n v="4"/>
    <n v="4"/>
    <n v="4"/>
    <n v="20"/>
    <s v="Good"/>
    <s v="Yes"/>
    <x v="1"/>
  </r>
  <r>
    <n v="32"/>
    <s v="EMP1031"/>
    <s v="Muttakin Chowdhury"/>
    <s v="Senior Manager"/>
    <x v="1"/>
    <n v="2025"/>
    <s v="January"/>
    <d v="2019-02-01T00:00:00"/>
    <d v="2025-01-01T00:00:00"/>
    <s v="Humaira Anjum"/>
    <n v="4"/>
    <n v="4"/>
    <n v="4"/>
    <n v="4"/>
    <n v="4"/>
    <n v="20"/>
    <s v="Good"/>
    <s v="Yes"/>
    <x v="1"/>
  </r>
  <r>
    <n v="33"/>
    <s v="EMP1032"/>
    <s v="Sharaf Mahmood"/>
    <s v="Senior Manager"/>
    <x v="2"/>
    <n v="2025"/>
    <s v="January"/>
    <d v="2019-02-01T00:00:00"/>
    <d v="2025-01-01T00:00:00"/>
    <s v="Mabrura Murshed"/>
    <n v="4"/>
    <n v="4"/>
    <n v="4"/>
    <n v="4"/>
    <n v="4"/>
    <n v="20"/>
    <s v="Good"/>
    <s v="Yes"/>
    <x v="1"/>
  </r>
  <r>
    <n v="34"/>
    <s v="EMP1033"/>
    <s v="Fairy Ahmed Mim"/>
    <s v="Senior Manager"/>
    <x v="3"/>
    <n v="2025"/>
    <s v="January"/>
    <d v="2019-02-01T00:00:00"/>
    <d v="2025-01-01T00:00:00"/>
    <s v="Raya Khandakar"/>
    <n v="4"/>
    <n v="4"/>
    <n v="4"/>
    <n v="4"/>
    <n v="4"/>
    <n v="20"/>
    <s v="Good"/>
    <s v="Yes"/>
    <x v="1"/>
  </r>
  <r>
    <n v="35"/>
    <s v="EMP1034"/>
    <s v="Vincent Chang"/>
    <s v="Senior Manager"/>
    <x v="4"/>
    <n v="2025"/>
    <s v="January"/>
    <d v="2019-02-01T00:00:00"/>
    <d v="2025-01-01T00:00:00"/>
    <s v="Albab Nayer"/>
    <n v="4"/>
    <n v="4"/>
    <n v="4"/>
    <n v="4"/>
    <n v="4"/>
    <n v="20"/>
    <s v="Good"/>
    <s v="Yes"/>
    <x v="1"/>
  </r>
  <r>
    <n v="36"/>
    <s v="EMP1035"/>
    <s v="Behesti Ara"/>
    <s v="Senior Manager"/>
    <x v="5"/>
    <n v="2025"/>
    <s v="January"/>
    <d v="2018-08-01T00:00:00"/>
    <d v="2024-07-01T00:00:00"/>
    <s v="Ferdous Hossain "/>
    <n v="4"/>
    <n v="4"/>
    <n v="4"/>
    <n v="4"/>
    <n v="4"/>
    <n v="20"/>
    <s v="Good"/>
    <s v="Yes"/>
    <x v="1"/>
  </r>
  <r>
    <n v="37"/>
    <s v="EMP1036"/>
    <s v="Niaz Ahmed"/>
    <s v="Senior Manager"/>
    <x v="6"/>
    <n v="2025"/>
    <s v="January"/>
    <d v="2018-08-01T00:00:00"/>
    <d v="2024-07-01T00:00:00"/>
    <s v="Layla Tul Qadr"/>
    <n v="4"/>
    <n v="4"/>
    <n v="4"/>
    <n v="4"/>
    <n v="4"/>
    <n v="20"/>
    <s v="Good"/>
    <s v="Yes"/>
    <x v="1"/>
  </r>
  <r>
    <n v="38"/>
    <s v="EMP1037"/>
    <s v="Rodela Hayat"/>
    <s v="Senior Manager"/>
    <x v="7"/>
    <n v="2025"/>
    <s v="January"/>
    <d v="2018-08-01T00:00:00"/>
    <d v="2024-07-01T00:00:00"/>
    <s v="Ivana Murshed"/>
    <n v="4"/>
    <n v="4"/>
    <n v="4"/>
    <n v="4"/>
    <n v="4"/>
    <n v="20"/>
    <s v="Good"/>
    <s v="Yes"/>
    <x v="1"/>
  </r>
  <r>
    <n v="39"/>
    <s v="EMP1038"/>
    <s v="Jahin Ahmad Turja"/>
    <s v="Senior Manager"/>
    <x v="8"/>
    <n v="2025"/>
    <s v="January"/>
    <d v="2018-08-01T00:00:00"/>
    <d v="2024-07-01T00:00:00"/>
    <s v="Tasnim Munia "/>
    <n v="4"/>
    <n v="4"/>
    <n v="4"/>
    <n v="4"/>
    <n v="4"/>
    <n v="20"/>
    <s v="Good"/>
    <s v="Yes"/>
    <x v="1"/>
  </r>
  <r>
    <n v="40"/>
    <s v="EMP1039"/>
    <s v="Tahmed Bin Walid"/>
    <s v="Senior Manager"/>
    <x v="9"/>
    <n v="2025"/>
    <s v="January"/>
    <d v="2018-08-01T00:00:00"/>
    <d v="2024-07-01T00:00:00"/>
    <s v="Rauda Rubba Gul"/>
    <n v="4"/>
    <n v="4"/>
    <n v="4"/>
    <n v="4"/>
    <n v="4"/>
    <n v="20"/>
    <s v="Good"/>
    <s v="Yes"/>
    <x v="1"/>
  </r>
  <r>
    <n v="41"/>
    <s v="EMP1040"/>
    <s v="Solomon Ryan Dcosta"/>
    <s v="Head of Division"/>
    <x v="0"/>
    <n v="2025"/>
    <s v="January"/>
    <d v="2013-02-01T00:00:00"/>
    <d v="2025-01-01T00:00:00"/>
    <s v="CEO"/>
    <n v="4"/>
    <n v="4"/>
    <n v="4"/>
    <n v="4"/>
    <n v="4"/>
    <n v="20"/>
    <s v="Good"/>
    <s v="Yes"/>
    <x v="1"/>
  </r>
  <r>
    <n v="42"/>
    <s v="EMP1041"/>
    <s v="Humaira Anjum"/>
    <s v="Head of Division"/>
    <x v="1"/>
    <n v="2025"/>
    <s v="January"/>
    <d v="2013-02-01T00:00:00"/>
    <d v="2025-01-01T00:00:00"/>
    <s v="CEO"/>
    <n v="4"/>
    <n v="4"/>
    <n v="4"/>
    <n v="4"/>
    <n v="4"/>
    <n v="20"/>
    <s v="Good"/>
    <s v="Yes"/>
    <x v="1"/>
  </r>
  <r>
    <n v="43"/>
    <s v="EMP1042"/>
    <s v="Mabrura Murshed"/>
    <s v="Head of Division"/>
    <x v="2"/>
    <n v="2025"/>
    <s v="January"/>
    <d v="2013-02-01T00:00:00"/>
    <d v="2025-01-01T00:00:00"/>
    <s v="CEO"/>
    <n v="4"/>
    <n v="4"/>
    <n v="4"/>
    <n v="4"/>
    <n v="4"/>
    <n v="20"/>
    <s v="Good"/>
    <s v="Yes"/>
    <x v="1"/>
  </r>
  <r>
    <n v="44"/>
    <s v="EMP1043"/>
    <s v="Raya Khandakar"/>
    <s v="Head of Division"/>
    <x v="3"/>
    <n v="2025"/>
    <s v="January"/>
    <d v="2013-02-01T00:00:00"/>
    <d v="2025-01-01T00:00:00"/>
    <s v="CEO"/>
    <n v="4"/>
    <n v="4"/>
    <n v="4"/>
    <n v="4"/>
    <n v="4"/>
    <n v="20"/>
    <s v="Good"/>
    <s v="Yes"/>
    <x v="1"/>
  </r>
  <r>
    <n v="45"/>
    <s v="EMP1044"/>
    <s v="Albab Nayer"/>
    <s v="Head of Division"/>
    <x v="4"/>
    <n v="2025"/>
    <s v="January"/>
    <d v="2013-02-01T00:00:00"/>
    <d v="2025-01-01T00:00:00"/>
    <s v="CEO"/>
    <n v="4"/>
    <n v="4"/>
    <n v="4"/>
    <n v="4"/>
    <n v="4"/>
    <n v="20"/>
    <s v="Good"/>
    <s v="Yes"/>
    <x v="1"/>
  </r>
  <r>
    <n v="46"/>
    <s v="EMP1045"/>
    <s v="Ferdous Hossain "/>
    <s v="Head of Division"/>
    <x v="5"/>
    <n v="2025"/>
    <s v="January"/>
    <d v="2013-08-01T00:00:00"/>
    <d v="2024-07-01T00:00:00"/>
    <s v="CEO"/>
    <n v="4"/>
    <n v="4"/>
    <n v="4"/>
    <n v="4"/>
    <n v="4"/>
    <n v="20"/>
    <s v="Good"/>
    <s v="Yes"/>
    <x v="1"/>
  </r>
  <r>
    <n v="47"/>
    <s v="EMP1046"/>
    <s v="Layla Tul Qadr"/>
    <s v="Head of Division"/>
    <x v="6"/>
    <n v="2025"/>
    <s v="January"/>
    <d v="2013-08-01T00:00:00"/>
    <d v="2024-07-01T00:00:00"/>
    <s v="CEO"/>
    <n v="4"/>
    <n v="4"/>
    <n v="4"/>
    <n v="4"/>
    <n v="4"/>
    <n v="20"/>
    <s v="Good"/>
    <s v="Yes"/>
    <x v="1"/>
  </r>
  <r>
    <n v="48"/>
    <s v="EMP1047"/>
    <s v="Ivana Murshed"/>
    <s v="Head of Division"/>
    <x v="7"/>
    <n v="2025"/>
    <s v="January"/>
    <d v="2013-08-01T00:00:00"/>
    <d v="2024-07-01T00:00:00"/>
    <s v="CEO"/>
    <n v="4"/>
    <n v="4"/>
    <n v="4"/>
    <n v="4"/>
    <n v="4"/>
    <n v="20"/>
    <s v="Good"/>
    <s v="Yes"/>
    <x v="1"/>
  </r>
  <r>
    <n v="49"/>
    <s v="EMP1048"/>
    <s v="Tasnim Munia "/>
    <s v="Head of Division"/>
    <x v="8"/>
    <n v="2025"/>
    <s v="January"/>
    <d v="2013-08-01T00:00:00"/>
    <d v="2024-07-01T00:00:00"/>
    <s v="CEO"/>
    <n v="4"/>
    <n v="4"/>
    <n v="4"/>
    <n v="4"/>
    <n v="4"/>
    <n v="20"/>
    <s v="Good"/>
    <s v="Yes"/>
    <x v="1"/>
  </r>
  <r>
    <n v="50"/>
    <s v="EMP1049"/>
    <s v="Rauda Rubba Gul"/>
    <s v="Head of Division"/>
    <x v="9"/>
    <n v="2025"/>
    <s v="January"/>
    <d v="2013-08-01T00:00:00"/>
    <d v="2024-07-01T00:00:00"/>
    <s v="CEO"/>
    <n v="4"/>
    <n v="4"/>
    <n v="4"/>
    <n v="4"/>
    <n v="4"/>
    <n v="20"/>
    <s v="Good"/>
    <s v="Yes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17C38-AC7C-414B-B56C-EA7C9CD18B18}" name="PivotTable1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D20:G25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5">
        <item sd="0" x="1"/>
        <item sd="0" x="0"/>
        <item sd="0" m="1"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9"/>
  </rowFields>
  <rowItems count="4">
    <i>
      <x/>
    </i>
    <i>
      <x v="1"/>
    </i>
    <i>
      <x v="3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KRA &amp; KPI Submission Status" fld="26" subtotal="count" baseField="0" baseItem="0"/>
  </dataFields>
  <chartFormats count="2"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397A1-6AE7-46C1-BCB4-0B9B1B219D4B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42:B51" firstHeaderRow="1" firstDataRow="1" firstDataCol="1"/>
  <pivotFields count="16">
    <pivotField showAll="0"/>
    <pivotField dataField="1" showAll="0"/>
    <pivotField showAll="0"/>
    <pivotField showAll="0"/>
    <pivotField axis="axisRow" showAll="0">
      <items count="6">
        <item x="2"/>
        <item x="0"/>
        <item x="4"/>
        <item x="3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164" showAll="0"/>
    <pivotField numFmtId="164"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5"/>
    <field x="4"/>
  </rowFields>
  <rowItems count="9">
    <i>
      <x/>
    </i>
    <i r="1">
      <x v="3"/>
    </i>
    <i r="1">
      <x v="4"/>
    </i>
    <i>
      <x v="1"/>
    </i>
    <i r="1">
      <x v="1"/>
    </i>
    <i>
      <x v="2"/>
    </i>
    <i r="1">
      <x/>
    </i>
    <i r="1">
      <x v="2"/>
    </i>
    <i t="grand">
      <x/>
    </i>
  </rowItems>
  <colItems count="1">
    <i/>
  </colItems>
  <dataFields count="1">
    <dataField name="Count of Emp code" fld="1" subtotal="count" baseField="0" baseItem="0"/>
  </dataFields>
  <chartFormats count="6">
    <chartFormat chart="6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0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8DBF3-FB02-4894-BE3B-72217B8BC5E4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J8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5">
        <item sd="0" x="1"/>
        <item sd="0" x="0"/>
        <item sd="0" m="1" x="3"/>
        <item x="2"/>
        <item t="default"/>
      </items>
    </pivotField>
    <pivotField axis="axisCol"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3"/>
    </i>
    <i t="grand">
      <x/>
    </i>
  </rowItems>
  <colFields count="1">
    <field x="10"/>
  </colFields>
  <colItems count="2">
    <i>
      <x/>
    </i>
    <i t="grand">
      <x/>
    </i>
  </colItems>
  <dataFields count="1">
    <dataField name="Count of Documentatio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4E196-E67B-4DD0-ADED-3F275CAE4D6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70:C79" firstHeaderRow="1" firstDataRow="1" firstDataCol="1"/>
  <pivotFields count="7">
    <pivotField showAll="0"/>
    <pivotField showAll="0"/>
    <pivotField axis="axisRow" showAll="0">
      <items count="9">
        <item x="0"/>
        <item x="2"/>
        <item x="1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mount Spend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9792D-D700-456C-96EE-F2F1002D6567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R8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5">
        <item sd="0" x="1"/>
        <item sd="0" x="0"/>
        <item sd="0" m="1" x="3"/>
        <item x="2"/>
        <item t="default"/>
      </items>
    </pivotField>
    <pivotField showAll="0"/>
    <pivotField showAll="0"/>
    <pivotField showAll="0"/>
    <pivotField showAll="0"/>
    <pivotField axis="axisCol" dataField="1" showAll="0">
      <items count="2">
        <item x="0"/>
        <item t="default"/>
      </items>
    </pivotField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3"/>
    </i>
    <i t="grand">
      <x/>
    </i>
  </rowItems>
  <colFields count="1">
    <field x="14"/>
  </colFields>
  <colItems count="2">
    <i>
      <x/>
    </i>
    <i t="grand">
      <x/>
    </i>
  </colItems>
  <dataFields count="1">
    <dataField name="Count of ID Card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D1E30-5019-440C-A7E4-6FE3BA25D51B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N8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5">
        <item sd="0" x="1"/>
        <item sd="0" x="0"/>
        <item sd="0" m="1" x="3"/>
        <item x="2"/>
        <item t="default"/>
      </items>
    </pivotField>
    <pivotField showAll="0"/>
    <pivotField showAll="0"/>
    <pivotField showAll="0"/>
    <pivotField axis="axisCol" dataField="1" showAll="0">
      <items count="2">
        <item x="0"/>
        <item t="default"/>
      </items>
    </pivotField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3"/>
    </i>
    <i t="grand">
      <x/>
    </i>
  </rowItems>
  <colFields count="1">
    <field x="13"/>
  </colFields>
  <colItems count="2">
    <i>
      <x/>
    </i>
    <i t="grand">
      <x/>
    </i>
  </colItems>
  <dataFields count="1">
    <dataField name="Count of Appointment Letter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784D8B-BBCB-4329-BC92-BA5D68FC2454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J42:K47" firstHeaderRow="1" firstDataRow="1" firstDataCol="1"/>
  <pivotFields count="16"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numFmtId="164" showAll="0"/>
    <pivotField numFmtId="164" showAll="0"/>
    <pivotField showAll="0"/>
    <pivotField showAll="0"/>
    <pivotField numFmtId="164"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enure " fld="12" subtotal="count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3D084-D2C7-4BE0-9C0E-E9C8BB7AA79A}" name="PivotTable15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I20:M32" firstHeaderRow="1" firstDataRow="2" firstDataCol="1"/>
  <pivotFields count="19">
    <pivotField showAll="0"/>
    <pivotField showAll="0"/>
    <pivotField showAll="0"/>
    <pivotField showAll="0"/>
    <pivotField axis="axisRow" showAll="0">
      <items count="17">
        <item m="1" x="10"/>
        <item m="1" x="13"/>
        <item m="1" x="11"/>
        <item m="1" x="15"/>
        <item x="5"/>
        <item m="1" x="14"/>
        <item x="3"/>
        <item x="2"/>
        <item x="9"/>
        <item m="1" x="12"/>
        <item x="0"/>
        <item x="1"/>
        <item x="4"/>
        <item x="6"/>
        <item x="7"/>
        <item x="8"/>
        <item t="default"/>
      </items>
    </pivotField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</pivotFields>
  <rowFields count="1">
    <field x="4"/>
  </rowFields>
  <rowItems count="11"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Confirmation status " fld="18" subtotal="count" baseField="0" baseItem="0"/>
  </dataFields>
  <chartFormats count="3"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6AF1A-9FE2-4CDF-8EA8-6C5F762CE49E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F8" firstHeaderRow="1" firstDataRow="2" firstDataCol="1"/>
  <pivotFields count="27"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showAll="0">
      <items count="5">
        <item sd="0" x="1"/>
        <item sd="0" x="0"/>
        <item sd="0" m="1" x="3"/>
        <item x="2"/>
        <item t="default"/>
      </items>
    </pivotField>
    <pivotField showAll="0"/>
    <pivotField showAll="0"/>
    <pivotField axis="axisCol" dataField="1" showAll="0">
      <items count="2"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3"/>
    </i>
    <i t="grand">
      <x/>
    </i>
  </rowItems>
  <colFields count="1">
    <field x="12"/>
  </colFields>
  <colItems count="2">
    <i>
      <x/>
    </i>
    <i t="grand">
      <x/>
    </i>
  </colItems>
  <dataFields count="1">
    <dataField name="Count of Inductio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0ED5C-FEF4-427E-BE8D-8D04CFA2A0F3}" name="PivotTable1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D42:E4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axis="axisRow" dataField="1" showAll="0">
      <items count="3">
        <item x="0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Exit Interview Status" fld="9" subtotal="count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8D3922-B59F-4BAE-9564-6A7AD80D031D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3:B9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6"/>
        <item x="1"/>
        <item x="0"/>
        <item x="5"/>
        <item x="8"/>
        <item x="3"/>
        <item x="2"/>
        <item x="9"/>
        <item x="7"/>
        <item t="default"/>
      </items>
    </pivotField>
    <pivotField numFmtId="164" showAll="0"/>
    <pivotField showAll="0"/>
    <pivotField axis="axisRow" dataField="1" showAll="0">
      <items count="5">
        <item sd="0" x="1"/>
        <item sd="0" x="0"/>
        <item sd="0" m="1" x="3"/>
        <item x="2"/>
        <item t="default" sd="0"/>
      </items>
    </pivotField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numFmtId="164" showAll="0"/>
    <pivotField showAll="0"/>
    <pivotField showAll="0"/>
    <pivotField showAll="0"/>
  </pivotFields>
  <rowFields count="2">
    <field x="9"/>
    <field x="6"/>
  </rowFields>
  <rowItems count="6">
    <i>
      <x/>
    </i>
    <i>
      <x v="1"/>
    </i>
    <i>
      <x v="3"/>
    </i>
    <i r="1">
      <x v="1"/>
    </i>
    <i r="1">
      <x v="4"/>
    </i>
    <i t="grand">
      <x/>
    </i>
  </rowItems>
  <colItems count="1">
    <i/>
  </colItems>
  <dataFields count="1">
    <dataField name="Count of Branch" fld="9" subtotal="count" baseField="0" baseItem="0"/>
  </dataFields>
  <chartFormats count="1"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E7C0B-9892-41DB-BDED-FB32C101EA15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G42:H48" firstHeaderRow="1" firstDataRow="1" firstDataCol="1"/>
  <pivotFields count="16">
    <pivotField showAll="0"/>
    <pivotField showAll="0"/>
    <pivotField showAll="0"/>
    <pivotField showAll="0"/>
    <pivotField showAll="0">
      <items count="6">
        <item x="2"/>
        <item x="0"/>
        <item x="4"/>
        <item x="3"/>
        <item x="1"/>
        <item t="default"/>
      </items>
    </pivotField>
    <pivotField showAll="0">
      <items count="4">
        <item x="1"/>
        <item x="0"/>
        <item x="2"/>
        <item t="default"/>
      </items>
    </pivotField>
    <pivotField numFmtId="164" showAll="0"/>
    <pivotField numFmtId="164" showAll="0"/>
    <pivotField showAll="0"/>
    <pivotField showAll="0"/>
    <pivotField numFmtId="164" showAll="0"/>
    <pivotField showAll="0"/>
    <pivotField showAll="0"/>
    <pivotField showAll="0"/>
    <pivotField axis="axisRow" dataField="1" showAll="0">
      <items count="6">
        <item x="0"/>
        <item x="2"/>
        <item x="1"/>
        <item x="3"/>
        <item x="4"/>
        <item t="default"/>
      </items>
    </pivotField>
    <pivotField showAll="0"/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ategory" fld="14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7CC814-C69B-47E7-84B5-7170A64B5A83}" name="Table2" displayName="Table2" ref="A6:AA26" totalsRowShown="0" headerRowDxfId="109" headerRowBorderDxfId="108" tableBorderDxfId="107">
  <autoFilter ref="A6:AA26" xr:uid="{1B7CC814-C69B-47E7-84B5-7170A64B5A83}"/>
  <tableColumns count="27">
    <tableColumn id="1" xr3:uid="{B98F56DB-EEC8-49A7-A2A1-DDEABE731A2E}" name="S.no"/>
    <tableColumn id="2" xr3:uid="{FA456A7F-06C8-438C-883C-24E63D3BFFCD}" name="Year"/>
    <tableColumn id="3" xr3:uid="{01D61AF9-15FD-43D4-B42B-E1A0DD8893C1}" name="Month"/>
    <tableColumn id="4" xr3:uid="{D5375551-4585-42AA-8F37-214E0ACE7236}" name="Employee code"/>
    <tableColumn id="5" xr3:uid="{7EBCBC48-507D-4C1D-84B5-21BBFD36E985}" name="Name"/>
    <tableColumn id="6" xr3:uid="{AA937BB5-83A0-481F-A583-8D68FC60DF74}" name="Designation"/>
    <tableColumn id="7" xr3:uid="{E632B268-2DAE-4991-833E-F6C05EF01BDA}" name="Department" dataDxfId="106"/>
    <tableColumn id="8" xr3:uid="{97D60FDE-5043-4FF4-933E-CEC0254D49DA}" name="Date of joining" dataDxfId="105"/>
    <tableColumn id="9" xr3:uid="{C13CE5A5-3646-435E-AF2D-06A0F41B3824}" name="CTC"/>
    <tableColumn id="10" xr3:uid="{97E63253-2404-4C95-A87C-A9969134C185}" name="Branch"/>
    <tableColumn id="11" xr3:uid="{8E0C7C1E-EFD3-4569-BAA7-163C63EEE28D}" name="Documentation"/>
    <tableColumn id="12" xr3:uid="{A8E0D5BF-957E-4FD7-9135-20FF350D16D1}" name="Welcome kit"/>
    <tableColumn id="13" xr3:uid="{99CAE048-2643-4AE7-A3AE-EDEEC4889F3B}" name="Induction status"/>
    <tableColumn id="14" xr3:uid="{7B764CAC-48B9-41DE-ADC1-75BB8DED9AF9}" name="Appointment Letter"/>
    <tableColumn id="15" xr3:uid="{5A5A2CB6-4E11-4E88-B792-0A3AFBFD6713}" name="ID Card"/>
    <tableColumn id="16" xr3:uid="{07AD4715-6376-4F5F-9E0B-A4439A1A5C32}" name="Turnaround Time (TAT) given for documents"/>
    <tableColumn id="17" xr3:uid="{35E7D94C-25BC-491C-89E1-5431D809D45B}" name="Documentation Done &amp; Welcome Kit given on" dataDxfId="104"/>
    <tableColumn id="18" xr3:uid="{10358286-3E20-4370-9AB1-632779E42EBE}" name="Actual Days taken for documentation and WK"/>
    <tableColumn id="19" xr3:uid="{D23320B0-1B08-49EF-A61B-618C442B1607}" name="Days ahead/ delayed for documentation and welcome kit">
      <calculatedColumnFormula>Table2[[#This Row],[Turnaround Time (TAT) given for documents]]-Table2[[#This Row],[Actual Days taken for documentation and WK]]</calculatedColumnFormula>
    </tableColumn>
    <tableColumn id="20" xr3:uid="{AC485F3B-44C1-4935-B010-A2D0DFC2877F}" name="TAT for Induction, ID Card and Appointment Letter"/>
    <tableColumn id="21" xr3:uid="{55932E0D-0666-4C1D-BB2A-5DB12C66D69C}" name="Induction concluded on" dataDxfId="103"/>
    <tableColumn id="22" xr3:uid="{E5AD434D-E830-4AD9-A50B-3912C7A2FFCE}" name="Actual Days Taken for Induction"/>
    <tableColumn id="23" xr3:uid="{A24A6D5E-C076-4AFF-B5FE-2FBD2B155C39}" name="Days Ahead/ Delayed for Induction">
      <calculatedColumnFormula>Table2[[#This Row],[TAT for Induction, ID Card and Appointment Letter]]-Table2[[#This Row],[Actual Days Taken for Induction]]</calculatedColumnFormula>
    </tableColumn>
    <tableColumn id="24" xr3:uid="{CFF358B5-2862-4281-AE83-ADACC5E1C8F9}" name="AL &amp; ID Card Received on" dataDxfId="102"/>
    <tableColumn id="25" xr3:uid="{559B8F7A-B3E2-4C8B-A6B1-D346B3754143}" name="Actual Days Taken to Provide AL and ID Card"/>
    <tableColumn id="26" xr3:uid="{C416F57A-BC00-4D1D-9511-E41D47BD17C0}" name="Days Ahead/ Delayed to Provide AL and ID Card">
      <calculatedColumnFormula>Table2[[#This Row],[TAT for Induction, ID Card and Appointment Letter]]-Table2[[#This Row],[Actual Days Taken to Provide AL and ID Card]]</calculatedColumnFormula>
    </tableColumn>
    <tableColumn id="27" xr3:uid="{1E99DDE1-3D10-43F1-A1EF-33751478917F}" name="KRA &amp; KPI Submission 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CC2A6-0B3E-4621-BEEA-D373C547BC1A}" name="Table1" displayName="Table1" ref="A2:S52" totalsRowShown="0" headerRowDxfId="101" headerRowBorderDxfId="100" tableBorderDxfId="99">
  <autoFilter ref="A2:S52" xr:uid="{25ECC2A6-0B3E-4621-BEEA-D373C547BC1A}"/>
  <tableColumns count="19">
    <tableColumn id="1" xr3:uid="{635DC078-7062-4F7B-96F3-586E576E7FD1}" name="S.no"/>
    <tableColumn id="2" xr3:uid="{EF99872A-3B7F-453D-AD21-A5286202D673}" name="Emp code"/>
    <tableColumn id="3" xr3:uid="{A4C41707-3CE1-4235-BA81-8A745DC6E9B0}" name="Name"/>
    <tableColumn id="4" xr3:uid="{FFE77C6D-61AC-4E62-94CD-A92655EFE045}" name="Designation"/>
    <tableColumn id="5" xr3:uid="{CD97450F-DB8E-4576-92D3-65A402AE5002}" name="Department"/>
    <tableColumn id="6" xr3:uid="{684EDBAA-169F-423A-9269-FA6756B00040}" name="Year"/>
    <tableColumn id="7" xr3:uid="{57C19C2F-07CA-40BD-99C5-F4F6A6010B00}" name="Month"/>
    <tableColumn id="8" xr3:uid="{A091EABB-23DE-4EF7-B2BA-D4F586525D86}" name="Date of joining" dataDxfId="98"/>
    <tableColumn id="9" xr3:uid="{CC279250-DC2E-4D22-AAD1-A5140721BB30}" name="Confirmation Date" dataDxfId="97"/>
    <tableColumn id="10" xr3:uid="{3DC1236E-8BE0-4077-AD31-8614241C11DB}" name="Reporting Manager Name"/>
    <tableColumn id="11" xr3:uid="{60564F29-C208-469A-9268-D4CD3257A3F4}" name="Punctuality (out of 5)"/>
    <tableColumn id="12" xr3:uid="{5C113F5B-59CA-40E8-885A-4A04DFC5F955}" name="Learning Ability(out of 5)"/>
    <tableColumn id="13" xr3:uid="{639EC7FA-7EE1-4247-AC34-F9D95723D633}" name="Quality of Work(out of 5)"/>
    <tableColumn id="14" xr3:uid="{ABB114E5-B383-4924-8323-3A9632A2CFDB}" name="Initiative (out of 5)"/>
    <tableColumn id="15" xr3:uid="{8DC83976-3107-4428-BCAD-43834339DC4A}" name="Team Work(out of 5)"/>
    <tableColumn id="16" xr3:uid="{35835B50-CC53-4E3F-9AF1-B3E0E163A59F}" name="Total">
      <calculatedColumnFormula>SUM(Table1[[#This Row],[Punctuality (out of 5)]:[Team Work(out of 5)]])</calculatedColumnFormula>
    </tableColumn>
    <tableColumn id="17" xr3:uid="{5A347E0F-C175-46B5-96D8-231C5CDC0EF6}" name="Rating">
      <calculatedColumnFormula array="1">_xlfn.IFS(P3&gt;19, "Good", P3&gt;=15, "Mediocre", P3&lt;15, "Unsatisfactory")</calculatedColumnFormula>
    </tableColumn>
    <tableColumn id="18" xr3:uid="{91613995-5F2F-42E8-8B5C-57A19D9688CA}" name="Would You like to Enthusiastically Rehire him/ her"/>
    <tableColumn id="19" xr3:uid="{15C8408E-29D1-4A0E-AEA1-66C703DA7677}" name="Confirmation status 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589BE1-3789-4276-BD4A-F758E85C837F}" name="Table10" displayName="Table10" ref="A5:P11" totalsRowShown="0" headerRowDxfId="96" headerRowBorderDxfId="95" tableBorderDxfId="94">
  <autoFilter ref="A5:P11" xr:uid="{44589BE1-3789-4276-BD4A-F758E85C837F}"/>
  <tableColumns count="16">
    <tableColumn id="1" xr3:uid="{E88CEFE0-6489-4A4F-A20B-EBD2C18609E7}" name="S.no" dataDxfId="93"/>
    <tableColumn id="2" xr3:uid="{C1EA9FDD-2349-4D11-A510-5163AB0E1C12}" name="Emp code" dataDxfId="92"/>
    <tableColumn id="3" xr3:uid="{910CC3BF-D362-44AD-8CB9-04CD9B090BF5}" name="Name" dataDxfId="91"/>
    <tableColumn id="4" xr3:uid="{AF38ACA1-117F-4589-80B7-C2597D0B9681}" name="Designation" dataDxfId="90"/>
    <tableColumn id="5" xr3:uid="{152AEDDC-F645-45A7-A692-6195D5B70D91}" name="Department" dataDxfId="89"/>
    <tableColumn id="6" xr3:uid="{3DABC57F-E823-4951-81CB-1EF7FB5DEA9C}" name="Branch" dataDxfId="88"/>
    <tableColumn id="7" xr3:uid="{752B288D-577E-4C94-900C-7798C059E3E0}" name="Date of joining" dataDxfId="87"/>
    <tableColumn id="8" xr3:uid="{353516A1-CAC0-4F8E-9AC9-41F345963F4E}" name="Date of Resignation" dataDxfId="86"/>
    <tableColumn id="9" xr3:uid="{EC5D8A0E-0242-4C63-967C-6B2BB54BE329}" name="Reporting Manager Name" dataDxfId="85"/>
    <tableColumn id="10" xr3:uid="{6080148D-16D5-4948-8667-13BB8B25F9B3}" name="Exit Interview Status" dataDxfId="84"/>
    <tableColumn id="11" xr3:uid="{01EC0519-5BAF-45BB-A955-B3FD5DC7C847}" name="Date of Exit" dataDxfId="83"/>
    <tableColumn id="12" xr3:uid="{333B011E-8281-4006-83B9-A67006E8E542}" name="Contact " dataDxfId="82"/>
    <tableColumn id="13" xr3:uid="{3F1AF498-5231-4825-99BC-7D9774741327}" name="Tenure " dataDxfId="81"/>
    <tableColumn id="14" xr3:uid="{DCD6FDBC-8E72-42B9-8DBB-79CEF4C7D069}" name="Reason Given at the Time of resign" dataDxfId="80"/>
    <tableColumn id="15" xr3:uid="{519F4122-4360-49E7-95E2-C62DB5358A0B}" name="Category" dataDxfId="79"/>
    <tableColumn id="16" xr3:uid="{64B8E6B6-C0E5-4CE9-AA84-3977E21A25A8}" name="Sub Category" dataDxfId="7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40A6C8-5FDE-42ED-A7B3-128D2F5EAA41}" name="Table9" displayName="Table9" ref="A2:AD8" totalsRowShown="0" headerRowDxfId="77" headerRowBorderDxfId="76" tableBorderDxfId="75">
  <autoFilter ref="A2:AD8" xr:uid="{9B40A6C8-5FDE-42ED-A7B3-128D2F5EAA41}"/>
  <tableColumns count="30">
    <tableColumn id="1" xr3:uid="{2C5A7E68-A902-4F94-9E7B-6371FB9EBAFF}" name="Your Name"/>
    <tableColumn id="2" xr3:uid="{5EE60338-F6E4-4D51-A2EC-25BC87302E26}" name="Your Employee No."/>
    <tableColumn id="3" xr3:uid="{518C9DCE-1785-4C27-854B-3C8BD399EDA3}" name="Department"/>
    <tableColumn id="4" xr3:uid="{20E9F4ED-E4D9-4503-A17A-151A5D82FBBC}" name="Branch"/>
    <tableColumn id="5" xr3:uid="{9DA322BF-98B3-403F-9F64-EF783C51D09C}" name="Name of your Reporting Manager"/>
    <tableColumn id="6" xr3:uid="{B208E3E5-0E1D-4985-A32A-8A9A1D36737C}" name="What was your reason for leaving?"/>
    <tableColumn id="7" xr3:uid="{6F146FF5-4540-4A19-BE65-ABDF3526A9D5}" name="What triggered your decision to leave?"/>
    <tableColumn id="8" xr3:uid="{AB64AF2F-DEBA-41E2-A6C9-8D1B06A419AE}" name="What was most satisfying about your job?"/>
    <tableColumn id="9" xr3:uid="{20C6D6D8-3C25-4C60-8C94-0B55DAE69298}" name="What was least satisfying about your job?"/>
    <tableColumn id="10" xr3:uid="{8F3F5D13-3EA4-41F4-8AC0-EBA0AA1E6088}" name="Did your job duties turn out to be as you expected?"/>
    <tableColumn id="11" xr3:uid="{9045C421-1CAE-480C-AECC-9F9212160F8E}" name="Did you get enough training to do your job effectively?"/>
    <tableColumn id="12" xr3:uid="{FF405CC1-95B7-47B5-939B-969B8C0E5F70}" name="Did you get adequate support to do your job?"/>
    <tableColumn id="13" xr3:uid="{77E1751E-9FFE-412D-9854-FC89517BBD5B}" name="Did this company help you to fulfill your career goals?"/>
    <tableColumn id="14" xr3:uid="{580AB004-11AF-43D3-A448-753800EC528E}" name="Were you happy with your pay, benefits and other incentives? What is the pay package being offered at your new company / job?"/>
    <tableColumn id="15" xr3:uid="{A7074237-52FB-45A4-9DA9-E52BDC85C94C}" name="What did you like most about this company?"/>
    <tableColumn id="16" xr3:uid="{70F28504-C6D0-4678-8F87-A9A4D88A6DA0}" name="What did you like least about this company?"/>
    <tableColumn id="17" xr3:uid="{DCD7EA18-F75B-4823-AE40-63A0DB1D8E52}" name="Can this company do anything to encourage you to stay?"/>
    <tableColumn id="18" xr3:uid="{3F9CFF8C-E339-458B-923D-BFA02FCF253F}" name="Before deciding to leave, did you investigate a transfer within the company?"/>
    <tableColumn id="19" xr3:uid="{233D799E-7019-4004-8321-CF6DB48A9B57}" name="Based on your experience with us, what do you think it takes to succeed at this company? _x000a_"/>
    <tableColumn id="20" xr3:uid="{2D90B61D-A46C-4B7E-931C-1FC4B927E400}" name="Did any company policies or procedures (or any other obstacles) make your job more difficult? _x000a_"/>
    <tableColumn id="21" xr3:uid="{E7C3BE6E-3D3D-4938-A687-131C8A610E8E}" name="Did anyone in this company discriminate against you, harass you or cause hostile working conditions?"/>
    <tableColumn id="22" xr3:uid="{60E0948D-6510-4FB1-9EAC-AF125D305690}" name="What would you suggest making this workplace better? _x000a_"/>
    <tableColumn id="23" xr3:uid="{98AA7001-59AB-4433-A957-17EDA3F60D1F}" name="Would you consider working again or recommend any other to work for this company in the future?"/>
    <tableColumn id="24" xr3:uid="{8BF932B0-7AC4-44BF-8C0E-144D3B5E15BB}" name="What does your new company offer that this company doesn't? _x000a_"/>
    <tableColumn id="25" xr3:uid="{4495ABE2-8D9B-442A-9CFE-14FE8979A9D2}" name="Any other comments?"/>
    <tableColumn id="26" xr3:uid="{32117B8E-0F26-4CB1-8E7A-1E06047F3F6C}" name="Did RM (Reporting Manager) give you timely and qualitative feedback on your performance/work so that you can improve?"/>
    <tableColumn id="27" xr3:uid="{68E72340-9BE9-4CBD-BFA9-3E35827E3997}" name="Did RM do enough coaching/ mentoring to bring best out of you? _x000a_"/>
    <tableColumn id="28" xr3:uid="{84323B93-5505-4668-A386-7B36CAFD6E2C}" name="Did RM delegate the tasks to you effectively so that you can be engaged in meaningful way? _x000a_"/>
    <tableColumn id="29" xr3:uid="{176D5058-AC6A-4F16-A309-C520636053C9}" name="How good listener he/she is? Did s/he listen your concern/ issues patiently? _x000a_"/>
    <tableColumn id="30" xr3:uid="{A5E6282B-2F46-4BE4-A69C-990C0927ACF3}" name="How much was RM involved in your professional and personal life and guided you whenever required?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77E14-1A2E-433D-B16A-44F6C677F000}" name="Table3" displayName="Table3" ref="A4:G13" totalsRowShown="0">
  <autoFilter ref="A4:G13" xr:uid="{59177E14-1A2E-433D-B16A-44F6C677F000}"/>
  <tableColumns count="7">
    <tableColumn id="1" xr3:uid="{24736D04-ED41-491D-AD15-24C5464560F1}" name="S. No "/>
    <tableColumn id="2" xr3:uid="{05B36BAC-7BD2-468C-B5E9-EB8FE77FD0E5}" name="Year"/>
    <tableColumn id="3" xr3:uid="{E56F4C45-10F0-48F6-A74D-68CE3AEBF8F2}" name="Month"/>
    <tableColumn id="4" xr3:uid="{68E267DD-9D14-44EF-85FC-EFFD47F3F1D2}" name="Activity Name"/>
    <tableColumn id="5" xr3:uid="{9D058D18-4B7D-45B3-BF4D-EC49F50F19B3}" name="Description of Activity"/>
    <tableColumn id="6" xr3:uid="{117295A2-EAF6-4D16-98B3-32BA0C38B92C}" name="Total Employees Participated"/>
    <tableColumn id="7" xr3:uid="{E81B096F-043D-460F-A15F-755DDDE60038}" name="Amount Spen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603A6F-DB9F-4C0C-AEB0-F4486ABFA0ED}" name="Table5" displayName="Table5" ref="A2:S52" totalsRowShown="0" headerRowDxfId="74" dataDxfId="72" headerRowBorderDxfId="73" tableBorderDxfId="71" totalsRowBorderDxfId="70">
  <autoFilter ref="A2:S52" xr:uid="{25603A6F-DB9F-4C0C-AEB0-F4486ABFA0ED}"/>
  <tableColumns count="19">
    <tableColumn id="1" xr3:uid="{AEE9A063-42EE-4C27-9A8E-55BBC9712E0C}" name="S.no" dataDxfId="69"/>
    <tableColumn id="2" xr3:uid="{53EA9F08-9385-4CE5-A928-1675C94949E5}" name="Emp code" dataDxfId="68"/>
    <tableColumn id="3" xr3:uid="{8B86434B-7B21-43AF-90C5-00D6AEF63BA2}" name="Name" dataDxfId="67"/>
    <tableColumn id="4" xr3:uid="{86DD05CB-C84A-49B3-89C6-8F54D7F9EE6F}" name="Designation" dataDxfId="66"/>
    <tableColumn id="5" xr3:uid="{9764C09F-F943-4602-86FD-0009263BCC37}" name="Department" dataDxfId="65"/>
    <tableColumn id="6" xr3:uid="{69B47B35-1FF4-4A0E-90C0-1824480A274D}" name="Year" dataDxfId="64"/>
    <tableColumn id="7" xr3:uid="{A1486BF1-71EC-4317-A7B2-C048D728B112}" name="Month" dataDxfId="63"/>
    <tableColumn id="8" xr3:uid="{7088194F-304F-4164-BE2A-244E8238C718}" name="Date of joining" dataDxfId="62"/>
    <tableColumn id="9" xr3:uid="{67288440-EBC4-44B2-AB4B-7E7E50E3FE6C}" name="Confirmation Date" dataDxfId="61"/>
    <tableColumn id="10" xr3:uid="{948541B8-A4D3-4946-9DD8-B13F93A2287C}" name="Reporting Manager Name" dataDxfId="60"/>
    <tableColumn id="11" xr3:uid="{E5765ADB-C0C6-4122-BB35-D6F856A550C9}" name="KPI" dataDxfId="59"/>
    <tableColumn id="12" xr3:uid="{B529C846-A702-4F6D-B9BF-47825A70C1E3}" name="KPI Targets" dataDxfId="58"/>
    <tableColumn id="13" xr3:uid="{10A5D0E8-DF1C-4B51-A6A0-3F98E83470DA}" name="Jun 24 Performance" dataDxfId="57"/>
    <tableColumn id="14" xr3:uid="{2DA36DAE-DAB5-4ECF-BA16-8EDE7CCE2AD8}" name="Jul 24 performance" dataDxfId="56"/>
    <tableColumn id="15" xr3:uid="{3E2DFB0A-D870-4BAA-A27B-70F8BB785EC0}" name="Aug 24 performance" dataDxfId="55"/>
    <tableColumn id="16" xr3:uid="{56413DEF-C500-4F6D-8321-BF2DF82FFEFC}" name="Sep 24 performance" dataDxfId="54"/>
    <tableColumn id="17" xr3:uid="{EA808816-1415-4FFD-8FEB-B007B81FAF78}" name="Oct 24 performance" dataDxfId="53"/>
    <tableColumn id="18" xr3:uid="{2F05DA80-BCA6-4260-860B-812931F13A8C}" name="Nov 24 performance" dataDxfId="52"/>
    <tableColumn id="19" xr3:uid="{220478C9-F2BF-4268-A5F4-C4E15146B7B9}" name="Dec 24 Performance" dataDxfId="5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qPRwT8JqKCsWhofM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BEA5-3F96-4629-8A24-F3A39EC13898}">
  <dimension ref="C1:AG45"/>
  <sheetViews>
    <sheetView tabSelected="1" zoomScale="69" zoomScaleNormal="69" workbookViewId="0">
      <selection activeCell="A3" sqref="A3"/>
    </sheetView>
  </sheetViews>
  <sheetFormatPr defaultRowHeight="15" x14ac:dyDescent="0.25"/>
  <cols>
    <col min="1" max="9" width="9.140625" style="18"/>
    <col min="10" max="10" width="17.28515625" style="18" customWidth="1"/>
    <col min="11" max="16384" width="9.140625" style="18"/>
  </cols>
  <sheetData>
    <row r="1" spans="3:33" s="34" customFormat="1" ht="15" customHeight="1" x14ac:dyDescent="0.25">
      <c r="C1" s="39" t="s">
        <v>417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</row>
    <row r="2" spans="3:33" s="34" customFormat="1" ht="15" customHeight="1" x14ac:dyDescent="0.25"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</row>
    <row r="44" spans="10:10" ht="37.5" x14ac:dyDescent="0.25">
      <c r="J44" s="33" t="s">
        <v>416</v>
      </c>
    </row>
    <row r="45" spans="10:10" ht="26.25" x14ac:dyDescent="0.25">
      <c r="J45" s="31">
        <f>'Pivot Tables'!C83/'Pivot Tables'!C82</f>
        <v>0.73</v>
      </c>
    </row>
  </sheetData>
  <mergeCells count="1">
    <mergeCell ref="C1:A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zoomScale="82" zoomScaleNormal="82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1.5703125" bestFit="1" customWidth="1"/>
    <col min="4" max="4" width="19.28515625" bestFit="1" customWidth="1"/>
    <col min="5" max="5" width="19" bestFit="1" customWidth="1"/>
    <col min="6" max="6" width="16.140625" bestFit="1" customWidth="1"/>
    <col min="7" max="7" width="23.85546875" bestFit="1" customWidth="1"/>
    <col min="8" max="8" width="19.7109375" bestFit="1" customWidth="1"/>
    <col min="9" max="9" width="9.85546875" bestFit="1" customWidth="1"/>
    <col min="10" max="10" width="20.7109375" bestFit="1" customWidth="1"/>
    <col min="11" max="11" width="21.85546875" bestFit="1" customWidth="1"/>
    <col min="12" max="12" width="16.85546875" bestFit="1" customWidth="1"/>
    <col min="13" max="13" width="19.85546875" bestFit="1" customWidth="1"/>
    <col min="14" max="14" width="23.42578125" bestFit="1" customWidth="1"/>
    <col min="15" max="15" width="11.85546875" bestFit="1" customWidth="1"/>
    <col min="16" max="16" width="45.42578125" bestFit="1" customWidth="1"/>
    <col min="17" max="17" width="47.42578125" style="11" bestFit="1" customWidth="1"/>
    <col min="18" max="18" width="46.42578125" bestFit="1" customWidth="1"/>
    <col min="19" max="19" width="57.42578125" bestFit="1" customWidth="1"/>
    <col min="20" max="20" width="51" bestFit="1" customWidth="1"/>
    <col min="21" max="21" width="26.7109375" style="11" bestFit="1" customWidth="1"/>
    <col min="22" max="22" width="33.85546875" bestFit="1" customWidth="1"/>
    <col min="23" max="23" width="37" bestFit="1" customWidth="1"/>
    <col min="24" max="24" width="28.140625" style="11" bestFit="1" customWidth="1"/>
    <col min="25" max="25" width="45" bestFit="1" customWidth="1"/>
    <col min="26" max="26" width="48.140625" bestFit="1" customWidth="1"/>
    <col min="27" max="27" width="31.42578125" bestFit="1" customWidth="1"/>
  </cols>
  <sheetData>
    <row r="1" spans="1:27" s="34" customFormat="1" x14ac:dyDescent="0.25">
      <c r="Q1" s="35"/>
      <c r="U1" s="35"/>
      <c r="X1" s="35"/>
    </row>
    <row r="2" spans="1:27" s="34" customFormat="1" ht="15" customHeight="1" x14ac:dyDescent="0.25">
      <c r="A2" s="40" t="s">
        <v>424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35"/>
      <c r="U2" s="35"/>
      <c r="X2" s="35"/>
    </row>
    <row r="3" spans="1:27" s="34" customFormat="1" ht="1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35"/>
      <c r="U3" s="35"/>
      <c r="X3" s="35"/>
    </row>
    <row r="4" spans="1:27" s="34" customFormat="1" x14ac:dyDescent="0.25">
      <c r="Q4" s="35"/>
      <c r="U4" s="35"/>
      <c r="X4" s="35"/>
    </row>
    <row r="5" spans="1:27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41" t="s">
        <v>230</v>
      </c>
      <c r="L5" s="41"/>
      <c r="M5" s="41" t="s">
        <v>231</v>
      </c>
      <c r="N5" s="41"/>
      <c r="O5" s="41"/>
      <c r="P5" s="41" t="s">
        <v>232</v>
      </c>
      <c r="Q5" s="41"/>
      <c r="R5" s="41"/>
      <c r="S5" s="41"/>
      <c r="T5" s="41" t="s">
        <v>233</v>
      </c>
      <c r="U5" s="41"/>
      <c r="V5" s="41"/>
      <c r="W5" s="41"/>
      <c r="X5" s="41"/>
      <c r="Y5" s="41"/>
      <c r="Z5" s="41"/>
      <c r="AA5" s="24" t="s">
        <v>249</v>
      </c>
    </row>
    <row r="6" spans="1:2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20" t="s">
        <v>229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2" t="s">
        <v>15</v>
      </c>
      <c r="R6" s="1" t="s">
        <v>16</v>
      </c>
      <c r="S6" s="1" t="s">
        <v>17</v>
      </c>
      <c r="T6" s="1" t="s">
        <v>18</v>
      </c>
      <c r="U6" s="12" t="s">
        <v>19</v>
      </c>
      <c r="V6" s="1" t="s">
        <v>20</v>
      </c>
      <c r="W6" s="1" t="s">
        <v>21</v>
      </c>
      <c r="X6" s="12" t="s">
        <v>22</v>
      </c>
      <c r="Y6" s="1" t="s">
        <v>23</v>
      </c>
      <c r="Z6" s="1" t="s">
        <v>24</v>
      </c>
      <c r="AA6" s="1" t="s">
        <v>25</v>
      </c>
    </row>
    <row r="7" spans="1:27" x14ac:dyDescent="0.25">
      <c r="A7">
        <v>1</v>
      </c>
      <c r="B7">
        <v>2025</v>
      </c>
      <c r="C7" t="s">
        <v>26</v>
      </c>
      <c r="D7" t="s">
        <v>27</v>
      </c>
      <c r="E7" t="s">
        <v>212</v>
      </c>
      <c r="F7" t="s">
        <v>47</v>
      </c>
      <c r="G7" s="3" t="s">
        <v>153</v>
      </c>
      <c r="H7" s="11">
        <v>45444</v>
      </c>
      <c r="I7">
        <v>50000</v>
      </c>
      <c r="J7" t="s">
        <v>49</v>
      </c>
      <c r="K7" t="s">
        <v>50</v>
      </c>
      <c r="L7" t="s">
        <v>51</v>
      </c>
      <c r="M7" t="s">
        <v>50</v>
      </c>
      <c r="N7" t="s">
        <v>52</v>
      </c>
      <c r="O7" t="s">
        <v>53</v>
      </c>
      <c r="P7">
        <v>5</v>
      </c>
      <c r="Q7" s="11">
        <v>45446</v>
      </c>
      <c r="R7">
        <v>3</v>
      </c>
      <c r="S7">
        <f>Table2[[#This Row],[Turnaround Time (TAT) given for documents]]-Table2[[#This Row],[Actual Days taken for documentation and WK]]</f>
        <v>2</v>
      </c>
      <c r="T7">
        <v>7</v>
      </c>
      <c r="U7" s="11">
        <v>45444</v>
      </c>
      <c r="V7">
        <v>4</v>
      </c>
      <c r="W7">
        <f>Table2[[#This Row],[TAT for Induction, ID Card and Appointment Letter]]-Table2[[#This Row],[Actual Days Taken for Induction]]</f>
        <v>3</v>
      </c>
      <c r="X7" s="11">
        <v>45446</v>
      </c>
      <c r="Y7">
        <v>3</v>
      </c>
      <c r="Z7">
        <f>Table2[[#This Row],[TAT for Induction, ID Card and Appointment Letter]]-Table2[[#This Row],[Actual Days Taken to Provide AL and ID Card]]</f>
        <v>4</v>
      </c>
      <c r="AA7" t="s">
        <v>54</v>
      </c>
    </row>
    <row r="8" spans="1:27" x14ac:dyDescent="0.25">
      <c r="A8">
        <v>2</v>
      </c>
      <c r="B8">
        <v>2025</v>
      </c>
      <c r="C8" t="s">
        <v>26</v>
      </c>
      <c r="D8" t="s">
        <v>28</v>
      </c>
      <c r="E8" t="s">
        <v>213</v>
      </c>
      <c r="F8" t="s">
        <v>47</v>
      </c>
      <c r="G8" s="5" t="s">
        <v>153</v>
      </c>
      <c r="H8" s="11">
        <v>45444</v>
      </c>
      <c r="I8">
        <v>50000</v>
      </c>
      <c r="J8" t="s">
        <v>49</v>
      </c>
      <c r="K8" t="s">
        <v>50</v>
      </c>
      <c r="L8" t="s">
        <v>51</v>
      </c>
      <c r="M8" t="s">
        <v>50</v>
      </c>
      <c r="N8" t="s">
        <v>52</v>
      </c>
      <c r="O8" t="s">
        <v>53</v>
      </c>
      <c r="P8">
        <v>5</v>
      </c>
      <c r="Q8" s="11">
        <v>45446</v>
      </c>
      <c r="R8">
        <v>3</v>
      </c>
      <c r="S8">
        <f>Table2[[#This Row],[Turnaround Time (TAT) given for documents]]-Table2[[#This Row],[Actual Days taken for documentation and WK]]</f>
        <v>2</v>
      </c>
      <c r="T8">
        <v>7</v>
      </c>
      <c r="U8" s="11">
        <v>45444</v>
      </c>
      <c r="V8">
        <v>4</v>
      </c>
      <c r="W8">
        <f>Table2[[#This Row],[TAT for Induction, ID Card and Appointment Letter]]-Table2[[#This Row],[Actual Days Taken for Induction]]</f>
        <v>3</v>
      </c>
      <c r="X8" s="11">
        <v>45446</v>
      </c>
      <c r="Y8">
        <v>3</v>
      </c>
      <c r="Z8">
        <f>Table2[[#This Row],[TAT for Induction, ID Card and Appointment Letter]]-Table2[[#This Row],[Actual Days Taken to Provide AL and ID Card]]</f>
        <v>4</v>
      </c>
      <c r="AA8" t="s">
        <v>54</v>
      </c>
    </row>
    <row r="9" spans="1:27" x14ac:dyDescent="0.25">
      <c r="A9">
        <v>3</v>
      </c>
      <c r="B9">
        <v>2025</v>
      </c>
      <c r="C9" t="s">
        <v>26</v>
      </c>
      <c r="D9" t="s">
        <v>29</v>
      </c>
      <c r="E9" t="s">
        <v>174</v>
      </c>
      <c r="F9" t="s">
        <v>47</v>
      </c>
      <c r="G9" s="3" t="s">
        <v>154</v>
      </c>
      <c r="H9" s="11">
        <v>45444</v>
      </c>
      <c r="I9">
        <v>50000</v>
      </c>
      <c r="J9" t="s">
        <v>49</v>
      </c>
      <c r="K9" t="s">
        <v>50</v>
      </c>
      <c r="L9" t="s">
        <v>51</v>
      </c>
      <c r="M9" t="s">
        <v>50</v>
      </c>
      <c r="N9" t="s">
        <v>52</v>
      </c>
      <c r="O9" t="s">
        <v>53</v>
      </c>
      <c r="P9">
        <v>5</v>
      </c>
      <c r="Q9" s="11">
        <v>45446</v>
      </c>
      <c r="R9">
        <v>3</v>
      </c>
      <c r="S9">
        <f>Table2[[#This Row],[Turnaround Time (TAT) given for documents]]-Table2[[#This Row],[Actual Days taken for documentation and WK]]</f>
        <v>2</v>
      </c>
      <c r="T9">
        <v>7</v>
      </c>
      <c r="U9" s="11">
        <v>45444</v>
      </c>
      <c r="V9">
        <v>4</v>
      </c>
      <c r="W9">
        <f>Table2[[#This Row],[TAT for Induction, ID Card and Appointment Letter]]-Table2[[#This Row],[Actual Days Taken for Induction]]</f>
        <v>3</v>
      </c>
      <c r="X9" s="11">
        <v>45446</v>
      </c>
      <c r="Y9">
        <v>3</v>
      </c>
      <c r="Z9">
        <f>Table2[[#This Row],[TAT for Induction, ID Card and Appointment Letter]]-Table2[[#This Row],[Actual Days Taken to Provide AL and ID Card]]</f>
        <v>4</v>
      </c>
      <c r="AA9" t="s">
        <v>54</v>
      </c>
    </row>
    <row r="10" spans="1:27" x14ac:dyDescent="0.25">
      <c r="A10">
        <v>4</v>
      </c>
      <c r="B10">
        <v>2025</v>
      </c>
      <c r="C10" t="s">
        <v>26</v>
      </c>
      <c r="D10" t="s">
        <v>30</v>
      </c>
      <c r="E10" t="s">
        <v>175</v>
      </c>
      <c r="F10" t="s">
        <v>47</v>
      </c>
      <c r="G10" s="5" t="s">
        <v>154</v>
      </c>
      <c r="H10" s="11">
        <v>45444</v>
      </c>
      <c r="I10">
        <v>50000</v>
      </c>
      <c r="J10" t="s">
        <v>49</v>
      </c>
      <c r="K10" t="s">
        <v>50</v>
      </c>
      <c r="L10" t="s">
        <v>51</v>
      </c>
      <c r="M10" t="s">
        <v>50</v>
      </c>
      <c r="N10" t="s">
        <v>52</v>
      </c>
      <c r="O10" t="s">
        <v>53</v>
      </c>
      <c r="P10">
        <v>5</v>
      </c>
      <c r="Q10" s="11">
        <v>45446</v>
      </c>
      <c r="R10">
        <v>3</v>
      </c>
      <c r="S10">
        <f>Table2[[#This Row],[Turnaround Time (TAT) given for documents]]-Table2[[#This Row],[Actual Days taken for documentation and WK]]</f>
        <v>2</v>
      </c>
      <c r="T10">
        <v>7</v>
      </c>
      <c r="U10" s="11">
        <v>45444</v>
      </c>
      <c r="V10">
        <v>4</v>
      </c>
      <c r="W10">
        <f>Table2[[#This Row],[TAT for Induction, ID Card and Appointment Letter]]-Table2[[#This Row],[Actual Days Taken for Induction]]</f>
        <v>3</v>
      </c>
      <c r="X10" s="11">
        <v>45446</v>
      </c>
      <c r="Y10">
        <v>3</v>
      </c>
      <c r="Z10">
        <f>Table2[[#This Row],[TAT for Induction, ID Card and Appointment Letter]]-Table2[[#This Row],[Actual Days Taken to Provide AL and ID Card]]</f>
        <v>4</v>
      </c>
      <c r="AA10" t="s">
        <v>54</v>
      </c>
    </row>
    <row r="11" spans="1:27" x14ac:dyDescent="0.25">
      <c r="A11">
        <v>5</v>
      </c>
      <c r="B11">
        <v>2025</v>
      </c>
      <c r="C11" t="s">
        <v>26</v>
      </c>
      <c r="D11" t="s">
        <v>31</v>
      </c>
      <c r="E11" t="s">
        <v>201</v>
      </c>
      <c r="F11" t="s">
        <v>47</v>
      </c>
      <c r="G11" s="3" t="s">
        <v>155</v>
      </c>
      <c r="H11" s="11">
        <v>45444</v>
      </c>
      <c r="I11">
        <v>50000</v>
      </c>
      <c r="J11" t="s">
        <v>218</v>
      </c>
      <c r="K11" t="s">
        <v>50</v>
      </c>
      <c r="L11" t="s">
        <v>51</v>
      </c>
      <c r="M11" t="s">
        <v>50</v>
      </c>
      <c r="N11" t="s">
        <v>52</v>
      </c>
      <c r="O11" t="s">
        <v>53</v>
      </c>
      <c r="P11">
        <v>5</v>
      </c>
      <c r="Q11" s="11">
        <v>45447</v>
      </c>
      <c r="R11">
        <v>4</v>
      </c>
      <c r="S11">
        <f>Table2[[#This Row],[Turnaround Time (TAT) given for documents]]-Table2[[#This Row],[Actual Days taken for documentation and WK]]</f>
        <v>1</v>
      </c>
      <c r="T11">
        <v>7</v>
      </c>
      <c r="U11" s="11">
        <v>45444</v>
      </c>
      <c r="V11">
        <v>2</v>
      </c>
      <c r="W11">
        <f>Table2[[#This Row],[TAT for Induction, ID Card and Appointment Letter]]-Table2[[#This Row],[Actual Days Taken for Induction]]</f>
        <v>5</v>
      </c>
      <c r="X11" s="11">
        <v>45448</v>
      </c>
      <c r="Y11">
        <v>5</v>
      </c>
      <c r="Z11">
        <f>Table2[[#This Row],[TAT for Induction, ID Card and Appointment Letter]]-Table2[[#This Row],[Actual Days Taken to Provide AL and ID Card]]</f>
        <v>2</v>
      </c>
      <c r="AA11" t="s">
        <v>54</v>
      </c>
    </row>
    <row r="12" spans="1:27" x14ac:dyDescent="0.25">
      <c r="A12">
        <v>6</v>
      </c>
      <c r="B12">
        <v>2025</v>
      </c>
      <c r="C12" t="s">
        <v>26</v>
      </c>
      <c r="D12" t="s">
        <v>32</v>
      </c>
      <c r="E12" t="s">
        <v>200</v>
      </c>
      <c r="F12" t="s">
        <v>47</v>
      </c>
      <c r="G12" s="5" t="s">
        <v>155</v>
      </c>
      <c r="H12" s="11">
        <v>45444</v>
      </c>
      <c r="I12">
        <v>50000</v>
      </c>
      <c r="J12" t="s">
        <v>218</v>
      </c>
      <c r="K12" t="s">
        <v>50</v>
      </c>
      <c r="L12" t="s">
        <v>51</v>
      </c>
      <c r="M12" t="s">
        <v>50</v>
      </c>
      <c r="N12" t="s">
        <v>52</v>
      </c>
      <c r="O12" t="s">
        <v>53</v>
      </c>
      <c r="P12">
        <v>5</v>
      </c>
      <c r="Q12" s="11">
        <v>45447</v>
      </c>
      <c r="R12">
        <v>4</v>
      </c>
      <c r="S12">
        <f>Table2[[#This Row],[Turnaround Time (TAT) given for documents]]-Table2[[#This Row],[Actual Days taken for documentation and WK]]</f>
        <v>1</v>
      </c>
      <c r="T12">
        <v>7</v>
      </c>
      <c r="U12" s="11">
        <v>45444</v>
      </c>
      <c r="V12">
        <v>2</v>
      </c>
      <c r="W12">
        <f>Table2[[#This Row],[TAT for Induction, ID Card and Appointment Letter]]-Table2[[#This Row],[Actual Days Taken for Induction]]</f>
        <v>5</v>
      </c>
      <c r="X12" s="11">
        <v>45448</v>
      </c>
      <c r="Y12">
        <v>5</v>
      </c>
      <c r="Z12">
        <f>Table2[[#This Row],[TAT for Induction, ID Card and Appointment Letter]]-Table2[[#This Row],[Actual Days Taken to Provide AL and ID Card]]</f>
        <v>2</v>
      </c>
      <c r="AA12" t="s">
        <v>219</v>
      </c>
    </row>
    <row r="13" spans="1:27" x14ac:dyDescent="0.25">
      <c r="A13">
        <v>7</v>
      </c>
      <c r="B13">
        <v>2025</v>
      </c>
      <c r="C13" t="s">
        <v>26</v>
      </c>
      <c r="D13" t="s">
        <v>33</v>
      </c>
      <c r="E13" t="s">
        <v>192</v>
      </c>
      <c r="F13" t="s">
        <v>47</v>
      </c>
      <c r="G13" s="3" t="s">
        <v>156</v>
      </c>
      <c r="H13" s="11">
        <v>45444</v>
      </c>
      <c r="I13">
        <v>50000</v>
      </c>
      <c r="J13" t="s">
        <v>49</v>
      </c>
      <c r="K13" t="s">
        <v>50</v>
      </c>
      <c r="L13" t="s">
        <v>51</v>
      </c>
      <c r="M13" t="s">
        <v>50</v>
      </c>
      <c r="N13" t="s">
        <v>52</v>
      </c>
      <c r="O13" t="s">
        <v>53</v>
      </c>
      <c r="P13">
        <v>5</v>
      </c>
      <c r="Q13" s="11">
        <v>45446</v>
      </c>
      <c r="R13">
        <v>3</v>
      </c>
      <c r="S13">
        <f>Table2[[#This Row],[Turnaround Time (TAT) given for documents]]-Table2[[#This Row],[Actual Days taken for documentation and WK]]</f>
        <v>2</v>
      </c>
      <c r="T13">
        <v>7</v>
      </c>
      <c r="U13" s="11">
        <v>45444</v>
      </c>
      <c r="V13">
        <v>4</v>
      </c>
      <c r="W13">
        <f>Table2[[#This Row],[TAT for Induction, ID Card and Appointment Letter]]-Table2[[#This Row],[Actual Days Taken for Induction]]</f>
        <v>3</v>
      </c>
      <c r="X13" s="11">
        <v>45446</v>
      </c>
      <c r="Y13">
        <v>3</v>
      </c>
      <c r="Z13">
        <f>Table2[[#This Row],[TAT for Induction, ID Card and Appointment Letter]]-Table2[[#This Row],[Actual Days Taken to Provide AL and ID Card]]</f>
        <v>4</v>
      </c>
      <c r="AA13" t="s">
        <v>54</v>
      </c>
    </row>
    <row r="14" spans="1:27" x14ac:dyDescent="0.25">
      <c r="A14">
        <v>8</v>
      </c>
      <c r="B14">
        <v>2025</v>
      </c>
      <c r="C14" t="s">
        <v>26</v>
      </c>
      <c r="D14" t="s">
        <v>34</v>
      </c>
      <c r="E14" t="s">
        <v>193</v>
      </c>
      <c r="F14" t="s">
        <v>47</v>
      </c>
      <c r="G14" s="5" t="s">
        <v>156</v>
      </c>
      <c r="H14" s="11">
        <v>45444</v>
      </c>
      <c r="I14">
        <v>50000</v>
      </c>
      <c r="J14" t="s">
        <v>49</v>
      </c>
      <c r="K14" t="s">
        <v>50</v>
      </c>
      <c r="L14" t="s">
        <v>51</v>
      </c>
      <c r="M14" t="s">
        <v>50</v>
      </c>
      <c r="N14" t="s">
        <v>52</v>
      </c>
      <c r="O14" t="s">
        <v>53</v>
      </c>
      <c r="P14">
        <v>5</v>
      </c>
      <c r="Q14" s="11">
        <v>45446</v>
      </c>
      <c r="R14">
        <v>3</v>
      </c>
      <c r="S14">
        <f>Table2[[#This Row],[Turnaround Time (TAT) given for documents]]-Table2[[#This Row],[Actual Days taken for documentation and WK]]</f>
        <v>2</v>
      </c>
      <c r="T14">
        <v>7</v>
      </c>
      <c r="U14" s="11">
        <v>45444</v>
      </c>
      <c r="V14">
        <v>4</v>
      </c>
      <c r="W14">
        <f>Table2[[#This Row],[TAT for Induction, ID Card and Appointment Letter]]-Table2[[#This Row],[Actual Days Taken for Induction]]</f>
        <v>3</v>
      </c>
      <c r="X14" s="11">
        <v>45446</v>
      </c>
      <c r="Y14">
        <v>3</v>
      </c>
      <c r="Z14">
        <f>Table2[[#This Row],[TAT for Induction, ID Card and Appointment Letter]]-Table2[[#This Row],[Actual Days Taken to Provide AL and ID Card]]</f>
        <v>4</v>
      </c>
      <c r="AA14" t="s">
        <v>54</v>
      </c>
    </row>
    <row r="15" spans="1:27" x14ac:dyDescent="0.25">
      <c r="A15">
        <v>9</v>
      </c>
      <c r="B15">
        <v>2025</v>
      </c>
      <c r="C15" t="s">
        <v>26</v>
      </c>
      <c r="D15" t="s">
        <v>35</v>
      </c>
      <c r="E15" t="s">
        <v>164</v>
      </c>
      <c r="F15" t="s">
        <v>47</v>
      </c>
      <c r="G15" s="3" t="s">
        <v>157</v>
      </c>
      <c r="H15" s="11">
        <v>45444</v>
      </c>
      <c r="I15">
        <v>50000</v>
      </c>
      <c r="J15" t="s">
        <v>49</v>
      </c>
      <c r="K15" t="s">
        <v>50</v>
      </c>
      <c r="L15" t="s">
        <v>51</v>
      </c>
      <c r="M15" t="s">
        <v>50</v>
      </c>
      <c r="N15" t="s">
        <v>52</v>
      </c>
      <c r="O15" t="s">
        <v>53</v>
      </c>
      <c r="P15">
        <v>5</v>
      </c>
      <c r="Q15" s="11">
        <v>45446</v>
      </c>
      <c r="R15">
        <v>3</v>
      </c>
      <c r="S15">
        <f>Table2[[#This Row],[Turnaround Time (TAT) given for documents]]-Table2[[#This Row],[Actual Days taken for documentation and WK]]</f>
        <v>2</v>
      </c>
      <c r="T15">
        <v>7</v>
      </c>
      <c r="U15" s="11">
        <v>45444</v>
      </c>
      <c r="V15">
        <v>4</v>
      </c>
      <c r="W15">
        <f>Table2[[#This Row],[TAT for Induction, ID Card and Appointment Letter]]-Table2[[#This Row],[Actual Days Taken for Induction]]</f>
        <v>3</v>
      </c>
      <c r="X15" s="11">
        <v>45446</v>
      </c>
      <c r="Y15">
        <v>3</v>
      </c>
      <c r="Z15">
        <f>Table2[[#This Row],[TAT for Induction, ID Card and Appointment Letter]]-Table2[[#This Row],[Actual Days Taken to Provide AL and ID Card]]</f>
        <v>4</v>
      </c>
      <c r="AA15" t="s">
        <v>54</v>
      </c>
    </row>
    <row r="16" spans="1:27" x14ac:dyDescent="0.25">
      <c r="A16">
        <v>10</v>
      </c>
      <c r="B16">
        <v>2025</v>
      </c>
      <c r="C16" t="s">
        <v>26</v>
      </c>
      <c r="D16" t="s">
        <v>36</v>
      </c>
      <c r="E16" t="s">
        <v>165</v>
      </c>
      <c r="F16" t="s">
        <v>47</v>
      </c>
      <c r="G16" s="5" t="s">
        <v>157</v>
      </c>
      <c r="H16" s="11">
        <v>45444</v>
      </c>
      <c r="I16">
        <v>50000</v>
      </c>
      <c r="J16" t="s">
        <v>49</v>
      </c>
      <c r="K16" t="s">
        <v>50</v>
      </c>
      <c r="L16" t="s">
        <v>51</v>
      </c>
      <c r="M16" t="s">
        <v>50</v>
      </c>
      <c r="N16" t="s">
        <v>52</v>
      </c>
      <c r="O16" t="s">
        <v>53</v>
      </c>
      <c r="P16">
        <v>5</v>
      </c>
      <c r="Q16" s="11">
        <v>45446</v>
      </c>
      <c r="R16">
        <v>3</v>
      </c>
      <c r="S16">
        <f>Table2[[#This Row],[Turnaround Time (TAT) given for documents]]-Table2[[#This Row],[Actual Days taken for documentation and WK]]</f>
        <v>2</v>
      </c>
      <c r="T16">
        <v>7</v>
      </c>
      <c r="U16" s="11">
        <v>45444</v>
      </c>
      <c r="V16">
        <v>4</v>
      </c>
      <c r="W16">
        <f>Table2[[#This Row],[TAT for Induction, ID Card and Appointment Letter]]-Table2[[#This Row],[Actual Days Taken for Induction]]</f>
        <v>3</v>
      </c>
      <c r="X16" s="11">
        <v>45446</v>
      </c>
      <c r="Y16">
        <v>3</v>
      </c>
      <c r="Z16">
        <f>Table2[[#This Row],[TAT for Induction, ID Card and Appointment Letter]]-Table2[[#This Row],[Actual Days Taken to Provide AL and ID Card]]</f>
        <v>4</v>
      </c>
      <c r="AA16" t="s">
        <v>54</v>
      </c>
    </row>
    <row r="17" spans="1:27" x14ac:dyDescent="0.25">
      <c r="A17">
        <v>11</v>
      </c>
      <c r="B17">
        <v>2025</v>
      </c>
      <c r="C17" t="s">
        <v>26</v>
      </c>
      <c r="D17" t="s">
        <v>37</v>
      </c>
      <c r="E17" t="s">
        <v>182</v>
      </c>
      <c r="F17" t="s">
        <v>47</v>
      </c>
      <c r="G17" s="3" t="s">
        <v>158</v>
      </c>
      <c r="H17" s="11">
        <v>45444</v>
      </c>
      <c r="I17">
        <v>50000</v>
      </c>
      <c r="J17" t="s">
        <v>250</v>
      </c>
      <c r="K17" t="s">
        <v>50</v>
      </c>
      <c r="L17" t="s">
        <v>51</v>
      </c>
      <c r="M17" t="s">
        <v>50</v>
      </c>
      <c r="N17" t="s">
        <v>52</v>
      </c>
      <c r="O17" t="s">
        <v>53</v>
      </c>
      <c r="P17">
        <v>5</v>
      </c>
      <c r="Q17" s="11">
        <v>45446</v>
      </c>
      <c r="R17">
        <v>3</v>
      </c>
      <c r="S17">
        <f>Table2[[#This Row],[Turnaround Time (TAT) given for documents]]-Table2[[#This Row],[Actual Days taken for documentation and WK]]</f>
        <v>2</v>
      </c>
      <c r="T17">
        <v>7</v>
      </c>
      <c r="U17" s="11">
        <v>45444</v>
      </c>
      <c r="V17">
        <v>2</v>
      </c>
      <c r="W17">
        <f>Table2[[#This Row],[TAT for Induction, ID Card and Appointment Letter]]-Table2[[#This Row],[Actual Days Taken for Induction]]</f>
        <v>5</v>
      </c>
      <c r="X17" s="11">
        <v>45445</v>
      </c>
      <c r="Y17">
        <v>2</v>
      </c>
      <c r="Z17">
        <f>Table2[[#This Row],[TAT for Induction, ID Card and Appointment Letter]]-Table2[[#This Row],[Actual Days Taken to Provide AL and ID Card]]</f>
        <v>5</v>
      </c>
      <c r="AA17" t="s">
        <v>54</v>
      </c>
    </row>
    <row r="18" spans="1:27" x14ac:dyDescent="0.25">
      <c r="A18">
        <v>12</v>
      </c>
      <c r="B18">
        <v>2025</v>
      </c>
      <c r="C18" t="s">
        <v>26</v>
      </c>
      <c r="D18" t="s">
        <v>38</v>
      </c>
      <c r="E18" t="s">
        <v>183</v>
      </c>
      <c r="F18" t="s">
        <v>47</v>
      </c>
      <c r="G18" s="5" t="s">
        <v>158</v>
      </c>
      <c r="H18" s="11">
        <v>45444</v>
      </c>
      <c r="I18">
        <v>50000</v>
      </c>
      <c r="J18" t="s">
        <v>250</v>
      </c>
      <c r="K18" t="s">
        <v>50</v>
      </c>
      <c r="L18" t="s">
        <v>51</v>
      </c>
      <c r="M18" t="s">
        <v>50</v>
      </c>
      <c r="N18" t="s">
        <v>52</v>
      </c>
      <c r="O18" t="s">
        <v>53</v>
      </c>
      <c r="P18">
        <v>5</v>
      </c>
      <c r="Q18" s="11">
        <v>45446</v>
      </c>
      <c r="R18">
        <v>3</v>
      </c>
      <c r="S18">
        <f>Table2[[#This Row],[Turnaround Time (TAT) given for documents]]-Table2[[#This Row],[Actual Days taken for documentation and WK]]</f>
        <v>2</v>
      </c>
      <c r="T18">
        <v>7</v>
      </c>
      <c r="U18" s="11">
        <v>45444</v>
      </c>
      <c r="V18">
        <v>2</v>
      </c>
      <c r="W18">
        <f>Table2[[#This Row],[TAT for Induction, ID Card and Appointment Letter]]-Table2[[#This Row],[Actual Days Taken for Induction]]</f>
        <v>5</v>
      </c>
      <c r="X18" s="11">
        <v>45445</v>
      </c>
      <c r="Y18">
        <v>2</v>
      </c>
      <c r="Z18">
        <f>Table2[[#This Row],[TAT for Induction, ID Card and Appointment Letter]]-Table2[[#This Row],[Actual Days Taken to Provide AL and ID Card]]</f>
        <v>5</v>
      </c>
      <c r="AA18" t="s">
        <v>219</v>
      </c>
    </row>
    <row r="19" spans="1:27" x14ac:dyDescent="0.25">
      <c r="A19">
        <v>13</v>
      </c>
      <c r="B19">
        <v>2025</v>
      </c>
      <c r="C19" t="s">
        <v>26</v>
      </c>
      <c r="D19" t="s">
        <v>39</v>
      </c>
      <c r="E19" t="s">
        <v>169</v>
      </c>
      <c r="F19" t="s">
        <v>47</v>
      </c>
      <c r="G19" s="3" t="s">
        <v>159</v>
      </c>
      <c r="H19" s="11">
        <v>45444</v>
      </c>
      <c r="I19">
        <v>50000</v>
      </c>
      <c r="J19" t="s">
        <v>250</v>
      </c>
      <c r="K19" t="s">
        <v>50</v>
      </c>
      <c r="L19" t="s">
        <v>51</v>
      </c>
      <c r="M19" t="s">
        <v>50</v>
      </c>
      <c r="N19" t="s">
        <v>52</v>
      </c>
      <c r="O19" t="s">
        <v>53</v>
      </c>
      <c r="P19">
        <v>5</v>
      </c>
      <c r="Q19" s="11">
        <v>45446</v>
      </c>
      <c r="R19">
        <v>3</v>
      </c>
      <c r="S19">
        <f>Table2[[#This Row],[Turnaround Time (TAT) given for documents]]-Table2[[#This Row],[Actual Days taken for documentation and WK]]</f>
        <v>2</v>
      </c>
      <c r="T19">
        <v>7</v>
      </c>
      <c r="U19" s="11">
        <v>45444</v>
      </c>
      <c r="V19">
        <v>2</v>
      </c>
      <c r="W19">
        <f>Table2[[#This Row],[TAT for Induction, ID Card and Appointment Letter]]-Table2[[#This Row],[Actual Days Taken for Induction]]</f>
        <v>5</v>
      </c>
      <c r="X19" s="11">
        <v>45445</v>
      </c>
      <c r="Y19">
        <v>2</v>
      </c>
      <c r="Z19">
        <f>Table2[[#This Row],[TAT for Induction, ID Card and Appointment Letter]]-Table2[[#This Row],[Actual Days Taken to Provide AL and ID Card]]</f>
        <v>5</v>
      </c>
      <c r="AA19" t="s">
        <v>219</v>
      </c>
    </row>
    <row r="20" spans="1:27" x14ac:dyDescent="0.25">
      <c r="A20">
        <v>14</v>
      </c>
      <c r="B20">
        <v>2025</v>
      </c>
      <c r="C20" t="s">
        <v>26</v>
      </c>
      <c r="D20" t="s">
        <v>40</v>
      </c>
      <c r="E20" t="s">
        <v>170</v>
      </c>
      <c r="F20" t="s">
        <v>47</v>
      </c>
      <c r="G20" s="5" t="s">
        <v>159</v>
      </c>
      <c r="H20" s="11">
        <v>45444</v>
      </c>
      <c r="I20">
        <v>50000</v>
      </c>
      <c r="J20" t="s">
        <v>250</v>
      </c>
      <c r="K20" t="s">
        <v>50</v>
      </c>
      <c r="L20" t="s">
        <v>51</v>
      </c>
      <c r="M20" t="s">
        <v>50</v>
      </c>
      <c r="N20" t="s">
        <v>52</v>
      </c>
      <c r="O20" t="s">
        <v>53</v>
      </c>
      <c r="P20">
        <v>5</v>
      </c>
      <c r="Q20" s="11">
        <v>45446</v>
      </c>
      <c r="R20">
        <v>3</v>
      </c>
      <c r="S20">
        <f>Table2[[#This Row],[Turnaround Time (TAT) given for documents]]-Table2[[#This Row],[Actual Days taken for documentation and WK]]</f>
        <v>2</v>
      </c>
      <c r="T20">
        <v>7</v>
      </c>
      <c r="U20" s="11">
        <v>45444</v>
      </c>
      <c r="V20">
        <v>2</v>
      </c>
      <c r="W20">
        <f>Table2[[#This Row],[TAT for Induction, ID Card and Appointment Letter]]-Table2[[#This Row],[Actual Days Taken for Induction]]</f>
        <v>5</v>
      </c>
      <c r="X20" s="11">
        <v>45445</v>
      </c>
      <c r="Y20">
        <v>2</v>
      </c>
      <c r="Z20">
        <f>Table2[[#This Row],[TAT for Induction, ID Card and Appointment Letter]]-Table2[[#This Row],[Actual Days Taken to Provide AL and ID Card]]</f>
        <v>5</v>
      </c>
      <c r="AA20" t="s">
        <v>219</v>
      </c>
    </row>
    <row r="21" spans="1:27" x14ac:dyDescent="0.25">
      <c r="A21">
        <v>15</v>
      </c>
      <c r="B21">
        <v>2025</v>
      </c>
      <c r="C21" t="s">
        <v>26</v>
      </c>
      <c r="D21" t="s">
        <v>41</v>
      </c>
      <c r="E21" t="s">
        <v>211</v>
      </c>
      <c r="F21" t="s">
        <v>47</v>
      </c>
      <c r="G21" s="3" t="s">
        <v>160</v>
      </c>
      <c r="H21" s="11">
        <v>45444</v>
      </c>
      <c r="I21">
        <v>50000</v>
      </c>
      <c r="J21" t="s">
        <v>218</v>
      </c>
      <c r="K21" t="s">
        <v>50</v>
      </c>
      <c r="L21" t="s">
        <v>51</v>
      </c>
      <c r="M21" t="s">
        <v>50</v>
      </c>
      <c r="N21" t="s">
        <v>52</v>
      </c>
      <c r="O21" t="s">
        <v>53</v>
      </c>
      <c r="P21">
        <v>5</v>
      </c>
      <c r="Q21" s="11">
        <v>45447</v>
      </c>
      <c r="R21">
        <v>4</v>
      </c>
      <c r="S21">
        <f>Table2[[#This Row],[Turnaround Time (TAT) given for documents]]-Table2[[#This Row],[Actual Days taken for documentation and WK]]</f>
        <v>1</v>
      </c>
      <c r="T21">
        <v>7</v>
      </c>
      <c r="U21" s="11">
        <v>45444</v>
      </c>
      <c r="V21">
        <v>2</v>
      </c>
      <c r="W21">
        <f>Table2[[#This Row],[TAT for Induction, ID Card and Appointment Letter]]-Table2[[#This Row],[Actual Days Taken for Induction]]</f>
        <v>5</v>
      </c>
      <c r="X21" s="11">
        <v>45448</v>
      </c>
      <c r="Y21">
        <v>5</v>
      </c>
      <c r="Z21">
        <f>Table2[[#This Row],[TAT for Induction, ID Card and Appointment Letter]]-Table2[[#This Row],[Actual Days Taken to Provide AL and ID Card]]</f>
        <v>2</v>
      </c>
      <c r="AA21" t="s">
        <v>54</v>
      </c>
    </row>
    <row r="22" spans="1:27" x14ac:dyDescent="0.25">
      <c r="A22">
        <v>16</v>
      </c>
      <c r="B22">
        <v>2025</v>
      </c>
      <c r="C22" t="s">
        <v>26</v>
      </c>
      <c r="D22" t="s">
        <v>42</v>
      </c>
      <c r="E22" t="s">
        <v>210</v>
      </c>
      <c r="F22" t="s">
        <v>47</v>
      </c>
      <c r="G22" s="5" t="s">
        <v>160</v>
      </c>
      <c r="H22" s="11">
        <v>45444</v>
      </c>
      <c r="I22">
        <v>50000</v>
      </c>
      <c r="J22" t="s">
        <v>218</v>
      </c>
      <c r="K22" t="s">
        <v>50</v>
      </c>
      <c r="L22" t="s">
        <v>51</v>
      </c>
      <c r="M22" t="s">
        <v>50</v>
      </c>
      <c r="N22" t="s">
        <v>52</v>
      </c>
      <c r="O22" t="s">
        <v>53</v>
      </c>
      <c r="P22">
        <v>5</v>
      </c>
      <c r="Q22" s="11">
        <v>45447</v>
      </c>
      <c r="R22">
        <v>4</v>
      </c>
      <c r="S22">
        <f>Table2[[#This Row],[Turnaround Time (TAT) given for documents]]-Table2[[#This Row],[Actual Days taken for documentation and WK]]</f>
        <v>1</v>
      </c>
      <c r="T22">
        <v>7</v>
      </c>
      <c r="U22" s="11">
        <v>45444</v>
      </c>
      <c r="V22">
        <v>2</v>
      </c>
      <c r="W22">
        <f>Table2[[#This Row],[TAT for Induction, ID Card and Appointment Letter]]-Table2[[#This Row],[Actual Days Taken for Induction]]</f>
        <v>5</v>
      </c>
      <c r="X22" s="11">
        <v>45448</v>
      </c>
      <c r="Y22">
        <v>5</v>
      </c>
      <c r="Z22">
        <f>Table2[[#This Row],[TAT for Induction, ID Card and Appointment Letter]]-Table2[[#This Row],[Actual Days Taken to Provide AL and ID Card]]</f>
        <v>2</v>
      </c>
      <c r="AA22" t="s">
        <v>54</v>
      </c>
    </row>
    <row r="23" spans="1:27" x14ac:dyDescent="0.25">
      <c r="A23">
        <v>17</v>
      </c>
      <c r="B23">
        <v>2025</v>
      </c>
      <c r="C23" t="s">
        <v>26</v>
      </c>
      <c r="D23" t="s">
        <v>43</v>
      </c>
      <c r="E23" t="s">
        <v>187</v>
      </c>
      <c r="F23" t="s">
        <v>47</v>
      </c>
      <c r="G23" s="3" t="s">
        <v>161</v>
      </c>
      <c r="H23" s="11">
        <v>45444</v>
      </c>
      <c r="I23">
        <v>50000</v>
      </c>
      <c r="J23" t="s">
        <v>49</v>
      </c>
      <c r="K23" t="s">
        <v>50</v>
      </c>
      <c r="L23" t="s">
        <v>51</v>
      </c>
      <c r="M23" t="s">
        <v>50</v>
      </c>
      <c r="N23" t="s">
        <v>52</v>
      </c>
      <c r="O23" t="s">
        <v>53</v>
      </c>
      <c r="P23">
        <v>5</v>
      </c>
      <c r="Q23" s="11">
        <v>45446</v>
      </c>
      <c r="R23">
        <v>3</v>
      </c>
      <c r="S23">
        <f>Table2[[#This Row],[Turnaround Time (TAT) given for documents]]-Table2[[#This Row],[Actual Days taken for documentation and WK]]</f>
        <v>2</v>
      </c>
      <c r="T23">
        <v>7</v>
      </c>
      <c r="U23" s="11">
        <v>45444</v>
      </c>
      <c r="V23">
        <v>4</v>
      </c>
      <c r="W23">
        <f>Table2[[#This Row],[TAT for Induction, ID Card and Appointment Letter]]-Table2[[#This Row],[Actual Days Taken for Induction]]</f>
        <v>3</v>
      </c>
      <c r="X23" s="11">
        <v>45446</v>
      </c>
      <c r="Y23">
        <v>3</v>
      </c>
      <c r="Z23">
        <f>Table2[[#This Row],[TAT for Induction, ID Card and Appointment Letter]]-Table2[[#This Row],[Actual Days Taken to Provide AL and ID Card]]</f>
        <v>4</v>
      </c>
      <c r="AA23" t="s">
        <v>54</v>
      </c>
    </row>
    <row r="24" spans="1:27" x14ac:dyDescent="0.25">
      <c r="A24">
        <v>18</v>
      </c>
      <c r="B24">
        <v>2025</v>
      </c>
      <c r="C24" t="s">
        <v>26</v>
      </c>
      <c r="D24" t="s">
        <v>44</v>
      </c>
      <c r="E24" t="s">
        <v>188</v>
      </c>
      <c r="F24" t="s">
        <v>47</v>
      </c>
      <c r="G24" s="5" t="s">
        <v>161</v>
      </c>
      <c r="H24" s="11">
        <v>45444</v>
      </c>
      <c r="I24">
        <v>50000</v>
      </c>
      <c r="J24" t="s">
        <v>49</v>
      </c>
      <c r="K24" t="s">
        <v>50</v>
      </c>
      <c r="L24" t="s">
        <v>51</v>
      </c>
      <c r="M24" t="s">
        <v>50</v>
      </c>
      <c r="N24" t="s">
        <v>52</v>
      </c>
      <c r="O24" t="s">
        <v>53</v>
      </c>
      <c r="P24">
        <v>5</v>
      </c>
      <c r="Q24" s="11">
        <v>45446</v>
      </c>
      <c r="R24">
        <v>3</v>
      </c>
      <c r="S24">
        <f>Table2[[#This Row],[Turnaround Time (TAT) given for documents]]-Table2[[#This Row],[Actual Days taken for documentation and WK]]</f>
        <v>2</v>
      </c>
      <c r="T24">
        <v>7</v>
      </c>
      <c r="U24" s="11">
        <v>45444</v>
      </c>
      <c r="V24">
        <v>4</v>
      </c>
      <c r="W24">
        <f>Table2[[#This Row],[TAT for Induction, ID Card and Appointment Letter]]-Table2[[#This Row],[Actual Days Taken for Induction]]</f>
        <v>3</v>
      </c>
      <c r="X24" s="11">
        <v>45446</v>
      </c>
      <c r="Y24">
        <v>3</v>
      </c>
      <c r="Z24">
        <f>Table2[[#This Row],[TAT for Induction, ID Card and Appointment Letter]]-Table2[[#This Row],[Actual Days Taken to Provide AL and ID Card]]</f>
        <v>4</v>
      </c>
      <c r="AA24" t="s">
        <v>219</v>
      </c>
    </row>
    <row r="25" spans="1:27" x14ac:dyDescent="0.25">
      <c r="A25">
        <v>19</v>
      </c>
      <c r="B25">
        <v>2025</v>
      </c>
      <c r="C25" t="s">
        <v>26</v>
      </c>
      <c r="D25" t="s">
        <v>45</v>
      </c>
      <c r="E25" t="s">
        <v>202</v>
      </c>
      <c r="F25" t="s">
        <v>47</v>
      </c>
      <c r="G25" s="3" t="s">
        <v>162</v>
      </c>
      <c r="H25" s="11">
        <v>45444</v>
      </c>
      <c r="I25">
        <v>50000</v>
      </c>
      <c r="J25" t="s">
        <v>218</v>
      </c>
      <c r="K25" t="s">
        <v>50</v>
      </c>
      <c r="L25" t="s">
        <v>51</v>
      </c>
      <c r="M25" t="s">
        <v>50</v>
      </c>
      <c r="N25" t="s">
        <v>52</v>
      </c>
      <c r="O25" t="s">
        <v>53</v>
      </c>
      <c r="P25">
        <v>5</v>
      </c>
      <c r="Q25" s="11">
        <v>45447</v>
      </c>
      <c r="R25">
        <v>4</v>
      </c>
      <c r="S25">
        <f>Table2[[#This Row],[Turnaround Time (TAT) given for documents]]-Table2[[#This Row],[Actual Days taken for documentation and WK]]</f>
        <v>1</v>
      </c>
      <c r="T25">
        <v>7</v>
      </c>
      <c r="U25" s="11">
        <v>45444</v>
      </c>
      <c r="V25">
        <v>2</v>
      </c>
      <c r="W25">
        <f>Table2[[#This Row],[TAT for Induction, ID Card and Appointment Letter]]-Table2[[#This Row],[Actual Days Taken for Induction]]</f>
        <v>5</v>
      </c>
      <c r="X25" s="11">
        <v>45448</v>
      </c>
      <c r="Y25">
        <v>5</v>
      </c>
      <c r="Z25">
        <f>Table2[[#This Row],[TAT for Induction, ID Card and Appointment Letter]]-Table2[[#This Row],[Actual Days Taken to Provide AL and ID Card]]</f>
        <v>2</v>
      </c>
      <c r="AA25" t="s">
        <v>54</v>
      </c>
    </row>
    <row r="26" spans="1:27" x14ac:dyDescent="0.25">
      <c r="A26">
        <v>20</v>
      </c>
      <c r="B26">
        <v>2025</v>
      </c>
      <c r="C26" t="s">
        <v>26</v>
      </c>
      <c r="D26" t="s">
        <v>46</v>
      </c>
      <c r="E26" t="s">
        <v>203</v>
      </c>
      <c r="F26" t="s">
        <v>47</v>
      </c>
      <c r="G26" s="5" t="s">
        <v>162</v>
      </c>
      <c r="H26" s="11">
        <v>45444</v>
      </c>
      <c r="I26">
        <v>50000</v>
      </c>
      <c r="J26" t="s">
        <v>218</v>
      </c>
      <c r="K26" t="s">
        <v>50</v>
      </c>
      <c r="L26" t="s">
        <v>51</v>
      </c>
      <c r="M26" t="s">
        <v>50</v>
      </c>
      <c r="N26" t="s">
        <v>52</v>
      </c>
      <c r="O26" t="s">
        <v>53</v>
      </c>
      <c r="P26">
        <v>5</v>
      </c>
      <c r="Q26" s="11">
        <v>45447</v>
      </c>
      <c r="R26">
        <v>4</v>
      </c>
      <c r="S26">
        <f>Table2[[#This Row],[Turnaround Time (TAT) given for documents]]-Table2[[#This Row],[Actual Days taken for documentation and WK]]</f>
        <v>1</v>
      </c>
      <c r="T26">
        <v>7</v>
      </c>
      <c r="U26" s="11">
        <v>45444</v>
      </c>
      <c r="V26">
        <v>2</v>
      </c>
      <c r="W26">
        <f>Table2[[#This Row],[TAT for Induction, ID Card and Appointment Letter]]-Table2[[#This Row],[Actual Days Taken for Induction]]</f>
        <v>5</v>
      </c>
      <c r="X26" s="11">
        <v>45448</v>
      </c>
      <c r="Y26">
        <v>5</v>
      </c>
      <c r="Z26">
        <f>Table2[[#This Row],[TAT for Induction, ID Card and Appointment Letter]]-Table2[[#This Row],[Actual Days Taken to Provide AL and ID Card]]</f>
        <v>2</v>
      </c>
      <c r="AA26" t="s">
        <v>54</v>
      </c>
    </row>
  </sheetData>
  <mergeCells count="5">
    <mergeCell ref="A2:P3"/>
    <mergeCell ref="K5:L5"/>
    <mergeCell ref="M5:O5"/>
    <mergeCell ref="P5:S5"/>
    <mergeCell ref="T5:Z5"/>
  </mergeCells>
  <conditionalFormatting sqref="K4 K7:K1048576">
    <cfRule type="cellIs" dxfId="50" priority="19" operator="equal">
      <formula>"Pending"</formula>
    </cfRule>
    <cfRule type="cellIs" dxfId="49" priority="20" operator="equal">
      <formula>"Completed"</formula>
    </cfRule>
  </conditionalFormatting>
  <conditionalFormatting sqref="L4 L6:L1048576">
    <cfRule type="cellIs" dxfId="48" priority="17" operator="equal">
      <formula>"Given"</formula>
    </cfRule>
    <cfRule type="cellIs" dxfId="47" priority="18" operator="equal">
      <formula>"Pending"</formula>
    </cfRule>
  </conditionalFormatting>
  <conditionalFormatting sqref="M4 M6:M1048576">
    <cfRule type="cellIs" dxfId="46" priority="15" operator="equal">
      <formula>"Completed"</formula>
    </cfRule>
    <cfRule type="cellIs" dxfId="45" priority="16" operator="equal">
      <formula>"Pending"</formula>
    </cfRule>
  </conditionalFormatting>
  <conditionalFormatting sqref="N4 N6:N1048576">
    <cfRule type="cellIs" dxfId="44" priority="13" operator="equal">
      <formula>"Pending"</formula>
    </cfRule>
    <cfRule type="cellIs" dxfId="43" priority="14" operator="equal">
      <formula>"Issued"</formula>
    </cfRule>
  </conditionalFormatting>
  <conditionalFormatting sqref="O4 O6:O1048576">
    <cfRule type="cellIs" dxfId="42" priority="11" operator="equal">
      <formula>"Pending"</formula>
    </cfRule>
    <cfRule type="cellIs" dxfId="41" priority="12" operator="equal">
      <formula>"Provided"</formula>
    </cfRule>
  </conditionalFormatting>
  <conditionalFormatting sqref="AA1:AA4 AA6:AA1048576">
    <cfRule type="cellIs" dxfId="40" priority="9" operator="equal">
      <formula>"Pending"</formula>
    </cfRule>
    <cfRule type="cellIs" dxfId="39" priority="10" operator="equal">
      <formula>"Submitted"</formula>
    </cfRule>
  </conditionalFormatting>
  <conditionalFormatting sqref="Z7:Z26">
    <cfRule type="cellIs" dxfId="38" priority="5" operator="greaterThan">
      <formula>0</formula>
    </cfRule>
    <cfRule type="cellIs" dxfId="37" priority="6" operator="lessThan">
      <formula>0</formula>
    </cfRule>
  </conditionalFormatting>
  <conditionalFormatting sqref="W7:W26">
    <cfRule type="cellIs" dxfId="36" priority="3" operator="lessThan">
      <formula>0</formula>
    </cfRule>
    <cfRule type="cellIs" dxfId="35" priority="4" operator="greaterThan">
      <formula>0</formula>
    </cfRule>
  </conditionalFormatting>
  <conditionalFormatting sqref="S7:S26">
    <cfRule type="cellIs" dxfId="34" priority="1" operator="lessThan">
      <formula>0</formula>
    </cfRule>
    <cfRule type="cellIs" dxfId="33" priority="2" operator="greaterThan">
      <formula>0</formula>
    </cfRule>
  </conditionalFormatting>
  <dataValidations count="5">
    <dataValidation type="list" allowBlank="1" showInputMessage="1" showErrorMessage="1" sqref="K4 K7:K1048576 M6:M1048576 M4" xr:uid="{D7025973-54EA-4E4D-A462-F4ADF28E2D35}">
      <formula1>"Completed, Pending"</formula1>
    </dataValidation>
    <dataValidation type="list" allowBlank="1" showInputMessage="1" showErrorMessage="1" sqref="L6:L1048576 L4" xr:uid="{98CC51F6-D5EF-42E1-9F36-26972A6801A3}">
      <formula1>"Given, Pending"</formula1>
    </dataValidation>
    <dataValidation type="list" allowBlank="1" showInputMessage="1" showErrorMessage="1" sqref="N6:N1048576 N4" xr:uid="{82C71915-1E86-4A77-BD27-C1EAA28223EC}">
      <formula1>"Issued, Pending"</formula1>
    </dataValidation>
    <dataValidation type="list" allowBlank="1" showInputMessage="1" showErrorMessage="1" sqref="O6:O1048576 O4" xr:uid="{1F8E7E93-6745-42D5-9C7E-959CBA03A3EF}">
      <formula1>"Provided, Pending"</formula1>
    </dataValidation>
    <dataValidation type="list" allowBlank="1" showInputMessage="1" showErrorMessage="1" sqref="AA1:AA4 AA6:AA1048576" xr:uid="{DA311095-D06A-4ACB-AB37-45805257EB2E}">
      <formula1>"Submitted, Pending"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D1" zoomScale="86" zoomScaleNormal="86" workbookViewId="0">
      <selection activeCell="D1" sqref="D1:Q1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22.85546875" customWidth="1"/>
    <col min="4" max="4" width="17.42578125" bestFit="1" customWidth="1"/>
    <col min="5" max="5" width="23.85546875" bestFit="1" customWidth="1"/>
    <col min="6" max="6" width="9.5703125" bestFit="1" customWidth="1"/>
    <col min="7" max="7" width="11.5703125" bestFit="1" customWidth="1"/>
    <col min="8" max="8" width="18.28515625" style="11" bestFit="1" customWidth="1"/>
    <col min="9" max="9" width="19.42578125" style="11" customWidth="1"/>
    <col min="10" max="10" width="28.7109375" bestFit="1" customWidth="1"/>
    <col min="11" max="11" width="24.42578125" bestFit="1" customWidth="1"/>
    <col min="12" max="12" width="28" bestFit="1" customWidth="1"/>
    <col min="13" max="13" width="28.140625" bestFit="1" customWidth="1"/>
    <col min="14" max="14" width="22.42578125" bestFit="1" customWidth="1"/>
    <col min="15" max="15" width="24.140625" bestFit="1" customWidth="1"/>
    <col min="16" max="16" width="10" bestFit="1" customWidth="1"/>
    <col min="17" max="17" width="13.7109375" bestFit="1" customWidth="1"/>
    <col min="18" max="18" width="51.28515625" bestFit="1" customWidth="1"/>
    <col min="19" max="19" width="57" bestFit="1" customWidth="1"/>
  </cols>
  <sheetData>
    <row r="1" spans="1:19" s="34" customFormat="1" ht="47.25" customHeight="1" x14ac:dyDescent="0.25">
      <c r="D1" s="39" t="s">
        <v>425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9" x14ac:dyDescent="0.25">
      <c r="A2" s="1" t="s">
        <v>0</v>
      </c>
      <c r="B2" s="1" t="s">
        <v>55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2</v>
      </c>
      <c r="H2" s="12" t="s">
        <v>7</v>
      </c>
      <c r="I2" s="12" t="s">
        <v>56</v>
      </c>
      <c r="J2" s="1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s="1" t="s">
        <v>63</v>
      </c>
      <c r="Q2" s="1" t="s">
        <v>64</v>
      </c>
      <c r="R2" s="1" t="s">
        <v>65</v>
      </c>
      <c r="S2" s="1" t="s">
        <v>214</v>
      </c>
    </row>
    <row r="3" spans="1:19" ht="30" x14ac:dyDescent="0.25">
      <c r="A3">
        <v>1</v>
      </c>
      <c r="B3" t="s">
        <v>27</v>
      </c>
      <c r="C3" t="s">
        <v>212</v>
      </c>
      <c r="D3" t="s">
        <v>47</v>
      </c>
      <c r="E3" s="32" t="s">
        <v>421</v>
      </c>
      <c r="F3">
        <v>2025</v>
      </c>
      <c r="G3" t="s">
        <v>26</v>
      </c>
      <c r="H3" s="11">
        <v>45444</v>
      </c>
      <c r="I3" s="11">
        <v>45658</v>
      </c>
      <c r="J3" t="s">
        <v>179</v>
      </c>
      <c r="K3">
        <v>5</v>
      </c>
      <c r="L3">
        <v>1</v>
      </c>
      <c r="M3">
        <v>1</v>
      </c>
      <c r="N3">
        <v>1</v>
      </c>
      <c r="O3">
        <v>1</v>
      </c>
      <c r="P3">
        <f>SUM(Table1[[#This Row],[Punctuality (out of 5)]:[Team Work(out of 5)]])</f>
        <v>9</v>
      </c>
      <c r="Q3" t="str" cm="1">
        <f t="array" ref="Q3">_xlfn.IFS(P3&gt;19, "Good", P3&gt;=15, "Mediocre", P3&lt;15, "Unsatisfactory")</f>
        <v>Unsatisfactory</v>
      </c>
      <c r="R3" t="str">
        <f>IF(Table1[[#This Row],[Rating]]="Good", "Yes", "No")</f>
        <v>No</v>
      </c>
      <c r="S3" t="s">
        <v>216</v>
      </c>
    </row>
    <row r="4" spans="1:19" ht="30" x14ac:dyDescent="0.25">
      <c r="A4">
        <v>2</v>
      </c>
      <c r="B4" t="s">
        <v>28</v>
      </c>
      <c r="C4" t="s">
        <v>213</v>
      </c>
      <c r="D4" t="s">
        <v>47</v>
      </c>
      <c r="E4" s="32" t="s">
        <v>421</v>
      </c>
      <c r="F4">
        <v>2025</v>
      </c>
      <c r="G4" t="s">
        <v>26</v>
      </c>
      <c r="H4" s="11">
        <v>45444</v>
      </c>
      <c r="I4" s="11">
        <v>45658</v>
      </c>
      <c r="J4" t="s">
        <v>179</v>
      </c>
      <c r="K4">
        <v>3</v>
      </c>
      <c r="L4">
        <v>4</v>
      </c>
      <c r="M4">
        <v>5</v>
      </c>
      <c r="N4">
        <v>5</v>
      </c>
      <c r="O4">
        <v>3</v>
      </c>
      <c r="P4">
        <f>SUM(Table1[[#This Row],[Punctuality (out of 5)]:[Team Work(out of 5)]])</f>
        <v>20</v>
      </c>
      <c r="Q4" t="str" cm="1">
        <f t="array" ref="Q4">_xlfn.IFS(P4&gt;19, "Good", P4&gt;=15, "Mediocre", P4&lt;15, "Unsatisfactory")</f>
        <v>Good</v>
      </c>
      <c r="R4" t="str">
        <f>IF(Table1[[#This Row],[Rating]]="Good", "Yes", "No")</f>
        <v>Yes</v>
      </c>
      <c r="S4" t="s">
        <v>97</v>
      </c>
    </row>
    <row r="5" spans="1:19" ht="30" x14ac:dyDescent="0.25">
      <c r="A5">
        <v>3</v>
      </c>
      <c r="B5" t="s">
        <v>29</v>
      </c>
      <c r="C5" t="s">
        <v>174</v>
      </c>
      <c r="D5" t="s">
        <v>47</v>
      </c>
      <c r="E5" s="32" t="s">
        <v>420</v>
      </c>
      <c r="F5">
        <v>2025</v>
      </c>
      <c r="G5" t="s">
        <v>26</v>
      </c>
      <c r="H5" s="11">
        <v>45444</v>
      </c>
      <c r="I5" s="11">
        <v>45658</v>
      </c>
      <c r="J5" t="s">
        <v>176</v>
      </c>
      <c r="K5">
        <v>4</v>
      </c>
      <c r="L5">
        <v>3</v>
      </c>
      <c r="M5">
        <v>1</v>
      </c>
      <c r="N5">
        <v>4</v>
      </c>
      <c r="O5">
        <v>2</v>
      </c>
      <c r="P5">
        <f>SUM(Table1[[#This Row],[Punctuality (out of 5)]:[Team Work(out of 5)]])</f>
        <v>14</v>
      </c>
      <c r="Q5" t="str" cm="1">
        <f t="array" ref="Q5">_xlfn.IFS(P5&gt;19, "Good", P5&gt;=15, "Mediocre", P5&lt;15, "Unsatisfactory")</f>
        <v>Unsatisfactory</v>
      </c>
      <c r="R5" t="str">
        <f>IF(Table1[[#This Row],[Rating]]="Good", "Yes", "No")</f>
        <v>No</v>
      </c>
      <c r="S5" t="s">
        <v>216</v>
      </c>
    </row>
    <row r="6" spans="1:19" ht="30" x14ac:dyDescent="0.25">
      <c r="A6">
        <v>4</v>
      </c>
      <c r="B6" t="s">
        <v>30</v>
      </c>
      <c r="C6" t="s">
        <v>175</v>
      </c>
      <c r="D6" t="s">
        <v>47</v>
      </c>
      <c r="E6" s="32" t="s">
        <v>420</v>
      </c>
      <c r="F6">
        <v>2025</v>
      </c>
      <c r="G6" t="s">
        <v>26</v>
      </c>
      <c r="H6" s="11">
        <v>45444</v>
      </c>
      <c r="I6" s="11">
        <v>45658</v>
      </c>
      <c r="J6" t="s">
        <v>176</v>
      </c>
      <c r="K6">
        <v>4</v>
      </c>
      <c r="L6">
        <v>5</v>
      </c>
      <c r="M6">
        <v>4</v>
      </c>
      <c r="N6">
        <v>4</v>
      </c>
      <c r="O6">
        <v>4</v>
      </c>
      <c r="P6">
        <f>SUM(Table1[[#This Row],[Punctuality (out of 5)]:[Team Work(out of 5)]])</f>
        <v>21</v>
      </c>
      <c r="Q6" t="str" cm="1">
        <f t="array" ref="Q6">_xlfn.IFS(P6&gt;19, "Good", P6&gt;=15, "Mediocre", P6&lt;15, "Unsatisfactory")</f>
        <v>Good</v>
      </c>
      <c r="R6" t="str">
        <f>IF(Table1[[#This Row],[Rating]]="Good", "Yes", "No")</f>
        <v>Yes</v>
      </c>
      <c r="S6" t="s">
        <v>97</v>
      </c>
    </row>
    <row r="7" spans="1:19" x14ac:dyDescent="0.25">
      <c r="A7">
        <v>5</v>
      </c>
      <c r="B7" t="s">
        <v>31</v>
      </c>
      <c r="C7" t="s">
        <v>201</v>
      </c>
      <c r="D7" t="s">
        <v>47</v>
      </c>
      <c r="E7" t="s">
        <v>155</v>
      </c>
      <c r="F7">
        <v>2025</v>
      </c>
      <c r="G7" t="s">
        <v>26</v>
      </c>
      <c r="H7" s="11">
        <v>45444</v>
      </c>
      <c r="I7" s="11">
        <v>45658</v>
      </c>
      <c r="J7" t="s">
        <v>199</v>
      </c>
      <c r="K7">
        <v>4</v>
      </c>
      <c r="L7">
        <v>4</v>
      </c>
      <c r="M7">
        <v>4</v>
      </c>
      <c r="N7">
        <v>3</v>
      </c>
      <c r="O7">
        <v>4</v>
      </c>
      <c r="P7">
        <f>SUM(Table1[[#This Row],[Punctuality (out of 5)]:[Team Work(out of 5)]])</f>
        <v>19</v>
      </c>
      <c r="Q7" t="str" cm="1">
        <f t="array" ref="Q7">_xlfn.IFS(P7&gt;19, "Good", P7&gt;=15, "Mediocre", P7&lt;15, "Unsatisfactory")</f>
        <v>Mediocre</v>
      </c>
      <c r="R7" t="str">
        <f>IF(Table1[[#This Row],[Rating]]="Good", "Yes", "No")</f>
        <v>No</v>
      </c>
      <c r="S7" t="s">
        <v>217</v>
      </c>
    </row>
    <row r="8" spans="1:19" x14ac:dyDescent="0.25">
      <c r="A8">
        <v>6</v>
      </c>
      <c r="B8" t="s">
        <v>32</v>
      </c>
      <c r="C8" t="s">
        <v>200</v>
      </c>
      <c r="D8" t="s">
        <v>47</v>
      </c>
      <c r="E8" t="s">
        <v>155</v>
      </c>
      <c r="F8">
        <v>2025</v>
      </c>
      <c r="G8" t="s">
        <v>26</v>
      </c>
      <c r="H8" s="11">
        <v>45444</v>
      </c>
      <c r="I8" s="11">
        <v>45658</v>
      </c>
      <c r="J8" t="s">
        <v>199</v>
      </c>
      <c r="K8">
        <v>4</v>
      </c>
      <c r="L8">
        <v>4</v>
      </c>
      <c r="M8">
        <v>5</v>
      </c>
      <c r="N8">
        <v>4</v>
      </c>
      <c r="O8">
        <v>4</v>
      </c>
      <c r="P8">
        <f>SUM(Table1[[#This Row],[Punctuality (out of 5)]:[Team Work(out of 5)]])</f>
        <v>21</v>
      </c>
      <c r="Q8" t="str" cm="1">
        <f t="array" ref="Q8">_xlfn.IFS(P8&gt;19, "Good", P8&gt;=15, "Mediocre", P8&lt;15, "Unsatisfactory")</f>
        <v>Good</v>
      </c>
      <c r="R8" t="str">
        <f>IF(Table1[[#This Row],[Rating]]="Good", "Yes", "No")</f>
        <v>Yes</v>
      </c>
      <c r="S8" t="s">
        <v>97</v>
      </c>
    </row>
    <row r="9" spans="1:19" x14ac:dyDescent="0.25">
      <c r="A9">
        <v>7</v>
      </c>
      <c r="B9" t="s">
        <v>33</v>
      </c>
      <c r="C9" t="s">
        <v>192</v>
      </c>
      <c r="D9" t="s">
        <v>47</v>
      </c>
      <c r="E9" t="s">
        <v>156</v>
      </c>
      <c r="F9">
        <v>2025</v>
      </c>
      <c r="G9" t="s">
        <v>26</v>
      </c>
      <c r="H9" s="11">
        <v>45444</v>
      </c>
      <c r="I9" s="11">
        <v>45658</v>
      </c>
      <c r="J9" t="s">
        <v>194</v>
      </c>
      <c r="K9">
        <v>4</v>
      </c>
      <c r="L9">
        <v>4</v>
      </c>
      <c r="M9">
        <v>4</v>
      </c>
      <c r="N9">
        <v>4</v>
      </c>
      <c r="O9">
        <v>4</v>
      </c>
      <c r="P9">
        <f>SUM(Table1[[#This Row],[Punctuality (out of 5)]:[Team Work(out of 5)]])</f>
        <v>20</v>
      </c>
      <c r="Q9" t="str" cm="1">
        <f t="array" ref="Q9">_xlfn.IFS(P9&gt;19, "Good", P9&gt;=15, "Mediocre", P9&lt;15, "Unsatisfactory")</f>
        <v>Good</v>
      </c>
      <c r="R9" t="str">
        <f>IF(Table1[[#This Row],[Rating]]="Good", "Yes", "No")</f>
        <v>Yes</v>
      </c>
      <c r="S9" t="s">
        <v>97</v>
      </c>
    </row>
    <row r="10" spans="1:19" x14ac:dyDescent="0.25">
      <c r="A10">
        <v>8</v>
      </c>
      <c r="B10" t="s">
        <v>34</v>
      </c>
      <c r="C10" t="s">
        <v>193</v>
      </c>
      <c r="D10" t="s">
        <v>47</v>
      </c>
      <c r="E10" t="s">
        <v>156</v>
      </c>
      <c r="F10">
        <v>2025</v>
      </c>
      <c r="G10" t="s">
        <v>26</v>
      </c>
      <c r="H10" s="11">
        <v>45444</v>
      </c>
      <c r="I10" s="11">
        <v>45658</v>
      </c>
      <c r="J10" t="s">
        <v>194</v>
      </c>
      <c r="K10">
        <v>4</v>
      </c>
      <c r="L10">
        <v>4</v>
      </c>
      <c r="M10">
        <v>4</v>
      </c>
      <c r="N10">
        <v>4</v>
      </c>
      <c r="O10">
        <v>4</v>
      </c>
      <c r="P10">
        <f>SUM(Table1[[#This Row],[Punctuality (out of 5)]:[Team Work(out of 5)]])</f>
        <v>20</v>
      </c>
      <c r="Q10" t="str" cm="1">
        <f t="array" ref="Q10">_xlfn.IFS(P10&gt;19, "Good", P10&gt;=15, "Mediocre", P10&lt;15, "Unsatisfactory")</f>
        <v>Good</v>
      </c>
      <c r="R10" t="str">
        <f>IF(Table1[[#This Row],[Rating]]="Good", "Yes", "No")</f>
        <v>Yes</v>
      </c>
      <c r="S10" t="s">
        <v>97</v>
      </c>
    </row>
    <row r="11" spans="1:19" ht="30" x14ac:dyDescent="0.25">
      <c r="A11">
        <v>9</v>
      </c>
      <c r="B11" t="s">
        <v>35</v>
      </c>
      <c r="C11" t="s">
        <v>164</v>
      </c>
      <c r="D11" t="s">
        <v>47</v>
      </c>
      <c r="E11" s="32" t="s">
        <v>418</v>
      </c>
      <c r="F11">
        <v>2025</v>
      </c>
      <c r="G11" t="s">
        <v>26</v>
      </c>
      <c r="H11" s="11">
        <v>45444</v>
      </c>
      <c r="I11" s="11">
        <v>45658</v>
      </c>
      <c r="J11" t="s">
        <v>166</v>
      </c>
      <c r="K11">
        <v>4</v>
      </c>
      <c r="L11">
        <v>4</v>
      </c>
      <c r="M11">
        <v>4</v>
      </c>
      <c r="N11">
        <v>3</v>
      </c>
      <c r="O11">
        <v>4</v>
      </c>
      <c r="P11">
        <f>SUM(Table1[[#This Row],[Punctuality (out of 5)]:[Team Work(out of 5)]])</f>
        <v>19</v>
      </c>
      <c r="Q11" t="str" cm="1">
        <f t="array" ref="Q11">_xlfn.IFS(P11&gt;19, "Good", P11&gt;=15, "Mediocre", P11&lt;15, "Unsatisfactory")</f>
        <v>Mediocre</v>
      </c>
      <c r="R11" t="str">
        <f>IF(Table1[[#This Row],[Rating]]="Good", "Yes", "No")</f>
        <v>No</v>
      </c>
      <c r="S11" t="s">
        <v>217</v>
      </c>
    </row>
    <row r="12" spans="1:19" ht="30" x14ac:dyDescent="0.25">
      <c r="A12">
        <v>10</v>
      </c>
      <c r="B12" t="s">
        <v>36</v>
      </c>
      <c r="C12" t="s">
        <v>165</v>
      </c>
      <c r="D12" t="s">
        <v>47</v>
      </c>
      <c r="E12" s="32" t="s">
        <v>418</v>
      </c>
      <c r="F12">
        <v>2025</v>
      </c>
      <c r="G12" t="s">
        <v>26</v>
      </c>
      <c r="H12" s="11">
        <v>45444</v>
      </c>
      <c r="I12" s="11">
        <v>45658</v>
      </c>
      <c r="J12" t="s">
        <v>166</v>
      </c>
      <c r="K12">
        <v>4</v>
      </c>
      <c r="L12">
        <v>4</v>
      </c>
      <c r="M12">
        <v>4</v>
      </c>
      <c r="N12">
        <v>4</v>
      </c>
      <c r="O12">
        <v>4</v>
      </c>
      <c r="P12">
        <f>SUM(Table1[[#This Row],[Punctuality (out of 5)]:[Team Work(out of 5)]])</f>
        <v>20</v>
      </c>
      <c r="Q12" t="str" cm="1">
        <f t="array" ref="Q12">_xlfn.IFS(P12&gt;19, "Good", P12&gt;=15, "Mediocre", P12&lt;15, "Unsatisfactory")</f>
        <v>Good</v>
      </c>
      <c r="R12" t="str">
        <f>IF(Table1[[#This Row],[Rating]]="Good", "Yes", "No")</f>
        <v>Yes</v>
      </c>
      <c r="S12" t="s">
        <v>97</v>
      </c>
    </row>
    <row r="13" spans="1:19" x14ac:dyDescent="0.25">
      <c r="A13">
        <v>11</v>
      </c>
      <c r="B13" t="s">
        <v>37</v>
      </c>
      <c r="C13" t="s">
        <v>182</v>
      </c>
      <c r="D13" t="s">
        <v>47</v>
      </c>
      <c r="E13" t="s">
        <v>158</v>
      </c>
      <c r="F13">
        <v>2025</v>
      </c>
      <c r="G13" t="s">
        <v>26</v>
      </c>
      <c r="H13" s="11">
        <v>45444</v>
      </c>
      <c r="I13" s="11">
        <v>45658</v>
      </c>
      <c r="J13" t="s">
        <v>184</v>
      </c>
      <c r="K13">
        <v>5</v>
      </c>
      <c r="L13">
        <v>4</v>
      </c>
      <c r="M13">
        <v>4</v>
      </c>
      <c r="N13">
        <v>3</v>
      </c>
      <c r="O13">
        <v>4</v>
      </c>
      <c r="P13">
        <f>SUM(Table1[[#This Row],[Punctuality (out of 5)]:[Team Work(out of 5)]])</f>
        <v>20</v>
      </c>
      <c r="Q13" t="str" cm="1">
        <f t="array" ref="Q13">_xlfn.IFS(P13&gt;19, "Good", P13&gt;=15, "Mediocre", P13&lt;15, "Unsatisfactory")</f>
        <v>Good</v>
      </c>
      <c r="R13" t="str">
        <f>IF(Table1[[#This Row],[Rating]]="Good", "Yes", "No")</f>
        <v>Yes</v>
      </c>
      <c r="S13" t="s">
        <v>97</v>
      </c>
    </row>
    <row r="14" spans="1:19" x14ac:dyDescent="0.25">
      <c r="A14">
        <v>12</v>
      </c>
      <c r="B14" t="s">
        <v>38</v>
      </c>
      <c r="C14" t="s">
        <v>183</v>
      </c>
      <c r="D14" t="s">
        <v>47</v>
      </c>
      <c r="E14" t="s">
        <v>158</v>
      </c>
      <c r="F14">
        <v>2025</v>
      </c>
      <c r="G14" t="s">
        <v>26</v>
      </c>
      <c r="H14" s="11">
        <v>45444</v>
      </c>
      <c r="I14" s="11">
        <v>45658</v>
      </c>
      <c r="J14" t="s">
        <v>184</v>
      </c>
      <c r="K14">
        <v>4</v>
      </c>
      <c r="L14">
        <v>4</v>
      </c>
      <c r="M14">
        <v>4</v>
      </c>
      <c r="N14">
        <v>4</v>
      </c>
      <c r="O14">
        <v>4</v>
      </c>
      <c r="P14">
        <f>SUM(Table1[[#This Row],[Punctuality (out of 5)]:[Team Work(out of 5)]])</f>
        <v>20</v>
      </c>
      <c r="Q14" t="str" cm="1">
        <f t="array" ref="Q14">_xlfn.IFS(P14&gt;19, "Good", P14&gt;=15, "Mediocre", P14&lt;15, "Unsatisfactory")</f>
        <v>Good</v>
      </c>
      <c r="R14" t="str">
        <f>IF(Table1[[#This Row],[Rating]]="Good", "Yes", "No")</f>
        <v>Yes</v>
      </c>
      <c r="S14" t="s">
        <v>97</v>
      </c>
    </row>
    <row r="15" spans="1:19" ht="30" x14ac:dyDescent="0.25">
      <c r="A15">
        <v>13</v>
      </c>
      <c r="B15" t="s">
        <v>39</v>
      </c>
      <c r="C15" t="s">
        <v>169</v>
      </c>
      <c r="D15" t="s">
        <v>47</v>
      </c>
      <c r="E15" s="32" t="s">
        <v>419</v>
      </c>
      <c r="F15">
        <v>2025</v>
      </c>
      <c r="G15" t="s">
        <v>26</v>
      </c>
      <c r="H15" s="11">
        <v>45444</v>
      </c>
      <c r="I15" s="11">
        <v>45658</v>
      </c>
      <c r="J15" t="s">
        <v>171</v>
      </c>
      <c r="K15">
        <v>4</v>
      </c>
      <c r="L15">
        <v>3</v>
      </c>
      <c r="M15">
        <v>2</v>
      </c>
      <c r="N15">
        <v>3</v>
      </c>
      <c r="O15">
        <v>4</v>
      </c>
      <c r="P15">
        <f>SUM(Table1[[#This Row],[Punctuality (out of 5)]:[Team Work(out of 5)]])</f>
        <v>16</v>
      </c>
      <c r="Q15" t="str" cm="1">
        <f t="array" ref="Q15">_xlfn.IFS(P15&gt;19, "Good", P15&gt;=15, "Mediocre", P15&lt;15, "Unsatisfactory")</f>
        <v>Mediocre</v>
      </c>
      <c r="R15" t="str">
        <f>IF(Table1[[#This Row],[Rating]]="Good", "Yes", "No")</f>
        <v>No</v>
      </c>
      <c r="S15" t="s">
        <v>217</v>
      </c>
    </row>
    <row r="16" spans="1:19" ht="30" x14ac:dyDescent="0.25">
      <c r="A16">
        <v>14</v>
      </c>
      <c r="B16" t="s">
        <v>40</v>
      </c>
      <c r="C16" t="s">
        <v>170</v>
      </c>
      <c r="D16" t="s">
        <v>47</v>
      </c>
      <c r="E16" s="32" t="s">
        <v>419</v>
      </c>
      <c r="F16">
        <v>2025</v>
      </c>
      <c r="G16" t="s">
        <v>26</v>
      </c>
      <c r="H16" s="11">
        <v>45444</v>
      </c>
      <c r="I16" s="11">
        <v>45658</v>
      </c>
      <c r="J16" t="s">
        <v>171</v>
      </c>
      <c r="K16">
        <v>4</v>
      </c>
      <c r="L16">
        <v>4</v>
      </c>
      <c r="M16">
        <v>4</v>
      </c>
      <c r="N16">
        <v>5</v>
      </c>
      <c r="O16">
        <v>4</v>
      </c>
      <c r="P16">
        <f>SUM(Table1[[#This Row],[Punctuality (out of 5)]:[Team Work(out of 5)]])</f>
        <v>21</v>
      </c>
      <c r="Q16" t="str" cm="1">
        <f t="array" ref="Q16">_xlfn.IFS(P16&gt;19, "Good", P16&gt;=15, "Mediocre", P16&lt;15, "Unsatisfactory")</f>
        <v>Good</v>
      </c>
      <c r="R16" t="str">
        <f>IF(Table1[[#This Row],[Rating]]="Good", "Yes", "No")</f>
        <v>Yes</v>
      </c>
      <c r="S16" t="s">
        <v>97</v>
      </c>
    </row>
    <row r="17" spans="1:19" ht="30" x14ac:dyDescent="0.25">
      <c r="A17">
        <v>15</v>
      </c>
      <c r="B17" t="s">
        <v>41</v>
      </c>
      <c r="C17" t="s">
        <v>211</v>
      </c>
      <c r="D17" t="s">
        <v>47</v>
      </c>
      <c r="E17" s="32" t="s">
        <v>423</v>
      </c>
      <c r="F17">
        <v>2025</v>
      </c>
      <c r="G17" t="s">
        <v>26</v>
      </c>
      <c r="H17" s="11">
        <v>45444</v>
      </c>
      <c r="I17" s="11">
        <v>45658</v>
      </c>
      <c r="J17" t="s">
        <v>209</v>
      </c>
      <c r="K17">
        <v>4</v>
      </c>
      <c r="L17">
        <v>4</v>
      </c>
      <c r="M17">
        <v>4</v>
      </c>
      <c r="N17">
        <v>1</v>
      </c>
      <c r="O17">
        <v>1</v>
      </c>
      <c r="P17">
        <f>SUM(Table1[[#This Row],[Punctuality (out of 5)]:[Team Work(out of 5)]])</f>
        <v>14</v>
      </c>
      <c r="Q17" t="str" cm="1">
        <f t="array" ref="Q17">_xlfn.IFS(P17&gt;19, "Good", P17&gt;=15, "Mediocre", P17&lt;15, "Unsatisfactory")</f>
        <v>Unsatisfactory</v>
      </c>
      <c r="R17" t="str">
        <f>IF(Table1[[#This Row],[Rating]]="Good", "Yes", "No")</f>
        <v>No</v>
      </c>
      <c r="S17" t="s">
        <v>216</v>
      </c>
    </row>
    <row r="18" spans="1:19" ht="30" x14ac:dyDescent="0.25">
      <c r="A18">
        <v>16</v>
      </c>
      <c r="B18" t="s">
        <v>42</v>
      </c>
      <c r="C18" t="s">
        <v>210</v>
      </c>
      <c r="D18" t="s">
        <v>47</v>
      </c>
      <c r="E18" s="32" t="s">
        <v>423</v>
      </c>
      <c r="F18">
        <v>2025</v>
      </c>
      <c r="G18" t="s">
        <v>26</v>
      </c>
      <c r="H18" s="11">
        <v>45444</v>
      </c>
      <c r="I18" s="11">
        <v>45658</v>
      </c>
      <c r="J18" t="s">
        <v>209</v>
      </c>
      <c r="K18">
        <v>4</v>
      </c>
      <c r="L18">
        <v>4</v>
      </c>
      <c r="M18">
        <v>4</v>
      </c>
      <c r="N18">
        <v>4</v>
      </c>
      <c r="O18">
        <v>4</v>
      </c>
      <c r="P18">
        <f>SUM(Table1[[#This Row],[Punctuality (out of 5)]:[Team Work(out of 5)]])</f>
        <v>20</v>
      </c>
      <c r="Q18" t="str" cm="1">
        <f t="array" ref="Q18">_xlfn.IFS(P18&gt;19, "Good", P18&gt;=15, "Mediocre", P18&lt;15, "Unsatisfactory")</f>
        <v>Good</v>
      </c>
      <c r="R18" t="str">
        <f>IF(Table1[[#This Row],[Rating]]="Good", "Yes", "No")</f>
        <v>Yes</v>
      </c>
      <c r="S18" t="s">
        <v>97</v>
      </c>
    </row>
    <row r="19" spans="1:19" ht="30" x14ac:dyDescent="0.25">
      <c r="A19">
        <v>17</v>
      </c>
      <c r="B19" t="s">
        <v>43</v>
      </c>
      <c r="C19" t="s">
        <v>187</v>
      </c>
      <c r="D19" t="s">
        <v>47</v>
      </c>
      <c r="E19" s="32" t="s">
        <v>422</v>
      </c>
      <c r="F19">
        <v>2025</v>
      </c>
      <c r="G19" t="s">
        <v>26</v>
      </c>
      <c r="H19" s="11">
        <v>45444</v>
      </c>
      <c r="I19" s="11">
        <v>45658</v>
      </c>
      <c r="J19" t="s">
        <v>189</v>
      </c>
      <c r="K19">
        <v>4</v>
      </c>
      <c r="L19">
        <v>5</v>
      </c>
      <c r="M19">
        <v>5</v>
      </c>
      <c r="N19">
        <v>3</v>
      </c>
      <c r="O19">
        <v>3</v>
      </c>
      <c r="P19">
        <f>SUM(Table1[[#This Row],[Punctuality (out of 5)]:[Team Work(out of 5)]])</f>
        <v>20</v>
      </c>
      <c r="Q19" t="str" cm="1">
        <f t="array" ref="Q19">_xlfn.IFS(P19&gt;19, "Good", P19&gt;=15, "Mediocre", P19&lt;15, "Unsatisfactory")</f>
        <v>Good</v>
      </c>
      <c r="R19" t="str">
        <f>IF(Table1[[#This Row],[Rating]]="Good", "Yes", "No")</f>
        <v>Yes</v>
      </c>
      <c r="S19" t="s">
        <v>97</v>
      </c>
    </row>
    <row r="20" spans="1:19" ht="30" x14ac:dyDescent="0.25">
      <c r="A20">
        <v>18</v>
      </c>
      <c r="B20" t="s">
        <v>44</v>
      </c>
      <c r="C20" t="s">
        <v>188</v>
      </c>
      <c r="D20" t="s">
        <v>47</v>
      </c>
      <c r="E20" s="32" t="s">
        <v>422</v>
      </c>
      <c r="F20">
        <v>2025</v>
      </c>
      <c r="G20" t="s">
        <v>26</v>
      </c>
      <c r="H20" s="11">
        <v>45444</v>
      </c>
      <c r="I20" s="11">
        <v>45658</v>
      </c>
      <c r="J20" t="s">
        <v>189</v>
      </c>
      <c r="K20">
        <v>4</v>
      </c>
      <c r="L20">
        <v>4</v>
      </c>
      <c r="M20">
        <v>4</v>
      </c>
      <c r="N20">
        <v>4</v>
      </c>
      <c r="O20">
        <v>4</v>
      </c>
      <c r="P20">
        <f>SUM(Table1[[#This Row],[Punctuality (out of 5)]:[Team Work(out of 5)]])</f>
        <v>20</v>
      </c>
      <c r="Q20" t="str" cm="1">
        <f t="array" ref="Q20">_xlfn.IFS(P20&gt;19, "Good", P20&gt;=15, "Mediocre", P20&lt;15, "Unsatisfactory")</f>
        <v>Good</v>
      </c>
      <c r="R20" t="str">
        <f>IF(Table1[[#This Row],[Rating]]="Good", "Yes", "No")</f>
        <v>Yes</v>
      </c>
      <c r="S20" t="s">
        <v>97</v>
      </c>
    </row>
    <row r="21" spans="1:19" x14ac:dyDescent="0.25">
      <c r="A21">
        <v>19</v>
      </c>
      <c r="B21" t="s">
        <v>45</v>
      </c>
      <c r="C21" t="s">
        <v>202</v>
      </c>
      <c r="D21" t="s">
        <v>47</v>
      </c>
      <c r="E21" t="s">
        <v>162</v>
      </c>
      <c r="F21">
        <v>2025</v>
      </c>
      <c r="G21" t="s">
        <v>26</v>
      </c>
      <c r="H21" s="11">
        <v>45444</v>
      </c>
      <c r="I21" s="11">
        <v>45658</v>
      </c>
      <c r="J21" t="s">
        <v>150</v>
      </c>
      <c r="K21">
        <v>4</v>
      </c>
      <c r="L21">
        <v>4</v>
      </c>
      <c r="M21">
        <v>4</v>
      </c>
      <c r="N21">
        <v>4</v>
      </c>
      <c r="O21">
        <v>4</v>
      </c>
      <c r="P21">
        <f>SUM(Table1[[#This Row],[Punctuality (out of 5)]:[Team Work(out of 5)]])</f>
        <v>20</v>
      </c>
      <c r="Q21" t="str" cm="1">
        <f t="array" ref="Q21">_xlfn.IFS(P21&gt;19, "Good", P21&gt;=15, "Mediocre", P21&lt;15, "Unsatisfactory")</f>
        <v>Good</v>
      </c>
      <c r="R21" t="str">
        <f>IF(Table1[[#This Row],[Rating]]="Good", "Yes", "No")</f>
        <v>Yes</v>
      </c>
      <c r="S21" t="s">
        <v>97</v>
      </c>
    </row>
    <row r="22" spans="1:19" x14ac:dyDescent="0.25">
      <c r="A22">
        <v>20</v>
      </c>
      <c r="B22" t="s">
        <v>46</v>
      </c>
      <c r="C22" t="s">
        <v>203</v>
      </c>
      <c r="D22" t="s">
        <v>47</v>
      </c>
      <c r="E22" t="s">
        <v>162</v>
      </c>
      <c r="F22">
        <v>2025</v>
      </c>
      <c r="G22" t="s">
        <v>26</v>
      </c>
      <c r="H22" s="11">
        <v>45444</v>
      </c>
      <c r="I22" s="11">
        <v>45658</v>
      </c>
      <c r="J22" t="s">
        <v>204</v>
      </c>
      <c r="K22">
        <v>4</v>
      </c>
      <c r="L22">
        <v>4</v>
      </c>
      <c r="M22">
        <v>4</v>
      </c>
      <c r="N22">
        <v>4</v>
      </c>
      <c r="O22">
        <v>4</v>
      </c>
      <c r="P22">
        <f>SUM(Table1[[#This Row],[Punctuality (out of 5)]:[Team Work(out of 5)]])</f>
        <v>20</v>
      </c>
      <c r="Q22" t="str" cm="1">
        <f t="array" ref="Q22">_xlfn.IFS(P22&gt;19, "Good", P22&gt;=15, "Mediocre", P22&lt;15, "Unsatisfactory")</f>
        <v>Good</v>
      </c>
      <c r="R22" t="str">
        <f>IF(Table1[[#This Row],[Rating]]="Good", "Yes", "No")</f>
        <v>Yes</v>
      </c>
      <c r="S22" t="s">
        <v>97</v>
      </c>
    </row>
    <row r="23" spans="1:19" ht="30" x14ac:dyDescent="0.25">
      <c r="A23">
        <v>21</v>
      </c>
      <c r="B23" t="s">
        <v>66</v>
      </c>
      <c r="C23" t="s">
        <v>179</v>
      </c>
      <c r="D23" t="s">
        <v>150</v>
      </c>
      <c r="E23" s="32" t="s">
        <v>421</v>
      </c>
      <c r="F23">
        <v>2025</v>
      </c>
      <c r="G23" t="s">
        <v>26</v>
      </c>
      <c r="H23" s="11">
        <v>44774</v>
      </c>
      <c r="I23" s="11">
        <v>45658</v>
      </c>
      <c r="J23" t="s">
        <v>205</v>
      </c>
      <c r="K23">
        <v>4</v>
      </c>
      <c r="L23">
        <v>4</v>
      </c>
      <c r="M23">
        <v>4</v>
      </c>
      <c r="N23">
        <v>4</v>
      </c>
      <c r="O23">
        <v>4</v>
      </c>
      <c r="P23">
        <f>SUM(Table1[[#This Row],[Punctuality (out of 5)]:[Team Work(out of 5)]])</f>
        <v>20</v>
      </c>
      <c r="Q23" t="str" cm="1">
        <f t="array" ref="Q23">_xlfn.IFS(P23&gt;19, "Good", P23&gt;=15, "Mediocre", P23&lt;15, "Unsatisfactory")</f>
        <v>Good</v>
      </c>
      <c r="R23" t="str">
        <f>IF(Table1[[#This Row],[Rating]]="Good", "Yes", "No")</f>
        <v>Yes</v>
      </c>
      <c r="S23" t="s">
        <v>97</v>
      </c>
    </row>
    <row r="24" spans="1:19" ht="30" x14ac:dyDescent="0.25">
      <c r="A24">
        <v>22</v>
      </c>
      <c r="B24" t="s">
        <v>67</v>
      </c>
      <c r="C24" t="s">
        <v>176</v>
      </c>
      <c r="D24" t="s">
        <v>150</v>
      </c>
      <c r="E24" s="32" t="s">
        <v>420</v>
      </c>
      <c r="F24">
        <v>2025</v>
      </c>
      <c r="G24" t="s">
        <v>26</v>
      </c>
      <c r="H24" s="11">
        <v>44774</v>
      </c>
      <c r="I24" s="11">
        <v>45658</v>
      </c>
      <c r="J24" t="s">
        <v>206</v>
      </c>
      <c r="K24">
        <v>4</v>
      </c>
      <c r="L24">
        <v>4</v>
      </c>
      <c r="M24">
        <v>4</v>
      </c>
      <c r="N24">
        <v>4</v>
      </c>
      <c r="O24">
        <v>4</v>
      </c>
      <c r="P24">
        <f>SUM(Table1[[#This Row],[Punctuality (out of 5)]:[Team Work(out of 5)]])</f>
        <v>20</v>
      </c>
      <c r="Q24" t="str" cm="1">
        <f t="array" ref="Q24">_xlfn.IFS(P24&gt;19, "Good", P24&gt;=15, "Mediocre", P24&lt;15, "Unsatisfactory")</f>
        <v>Good</v>
      </c>
      <c r="R24" t="str">
        <f>IF(Table1[[#This Row],[Rating]]="Good", "Yes", "No")</f>
        <v>Yes</v>
      </c>
      <c r="S24" t="s">
        <v>97</v>
      </c>
    </row>
    <row r="25" spans="1:19" x14ac:dyDescent="0.25">
      <c r="A25">
        <v>23</v>
      </c>
      <c r="B25" t="s">
        <v>68</v>
      </c>
      <c r="C25" t="s">
        <v>199</v>
      </c>
      <c r="D25" t="s">
        <v>150</v>
      </c>
      <c r="E25" t="s">
        <v>155</v>
      </c>
      <c r="F25">
        <v>2025</v>
      </c>
      <c r="G25" t="s">
        <v>26</v>
      </c>
      <c r="H25" s="11">
        <v>44774</v>
      </c>
      <c r="I25" s="11">
        <v>45658</v>
      </c>
      <c r="J25" t="s">
        <v>198</v>
      </c>
      <c r="K25">
        <v>4</v>
      </c>
      <c r="L25">
        <v>4</v>
      </c>
      <c r="M25">
        <v>4</v>
      </c>
      <c r="N25">
        <v>4</v>
      </c>
      <c r="O25">
        <v>4</v>
      </c>
      <c r="P25">
        <f>SUM(Table1[[#This Row],[Punctuality (out of 5)]:[Team Work(out of 5)]])</f>
        <v>20</v>
      </c>
      <c r="Q25" t="str" cm="1">
        <f t="array" ref="Q25">_xlfn.IFS(P25&gt;19, "Good", P25&gt;=15, "Mediocre", P25&lt;15, "Unsatisfactory")</f>
        <v>Good</v>
      </c>
      <c r="R25" t="str">
        <f>IF(Table1[[#This Row],[Rating]]="Good", "Yes", "No")</f>
        <v>Yes</v>
      </c>
      <c r="S25" t="s">
        <v>97</v>
      </c>
    </row>
    <row r="26" spans="1:19" x14ac:dyDescent="0.25">
      <c r="A26">
        <v>24</v>
      </c>
      <c r="B26" t="s">
        <v>69</v>
      </c>
      <c r="C26" t="s">
        <v>194</v>
      </c>
      <c r="D26" t="s">
        <v>150</v>
      </c>
      <c r="E26" t="s">
        <v>156</v>
      </c>
      <c r="F26">
        <v>2025</v>
      </c>
      <c r="G26" t="s">
        <v>26</v>
      </c>
      <c r="H26" s="11">
        <v>44774</v>
      </c>
      <c r="I26" s="11">
        <v>45658</v>
      </c>
      <c r="J26" t="s">
        <v>197</v>
      </c>
      <c r="K26">
        <v>4</v>
      </c>
      <c r="L26">
        <v>4</v>
      </c>
      <c r="M26">
        <v>4</v>
      </c>
      <c r="N26">
        <v>4</v>
      </c>
      <c r="O26">
        <v>4</v>
      </c>
      <c r="P26">
        <f>SUM(Table1[[#This Row],[Punctuality (out of 5)]:[Team Work(out of 5)]])</f>
        <v>20</v>
      </c>
      <c r="Q26" t="str" cm="1">
        <f t="array" ref="Q26">_xlfn.IFS(P26&gt;19, "Good", P26&gt;=15, "Mediocre", P26&lt;15, "Unsatisfactory")</f>
        <v>Good</v>
      </c>
      <c r="R26" t="str">
        <f>IF(Table1[[#This Row],[Rating]]="Good", "Yes", "No")</f>
        <v>Yes</v>
      </c>
      <c r="S26" t="s">
        <v>97</v>
      </c>
    </row>
    <row r="27" spans="1:19" ht="30" x14ac:dyDescent="0.25">
      <c r="A27">
        <v>25</v>
      </c>
      <c r="B27" t="s">
        <v>70</v>
      </c>
      <c r="C27" t="s">
        <v>166</v>
      </c>
      <c r="D27" t="s">
        <v>150</v>
      </c>
      <c r="E27" s="32" t="s">
        <v>418</v>
      </c>
      <c r="F27">
        <v>2025</v>
      </c>
      <c r="G27" t="s">
        <v>26</v>
      </c>
      <c r="H27" s="11">
        <v>44774</v>
      </c>
      <c r="I27" s="11">
        <v>45658</v>
      </c>
      <c r="J27" t="s">
        <v>167</v>
      </c>
      <c r="K27">
        <v>4</v>
      </c>
      <c r="L27">
        <v>4</v>
      </c>
      <c r="M27">
        <v>4</v>
      </c>
      <c r="N27">
        <v>4</v>
      </c>
      <c r="O27">
        <v>4</v>
      </c>
      <c r="P27">
        <f>SUM(Table1[[#This Row],[Punctuality (out of 5)]:[Team Work(out of 5)]])</f>
        <v>20</v>
      </c>
      <c r="Q27" t="str" cm="1">
        <f t="array" ref="Q27">_xlfn.IFS(P27&gt;19, "Good", P27&gt;=15, "Mediocre", P27&lt;15, "Unsatisfactory")</f>
        <v>Good</v>
      </c>
      <c r="R27" t="str">
        <f>IF(Table1[[#This Row],[Rating]]="Good", "Yes", "No")</f>
        <v>Yes</v>
      </c>
      <c r="S27" t="s">
        <v>97</v>
      </c>
    </row>
    <row r="28" spans="1:19" x14ac:dyDescent="0.25">
      <c r="A28">
        <v>26</v>
      </c>
      <c r="B28" t="s">
        <v>71</v>
      </c>
      <c r="C28" t="s">
        <v>184</v>
      </c>
      <c r="D28" t="s">
        <v>150</v>
      </c>
      <c r="E28" t="s">
        <v>158</v>
      </c>
      <c r="F28">
        <v>2025</v>
      </c>
      <c r="G28" t="s">
        <v>26</v>
      </c>
      <c r="H28" s="11">
        <v>44593</v>
      </c>
      <c r="I28" s="11">
        <v>45474</v>
      </c>
      <c r="J28" t="s">
        <v>185</v>
      </c>
      <c r="K28">
        <v>4</v>
      </c>
      <c r="L28">
        <v>4</v>
      </c>
      <c r="M28">
        <v>4</v>
      </c>
      <c r="N28">
        <v>4</v>
      </c>
      <c r="O28">
        <v>4</v>
      </c>
      <c r="P28">
        <f>SUM(Table1[[#This Row],[Punctuality (out of 5)]:[Team Work(out of 5)]])</f>
        <v>20</v>
      </c>
      <c r="Q28" t="str" cm="1">
        <f t="array" ref="Q28">_xlfn.IFS(P28&gt;19, "Good", P28&gt;=15, "Mediocre", P28&lt;15, "Unsatisfactory")</f>
        <v>Good</v>
      </c>
      <c r="R28" t="str">
        <f>IF(Table1[[#This Row],[Rating]]="Good", "Yes", "No")</f>
        <v>Yes</v>
      </c>
      <c r="S28" t="s">
        <v>97</v>
      </c>
    </row>
    <row r="29" spans="1:19" ht="30" x14ac:dyDescent="0.25">
      <c r="A29">
        <v>27</v>
      </c>
      <c r="B29" t="s">
        <v>72</v>
      </c>
      <c r="C29" t="s">
        <v>171</v>
      </c>
      <c r="D29" t="s">
        <v>150</v>
      </c>
      <c r="E29" s="32" t="s">
        <v>419</v>
      </c>
      <c r="F29">
        <v>2025</v>
      </c>
      <c r="G29" t="s">
        <v>26</v>
      </c>
      <c r="H29" s="11">
        <v>44593</v>
      </c>
      <c r="I29" s="11">
        <v>45474</v>
      </c>
      <c r="J29" t="s">
        <v>172</v>
      </c>
      <c r="K29">
        <v>4</v>
      </c>
      <c r="L29">
        <v>4</v>
      </c>
      <c r="M29">
        <v>4</v>
      </c>
      <c r="N29">
        <v>4</v>
      </c>
      <c r="O29">
        <v>4</v>
      </c>
      <c r="P29">
        <f>SUM(Table1[[#This Row],[Punctuality (out of 5)]:[Team Work(out of 5)]])</f>
        <v>20</v>
      </c>
      <c r="Q29" t="str" cm="1">
        <f t="array" ref="Q29">_xlfn.IFS(P29&gt;19, "Good", P29&gt;=15, "Mediocre", P29&lt;15, "Unsatisfactory")</f>
        <v>Good</v>
      </c>
      <c r="R29" t="str">
        <f>IF(Table1[[#This Row],[Rating]]="Good", "Yes", "No")</f>
        <v>Yes</v>
      </c>
      <c r="S29" t="s">
        <v>97</v>
      </c>
    </row>
    <row r="30" spans="1:19" ht="30" x14ac:dyDescent="0.25">
      <c r="A30">
        <v>28</v>
      </c>
      <c r="B30" t="s">
        <v>73</v>
      </c>
      <c r="C30" t="s">
        <v>209</v>
      </c>
      <c r="D30" t="s">
        <v>150</v>
      </c>
      <c r="E30" s="32" t="s">
        <v>423</v>
      </c>
      <c r="F30">
        <v>2025</v>
      </c>
      <c r="G30" t="s">
        <v>26</v>
      </c>
      <c r="H30" s="11">
        <v>44593</v>
      </c>
      <c r="I30" s="11">
        <v>45474</v>
      </c>
      <c r="J30" t="s">
        <v>208</v>
      </c>
      <c r="K30">
        <v>4</v>
      </c>
      <c r="L30">
        <v>4</v>
      </c>
      <c r="M30">
        <v>4</v>
      </c>
      <c r="N30">
        <v>4</v>
      </c>
      <c r="O30">
        <v>4</v>
      </c>
      <c r="P30">
        <f>SUM(Table1[[#This Row],[Punctuality (out of 5)]:[Team Work(out of 5)]])</f>
        <v>20</v>
      </c>
      <c r="Q30" t="str" cm="1">
        <f t="array" ref="Q30">_xlfn.IFS(P30&gt;19, "Good", P30&gt;=15, "Mediocre", P30&lt;15, "Unsatisfactory")</f>
        <v>Good</v>
      </c>
      <c r="R30" t="str">
        <f>IF(Table1[[#This Row],[Rating]]="Good", "Yes", "No")</f>
        <v>Yes</v>
      </c>
      <c r="S30" t="s">
        <v>97</v>
      </c>
    </row>
    <row r="31" spans="1:19" ht="30" x14ac:dyDescent="0.25">
      <c r="A31">
        <v>29</v>
      </c>
      <c r="B31" t="s">
        <v>74</v>
      </c>
      <c r="C31" t="s">
        <v>189</v>
      </c>
      <c r="D31" t="s">
        <v>150</v>
      </c>
      <c r="E31" s="32" t="s">
        <v>422</v>
      </c>
      <c r="F31">
        <v>2025</v>
      </c>
      <c r="G31" t="s">
        <v>26</v>
      </c>
      <c r="H31" s="11">
        <v>44593</v>
      </c>
      <c r="I31" s="11">
        <v>45474</v>
      </c>
      <c r="J31" t="s">
        <v>190</v>
      </c>
      <c r="K31">
        <v>4</v>
      </c>
      <c r="L31">
        <v>4</v>
      </c>
      <c r="M31">
        <v>4</v>
      </c>
      <c r="N31">
        <v>4</v>
      </c>
      <c r="O31">
        <v>4</v>
      </c>
      <c r="P31">
        <f>SUM(Table1[[#This Row],[Punctuality (out of 5)]:[Team Work(out of 5)]])</f>
        <v>20</v>
      </c>
      <c r="Q31" t="str" cm="1">
        <f t="array" ref="Q31">_xlfn.IFS(P31&gt;19, "Good", P31&gt;=15, "Mediocre", P31&lt;15, "Unsatisfactory")</f>
        <v>Good</v>
      </c>
      <c r="R31" t="str">
        <f>IF(Table1[[#This Row],[Rating]]="Good", "Yes", "No")</f>
        <v>Yes</v>
      </c>
      <c r="S31" t="s">
        <v>97</v>
      </c>
    </row>
    <row r="32" spans="1:19" x14ac:dyDescent="0.25">
      <c r="A32">
        <v>30</v>
      </c>
      <c r="B32" t="s">
        <v>75</v>
      </c>
      <c r="C32" t="s">
        <v>204</v>
      </c>
      <c r="D32" t="s">
        <v>150</v>
      </c>
      <c r="E32" t="s">
        <v>162</v>
      </c>
      <c r="F32">
        <v>2025</v>
      </c>
      <c r="G32" t="s">
        <v>26</v>
      </c>
      <c r="H32" s="11">
        <v>44593</v>
      </c>
      <c r="I32" s="11">
        <v>45474</v>
      </c>
      <c r="J32" t="s">
        <v>205</v>
      </c>
      <c r="K32">
        <v>4</v>
      </c>
      <c r="L32">
        <v>4</v>
      </c>
      <c r="M32">
        <v>4</v>
      </c>
      <c r="N32">
        <v>4</v>
      </c>
      <c r="O32">
        <v>4</v>
      </c>
      <c r="P32">
        <f>SUM(Table1[[#This Row],[Punctuality (out of 5)]:[Team Work(out of 5)]])</f>
        <v>20</v>
      </c>
      <c r="Q32" t="str" cm="1">
        <f t="array" ref="Q32">_xlfn.IFS(P32&gt;19, "Good", P32&gt;=15, "Mediocre", P32&lt;15, "Unsatisfactory")</f>
        <v>Good</v>
      </c>
      <c r="R32" t="str">
        <f>IF(Table1[[#This Row],[Rating]]="Good", "Yes", "No")</f>
        <v>Yes</v>
      </c>
      <c r="S32" t="s">
        <v>97</v>
      </c>
    </row>
    <row r="33" spans="1:19" ht="30" x14ac:dyDescent="0.25">
      <c r="A33">
        <v>31</v>
      </c>
      <c r="B33" t="s">
        <v>76</v>
      </c>
      <c r="C33" t="s">
        <v>180</v>
      </c>
      <c r="D33" t="s">
        <v>151</v>
      </c>
      <c r="E33" s="32" t="s">
        <v>421</v>
      </c>
      <c r="F33">
        <v>2025</v>
      </c>
      <c r="G33" t="s">
        <v>26</v>
      </c>
      <c r="H33" s="11">
        <v>43497</v>
      </c>
      <c r="I33" s="11">
        <v>45658</v>
      </c>
      <c r="J33" t="s">
        <v>181</v>
      </c>
      <c r="K33">
        <v>4</v>
      </c>
      <c r="L33">
        <v>4</v>
      </c>
      <c r="M33">
        <v>4</v>
      </c>
      <c r="N33">
        <v>4</v>
      </c>
      <c r="O33">
        <v>4</v>
      </c>
      <c r="P33">
        <f>SUM(Table1[[#This Row],[Punctuality (out of 5)]:[Team Work(out of 5)]])</f>
        <v>20</v>
      </c>
      <c r="Q33" t="str" cm="1">
        <f t="array" ref="Q33">_xlfn.IFS(P33&gt;19, "Good", P33&gt;=15, "Mediocre", P33&lt;15, "Unsatisfactory")</f>
        <v>Good</v>
      </c>
      <c r="R33" t="str">
        <f>IF(Table1[[#This Row],[Rating]]="Good", "Yes", "No")</f>
        <v>Yes</v>
      </c>
      <c r="S33" t="s">
        <v>97</v>
      </c>
    </row>
    <row r="34" spans="1:19" ht="30" x14ac:dyDescent="0.25">
      <c r="A34">
        <v>32</v>
      </c>
      <c r="B34" t="s">
        <v>77</v>
      </c>
      <c r="C34" t="s">
        <v>177</v>
      </c>
      <c r="D34" t="s">
        <v>151</v>
      </c>
      <c r="E34" s="32" t="s">
        <v>420</v>
      </c>
      <c r="F34">
        <v>2025</v>
      </c>
      <c r="G34" t="s">
        <v>26</v>
      </c>
      <c r="H34" s="11">
        <v>43497</v>
      </c>
      <c r="I34" s="11">
        <v>45658</v>
      </c>
      <c r="J34" t="s">
        <v>178</v>
      </c>
      <c r="K34">
        <v>4</v>
      </c>
      <c r="L34">
        <v>4</v>
      </c>
      <c r="M34">
        <v>4</v>
      </c>
      <c r="N34">
        <v>4</v>
      </c>
      <c r="O34">
        <v>4</v>
      </c>
      <c r="P34">
        <f>SUM(Table1[[#This Row],[Punctuality (out of 5)]:[Team Work(out of 5)]])</f>
        <v>20</v>
      </c>
      <c r="Q34" t="str" cm="1">
        <f t="array" ref="Q34">_xlfn.IFS(P34&gt;19, "Good", P34&gt;=15, "Mediocre", P34&lt;15, "Unsatisfactory")</f>
        <v>Good</v>
      </c>
      <c r="R34" t="str">
        <f>IF(Table1[[#This Row],[Rating]]="Good", "Yes", "No")</f>
        <v>Yes</v>
      </c>
      <c r="S34" t="s">
        <v>97</v>
      </c>
    </row>
    <row r="35" spans="1:19" x14ac:dyDescent="0.25">
      <c r="A35">
        <v>33</v>
      </c>
      <c r="B35" t="s">
        <v>78</v>
      </c>
      <c r="C35" t="s">
        <v>198</v>
      </c>
      <c r="D35" t="s">
        <v>151</v>
      </c>
      <c r="E35" t="s">
        <v>155</v>
      </c>
      <c r="F35">
        <v>2025</v>
      </c>
      <c r="G35" t="s">
        <v>26</v>
      </c>
      <c r="H35" s="11">
        <v>43497</v>
      </c>
      <c r="I35" s="11">
        <v>45658</v>
      </c>
      <c r="J35" t="s">
        <v>197</v>
      </c>
      <c r="K35">
        <v>4</v>
      </c>
      <c r="L35">
        <v>4</v>
      </c>
      <c r="M35">
        <v>4</v>
      </c>
      <c r="N35">
        <v>4</v>
      </c>
      <c r="O35">
        <v>4</v>
      </c>
      <c r="P35">
        <f>SUM(Table1[[#This Row],[Punctuality (out of 5)]:[Team Work(out of 5)]])</f>
        <v>20</v>
      </c>
      <c r="Q35" t="str" cm="1">
        <f t="array" ref="Q35">_xlfn.IFS(P35&gt;19, "Good", P35&gt;=15, "Mediocre", P35&lt;15, "Unsatisfactory")</f>
        <v>Good</v>
      </c>
      <c r="R35" t="str">
        <f>IF(Table1[[#This Row],[Rating]]="Good", "Yes", "No")</f>
        <v>Yes</v>
      </c>
      <c r="S35" t="s">
        <v>97</v>
      </c>
    </row>
    <row r="36" spans="1:19" x14ac:dyDescent="0.25">
      <c r="A36">
        <v>34</v>
      </c>
      <c r="B36" t="s">
        <v>79</v>
      </c>
      <c r="C36" t="s">
        <v>195</v>
      </c>
      <c r="D36" t="s">
        <v>151</v>
      </c>
      <c r="E36" t="s">
        <v>156</v>
      </c>
      <c r="F36">
        <v>2025</v>
      </c>
      <c r="G36" t="s">
        <v>26</v>
      </c>
      <c r="H36" s="11">
        <v>43497</v>
      </c>
      <c r="I36" s="11">
        <v>45658</v>
      </c>
      <c r="J36" t="s">
        <v>196</v>
      </c>
      <c r="K36">
        <v>4</v>
      </c>
      <c r="L36">
        <v>4</v>
      </c>
      <c r="M36">
        <v>4</v>
      </c>
      <c r="N36">
        <v>4</v>
      </c>
      <c r="O36">
        <v>4</v>
      </c>
      <c r="P36">
        <f>SUM(Table1[[#This Row],[Punctuality (out of 5)]:[Team Work(out of 5)]])</f>
        <v>20</v>
      </c>
      <c r="Q36" t="str" cm="1">
        <f t="array" ref="Q36">_xlfn.IFS(P36&gt;19, "Good", P36&gt;=15, "Mediocre", P36&lt;15, "Unsatisfactory")</f>
        <v>Good</v>
      </c>
      <c r="R36" t="str">
        <f>IF(Table1[[#This Row],[Rating]]="Good", "Yes", "No")</f>
        <v>Yes</v>
      </c>
      <c r="S36" t="s">
        <v>97</v>
      </c>
    </row>
    <row r="37" spans="1:19" ht="30" x14ac:dyDescent="0.25">
      <c r="A37">
        <v>35</v>
      </c>
      <c r="B37" t="s">
        <v>80</v>
      </c>
      <c r="C37" t="s">
        <v>167</v>
      </c>
      <c r="D37" t="s">
        <v>151</v>
      </c>
      <c r="E37" s="32" t="s">
        <v>418</v>
      </c>
      <c r="F37">
        <v>2025</v>
      </c>
      <c r="G37" t="s">
        <v>26</v>
      </c>
      <c r="H37" s="11">
        <v>43497</v>
      </c>
      <c r="I37" s="11">
        <v>45658</v>
      </c>
      <c r="J37" t="s">
        <v>168</v>
      </c>
      <c r="K37">
        <v>4</v>
      </c>
      <c r="L37">
        <v>4</v>
      </c>
      <c r="M37">
        <v>4</v>
      </c>
      <c r="N37">
        <v>4</v>
      </c>
      <c r="O37">
        <v>4</v>
      </c>
      <c r="P37">
        <f>SUM(Table1[[#This Row],[Punctuality (out of 5)]:[Team Work(out of 5)]])</f>
        <v>20</v>
      </c>
      <c r="Q37" t="str" cm="1">
        <f t="array" ref="Q37">_xlfn.IFS(P37&gt;19, "Good", P37&gt;=15, "Mediocre", P37&lt;15, "Unsatisfactory")</f>
        <v>Good</v>
      </c>
      <c r="R37" t="str">
        <f>IF(Table1[[#This Row],[Rating]]="Good", "Yes", "No")</f>
        <v>Yes</v>
      </c>
      <c r="S37" t="s">
        <v>97</v>
      </c>
    </row>
    <row r="38" spans="1:19" x14ac:dyDescent="0.25">
      <c r="A38">
        <v>36</v>
      </c>
      <c r="B38" t="s">
        <v>81</v>
      </c>
      <c r="C38" t="s">
        <v>185</v>
      </c>
      <c r="D38" t="s">
        <v>151</v>
      </c>
      <c r="E38" t="s">
        <v>158</v>
      </c>
      <c r="F38">
        <v>2025</v>
      </c>
      <c r="G38" t="s">
        <v>26</v>
      </c>
      <c r="H38" s="11">
        <v>43313</v>
      </c>
      <c r="I38" s="11">
        <v>45474</v>
      </c>
      <c r="J38" t="s">
        <v>186</v>
      </c>
      <c r="K38">
        <v>4</v>
      </c>
      <c r="L38">
        <v>4</v>
      </c>
      <c r="M38">
        <v>4</v>
      </c>
      <c r="N38">
        <v>4</v>
      </c>
      <c r="O38">
        <v>4</v>
      </c>
      <c r="P38">
        <f>SUM(Table1[[#This Row],[Punctuality (out of 5)]:[Team Work(out of 5)]])</f>
        <v>20</v>
      </c>
      <c r="Q38" t="str" cm="1">
        <f t="array" ref="Q38">_xlfn.IFS(P38&gt;19, "Good", P38&gt;=15, "Mediocre", P38&lt;15, "Unsatisfactory")</f>
        <v>Good</v>
      </c>
      <c r="R38" t="str">
        <f>IF(Table1[[#This Row],[Rating]]="Good", "Yes", "No")</f>
        <v>Yes</v>
      </c>
      <c r="S38" t="s">
        <v>97</v>
      </c>
    </row>
    <row r="39" spans="1:19" ht="30" x14ac:dyDescent="0.25">
      <c r="A39">
        <v>37</v>
      </c>
      <c r="B39" t="s">
        <v>82</v>
      </c>
      <c r="C39" t="s">
        <v>172</v>
      </c>
      <c r="D39" t="s">
        <v>151</v>
      </c>
      <c r="E39" s="32" t="s">
        <v>419</v>
      </c>
      <c r="F39">
        <v>2025</v>
      </c>
      <c r="G39" t="s">
        <v>26</v>
      </c>
      <c r="H39" s="11">
        <v>43313</v>
      </c>
      <c r="I39" s="11">
        <v>45474</v>
      </c>
      <c r="J39" t="s">
        <v>173</v>
      </c>
      <c r="K39">
        <v>4</v>
      </c>
      <c r="L39">
        <v>4</v>
      </c>
      <c r="M39">
        <v>4</v>
      </c>
      <c r="N39">
        <v>4</v>
      </c>
      <c r="O39">
        <v>4</v>
      </c>
      <c r="P39">
        <f>SUM(Table1[[#This Row],[Punctuality (out of 5)]:[Team Work(out of 5)]])</f>
        <v>20</v>
      </c>
      <c r="Q39" t="str" cm="1">
        <f t="array" ref="Q39">_xlfn.IFS(P39&gt;19, "Good", P39&gt;=15, "Mediocre", P39&lt;15, "Unsatisfactory")</f>
        <v>Good</v>
      </c>
      <c r="R39" t="str">
        <f>IF(Table1[[#This Row],[Rating]]="Good", "Yes", "No")</f>
        <v>Yes</v>
      </c>
      <c r="S39" t="s">
        <v>97</v>
      </c>
    </row>
    <row r="40" spans="1:19" ht="30" x14ac:dyDescent="0.25">
      <c r="A40">
        <v>38</v>
      </c>
      <c r="B40" t="s">
        <v>83</v>
      </c>
      <c r="C40" t="s">
        <v>208</v>
      </c>
      <c r="D40" t="s">
        <v>151</v>
      </c>
      <c r="E40" s="32" t="s">
        <v>423</v>
      </c>
      <c r="F40">
        <v>2025</v>
      </c>
      <c r="G40" t="s">
        <v>26</v>
      </c>
      <c r="H40" s="11">
        <v>43313</v>
      </c>
      <c r="I40" s="11">
        <v>45474</v>
      </c>
      <c r="J40" t="s">
        <v>207</v>
      </c>
      <c r="K40">
        <v>4</v>
      </c>
      <c r="L40">
        <v>4</v>
      </c>
      <c r="M40">
        <v>4</v>
      </c>
      <c r="N40">
        <v>4</v>
      </c>
      <c r="O40">
        <v>4</v>
      </c>
      <c r="P40">
        <f>SUM(Table1[[#This Row],[Punctuality (out of 5)]:[Team Work(out of 5)]])</f>
        <v>20</v>
      </c>
      <c r="Q40" t="str" cm="1">
        <f t="array" ref="Q40">_xlfn.IFS(P40&gt;19, "Good", P40&gt;=15, "Mediocre", P40&lt;15, "Unsatisfactory")</f>
        <v>Good</v>
      </c>
      <c r="R40" t="str">
        <f>IF(Table1[[#This Row],[Rating]]="Good", "Yes", "No")</f>
        <v>Yes</v>
      </c>
      <c r="S40" t="s">
        <v>97</v>
      </c>
    </row>
    <row r="41" spans="1:19" ht="30" x14ac:dyDescent="0.25">
      <c r="A41">
        <v>39</v>
      </c>
      <c r="B41" t="s">
        <v>84</v>
      </c>
      <c r="C41" t="s">
        <v>190</v>
      </c>
      <c r="D41" t="s">
        <v>151</v>
      </c>
      <c r="E41" s="32" t="s">
        <v>422</v>
      </c>
      <c r="F41">
        <v>2025</v>
      </c>
      <c r="G41" t="s">
        <v>26</v>
      </c>
      <c r="H41" s="11">
        <v>43313</v>
      </c>
      <c r="I41" s="11">
        <v>45474</v>
      </c>
      <c r="J41" t="s">
        <v>191</v>
      </c>
      <c r="K41">
        <v>4</v>
      </c>
      <c r="L41">
        <v>4</v>
      </c>
      <c r="M41">
        <v>4</v>
      </c>
      <c r="N41">
        <v>4</v>
      </c>
      <c r="O41">
        <v>4</v>
      </c>
      <c r="P41">
        <f>SUM(Table1[[#This Row],[Punctuality (out of 5)]:[Team Work(out of 5)]])</f>
        <v>20</v>
      </c>
      <c r="Q41" t="str" cm="1">
        <f t="array" ref="Q41">_xlfn.IFS(P41&gt;19, "Good", P41&gt;=15, "Mediocre", P41&lt;15, "Unsatisfactory")</f>
        <v>Good</v>
      </c>
      <c r="R41" t="str">
        <f>IF(Table1[[#This Row],[Rating]]="Good", "Yes", "No")</f>
        <v>Yes</v>
      </c>
      <c r="S41" t="s">
        <v>97</v>
      </c>
    </row>
    <row r="42" spans="1:19" x14ac:dyDescent="0.25">
      <c r="A42">
        <v>40</v>
      </c>
      <c r="B42" t="s">
        <v>85</v>
      </c>
      <c r="C42" t="s">
        <v>205</v>
      </c>
      <c r="D42" t="s">
        <v>151</v>
      </c>
      <c r="E42" t="s">
        <v>162</v>
      </c>
      <c r="F42">
        <v>2025</v>
      </c>
      <c r="G42" t="s">
        <v>26</v>
      </c>
      <c r="H42" s="11">
        <v>43313</v>
      </c>
      <c r="I42" s="11">
        <v>45474</v>
      </c>
      <c r="J42" t="s">
        <v>206</v>
      </c>
      <c r="K42">
        <v>4</v>
      </c>
      <c r="L42">
        <v>4</v>
      </c>
      <c r="M42">
        <v>4</v>
      </c>
      <c r="N42">
        <v>4</v>
      </c>
      <c r="O42">
        <v>4</v>
      </c>
      <c r="P42">
        <f>SUM(Table1[[#This Row],[Punctuality (out of 5)]:[Team Work(out of 5)]])</f>
        <v>20</v>
      </c>
      <c r="Q42" t="str" cm="1">
        <f t="array" ref="Q42">_xlfn.IFS(P42&gt;19, "Good", P42&gt;=15, "Mediocre", P42&lt;15, "Unsatisfactory")</f>
        <v>Good</v>
      </c>
      <c r="R42" t="str">
        <f>IF(Table1[[#This Row],[Rating]]="Good", "Yes", "No")</f>
        <v>Yes</v>
      </c>
      <c r="S42" t="s">
        <v>97</v>
      </c>
    </row>
    <row r="43" spans="1:19" ht="30" x14ac:dyDescent="0.25">
      <c r="A43">
        <v>41</v>
      </c>
      <c r="B43" t="s">
        <v>86</v>
      </c>
      <c r="C43" t="s">
        <v>181</v>
      </c>
      <c r="D43" t="s">
        <v>152</v>
      </c>
      <c r="E43" s="32" t="s">
        <v>421</v>
      </c>
      <c r="F43">
        <v>2025</v>
      </c>
      <c r="G43" t="s">
        <v>26</v>
      </c>
      <c r="H43" s="11">
        <v>41306</v>
      </c>
      <c r="I43" s="11">
        <v>45658</v>
      </c>
      <c r="J43" t="s">
        <v>163</v>
      </c>
      <c r="K43">
        <v>4</v>
      </c>
      <c r="L43">
        <v>4</v>
      </c>
      <c r="M43">
        <v>4</v>
      </c>
      <c r="N43">
        <v>4</v>
      </c>
      <c r="O43">
        <v>4</v>
      </c>
      <c r="P43">
        <f>SUM(Table1[[#This Row],[Punctuality (out of 5)]:[Team Work(out of 5)]])</f>
        <v>20</v>
      </c>
      <c r="Q43" t="str" cm="1">
        <f t="array" ref="Q43">_xlfn.IFS(P43&gt;19, "Good", P43&gt;=15, "Mediocre", P43&lt;15, "Unsatisfactory")</f>
        <v>Good</v>
      </c>
      <c r="R43" t="str">
        <f>IF(Table1[[#This Row],[Rating]]="Good", "Yes", "No")</f>
        <v>Yes</v>
      </c>
      <c r="S43" t="s">
        <v>97</v>
      </c>
    </row>
    <row r="44" spans="1:19" ht="30" x14ac:dyDescent="0.25">
      <c r="A44">
        <v>42</v>
      </c>
      <c r="B44" t="s">
        <v>87</v>
      </c>
      <c r="C44" t="s">
        <v>178</v>
      </c>
      <c r="D44" t="s">
        <v>152</v>
      </c>
      <c r="E44" s="32" t="s">
        <v>420</v>
      </c>
      <c r="F44">
        <v>2025</v>
      </c>
      <c r="G44" t="s">
        <v>26</v>
      </c>
      <c r="H44" s="11">
        <v>41306</v>
      </c>
      <c r="I44" s="11">
        <v>45658</v>
      </c>
      <c r="J44" t="s">
        <v>163</v>
      </c>
      <c r="K44">
        <v>4</v>
      </c>
      <c r="L44">
        <v>4</v>
      </c>
      <c r="M44">
        <v>4</v>
      </c>
      <c r="N44">
        <v>4</v>
      </c>
      <c r="O44">
        <v>4</v>
      </c>
      <c r="P44">
        <f>SUM(Table1[[#This Row],[Punctuality (out of 5)]:[Team Work(out of 5)]])</f>
        <v>20</v>
      </c>
      <c r="Q44" t="str" cm="1">
        <f t="array" ref="Q44">_xlfn.IFS(P44&gt;19, "Good", P44&gt;=15, "Mediocre", P44&lt;15, "Unsatisfactory")</f>
        <v>Good</v>
      </c>
      <c r="R44" t="str">
        <f>IF(Table1[[#This Row],[Rating]]="Good", "Yes", "No")</f>
        <v>Yes</v>
      </c>
      <c r="S44" t="s">
        <v>97</v>
      </c>
    </row>
    <row r="45" spans="1:19" x14ac:dyDescent="0.25">
      <c r="A45">
        <v>43</v>
      </c>
      <c r="B45" t="s">
        <v>88</v>
      </c>
      <c r="C45" t="s">
        <v>197</v>
      </c>
      <c r="D45" t="s">
        <v>152</v>
      </c>
      <c r="E45" t="s">
        <v>155</v>
      </c>
      <c r="F45">
        <v>2025</v>
      </c>
      <c r="G45" t="s">
        <v>26</v>
      </c>
      <c r="H45" s="11">
        <v>41306</v>
      </c>
      <c r="I45" s="11">
        <v>45658</v>
      </c>
      <c r="J45" t="s">
        <v>163</v>
      </c>
      <c r="K45">
        <v>4</v>
      </c>
      <c r="L45">
        <v>4</v>
      </c>
      <c r="M45">
        <v>4</v>
      </c>
      <c r="N45">
        <v>4</v>
      </c>
      <c r="O45">
        <v>4</v>
      </c>
      <c r="P45">
        <f>SUM(Table1[[#This Row],[Punctuality (out of 5)]:[Team Work(out of 5)]])</f>
        <v>20</v>
      </c>
      <c r="Q45" t="str" cm="1">
        <f t="array" ref="Q45">_xlfn.IFS(P45&gt;19, "Good", P45&gt;=15, "Mediocre", P45&lt;15, "Unsatisfactory")</f>
        <v>Good</v>
      </c>
      <c r="R45" t="str">
        <f>IF(Table1[[#This Row],[Rating]]="Good", "Yes", "No")</f>
        <v>Yes</v>
      </c>
      <c r="S45" t="s">
        <v>97</v>
      </c>
    </row>
    <row r="46" spans="1:19" x14ac:dyDescent="0.25">
      <c r="A46">
        <v>44</v>
      </c>
      <c r="B46" t="s">
        <v>89</v>
      </c>
      <c r="C46" t="s">
        <v>196</v>
      </c>
      <c r="D46" t="s">
        <v>152</v>
      </c>
      <c r="E46" t="s">
        <v>156</v>
      </c>
      <c r="F46">
        <v>2025</v>
      </c>
      <c r="G46" t="s">
        <v>26</v>
      </c>
      <c r="H46" s="11">
        <v>41306</v>
      </c>
      <c r="I46" s="11">
        <v>45658</v>
      </c>
      <c r="J46" t="s">
        <v>163</v>
      </c>
      <c r="K46">
        <v>4</v>
      </c>
      <c r="L46">
        <v>4</v>
      </c>
      <c r="M46">
        <v>4</v>
      </c>
      <c r="N46">
        <v>4</v>
      </c>
      <c r="O46">
        <v>4</v>
      </c>
      <c r="P46">
        <f>SUM(Table1[[#This Row],[Punctuality (out of 5)]:[Team Work(out of 5)]])</f>
        <v>20</v>
      </c>
      <c r="Q46" t="str" cm="1">
        <f t="array" ref="Q46">_xlfn.IFS(P46&gt;19, "Good", P46&gt;=15, "Mediocre", P46&lt;15, "Unsatisfactory")</f>
        <v>Good</v>
      </c>
      <c r="R46" t="str">
        <f>IF(Table1[[#This Row],[Rating]]="Good", "Yes", "No")</f>
        <v>Yes</v>
      </c>
      <c r="S46" t="s">
        <v>97</v>
      </c>
    </row>
    <row r="47" spans="1:19" ht="30" x14ac:dyDescent="0.25">
      <c r="A47">
        <v>45</v>
      </c>
      <c r="B47" t="s">
        <v>90</v>
      </c>
      <c r="C47" t="s">
        <v>168</v>
      </c>
      <c r="D47" t="s">
        <v>152</v>
      </c>
      <c r="E47" s="32" t="s">
        <v>418</v>
      </c>
      <c r="F47">
        <v>2025</v>
      </c>
      <c r="G47" t="s">
        <v>26</v>
      </c>
      <c r="H47" s="11">
        <v>41306</v>
      </c>
      <c r="I47" s="11">
        <v>45658</v>
      </c>
      <c r="J47" t="s">
        <v>163</v>
      </c>
      <c r="K47">
        <v>4</v>
      </c>
      <c r="L47">
        <v>4</v>
      </c>
      <c r="M47">
        <v>4</v>
      </c>
      <c r="N47">
        <v>4</v>
      </c>
      <c r="O47">
        <v>4</v>
      </c>
      <c r="P47">
        <f>SUM(Table1[[#This Row],[Punctuality (out of 5)]:[Team Work(out of 5)]])</f>
        <v>20</v>
      </c>
      <c r="Q47" t="str" cm="1">
        <f t="array" ref="Q47">_xlfn.IFS(P47&gt;19, "Good", P47&gt;=15, "Mediocre", P47&lt;15, "Unsatisfactory")</f>
        <v>Good</v>
      </c>
      <c r="R47" t="str">
        <f>IF(Table1[[#This Row],[Rating]]="Good", "Yes", "No")</f>
        <v>Yes</v>
      </c>
      <c r="S47" t="s">
        <v>97</v>
      </c>
    </row>
    <row r="48" spans="1:19" x14ac:dyDescent="0.25">
      <c r="A48">
        <v>46</v>
      </c>
      <c r="B48" t="s">
        <v>91</v>
      </c>
      <c r="C48" t="s">
        <v>186</v>
      </c>
      <c r="D48" t="s">
        <v>152</v>
      </c>
      <c r="E48" t="s">
        <v>158</v>
      </c>
      <c r="F48">
        <v>2025</v>
      </c>
      <c r="G48" t="s">
        <v>26</v>
      </c>
      <c r="H48" s="11">
        <v>41487</v>
      </c>
      <c r="I48" s="11">
        <v>45474</v>
      </c>
      <c r="J48" t="s">
        <v>163</v>
      </c>
      <c r="K48">
        <v>4</v>
      </c>
      <c r="L48">
        <v>4</v>
      </c>
      <c r="M48">
        <v>4</v>
      </c>
      <c r="N48">
        <v>4</v>
      </c>
      <c r="O48">
        <v>4</v>
      </c>
      <c r="P48">
        <f>SUM(Table1[[#This Row],[Punctuality (out of 5)]:[Team Work(out of 5)]])</f>
        <v>20</v>
      </c>
      <c r="Q48" t="str" cm="1">
        <f t="array" ref="Q48">_xlfn.IFS(P48&gt;19, "Good", P48&gt;=15, "Mediocre", P48&lt;15, "Unsatisfactory")</f>
        <v>Good</v>
      </c>
      <c r="R48" t="str">
        <f>IF(Table1[[#This Row],[Rating]]="Good", "Yes", "No")</f>
        <v>Yes</v>
      </c>
      <c r="S48" t="s">
        <v>97</v>
      </c>
    </row>
    <row r="49" spans="1:19" ht="30" x14ac:dyDescent="0.25">
      <c r="A49">
        <v>47</v>
      </c>
      <c r="B49" t="s">
        <v>92</v>
      </c>
      <c r="C49" t="s">
        <v>173</v>
      </c>
      <c r="D49" t="s">
        <v>152</v>
      </c>
      <c r="E49" s="32" t="s">
        <v>419</v>
      </c>
      <c r="F49">
        <v>2025</v>
      </c>
      <c r="G49" t="s">
        <v>26</v>
      </c>
      <c r="H49" s="11">
        <v>41487</v>
      </c>
      <c r="I49" s="11">
        <v>45474</v>
      </c>
      <c r="J49" t="s">
        <v>163</v>
      </c>
      <c r="K49">
        <v>4</v>
      </c>
      <c r="L49">
        <v>4</v>
      </c>
      <c r="M49">
        <v>4</v>
      </c>
      <c r="N49">
        <v>4</v>
      </c>
      <c r="O49">
        <v>4</v>
      </c>
      <c r="P49">
        <f>SUM(Table1[[#This Row],[Punctuality (out of 5)]:[Team Work(out of 5)]])</f>
        <v>20</v>
      </c>
      <c r="Q49" t="str" cm="1">
        <f t="array" ref="Q49">_xlfn.IFS(P49&gt;19, "Good", P49&gt;=15, "Mediocre", P49&lt;15, "Unsatisfactory")</f>
        <v>Good</v>
      </c>
      <c r="R49" t="str">
        <f>IF(Table1[[#This Row],[Rating]]="Good", "Yes", "No")</f>
        <v>Yes</v>
      </c>
      <c r="S49" t="s">
        <v>97</v>
      </c>
    </row>
    <row r="50" spans="1:19" ht="30" x14ac:dyDescent="0.25">
      <c r="A50">
        <v>48</v>
      </c>
      <c r="B50" t="s">
        <v>93</v>
      </c>
      <c r="C50" t="s">
        <v>207</v>
      </c>
      <c r="D50" t="s">
        <v>152</v>
      </c>
      <c r="E50" s="32" t="s">
        <v>423</v>
      </c>
      <c r="F50">
        <v>2025</v>
      </c>
      <c r="G50" t="s">
        <v>26</v>
      </c>
      <c r="H50" s="11">
        <v>41487</v>
      </c>
      <c r="I50" s="11">
        <v>45474</v>
      </c>
      <c r="J50" t="s">
        <v>163</v>
      </c>
      <c r="K50">
        <v>4</v>
      </c>
      <c r="L50">
        <v>4</v>
      </c>
      <c r="M50">
        <v>4</v>
      </c>
      <c r="N50">
        <v>4</v>
      </c>
      <c r="O50">
        <v>4</v>
      </c>
      <c r="P50">
        <f>SUM(Table1[[#This Row],[Punctuality (out of 5)]:[Team Work(out of 5)]])</f>
        <v>20</v>
      </c>
      <c r="Q50" t="str" cm="1">
        <f t="array" ref="Q50">_xlfn.IFS(P50&gt;19, "Good", P50&gt;=15, "Mediocre", P50&lt;15, "Unsatisfactory")</f>
        <v>Good</v>
      </c>
      <c r="R50" t="str">
        <f>IF(Table1[[#This Row],[Rating]]="Good", "Yes", "No")</f>
        <v>Yes</v>
      </c>
      <c r="S50" t="s">
        <v>97</v>
      </c>
    </row>
    <row r="51" spans="1:19" ht="30" x14ac:dyDescent="0.25">
      <c r="A51">
        <v>49</v>
      </c>
      <c r="B51" t="s">
        <v>94</v>
      </c>
      <c r="C51" t="s">
        <v>191</v>
      </c>
      <c r="D51" t="s">
        <v>152</v>
      </c>
      <c r="E51" s="32" t="s">
        <v>422</v>
      </c>
      <c r="F51">
        <v>2025</v>
      </c>
      <c r="G51" t="s">
        <v>26</v>
      </c>
      <c r="H51" s="11">
        <v>41487</v>
      </c>
      <c r="I51" s="11">
        <v>45474</v>
      </c>
      <c r="J51" t="s">
        <v>163</v>
      </c>
      <c r="K51">
        <v>4</v>
      </c>
      <c r="L51">
        <v>4</v>
      </c>
      <c r="M51">
        <v>4</v>
      </c>
      <c r="N51">
        <v>4</v>
      </c>
      <c r="O51">
        <v>4</v>
      </c>
      <c r="P51">
        <f>SUM(Table1[[#This Row],[Punctuality (out of 5)]:[Team Work(out of 5)]])</f>
        <v>20</v>
      </c>
      <c r="Q51" t="str" cm="1">
        <f t="array" ref="Q51">_xlfn.IFS(P51&gt;19, "Good", P51&gt;=15, "Mediocre", P51&lt;15, "Unsatisfactory")</f>
        <v>Good</v>
      </c>
      <c r="R51" t="str">
        <f>IF(Table1[[#This Row],[Rating]]="Good", "Yes", "No")</f>
        <v>Yes</v>
      </c>
      <c r="S51" t="s">
        <v>97</v>
      </c>
    </row>
    <row r="52" spans="1:19" x14ac:dyDescent="0.25">
      <c r="A52">
        <v>50</v>
      </c>
      <c r="B52" t="s">
        <v>95</v>
      </c>
      <c r="C52" t="s">
        <v>206</v>
      </c>
      <c r="D52" t="s">
        <v>152</v>
      </c>
      <c r="E52" t="s">
        <v>162</v>
      </c>
      <c r="F52">
        <v>2025</v>
      </c>
      <c r="G52" t="s">
        <v>26</v>
      </c>
      <c r="H52" s="11">
        <v>41487</v>
      </c>
      <c r="I52" s="11">
        <v>45474</v>
      </c>
      <c r="J52" t="s">
        <v>163</v>
      </c>
      <c r="K52">
        <v>4</v>
      </c>
      <c r="L52">
        <v>4</v>
      </c>
      <c r="M52">
        <v>4</v>
      </c>
      <c r="N52">
        <v>4</v>
      </c>
      <c r="O52">
        <v>4</v>
      </c>
      <c r="P52">
        <f>SUM(Table1[[#This Row],[Punctuality (out of 5)]:[Team Work(out of 5)]])</f>
        <v>20</v>
      </c>
      <c r="Q52" t="str" cm="1">
        <f t="array" ref="Q52">_xlfn.IFS(P52&gt;19, "Good", P52&gt;=15, "Mediocre", P52&lt;15, "Unsatisfactory")</f>
        <v>Good</v>
      </c>
      <c r="R52" t="str">
        <f>IF(Table1[[#This Row],[Rating]]="Good", "Yes", "No")</f>
        <v>Yes</v>
      </c>
      <c r="S52" t="s">
        <v>97</v>
      </c>
    </row>
    <row r="56" spans="1:19" x14ac:dyDescent="0.25">
      <c r="I56"/>
    </row>
    <row r="57" spans="1:19" x14ac:dyDescent="0.25">
      <c r="I57"/>
    </row>
    <row r="58" spans="1:19" x14ac:dyDescent="0.25">
      <c r="I58"/>
    </row>
    <row r="59" spans="1:19" x14ac:dyDescent="0.25">
      <c r="I59"/>
    </row>
    <row r="60" spans="1:19" x14ac:dyDescent="0.25">
      <c r="I60"/>
    </row>
    <row r="61" spans="1:19" x14ac:dyDescent="0.25">
      <c r="I61"/>
    </row>
    <row r="62" spans="1:19" x14ac:dyDescent="0.25">
      <c r="I62"/>
    </row>
    <row r="63" spans="1:19" x14ac:dyDescent="0.25">
      <c r="I63"/>
    </row>
    <row r="64" spans="1:19" x14ac:dyDescent="0.25">
      <c r="I64"/>
    </row>
    <row r="65" spans="9:9" x14ac:dyDescent="0.25">
      <c r="I65"/>
    </row>
  </sheetData>
  <mergeCells count="1">
    <mergeCell ref="D1:Q1"/>
  </mergeCells>
  <phoneticPr fontId="3" type="noConversion"/>
  <conditionalFormatting sqref="K3:O1048576">
    <cfRule type="cellIs" dxfId="32" priority="1" operator="equal">
      <formula>3</formula>
    </cfRule>
    <cfRule type="cellIs" dxfId="31" priority="2" operator="greaterThan">
      <formula>3</formula>
    </cfRule>
    <cfRule type="cellIs" dxfId="30" priority="5" operator="equal">
      <formula>3</formula>
    </cfRule>
    <cfRule type="cellIs" dxfId="29" priority="28" operator="equal">
      <formula>5</formula>
    </cfRule>
    <cfRule type="cellIs" dxfId="28" priority="29" operator="equal">
      <formula>4</formula>
    </cfRule>
    <cfRule type="cellIs" dxfId="27" priority="30" operator="equal">
      <formula>3</formula>
    </cfRule>
    <cfRule type="cellIs" dxfId="26" priority="31" operator="equal">
      <formula>2</formula>
    </cfRule>
    <cfRule type="cellIs" dxfId="25" priority="32" operator="equal">
      <formula>1</formula>
    </cfRule>
    <cfRule type="cellIs" dxfId="24" priority="33" operator="equal">
      <formula>"1,2"</formula>
    </cfRule>
  </conditionalFormatting>
  <conditionalFormatting sqref="P3:P1048576">
    <cfRule type="cellIs" dxfId="23" priority="24" operator="greaterThan">
      <formula>19</formula>
    </cfRule>
    <cfRule type="cellIs" dxfId="22" priority="25" operator="between">
      <formula>15</formula>
      <formula>19</formula>
    </cfRule>
    <cfRule type="cellIs" dxfId="21" priority="26" operator="between">
      <formula>5</formula>
      <formula>14</formula>
    </cfRule>
    <cfRule type="cellIs" dxfId="20" priority="27" operator="between">
      <formula>5</formula>
      <formula>10</formula>
    </cfRule>
  </conditionalFormatting>
  <conditionalFormatting sqref="P2">
    <cfRule type="cellIs" dxfId="19" priority="18" operator="equal">
      <formula>5</formula>
    </cfRule>
    <cfRule type="cellIs" dxfId="18" priority="19" operator="equal">
      <formula>4</formula>
    </cfRule>
    <cfRule type="cellIs" dxfId="17" priority="20" operator="equal">
      <formula>3</formula>
    </cfRule>
    <cfRule type="cellIs" dxfId="16" priority="21" operator="equal">
      <formula>2</formula>
    </cfRule>
    <cfRule type="cellIs" dxfId="15" priority="22" operator="equal">
      <formula>1</formula>
    </cfRule>
    <cfRule type="cellIs" dxfId="14" priority="23" operator="equal">
      <formula>"1,2"</formula>
    </cfRule>
  </conditionalFormatting>
  <conditionalFormatting sqref="Q4">
    <cfRule type="cellIs" dxfId="13" priority="17" operator="equal">
      <formula>"Unsatisfactory"</formula>
    </cfRule>
  </conditionalFormatting>
  <conditionalFormatting sqref="Q3:Q52">
    <cfRule type="cellIs" dxfId="12" priority="13" operator="equal">
      <formula>"Mediocre"</formula>
    </cfRule>
    <cfRule type="cellIs" dxfId="11" priority="14" operator="equal">
      <formula>"Medicore"</formula>
    </cfRule>
    <cfRule type="cellIs" dxfId="10" priority="15" operator="equal">
      <formula>"Good"</formula>
    </cfRule>
    <cfRule type="cellIs" dxfId="9" priority="16" operator="equal">
      <formula>"Unsatisfactory"</formula>
    </cfRule>
  </conditionalFormatting>
  <conditionalFormatting sqref="R2:R52">
    <cfRule type="cellIs" dxfId="8" priority="11" operator="equal">
      <formula>"Yes"</formula>
    </cfRule>
    <cfRule type="cellIs" dxfId="7" priority="12" operator="equal">
      <formula>"No"</formula>
    </cfRule>
  </conditionalFormatting>
  <conditionalFormatting sqref="S2:S52">
    <cfRule type="cellIs" dxfId="6" priority="7" operator="equal">
      <formula>"Exit"</formula>
    </cfRule>
    <cfRule type="cellIs" dxfId="5" priority="8" operator="equal">
      <formula>"Probation"</formula>
    </cfRule>
    <cfRule type="cellIs" dxfId="4" priority="9" operator="equal">
      <formula>"Probation Extended"</formula>
    </cfRule>
    <cfRule type="cellIs" dxfId="3" priority="10" operator="equal">
      <formula>"Confirm"</formula>
    </cfRule>
  </conditionalFormatting>
  <conditionalFormatting sqref="S1:S1048576">
    <cfRule type="cellIs" dxfId="2" priority="6" operator="equal">
      <formula>"Probation Extend"</formula>
    </cfRule>
  </conditionalFormatting>
  <conditionalFormatting sqref="K3:K1048576">
    <cfRule type="cellIs" dxfId="1" priority="4" operator="greaterThan">
      <formula>3</formula>
    </cfRule>
  </conditionalFormatting>
  <conditionalFormatting sqref="L3:O1048576">
    <cfRule type="cellIs" dxfId="0" priority="3" operator="greaterThan">
      <formula>3</formula>
    </cfRule>
  </conditionalFormatting>
  <dataValidations count="5">
    <dataValidation type="list" allowBlank="1" showInputMessage="1" showErrorMessage="1" sqref="K2:N1048576" xr:uid="{FC848937-0A82-48BF-8B78-BA7EEF2BE286}">
      <formula1>"1,2,3,4,5"</formula1>
    </dataValidation>
    <dataValidation type="list" allowBlank="1" showInputMessage="1" showErrorMessage="1" sqref="S1:S1048576" xr:uid="{C5074310-1743-4F04-AAD7-55BFC202E151}">
      <formula1>"Probation, Probation Extend, Confirm, Exit"</formula1>
    </dataValidation>
    <dataValidation type="list" allowBlank="1" showInputMessage="1" showErrorMessage="1" sqref="O2:O1048576" xr:uid="{E6E1AB95-DBF3-484F-9C3A-7F3157D5E510}">
      <formula1>"1, 2, 3, 4, 5"</formula1>
    </dataValidation>
    <dataValidation type="list" allowBlank="1" showInputMessage="1" showErrorMessage="1" sqref="Q2:Q1048576" xr:uid="{B683C168-62AD-4F50-B36B-36E9F86227F1}">
      <formula1>"Good, Medicore, Unsatisfactory"</formula1>
    </dataValidation>
    <dataValidation type="list" allowBlank="1" showInputMessage="1" showErrorMessage="1" sqref="R3:R52" xr:uid="{AFE13F25-8B3B-4321-B74E-FE30C4B19A66}">
      <formula1>"Yes, 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4AF-9DFF-41E5-968C-D2B38CB88994}">
  <dimension ref="A1:P11"/>
  <sheetViews>
    <sheetView workbookViewId="0">
      <selection activeCell="H15" sqref="H15"/>
    </sheetView>
  </sheetViews>
  <sheetFormatPr defaultRowHeight="15" x14ac:dyDescent="0.25"/>
  <cols>
    <col min="1" max="1" width="7" customWidth="1"/>
    <col min="2" max="2" width="11.7109375" customWidth="1"/>
    <col min="3" max="3" width="14" bestFit="1" customWidth="1"/>
    <col min="4" max="4" width="17.42578125" bestFit="1" customWidth="1"/>
    <col min="5" max="5" width="16.5703125" bestFit="1" customWidth="1"/>
    <col min="6" max="6" width="19.7109375" bestFit="1" customWidth="1"/>
    <col min="7" max="7" width="16.140625" customWidth="1"/>
    <col min="8" max="8" width="20.42578125" customWidth="1"/>
    <col min="9" max="9" width="25.85546875" customWidth="1"/>
    <col min="10" max="10" width="21.28515625" customWidth="1"/>
    <col min="11" max="11" width="13.28515625" customWidth="1"/>
    <col min="12" max="12" width="11.140625" customWidth="1"/>
    <col min="13" max="13" width="11.28515625" style="26" bestFit="1" customWidth="1"/>
    <col min="14" max="14" width="33.85546875" style="26" customWidth="1"/>
    <col min="15" max="15" width="32" bestFit="1" customWidth="1"/>
    <col min="16" max="16" width="16.140625" bestFit="1" customWidth="1"/>
  </cols>
  <sheetData>
    <row r="1" spans="1:16" s="36" customFormat="1" ht="26.25" x14ac:dyDescent="0.4">
      <c r="D1" s="46" t="s">
        <v>426</v>
      </c>
      <c r="E1" s="47"/>
      <c r="F1" s="47"/>
      <c r="G1" s="47"/>
      <c r="H1" s="47"/>
      <c r="I1" s="47"/>
      <c r="J1" s="47"/>
      <c r="M1" s="37"/>
      <c r="N1" s="37"/>
    </row>
    <row r="2" spans="1:16" ht="18.75" x14ac:dyDescent="0.3">
      <c r="A2" s="45" t="s">
        <v>260</v>
      </c>
      <c r="B2" s="44"/>
      <c r="C2" s="44"/>
      <c r="D2" s="44"/>
      <c r="E2" s="44"/>
      <c r="F2" s="44"/>
      <c r="G2" s="44"/>
      <c r="H2" s="44"/>
      <c r="I2" s="44"/>
    </row>
    <row r="3" spans="1:16" x14ac:dyDescent="0.25">
      <c r="A3" s="43" t="s">
        <v>259</v>
      </c>
      <c r="B3" s="44"/>
      <c r="C3" s="44"/>
      <c r="D3" s="44"/>
      <c r="E3" s="44"/>
      <c r="F3" s="44"/>
      <c r="G3" s="44"/>
      <c r="H3" s="44"/>
    </row>
    <row r="5" spans="1:16" x14ac:dyDescent="0.25">
      <c r="A5" s="15" t="s">
        <v>0</v>
      </c>
      <c r="B5" s="15" t="s">
        <v>55</v>
      </c>
      <c r="C5" s="15" t="s">
        <v>4</v>
      </c>
      <c r="D5" s="15" t="s">
        <v>5</v>
      </c>
      <c r="E5" s="15" t="s">
        <v>6</v>
      </c>
      <c r="F5" s="15" t="s">
        <v>9</v>
      </c>
      <c r="G5" s="15" t="s">
        <v>7</v>
      </c>
      <c r="H5" s="15" t="s">
        <v>258</v>
      </c>
      <c r="I5" s="15" t="s">
        <v>57</v>
      </c>
      <c r="J5" s="15" t="s">
        <v>337</v>
      </c>
      <c r="K5" s="15" t="s">
        <v>253</v>
      </c>
      <c r="L5" s="15" t="s">
        <v>338</v>
      </c>
      <c r="M5" s="29" t="s">
        <v>254</v>
      </c>
      <c r="N5" s="29" t="s">
        <v>255</v>
      </c>
      <c r="O5" s="15" t="s">
        <v>256</v>
      </c>
      <c r="P5" s="15" t="s">
        <v>257</v>
      </c>
    </row>
    <row r="6" spans="1:16" x14ac:dyDescent="0.25">
      <c r="A6">
        <v>1</v>
      </c>
      <c r="B6" t="s">
        <v>289</v>
      </c>
      <c r="C6" t="s">
        <v>295</v>
      </c>
      <c r="D6" t="s">
        <v>151</v>
      </c>
      <c r="E6" t="s">
        <v>48</v>
      </c>
      <c r="F6" t="s">
        <v>49</v>
      </c>
      <c r="G6" s="11">
        <v>43497</v>
      </c>
      <c r="H6" s="11">
        <v>45652</v>
      </c>
      <c r="I6" t="s">
        <v>181</v>
      </c>
      <c r="J6" t="s">
        <v>343</v>
      </c>
      <c r="K6" s="11">
        <v>45658</v>
      </c>
      <c r="L6">
        <v>123</v>
      </c>
      <c r="M6" s="26" t="s">
        <v>342</v>
      </c>
      <c r="N6" s="26" t="s">
        <v>301</v>
      </c>
      <c r="O6" t="s">
        <v>373</v>
      </c>
      <c r="P6" t="s">
        <v>356</v>
      </c>
    </row>
    <row r="7" spans="1:16" x14ac:dyDescent="0.25">
      <c r="A7">
        <v>2</v>
      </c>
      <c r="B7" t="s">
        <v>290</v>
      </c>
      <c r="C7" t="s">
        <v>296</v>
      </c>
      <c r="D7" t="s">
        <v>150</v>
      </c>
      <c r="E7" t="s">
        <v>162</v>
      </c>
      <c r="F7" t="s">
        <v>218</v>
      </c>
      <c r="G7" s="11">
        <v>44774</v>
      </c>
      <c r="H7" s="11">
        <v>45652</v>
      </c>
      <c r="I7" t="s">
        <v>205</v>
      </c>
      <c r="J7" t="s">
        <v>343</v>
      </c>
      <c r="K7" s="11">
        <v>45658</v>
      </c>
      <c r="L7">
        <v>456</v>
      </c>
      <c r="M7" s="26" t="s">
        <v>339</v>
      </c>
      <c r="N7" s="26" t="s">
        <v>302</v>
      </c>
      <c r="O7" t="s">
        <v>360</v>
      </c>
      <c r="P7" t="s">
        <v>357</v>
      </c>
    </row>
    <row r="8" spans="1:16" x14ac:dyDescent="0.25">
      <c r="A8">
        <v>3</v>
      </c>
      <c r="B8" t="s">
        <v>291</v>
      </c>
      <c r="C8" t="s">
        <v>297</v>
      </c>
      <c r="D8" t="s">
        <v>150</v>
      </c>
      <c r="E8" t="s">
        <v>159</v>
      </c>
      <c r="F8" t="s">
        <v>250</v>
      </c>
      <c r="G8" s="11">
        <v>44774</v>
      </c>
      <c r="H8" s="11">
        <v>45652</v>
      </c>
      <c r="I8" t="s">
        <v>172</v>
      </c>
      <c r="J8" t="s">
        <v>343</v>
      </c>
      <c r="K8" s="11">
        <v>45658</v>
      </c>
      <c r="L8">
        <v>17823</v>
      </c>
      <c r="M8" s="26" t="s">
        <v>339</v>
      </c>
      <c r="N8" s="26" t="s">
        <v>303</v>
      </c>
      <c r="O8" t="s">
        <v>371</v>
      </c>
      <c r="P8" t="s">
        <v>357</v>
      </c>
    </row>
    <row r="9" spans="1:16" x14ac:dyDescent="0.25">
      <c r="A9">
        <v>4</v>
      </c>
      <c r="B9" t="s">
        <v>292</v>
      </c>
      <c r="C9" t="s">
        <v>298</v>
      </c>
      <c r="D9" t="s">
        <v>47</v>
      </c>
      <c r="E9" t="s">
        <v>155</v>
      </c>
      <c r="F9" t="s">
        <v>218</v>
      </c>
      <c r="G9" s="11">
        <v>45444</v>
      </c>
      <c r="H9" s="11">
        <v>45652</v>
      </c>
      <c r="I9" t="s">
        <v>199</v>
      </c>
      <c r="J9" t="s">
        <v>343</v>
      </c>
      <c r="K9" s="11">
        <v>45658</v>
      </c>
      <c r="L9">
        <v>1123</v>
      </c>
      <c r="M9" s="26" t="s">
        <v>340</v>
      </c>
      <c r="N9" s="26" t="s">
        <v>304</v>
      </c>
      <c r="O9" t="s">
        <v>361</v>
      </c>
      <c r="P9" t="s">
        <v>357</v>
      </c>
    </row>
    <row r="10" spans="1:16" x14ac:dyDescent="0.25">
      <c r="A10">
        <v>5</v>
      </c>
      <c r="B10" t="s">
        <v>293</v>
      </c>
      <c r="C10" t="s">
        <v>299</v>
      </c>
      <c r="D10" t="s">
        <v>47</v>
      </c>
      <c r="E10" t="s">
        <v>159</v>
      </c>
      <c r="F10" t="s">
        <v>250</v>
      </c>
      <c r="G10" s="11">
        <v>45444</v>
      </c>
      <c r="H10" s="11">
        <v>45652</v>
      </c>
      <c r="I10" t="s">
        <v>171</v>
      </c>
      <c r="J10" t="s">
        <v>375</v>
      </c>
      <c r="K10" s="11">
        <v>45658</v>
      </c>
      <c r="L10">
        <v>1234</v>
      </c>
      <c r="M10" s="26" t="s">
        <v>340</v>
      </c>
      <c r="N10" s="26" t="s">
        <v>305</v>
      </c>
      <c r="O10" t="s">
        <v>366</v>
      </c>
      <c r="P10" t="s">
        <v>349</v>
      </c>
    </row>
    <row r="11" spans="1:16" x14ac:dyDescent="0.25">
      <c r="A11">
        <v>6</v>
      </c>
      <c r="B11" t="s">
        <v>294</v>
      </c>
      <c r="C11" t="s">
        <v>300</v>
      </c>
      <c r="D11" t="s">
        <v>151</v>
      </c>
      <c r="E11" t="s">
        <v>158</v>
      </c>
      <c r="F11" t="s">
        <v>250</v>
      </c>
      <c r="G11" s="11">
        <v>43313</v>
      </c>
      <c r="H11" s="11">
        <v>45652</v>
      </c>
      <c r="I11" t="s">
        <v>186</v>
      </c>
      <c r="J11" t="s">
        <v>343</v>
      </c>
      <c r="K11" s="11">
        <v>45658</v>
      </c>
      <c r="L11">
        <v>780</v>
      </c>
      <c r="M11" s="26" t="s">
        <v>341</v>
      </c>
      <c r="N11" s="26" t="s">
        <v>306</v>
      </c>
      <c r="O11" t="s">
        <v>371</v>
      </c>
      <c r="P11" t="s">
        <v>357</v>
      </c>
    </row>
  </sheetData>
  <mergeCells count="3">
    <mergeCell ref="A3:H3"/>
    <mergeCell ref="A2:I2"/>
    <mergeCell ref="D1:J1"/>
  </mergeCells>
  <phoneticPr fontId="3" type="noConversion"/>
  <hyperlinks>
    <hyperlink ref="A3" r:id="rId1" xr:uid="{B6AA1AE0-57C6-4BD9-939C-078BEB4DA5EF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1273DF-7B13-49B4-BE2F-F0956FA7E76E}">
          <x14:formula1>
            <xm:f>'Exit Category Policy'!$C$3:$C$17</xm:f>
          </x14:formula1>
          <xm:sqref>O1:O1048576</xm:sqref>
        </x14:dataValidation>
        <x14:dataValidation type="list" allowBlank="1" showInputMessage="1" showErrorMessage="1" xr:uid="{EA2625FE-6530-4852-893B-EF11657FD8D6}">
          <x14:formula1>
            <xm:f>'Exit Category Policy'!$H$4:$H$16</xm:f>
          </x14:formula1>
          <xm:sqref>P1:P1048576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FF65-8AE5-41CD-8C99-618F72A46992}">
  <dimension ref="A1:AD8"/>
  <sheetViews>
    <sheetView zoomScaleNormal="100" workbookViewId="0">
      <selection activeCell="B2" sqref="B2"/>
    </sheetView>
  </sheetViews>
  <sheetFormatPr defaultRowHeight="15" x14ac:dyDescent="0.25"/>
  <cols>
    <col min="1" max="1" width="14" bestFit="1" customWidth="1"/>
    <col min="2" max="2" width="20.42578125" customWidth="1"/>
    <col min="3" max="3" width="20.28515625" bestFit="1" customWidth="1"/>
    <col min="4" max="4" width="19.7109375" bestFit="1" customWidth="1"/>
    <col min="5" max="5" width="33.28515625" customWidth="1"/>
    <col min="6" max="6" width="34.7109375" customWidth="1"/>
    <col min="7" max="7" width="38.42578125" customWidth="1"/>
    <col min="8" max="9" width="40.7109375" customWidth="1"/>
    <col min="10" max="10" width="49.42578125" customWidth="1"/>
    <col min="11" max="11" width="52.5703125" customWidth="1"/>
    <col min="12" max="12" width="44.140625" customWidth="1"/>
    <col min="13" max="13" width="52.140625" customWidth="1"/>
    <col min="14" max="14" width="73.42578125" customWidth="1"/>
    <col min="15" max="16" width="43.28515625" customWidth="1"/>
    <col min="17" max="17" width="54.5703125" customWidth="1"/>
    <col min="18" max="18" width="72.42578125" customWidth="1"/>
    <col min="19" max="19" width="23.7109375" bestFit="1" customWidth="1"/>
    <col min="20" max="20" width="14.85546875" customWidth="1"/>
    <col min="21" max="21" width="73.42578125" customWidth="1"/>
    <col min="22" max="22" width="9.42578125" bestFit="1" customWidth="1"/>
    <col min="23" max="23" width="73.42578125" customWidth="1"/>
    <col min="24" max="24" width="9.7109375" bestFit="1" customWidth="1"/>
    <col min="25" max="25" width="28" bestFit="1" customWidth="1"/>
    <col min="26" max="26" width="73.42578125" customWidth="1"/>
    <col min="27" max="27" width="9.140625" customWidth="1"/>
    <col min="28" max="28" width="13.42578125" bestFit="1" customWidth="1"/>
    <col min="29" max="29" width="12.5703125" bestFit="1" customWidth="1"/>
    <col min="30" max="30" width="73.42578125" customWidth="1"/>
  </cols>
  <sheetData>
    <row r="1" spans="1:30" s="38" customFormat="1" ht="26.25" x14ac:dyDescent="0.4">
      <c r="B1" s="46" t="s">
        <v>427</v>
      </c>
      <c r="C1" s="46"/>
      <c r="D1" s="46"/>
      <c r="E1" s="46"/>
      <c r="F1" s="46"/>
      <c r="G1" s="46"/>
    </row>
    <row r="2" spans="1:30" ht="140.25" x14ac:dyDescent="0.25">
      <c r="A2" s="25" t="s">
        <v>261</v>
      </c>
      <c r="B2" s="25" t="s">
        <v>262</v>
      </c>
      <c r="C2" s="25" t="s">
        <v>6</v>
      </c>
      <c r="D2" s="25" t="s">
        <v>9</v>
      </c>
      <c r="E2" s="25" t="s">
        <v>288</v>
      </c>
      <c r="F2" s="25" t="s">
        <v>263</v>
      </c>
      <c r="G2" s="25" t="s">
        <v>264</v>
      </c>
      <c r="H2" s="25" t="s">
        <v>265</v>
      </c>
      <c r="I2" s="25" t="s">
        <v>266</v>
      </c>
      <c r="J2" s="25" t="s">
        <v>267</v>
      </c>
      <c r="K2" s="25" t="s">
        <v>268</v>
      </c>
      <c r="L2" s="25" t="s">
        <v>269</v>
      </c>
      <c r="M2" s="25" t="s">
        <v>270</v>
      </c>
      <c r="N2" s="25" t="s">
        <v>271</v>
      </c>
      <c r="O2" s="25" t="s">
        <v>272</v>
      </c>
      <c r="P2" s="25" t="s">
        <v>273</v>
      </c>
      <c r="Q2" s="25" t="s">
        <v>274</v>
      </c>
      <c r="R2" s="25" t="s">
        <v>275</v>
      </c>
      <c r="S2" s="25" t="s">
        <v>276</v>
      </c>
      <c r="T2" s="25" t="s">
        <v>277</v>
      </c>
      <c r="U2" s="25" t="s">
        <v>278</v>
      </c>
      <c r="V2" s="25" t="s">
        <v>279</v>
      </c>
      <c r="W2" s="25" t="s">
        <v>280</v>
      </c>
      <c r="X2" s="25" t="s">
        <v>281</v>
      </c>
      <c r="Y2" s="25" t="s">
        <v>282</v>
      </c>
      <c r="Z2" s="25" t="s">
        <v>283</v>
      </c>
      <c r="AA2" s="25" t="s">
        <v>284</v>
      </c>
      <c r="AB2" s="25" t="s">
        <v>285</v>
      </c>
      <c r="AC2" s="25" t="s">
        <v>286</v>
      </c>
      <c r="AD2" s="25" t="s">
        <v>287</v>
      </c>
    </row>
    <row r="3" spans="1:30" x14ac:dyDescent="0.25">
      <c r="A3" t="s">
        <v>295</v>
      </c>
      <c r="B3" t="s">
        <v>289</v>
      </c>
      <c r="C3" t="s">
        <v>48</v>
      </c>
      <c r="D3" t="s">
        <v>49</v>
      </c>
      <c r="E3" t="s">
        <v>181</v>
      </c>
      <c r="F3" t="s">
        <v>301</v>
      </c>
      <c r="G3" t="s">
        <v>307</v>
      </c>
      <c r="H3" t="s">
        <v>313</v>
      </c>
      <c r="I3" t="s">
        <v>317</v>
      </c>
      <c r="J3" t="s">
        <v>96</v>
      </c>
      <c r="K3" t="s">
        <v>215</v>
      </c>
      <c r="L3" t="s">
        <v>215</v>
      </c>
      <c r="M3" t="s">
        <v>96</v>
      </c>
      <c r="N3" t="s">
        <v>215</v>
      </c>
      <c r="O3" t="s">
        <v>312</v>
      </c>
      <c r="P3" t="s">
        <v>317</v>
      </c>
      <c r="Q3" t="s">
        <v>215</v>
      </c>
      <c r="R3" t="s">
        <v>215</v>
      </c>
      <c r="S3" t="s">
        <v>327</v>
      </c>
      <c r="T3" t="s">
        <v>96</v>
      </c>
      <c r="U3" t="s">
        <v>215</v>
      </c>
      <c r="V3" t="s">
        <v>333</v>
      </c>
      <c r="W3" t="s">
        <v>96</v>
      </c>
      <c r="X3" t="s">
        <v>333</v>
      </c>
      <c r="Y3" t="s">
        <v>333</v>
      </c>
      <c r="Z3" t="s">
        <v>96</v>
      </c>
      <c r="AA3" t="s">
        <v>96</v>
      </c>
      <c r="AB3" t="s">
        <v>96</v>
      </c>
      <c r="AC3" t="s">
        <v>96</v>
      </c>
      <c r="AD3">
        <v>4</v>
      </c>
    </row>
    <row r="4" spans="1:30" x14ac:dyDescent="0.25">
      <c r="A4" t="s">
        <v>296</v>
      </c>
      <c r="B4" t="s">
        <v>290</v>
      </c>
      <c r="C4" t="s">
        <v>162</v>
      </c>
      <c r="D4" t="s">
        <v>218</v>
      </c>
      <c r="E4" t="s">
        <v>205</v>
      </c>
      <c r="F4" t="s">
        <v>302</v>
      </c>
      <c r="G4" t="s">
        <v>308</v>
      </c>
      <c r="H4" t="s">
        <v>323</v>
      </c>
      <c r="I4" t="s">
        <v>318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313</v>
      </c>
      <c r="P4" t="s">
        <v>318</v>
      </c>
      <c r="Q4" t="s">
        <v>96</v>
      </c>
      <c r="R4" t="s">
        <v>215</v>
      </c>
      <c r="S4" t="s">
        <v>330</v>
      </c>
      <c r="T4" t="s">
        <v>96</v>
      </c>
      <c r="U4" t="s">
        <v>215</v>
      </c>
      <c r="V4" t="s">
        <v>333</v>
      </c>
      <c r="W4" t="s">
        <v>96</v>
      </c>
      <c r="X4" t="s">
        <v>333</v>
      </c>
      <c r="Y4" t="s">
        <v>333</v>
      </c>
      <c r="Z4" t="s">
        <v>96</v>
      </c>
      <c r="AA4" t="s">
        <v>96</v>
      </c>
      <c r="AB4" t="s">
        <v>96</v>
      </c>
      <c r="AC4" t="s">
        <v>96</v>
      </c>
      <c r="AD4">
        <v>4</v>
      </c>
    </row>
    <row r="5" spans="1:30" x14ac:dyDescent="0.25">
      <c r="A5" t="s">
        <v>297</v>
      </c>
      <c r="B5" t="s">
        <v>291</v>
      </c>
      <c r="C5" t="s">
        <v>159</v>
      </c>
      <c r="D5" t="s">
        <v>250</v>
      </c>
      <c r="E5" t="s">
        <v>172</v>
      </c>
      <c r="F5" t="s">
        <v>303</v>
      </c>
      <c r="G5" t="s">
        <v>309</v>
      </c>
      <c r="H5" t="s">
        <v>324</v>
      </c>
      <c r="I5" t="s">
        <v>319</v>
      </c>
      <c r="J5" t="s">
        <v>215</v>
      </c>
      <c r="K5" t="s">
        <v>96</v>
      </c>
      <c r="L5" t="s">
        <v>215</v>
      </c>
      <c r="M5" t="s">
        <v>215</v>
      </c>
      <c r="N5" t="s">
        <v>215</v>
      </c>
      <c r="O5" t="s">
        <v>314</v>
      </c>
      <c r="P5" t="s">
        <v>319</v>
      </c>
      <c r="Q5" t="s">
        <v>96</v>
      </c>
      <c r="R5" t="s">
        <v>96</v>
      </c>
      <c r="S5" t="s">
        <v>328</v>
      </c>
      <c r="T5" t="s">
        <v>215</v>
      </c>
      <c r="U5" t="s">
        <v>96</v>
      </c>
      <c r="V5" t="s">
        <v>333</v>
      </c>
      <c r="W5" t="s">
        <v>96</v>
      </c>
      <c r="X5" t="s">
        <v>333</v>
      </c>
      <c r="Y5" t="s">
        <v>333</v>
      </c>
      <c r="Z5" t="s">
        <v>215</v>
      </c>
      <c r="AA5" t="s">
        <v>96</v>
      </c>
      <c r="AB5" t="s">
        <v>96</v>
      </c>
      <c r="AC5" t="s">
        <v>215</v>
      </c>
      <c r="AD5">
        <v>3</v>
      </c>
    </row>
    <row r="6" spans="1:30" x14ac:dyDescent="0.25">
      <c r="A6" t="s">
        <v>298</v>
      </c>
      <c r="B6" t="s">
        <v>292</v>
      </c>
      <c r="C6" t="s">
        <v>155</v>
      </c>
      <c r="D6" t="s">
        <v>218</v>
      </c>
      <c r="E6" t="s">
        <v>199</v>
      </c>
      <c r="F6" t="s">
        <v>304</v>
      </c>
      <c r="G6" t="s">
        <v>310</v>
      </c>
      <c r="H6" t="s">
        <v>325</v>
      </c>
      <c r="I6" t="s">
        <v>320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315</v>
      </c>
      <c r="P6" t="s">
        <v>320</v>
      </c>
      <c r="Q6" t="s">
        <v>215</v>
      </c>
      <c r="R6" t="s">
        <v>215</v>
      </c>
      <c r="S6" t="s">
        <v>331</v>
      </c>
      <c r="T6" t="s">
        <v>96</v>
      </c>
      <c r="U6" t="s">
        <v>215</v>
      </c>
      <c r="V6" t="s">
        <v>333</v>
      </c>
      <c r="W6" t="s">
        <v>96</v>
      </c>
      <c r="X6" t="s">
        <v>333</v>
      </c>
      <c r="Y6" t="s">
        <v>215</v>
      </c>
      <c r="Z6" t="s">
        <v>96</v>
      </c>
      <c r="AA6" t="s">
        <v>96</v>
      </c>
      <c r="AB6" t="s">
        <v>96</v>
      </c>
      <c r="AC6" t="s">
        <v>96</v>
      </c>
      <c r="AD6">
        <v>4</v>
      </c>
    </row>
    <row r="7" spans="1:30" x14ac:dyDescent="0.25">
      <c r="A7" t="s">
        <v>299</v>
      </c>
      <c r="B7" t="s">
        <v>293</v>
      </c>
      <c r="C7" t="s">
        <v>159</v>
      </c>
      <c r="D7" t="s">
        <v>250</v>
      </c>
      <c r="E7" t="s">
        <v>171</v>
      </c>
      <c r="F7" t="s">
        <v>305</v>
      </c>
      <c r="G7" t="s">
        <v>311</v>
      </c>
      <c r="H7" t="s">
        <v>326</v>
      </c>
      <c r="I7" t="s">
        <v>321</v>
      </c>
      <c r="J7" t="s">
        <v>215</v>
      </c>
      <c r="K7" t="s">
        <v>96</v>
      </c>
      <c r="L7" t="s">
        <v>215</v>
      </c>
      <c r="M7" t="s">
        <v>215</v>
      </c>
      <c r="N7" t="s">
        <v>215</v>
      </c>
      <c r="O7" t="s">
        <v>316</v>
      </c>
      <c r="P7" t="s">
        <v>321</v>
      </c>
      <c r="Q7" t="s">
        <v>96</v>
      </c>
      <c r="R7" t="s">
        <v>96</v>
      </c>
      <c r="S7" t="s">
        <v>329</v>
      </c>
      <c r="T7" t="s">
        <v>96</v>
      </c>
      <c r="U7" t="s">
        <v>96</v>
      </c>
      <c r="V7" t="s">
        <v>333</v>
      </c>
      <c r="W7" t="s">
        <v>96</v>
      </c>
      <c r="X7" t="s">
        <v>333</v>
      </c>
      <c r="Y7" t="s">
        <v>334</v>
      </c>
      <c r="Z7" t="s">
        <v>96</v>
      </c>
      <c r="AA7" t="s">
        <v>96</v>
      </c>
      <c r="AB7" t="s">
        <v>215</v>
      </c>
      <c r="AC7" t="s">
        <v>96</v>
      </c>
      <c r="AD7">
        <v>5</v>
      </c>
    </row>
    <row r="8" spans="1:30" x14ac:dyDescent="0.25">
      <c r="A8" t="s">
        <v>300</v>
      </c>
      <c r="B8" t="s">
        <v>294</v>
      </c>
      <c r="C8" t="s">
        <v>158</v>
      </c>
      <c r="D8" t="s">
        <v>250</v>
      </c>
      <c r="E8" t="s">
        <v>186</v>
      </c>
      <c r="F8" t="s">
        <v>306</v>
      </c>
      <c r="G8" t="s">
        <v>311</v>
      </c>
      <c r="H8" t="s">
        <v>323</v>
      </c>
      <c r="I8" t="s">
        <v>322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317</v>
      </c>
      <c r="P8" t="s">
        <v>322</v>
      </c>
      <c r="Q8" t="s">
        <v>215</v>
      </c>
      <c r="R8" t="s">
        <v>215</v>
      </c>
      <c r="S8" t="s">
        <v>332</v>
      </c>
      <c r="T8" t="s">
        <v>215</v>
      </c>
      <c r="U8" t="s">
        <v>96</v>
      </c>
      <c r="V8" t="s">
        <v>333</v>
      </c>
      <c r="W8" t="s">
        <v>96</v>
      </c>
      <c r="X8" t="s">
        <v>333</v>
      </c>
      <c r="Y8" t="s">
        <v>335</v>
      </c>
      <c r="Z8" t="s">
        <v>336</v>
      </c>
      <c r="AA8" t="s">
        <v>336</v>
      </c>
      <c r="AB8" t="s">
        <v>215</v>
      </c>
      <c r="AC8" t="s">
        <v>215</v>
      </c>
      <c r="AD8">
        <v>3</v>
      </c>
    </row>
  </sheetData>
  <mergeCells count="1">
    <mergeCell ref="B1:G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C31F-D7E9-40F1-BF44-C001D522B102}">
  <dimension ref="A1:H17"/>
  <sheetViews>
    <sheetView workbookViewId="0">
      <selection sqref="A1:XFD1"/>
    </sheetView>
  </sheetViews>
  <sheetFormatPr defaultRowHeight="15" x14ac:dyDescent="0.25"/>
  <cols>
    <col min="3" max="3" width="26.5703125" bestFit="1" customWidth="1"/>
    <col min="8" max="8" width="31.5703125" bestFit="1" customWidth="1"/>
  </cols>
  <sheetData>
    <row r="1" spans="1:8" s="39" customFormat="1" ht="26.25" x14ac:dyDescent="0.25">
      <c r="A1" s="39" t="s">
        <v>428</v>
      </c>
    </row>
    <row r="2" spans="1:8" ht="15.75" thickBot="1" x14ac:dyDescent="0.3">
      <c r="C2" t="s">
        <v>344</v>
      </c>
      <c r="H2" t="s">
        <v>358</v>
      </c>
    </row>
    <row r="3" spans="1:8" ht="15.75" thickBot="1" x14ac:dyDescent="0.3">
      <c r="C3" s="27" t="s">
        <v>359</v>
      </c>
      <c r="H3" s="28" t="s">
        <v>345</v>
      </c>
    </row>
    <row r="4" spans="1:8" ht="15.75" thickBot="1" x14ac:dyDescent="0.3">
      <c r="C4" s="27" t="s">
        <v>360</v>
      </c>
      <c r="H4" s="28" t="s">
        <v>346</v>
      </c>
    </row>
    <row r="5" spans="1:8" ht="15.75" thickBot="1" x14ac:dyDescent="0.3">
      <c r="C5" s="27" t="s">
        <v>361</v>
      </c>
      <c r="H5" s="27" t="s">
        <v>347</v>
      </c>
    </row>
    <row r="6" spans="1:8" ht="15.75" thickBot="1" x14ac:dyDescent="0.3">
      <c r="C6" s="27" t="s">
        <v>362</v>
      </c>
      <c r="H6" s="27" t="s">
        <v>348</v>
      </c>
    </row>
    <row r="7" spans="1:8" ht="15.75" thickBot="1" x14ac:dyDescent="0.3">
      <c r="C7" s="27" t="s">
        <v>363</v>
      </c>
      <c r="H7" s="27"/>
    </row>
    <row r="8" spans="1:8" ht="15.75" thickBot="1" x14ac:dyDescent="0.3">
      <c r="C8" s="28" t="s">
        <v>364</v>
      </c>
      <c r="H8" s="27" t="s">
        <v>349</v>
      </c>
    </row>
    <row r="9" spans="1:8" ht="15.75" thickBot="1" x14ac:dyDescent="0.3">
      <c r="C9" s="27" t="s">
        <v>365</v>
      </c>
      <c r="H9" s="28" t="s">
        <v>350</v>
      </c>
    </row>
    <row r="10" spans="1:8" ht="15.75" thickBot="1" x14ac:dyDescent="0.3">
      <c r="C10" s="27" t="s">
        <v>366</v>
      </c>
      <c r="H10" s="28" t="s">
        <v>351</v>
      </c>
    </row>
    <row r="11" spans="1:8" ht="15.75" thickBot="1" x14ac:dyDescent="0.3">
      <c r="C11" s="28" t="s">
        <v>367</v>
      </c>
      <c r="H11" s="28" t="s">
        <v>352</v>
      </c>
    </row>
    <row r="12" spans="1:8" ht="15.75" thickBot="1" x14ac:dyDescent="0.3">
      <c r="C12" s="27" t="s">
        <v>368</v>
      </c>
      <c r="H12" s="28" t="s">
        <v>353</v>
      </c>
    </row>
    <row r="13" spans="1:8" ht="15.75" thickBot="1" x14ac:dyDescent="0.3">
      <c r="C13" s="28" t="s">
        <v>373</v>
      </c>
      <c r="H13" s="28" t="s">
        <v>354</v>
      </c>
    </row>
    <row r="14" spans="1:8" ht="15.75" thickBot="1" x14ac:dyDescent="0.3">
      <c r="C14" s="28" t="s">
        <v>372</v>
      </c>
      <c r="H14" s="28" t="s">
        <v>355</v>
      </c>
    </row>
    <row r="15" spans="1:8" ht="15.75" thickBot="1" x14ac:dyDescent="0.3">
      <c r="C15" s="27" t="s">
        <v>369</v>
      </c>
      <c r="H15" s="28" t="s">
        <v>356</v>
      </c>
    </row>
    <row r="16" spans="1:8" ht="15.75" thickBot="1" x14ac:dyDescent="0.3">
      <c r="C16" s="27" t="s">
        <v>370</v>
      </c>
      <c r="H16" s="27" t="s">
        <v>357</v>
      </c>
    </row>
    <row r="17" spans="3:3" ht="15.75" thickBot="1" x14ac:dyDescent="0.3">
      <c r="C17" s="28" t="s">
        <v>371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92A1-23F0-41C3-A269-20C3426CEFE0}">
  <dimension ref="A1:G13"/>
  <sheetViews>
    <sheetView workbookViewId="0">
      <selection activeCell="E21" sqref="E21"/>
    </sheetView>
  </sheetViews>
  <sheetFormatPr defaultRowHeight="15" x14ac:dyDescent="0.25"/>
  <cols>
    <col min="1" max="1" width="8.28515625" bestFit="1" customWidth="1"/>
    <col min="2" max="2" width="7.28515625" bestFit="1" customWidth="1"/>
    <col min="3" max="3" width="9.28515625" bestFit="1" customWidth="1"/>
    <col min="4" max="4" width="37.5703125" bestFit="1" customWidth="1"/>
    <col min="5" max="5" width="40.28515625" bestFit="1" customWidth="1"/>
    <col min="6" max="6" width="29.5703125" bestFit="1" customWidth="1"/>
    <col min="7" max="7" width="16.5703125" bestFit="1" customWidth="1"/>
  </cols>
  <sheetData>
    <row r="1" spans="1:7" x14ac:dyDescent="0.25">
      <c r="A1" s="39" t="s">
        <v>415</v>
      </c>
      <c r="B1" s="39"/>
      <c r="C1" s="39"/>
      <c r="D1" s="39"/>
      <c r="E1" s="39"/>
      <c r="F1" s="39"/>
      <c r="G1" s="39"/>
    </row>
    <row r="2" spans="1:7" x14ac:dyDescent="0.25">
      <c r="A2" s="39"/>
      <c r="B2" s="39"/>
      <c r="C2" s="39"/>
      <c r="D2" s="39"/>
      <c r="E2" s="39"/>
      <c r="F2" s="39"/>
      <c r="G2" s="39"/>
    </row>
    <row r="4" spans="1:7" x14ac:dyDescent="0.25">
      <c r="A4" t="s">
        <v>401</v>
      </c>
      <c r="B4" t="s">
        <v>1</v>
      </c>
      <c r="C4" t="s">
        <v>2</v>
      </c>
      <c r="D4" t="s">
        <v>382</v>
      </c>
      <c r="E4" t="s">
        <v>383</v>
      </c>
      <c r="F4" t="s">
        <v>384</v>
      </c>
      <c r="G4" t="s">
        <v>385</v>
      </c>
    </row>
    <row r="5" spans="1:7" x14ac:dyDescent="0.25">
      <c r="A5">
        <v>1</v>
      </c>
      <c r="B5">
        <v>2024</v>
      </c>
      <c r="C5" t="s">
        <v>386</v>
      </c>
      <c r="D5" t="s">
        <v>402</v>
      </c>
      <c r="E5" t="s">
        <v>405</v>
      </c>
      <c r="F5">
        <v>100</v>
      </c>
      <c r="G5">
        <v>8000</v>
      </c>
    </row>
    <row r="6" spans="1:7" x14ac:dyDescent="0.25">
      <c r="A6">
        <v>2</v>
      </c>
      <c r="B6">
        <v>2024</v>
      </c>
      <c r="C6" t="s">
        <v>387</v>
      </c>
      <c r="D6" t="s">
        <v>388</v>
      </c>
      <c r="E6" t="s">
        <v>406</v>
      </c>
      <c r="F6">
        <v>30</v>
      </c>
      <c r="G6">
        <v>3000</v>
      </c>
    </row>
    <row r="7" spans="1:7" x14ac:dyDescent="0.25">
      <c r="A7">
        <v>3</v>
      </c>
      <c r="B7">
        <v>2024</v>
      </c>
      <c r="C7" t="s">
        <v>387</v>
      </c>
      <c r="D7" t="s">
        <v>393</v>
      </c>
      <c r="E7" t="s">
        <v>408</v>
      </c>
      <c r="F7">
        <v>80</v>
      </c>
      <c r="G7">
        <v>15000</v>
      </c>
    </row>
    <row r="8" spans="1:7" x14ac:dyDescent="0.25">
      <c r="A8">
        <v>4</v>
      </c>
      <c r="B8">
        <v>2024</v>
      </c>
      <c r="C8" t="s">
        <v>389</v>
      </c>
      <c r="D8" t="s">
        <v>390</v>
      </c>
      <c r="E8" t="s">
        <v>391</v>
      </c>
      <c r="F8">
        <v>100</v>
      </c>
      <c r="G8">
        <v>30000</v>
      </c>
    </row>
    <row r="9" spans="1:7" x14ac:dyDescent="0.25">
      <c r="A9">
        <v>5</v>
      </c>
      <c r="B9">
        <v>2024</v>
      </c>
      <c r="C9" t="s">
        <v>392</v>
      </c>
      <c r="D9" t="s">
        <v>403</v>
      </c>
      <c r="E9" t="s">
        <v>407</v>
      </c>
      <c r="F9">
        <v>100</v>
      </c>
      <c r="G9">
        <v>8000</v>
      </c>
    </row>
    <row r="10" spans="1:7" x14ac:dyDescent="0.25">
      <c r="A10">
        <v>6</v>
      </c>
      <c r="B10">
        <v>2024</v>
      </c>
      <c r="C10" t="s">
        <v>394</v>
      </c>
      <c r="D10" t="s">
        <v>395</v>
      </c>
      <c r="E10" t="s">
        <v>409</v>
      </c>
      <c r="F10">
        <v>90</v>
      </c>
      <c r="G10">
        <v>6000</v>
      </c>
    </row>
    <row r="11" spans="1:7" x14ac:dyDescent="0.25">
      <c r="A11">
        <v>7</v>
      </c>
      <c r="B11">
        <v>2024</v>
      </c>
      <c r="C11" t="s">
        <v>396</v>
      </c>
      <c r="D11" t="s">
        <v>397</v>
      </c>
      <c r="E11" t="s">
        <v>409</v>
      </c>
      <c r="F11">
        <v>80</v>
      </c>
      <c r="G11">
        <v>6000</v>
      </c>
    </row>
    <row r="12" spans="1:7" x14ac:dyDescent="0.25">
      <c r="A12">
        <v>8</v>
      </c>
      <c r="B12">
        <v>2024</v>
      </c>
      <c r="C12" t="s">
        <v>398</v>
      </c>
      <c r="D12" t="s">
        <v>404</v>
      </c>
      <c r="E12" t="s">
        <v>410</v>
      </c>
      <c r="F12">
        <v>100</v>
      </c>
      <c r="G12">
        <v>40000</v>
      </c>
    </row>
    <row r="13" spans="1:7" x14ac:dyDescent="0.25">
      <c r="A13">
        <v>9</v>
      </c>
      <c r="B13">
        <v>2024</v>
      </c>
      <c r="C13" t="s">
        <v>399</v>
      </c>
      <c r="D13" t="s">
        <v>400</v>
      </c>
      <c r="E13" t="s">
        <v>391</v>
      </c>
      <c r="F13">
        <v>100</v>
      </c>
      <c r="G13">
        <v>30000</v>
      </c>
    </row>
  </sheetData>
  <mergeCells count="1">
    <mergeCell ref="A1:G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0A8A-C99B-415C-9553-EDFAE2175E93}">
  <dimension ref="A1:S52"/>
  <sheetViews>
    <sheetView workbookViewId="0">
      <selection sqref="A1:K1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23.28515625" bestFit="1" customWidth="1"/>
    <col min="4" max="4" width="17.42578125" bestFit="1" customWidth="1"/>
    <col min="5" max="5" width="23.85546875" bestFit="1" customWidth="1"/>
    <col min="6" max="6" width="9.5703125" bestFit="1" customWidth="1"/>
    <col min="7" max="7" width="11.5703125" bestFit="1" customWidth="1"/>
    <col min="8" max="8" width="18.7109375" bestFit="1" customWidth="1"/>
    <col min="9" max="9" width="22.140625" bestFit="1" customWidth="1"/>
    <col min="10" max="10" width="28.7109375" bestFit="1" customWidth="1"/>
    <col min="11" max="11" width="8.42578125" bestFit="1" customWidth="1"/>
    <col min="12" max="12" width="15.28515625" bestFit="1" customWidth="1"/>
    <col min="13" max="13" width="23.140625" bestFit="1" customWidth="1"/>
    <col min="14" max="14" width="22.5703125" bestFit="1" customWidth="1"/>
    <col min="15" max="15" width="23.5703125" bestFit="1" customWidth="1"/>
    <col min="16" max="16" width="23.42578125" bestFit="1" customWidth="1"/>
    <col min="17" max="17" width="23.140625" bestFit="1" customWidth="1"/>
    <col min="18" max="18" width="23.7109375" bestFit="1" customWidth="1"/>
    <col min="19" max="19" width="23.42578125" bestFit="1" customWidth="1"/>
  </cols>
  <sheetData>
    <row r="1" spans="1:19" ht="26.25" x14ac:dyDescent="0.25">
      <c r="A1" s="39" t="s">
        <v>429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9" x14ac:dyDescent="0.25">
      <c r="A2" s="15" t="s">
        <v>0</v>
      </c>
      <c r="B2" s="15" t="s">
        <v>55</v>
      </c>
      <c r="C2" s="15" t="s">
        <v>4</v>
      </c>
      <c r="D2" s="15" t="s">
        <v>5</v>
      </c>
      <c r="E2" s="15" t="s">
        <v>6</v>
      </c>
      <c r="F2" s="15" t="s">
        <v>1</v>
      </c>
      <c r="G2" s="15" t="s">
        <v>2</v>
      </c>
      <c r="H2" s="16" t="s">
        <v>7</v>
      </c>
      <c r="I2" s="16" t="s">
        <v>56</v>
      </c>
      <c r="J2" s="15" t="s">
        <v>57</v>
      </c>
      <c r="K2" s="15" t="s">
        <v>98</v>
      </c>
      <c r="L2" s="15" t="s">
        <v>99</v>
      </c>
      <c r="M2" s="15" t="s">
        <v>220</v>
      </c>
      <c r="N2" s="15" t="s">
        <v>221</v>
      </c>
      <c r="O2" s="15" t="s">
        <v>222</v>
      </c>
      <c r="P2" s="15" t="s">
        <v>223</v>
      </c>
      <c r="Q2" s="15" t="s">
        <v>224</v>
      </c>
      <c r="R2" s="15" t="s">
        <v>225</v>
      </c>
      <c r="S2" s="15" t="s">
        <v>226</v>
      </c>
    </row>
    <row r="3" spans="1:19" x14ac:dyDescent="0.25">
      <c r="A3" s="2">
        <v>1</v>
      </c>
      <c r="B3" s="3" t="s">
        <v>27</v>
      </c>
      <c r="C3" s="3" t="s">
        <v>212</v>
      </c>
      <c r="D3" s="3" t="s">
        <v>47</v>
      </c>
      <c r="E3" s="3" t="s">
        <v>153</v>
      </c>
      <c r="F3" s="3">
        <v>2025</v>
      </c>
      <c r="G3" s="3" t="s">
        <v>26</v>
      </c>
      <c r="H3" s="14">
        <v>45444</v>
      </c>
      <c r="I3" s="14">
        <v>45658</v>
      </c>
      <c r="J3" s="3" t="s">
        <v>179</v>
      </c>
      <c r="K3" s="3" t="s">
        <v>100</v>
      </c>
      <c r="L3" s="3" t="s">
        <v>227</v>
      </c>
      <c r="M3" s="3">
        <v>102</v>
      </c>
      <c r="N3" s="3">
        <v>112</v>
      </c>
      <c r="O3" s="3">
        <v>90</v>
      </c>
      <c r="P3" s="3">
        <v>88</v>
      </c>
      <c r="Q3" s="3">
        <v>92</v>
      </c>
      <c r="R3" s="3">
        <v>94</v>
      </c>
      <c r="S3" s="9">
        <v>96</v>
      </c>
    </row>
    <row r="4" spans="1:19" x14ac:dyDescent="0.25">
      <c r="A4" s="4">
        <v>2</v>
      </c>
      <c r="B4" s="5" t="s">
        <v>28</v>
      </c>
      <c r="C4" s="5" t="s">
        <v>213</v>
      </c>
      <c r="D4" s="5" t="s">
        <v>47</v>
      </c>
      <c r="E4" s="5" t="s">
        <v>153</v>
      </c>
      <c r="F4" s="5">
        <v>2025</v>
      </c>
      <c r="G4" s="5" t="s">
        <v>26</v>
      </c>
      <c r="H4" s="13">
        <v>45444</v>
      </c>
      <c r="I4" s="13">
        <v>45658</v>
      </c>
      <c r="J4" s="5" t="s">
        <v>179</v>
      </c>
      <c r="K4" s="5" t="s">
        <v>101</v>
      </c>
      <c r="L4" s="5" t="s">
        <v>227</v>
      </c>
      <c r="M4" s="5">
        <v>88</v>
      </c>
      <c r="N4" s="5">
        <v>98</v>
      </c>
      <c r="O4" s="5">
        <v>90</v>
      </c>
      <c r="P4" s="5">
        <v>88</v>
      </c>
      <c r="Q4" s="5">
        <v>92</v>
      </c>
      <c r="R4" s="5">
        <v>94</v>
      </c>
      <c r="S4" s="8">
        <v>96</v>
      </c>
    </row>
    <row r="5" spans="1:19" x14ac:dyDescent="0.25">
      <c r="A5" s="2">
        <v>3</v>
      </c>
      <c r="B5" s="3" t="s">
        <v>29</v>
      </c>
      <c r="C5" s="3" t="s">
        <v>174</v>
      </c>
      <c r="D5" s="3" t="s">
        <v>47</v>
      </c>
      <c r="E5" s="3" t="s">
        <v>154</v>
      </c>
      <c r="F5" s="3">
        <v>2025</v>
      </c>
      <c r="G5" s="3" t="s">
        <v>26</v>
      </c>
      <c r="H5" s="14">
        <v>45444</v>
      </c>
      <c r="I5" s="14">
        <v>45658</v>
      </c>
      <c r="J5" s="3" t="s">
        <v>176</v>
      </c>
      <c r="K5" s="3" t="s">
        <v>102</v>
      </c>
      <c r="L5" s="3" t="s">
        <v>227</v>
      </c>
      <c r="M5" s="3">
        <v>80</v>
      </c>
      <c r="N5" s="3">
        <v>90</v>
      </c>
      <c r="O5" s="3">
        <v>90</v>
      </c>
      <c r="P5" s="3">
        <v>88</v>
      </c>
      <c r="Q5" s="3">
        <v>92</v>
      </c>
      <c r="R5" s="3">
        <v>94</v>
      </c>
      <c r="S5" s="9">
        <v>96</v>
      </c>
    </row>
    <row r="6" spans="1:19" x14ac:dyDescent="0.25">
      <c r="A6" s="4">
        <v>4</v>
      </c>
      <c r="B6" s="5" t="s">
        <v>30</v>
      </c>
      <c r="C6" s="5" t="s">
        <v>175</v>
      </c>
      <c r="D6" s="5" t="s">
        <v>47</v>
      </c>
      <c r="E6" s="5" t="s">
        <v>154</v>
      </c>
      <c r="F6" s="5">
        <v>2025</v>
      </c>
      <c r="G6" s="5" t="s">
        <v>26</v>
      </c>
      <c r="H6" s="13">
        <v>45444</v>
      </c>
      <c r="I6" s="13">
        <v>45658</v>
      </c>
      <c r="J6" s="5" t="s">
        <v>176</v>
      </c>
      <c r="K6" s="5" t="s">
        <v>103</v>
      </c>
      <c r="L6" s="5" t="s">
        <v>227</v>
      </c>
      <c r="M6" s="5">
        <v>90</v>
      </c>
      <c r="N6" s="5">
        <v>100</v>
      </c>
      <c r="O6" s="5">
        <v>90</v>
      </c>
      <c r="P6" s="5">
        <v>88</v>
      </c>
      <c r="Q6" s="5">
        <v>92</v>
      </c>
      <c r="R6" s="5">
        <v>94</v>
      </c>
      <c r="S6" s="8">
        <v>96</v>
      </c>
    </row>
    <row r="7" spans="1:19" x14ac:dyDescent="0.25">
      <c r="A7" s="2">
        <v>5</v>
      </c>
      <c r="B7" s="3" t="s">
        <v>31</v>
      </c>
      <c r="C7" s="3" t="s">
        <v>201</v>
      </c>
      <c r="D7" s="3" t="s">
        <v>47</v>
      </c>
      <c r="E7" s="3" t="s">
        <v>155</v>
      </c>
      <c r="F7" s="3">
        <v>2025</v>
      </c>
      <c r="G7" s="3" t="s">
        <v>26</v>
      </c>
      <c r="H7" s="14">
        <v>45444</v>
      </c>
      <c r="I7" s="14">
        <v>45658</v>
      </c>
      <c r="J7" s="3" t="s">
        <v>199</v>
      </c>
      <c r="K7" s="3" t="s">
        <v>104</v>
      </c>
      <c r="L7" s="3" t="s">
        <v>227</v>
      </c>
      <c r="M7" s="3">
        <v>98</v>
      </c>
      <c r="N7" s="3">
        <v>98</v>
      </c>
      <c r="O7" s="3">
        <v>90</v>
      </c>
      <c r="P7" s="3">
        <v>88</v>
      </c>
      <c r="Q7" s="3">
        <v>92</v>
      </c>
      <c r="R7" s="3">
        <v>94</v>
      </c>
      <c r="S7" s="9">
        <v>96</v>
      </c>
    </row>
    <row r="8" spans="1:19" x14ac:dyDescent="0.25">
      <c r="A8" s="4">
        <v>6</v>
      </c>
      <c r="B8" s="5" t="s">
        <v>32</v>
      </c>
      <c r="C8" s="5" t="s">
        <v>200</v>
      </c>
      <c r="D8" s="5" t="s">
        <v>47</v>
      </c>
      <c r="E8" s="5" t="s">
        <v>155</v>
      </c>
      <c r="F8" s="5">
        <v>2025</v>
      </c>
      <c r="G8" s="5" t="s">
        <v>26</v>
      </c>
      <c r="H8" s="13">
        <v>45444</v>
      </c>
      <c r="I8" s="13">
        <v>45658</v>
      </c>
      <c r="J8" s="5" t="s">
        <v>199</v>
      </c>
      <c r="K8" s="5" t="s">
        <v>105</v>
      </c>
      <c r="L8" s="5" t="s">
        <v>227</v>
      </c>
      <c r="M8" s="5">
        <v>86</v>
      </c>
      <c r="N8" s="5">
        <v>86</v>
      </c>
      <c r="O8" s="5">
        <v>90</v>
      </c>
      <c r="P8" s="5">
        <v>88</v>
      </c>
      <c r="Q8" s="5">
        <v>92</v>
      </c>
      <c r="R8" s="5">
        <v>94</v>
      </c>
      <c r="S8" s="8">
        <v>96</v>
      </c>
    </row>
    <row r="9" spans="1:19" x14ac:dyDescent="0.25">
      <c r="A9" s="2">
        <v>7</v>
      </c>
      <c r="B9" s="3" t="s">
        <v>33</v>
      </c>
      <c r="C9" s="3" t="s">
        <v>192</v>
      </c>
      <c r="D9" s="3" t="s">
        <v>47</v>
      </c>
      <c r="E9" s="3" t="s">
        <v>156</v>
      </c>
      <c r="F9" s="3">
        <v>2025</v>
      </c>
      <c r="G9" s="3" t="s">
        <v>26</v>
      </c>
      <c r="H9" s="14">
        <v>45444</v>
      </c>
      <c r="I9" s="14">
        <v>45658</v>
      </c>
      <c r="J9" s="3" t="s">
        <v>194</v>
      </c>
      <c r="K9" s="3" t="s">
        <v>106</v>
      </c>
      <c r="L9" s="3" t="s">
        <v>227</v>
      </c>
      <c r="M9" s="3">
        <v>85</v>
      </c>
      <c r="N9" s="3">
        <v>85</v>
      </c>
      <c r="O9" s="3">
        <v>90</v>
      </c>
      <c r="P9" s="3">
        <v>88</v>
      </c>
      <c r="Q9" s="3">
        <v>92</v>
      </c>
      <c r="R9" s="3">
        <v>94</v>
      </c>
      <c r="S9" s="9">
        <v>96</v>
      </c>
    </row>
    <row r="10" spans="1:19" x14ac:dyDescent="0.25">
      <c r="A10" s="4">
        <v>8</v>
      </c>
      <c r="B10" s="5" t="s">
        <v>34</v>
      </c>
      <c r="C10" s="5" t="s">
        <v>193</v>
      </c>
      <c r="D10" s="5" t="s">
        <v>47</v>
      </c>
      <c r="E10" s="5" t="s">
        <v>156</v>
      </c>
      <c r="F10" s="5">
        <v>2025</v>
      </c>
      <c r="G10" s="5" t="s">
        <v>26</v>
      </c>
      <c r="H10" s="13">
        <v>45444</v>
      </c>
      <c r="I10" s="13">
        <v>45658</v>
      </c>
      <c r="J10" s="5" t="s">
        <v>194</v>
      </c>
      <c r="K10" s="5" t="s">
        <v>107</v>
      </c>
      <c r="L10" s="5" t="s">
        <v>227</v>
      </c>
      <c r="M10" s="5">
        <v>89</v>
      </c>
      <c r="N10" s="5">
        <v>89</v>
      </c>
      <c r="O10" s="5">
        <v>90</v>
      </c>
      <c r="P10" s="5">
        <v>88</v>
      </c>
      <c r="Q10" s="5">
        <v>92</v>
      </c>
      <c r="R10" s="5">
        <v>94</v>
      </c>
      <c r="S10" s="8">
        <v>96</v>
      </c>
    </row>
    <row r="11" spans="1:19" x14ac:dyDescent="0.25">
      <c r="A11" s="2">
        <v>9</v>
      </c>
      <c r="B11" s="3" t="s">
        <v>35</v>
      </c>
      <c r="C11" s="3" t="s">
        <v>164</v>
      </c>
      <c r="D11" s="3" t="s">
        <v>47</v>
      </c>
      <c r="E11" s="3" t="s">
        <v>157</v>
      </c>
      <c r="F11" s="3">
        <v>2025</v>
      </c>
      <c r="G11" s="3" t="s">
        <v>26</v>
      </c>
      <c r="H11" s="14">
        <v>45444</v>
      </c>
      <c r="I11" s="14">
        <v>45658</v>
      </c>
      <c r="J11" s="3" t="s">
        <v>228</v>
      </c>
      <c r="K11" s="3" t="s">
        <v>108</v>
      </c>
      <c r="L11" s="3" t="s">
        <v>227</v>
      </c>
      <c r="M11" s="3">
        <v>90</v>
      </c>
      <c r="N11" s="3">
        <v>90</v>
      </c>
      <c r="O11" s="3">
        <v>90</v>
      </c>
      <c r="P11" s="3">
        <v>88</v>
      </c>
      <c r="Q11" s="3">
        <v>92</v>
      </c>
      <c r="R11" s="3">
        <v>94</v>
      </c>
      <c r="S11" s="9">
        <v>96</v>
      </c>
    </row>
    <row r="12" spans="1:19" x14ac:dyDescent="0.25">
      <c r="A12" s="4">
        <v>10</v>
      </c>
      <c r="B12" s="5" t="s">
        <v>36</v>
      </c>
      <c r="C12" s="5" t="s">
        <v>165</v>
      </c>
      <c r="D12" s="5" t="s">
        <v>47</v>
      </c>
      <c r="E12" s="5" t="s">
        <v>157</v>
      </c>
      <c r="F12" s="5">
        <v>2025</v>
      </c>
      <c r="G12" s="5" t="s">
        <v>26</v>
      </c>
      <c r="H12" s="13">
        <v>45444</v>
      </c>
      <c r="I12" s="13">
        <v>45658</v>
      </c>
      <c r="J12" s="5" t="s">
        <v>228</v>
      </c>
      <c r="K12" s="5" t="s">
        <v>109</v>
      </c>
      <c r="L12" s="5" t="s">
        <v>227</v>
      </c>
      <c r="M12" s="5">
        <v>88</v>
      </c>
      <c r="N12" s="5">
        <v>88</v>
      </c>
      <c r="O12" s="5">
        <v>90</v>
      </c>
      <c r="P12" s="5">
        <v>88</v>
      </c>
      <c r="Q12" s="5">
        <v>92</v>
      </c>
      <c r="R12" s="5">
        <v>94</v>
      </c>
      <c r="S12" s="8">
        <v>96</v>
      </c>
    </row>
    <row r="13" spans="1:19" x14ac:dyDescent="0.25">
      <c r="A13" s="2">
        <v>11</v>
      </c>
      <c r="B13" s="3" t="s">
        <v>37</v>
      </c>
      <c r="C13" s="3" t="s">
        <v>182</v>
      </c>
      <c r="D13" s="3" t="s">
        <v>47</v>
      </c>
      <c r="E13" s="3" t="s">
        <v>158</v>
      </c>
      <c r="F13" s="3">
        <v>2025</v>
      </c>
      <c r="G13" s="3" t="s">
        <v>26</v>
      </c>
      <c r="H13" s="14">
        <v>45444</v>
      </c>
      <c r="I13" s="14">
        <v>45658</v>
      </c>
      <c r="J13" s="3" t="s">
        <v>184</v>
      </c>
      <c r="K13" s="3" t="s">
        <v>110</v>
      </c>
      <c r="L13" s="3" t="s">
        <v>227</v>
      </c>
      <c r="M13" s="3">
        <v>98</v>
      </c>
      <c r="N13" s="3">
        <v>98</v>
      </c>
      <c r="O13" s="3">
        <v>90</v>
      </c>
      <c r="P13" s="3">
        <v>88</v>
      </c>
      <c r="Q13" s="3">
        <v>92</v>
      </c>
      <c r="R13" s="3">
        <v>94</v>
      </c>
      <c r="S13" s="9">
        <v>96</v>
      </c>
    </row>
    <row r="14" spans="1:19" x14ac:dyDescent="0.25">
      <c r="A14" s="4">
        <v>12</v>
      </c>
      <c r="B14" s="5" t="s">
        <v>38</v>
      </c>
      <c r="C14" s="5" t="s">
        <v>183</v>
      </c>
      <c r="D14" s="5" t="s">
        <v>47</v>
      </c>
      <c r="E14" s="5" t="s">
        <v>158</v>
      </c>
      <c r="F14" s="5">
        <v>2025</v>
      </c>
      <c r="G14" s="5" t="s">
        <v>26</v>
      </c>
      <c r="H14" s="13">
        <v>45444</v>
      </c>
      <c r="I14" s="13">
        <v>45658</v>
      </c>
      <c r="J14" s="5" t="s">
        <v>184</v>
      </c>
      <c r="K14" s="5" t="s">
        <v>111</v>
      </c>
      <c r="L14" s="5" t="s">
        <v>227</v>
      </c>
      <c r="M14" s="5">
        <v>94</v>
      </c>
      <c r="N14" s="5">
        <v>94</v>
      </c>
      <c r="O14" s="5">
        <v>90</v>
      </c>
      <c r="P14" s="5">
        <v>88</v>
      </c>
      <c r="Q14" s="5">
        <v>92</v>
      </c>
      <c r="R14" s="5">
        <v>94</v>
      </c>
      <c r="S14" s="8">
        <v>96</v>
      </c>
    </row>
    <row r="15" spans="1:19" x14ac:dyDescent="0.25">
      <c r="A15" s="2">
        <v>13</v>
      </c>
      <c r="B15" s="3" t="s">
        <v>39</v>
      </c>
      <c r="C15" s="3" t="s">
        <v>169</v>
      </c>
      <c r="D15" s="3" t="s">
        <v>47</v>
      </c>
      <c r="E15" s="3" t="s">
        <v>159</v>
      </c>
      <c r="F15" s="3">
        <v>2025</v>
      </c>
      <c r="G15" s="3" t="s">
        <v>26</v>
      </c>
      <c r="H15" s="14">
        <v>45444</v>
      </c>
      <c r="I15" s="14">
        <v>45658</v>
      </c>
      <c r="J15" s="3" t="s">
        <v>171</v>
      </c>
      <c r="K15" s="3" t="s">
        <v>112</v>
      </c>
      <c r="L15" s="3" t="s">
        <v>227</v>
      </c>
      <c r="M15" s="3">
        <v>97</v>
      </c>
      <c r="N15" s="3">
        <v>97</v>
      </c>
      <c r="O15" s="3">
        <v>90</v>
      </c>
      <c r="P15" s="3">
        <v>88</v>
      </c>
      <c r="Q15" s="3">
        <v>92</v>
      </c>
      <c r="R15" s="3">
        <v>94</v>
      </c>
      <c r="S15" s="9">
        <v>96</v>
      </c>
    </row>
    <row r="16" spans="1:19" x14ac:dyDescent="0.25">
      <c r="A16" s="4">
        <v>14</v>
      </c>
      <c r="B16" s="5" t="s">
        <v>40</v>
      </c>
      <c r="C16" s="5" t="s">
        <v>170</v>
      </c>
      <c r="D16" s="5" t="s">
        <v>47</v>
      </c>
      <c r="E16" s="5" t="s">
        <v>159</v>
      </c>
      <c r="F16" s="5">
        <v>2025</v>
      </c>
      <c r="G16" s="5" t="s">
        <v>26</v>
      </c>
      <c r="H16" s="13">
        <v>45444</v>
      </c>
      <c r="I16" s="13">
        <v>45658</v>
      </c>
      <c r="J16" s="5" t="s">
        <v>171</v>
      </c>
      <c r="K16" s="5" t="s">
        <v>113</v>
      </c>
      <c r="L16" s="5" t="s">
        <v>227</v>
      </c>
      <c r="M16" s="5">
        <v>93</v>
      </c>
      <c r="N16" s="5">
        <v>93</v>
      </c>
      <c r="O16" s="5">
        <v>90</v>
      </c>
      <c r="P16" s="5">
        <v>88</v>
      </c>
      <c r="Q16" s="5">
        <v>92</v>
      </c>
      <c r="R16" s="5">
        <v>94</v>
      </c>
      <c r="S16" s="8">
        <v>96</v>
      </c>
    </row>
    <row r="17" spans="1:19" x14ac:dyDescent="0.25">
      <c r="A17" s="2">
        <v>15</v>
      </c>
      <c r="B17" s="3" t="s">
        <v>41</v>
      </c>
      <c r="C17" s="3" t="s">
        <v>211</v>
      </c>
      <c r="D17" s="3" t="s">
        <v>47</v>
      </c>
      <c r="E17" s="3" t="s">
        <v>160</v>
      </c>
      <c r="F17" s="3">
        <v>2025</v>
      </c>
      <c r="G17" s="3" t="s">
        <v>26</v>
      </c>
      <c r="H17" s="14">
        <v>45444</v>
      </c>
      <c r="I17" s="14">
        <v>45658</v>
      </c>
      <c r="J17" s="3" t="s">
        <v>209</v>
      </c>
      <c r="K17" s="3" t="s">
        <v>114</v>
      </c>
      <c r="L17" s="3" t="s">
        <v>227</v>
      </c>
      <c r="M17" s="3">
        <v>89</v>
      </c>
      <c r="N17" s="3">
        <v>89</v>
      </c>
      <c r="O17" s="3">
        <v>90</v>
      </c>
      <c r="P17" s="3">
        <v>88</v>
      </c>
      <c r="Q17" s="3">
        <v>92</v>
      </c>
      <c r="R17" s="3">
        <v>94</v>
      </c>
      <c r="S17" s="9">
        <v>96</v>
      </c>
    </row>
    <row r="18" spans="1:19" x14ac:dyDescent="0.25">
      <c r="A18" s="4">
        <v>16</v>
      </c>
      <c r="B18" s="5" t="s">
        <v>42</v>
      </c>
      <c r="C18" s="5" t="s">
        <v>210</v>
      </c>
      <c r="D18" s="5" t="s">
        <v>47</v>
      </c>
      <c r="E18" s="5" t="s">
        <v>160</v>
      </c>
      <c r="F18" s="5">
        <v>2025</v>
      </c>
      <c r="G18" s="5" t="s">
        <v>26</v>
      </c>
      <c r="H18" s="13">
        <v>45444</v>
      </c>
      <c r="I18" s="13">
        <v>45658</v>
      </c>
      <c r="J18" s="5" t="s">
        <v>209</v>
      </c>
      <c r="K18" s="5" t="s">
        <v>115</v>
      </c>
      <c r="L18" s="5" t="s">
        <v>227</v>
      </c>
      <c r="M18" s="5">
        <v>84</v>
      </c>
      <c r="N18" s="5">
        <v>84</v>
      </c>
      <c r="O18" s="5">
        <v>90</v>
      </c>
      <c r="P18" s="5">
        <v>88</v>
      </c>
      <c r="Q18" s="5">
        <v>92</v>
      </c>
      <c r="R18" s="5">
        <v>94</v>
      </c>
      <c r="S18" s="8">
        <v>96</v>
      </c>
    </row>
    <row r="19" spans="1:19" x14ac:dyDescent="0.25">
      <c r="A19" s="2">
        <v>17</v>
      </c>
      <c r="B19" s="3" t="s">
        <v>43</v>
      </c>
      <c r="C19" s="3" t="s">
        <v>187</v>
      </c>
      <c r="D19" s="3" t="s">
        <v>47</v>
      </c>
      <c r="E19" s="3" t="s">
        <v>161</v>
      </c>
      <c r="F19" s="3">
        <v>2025</v>
      </c>
      <c r="G19" s="3" t="s">
        <v>26</v>
      </c>
      <c r="H19" s="14">
        <v>45444</v>
      </c>
      <c r="I19" s="14">
        <v>45658</v>
      </c>
      <c r="J19" s="3" t="s">
        <v>189</v>
      </c>
      <c r="K19" s="3" t="s">
        <v>116</v>
      </c>
      <c r="L19" s="3" t="s">
        <v>227</v>
      </c>
      <c r="M19" s="3">
        <v>90</v>
      </c>
      <c r="N19" s="3">
        <v>90</v>
      </c>
      <c r="O19" s="3">
        <v>90</v>
      </c>
      <c r="P19" s="3">
        <v>88</v>
      </c>
      <c r="Q19" s="3">
        <v>92</v>
      </c>
      <c r="R19" s="3">
        <v>94</v>
      </c>
      <c r="S19" s="9">
        <v>96</v>
      </c>
    </row>
    <row r="20" spans="1:19" x14ac:dyDescent="0.25">
      <c r="A20" s="4">
        <v>18</v>
      </c>
      <c r="B20" s="5" t="s">
        <v>44</v>
      </c>
      <c r="C20" s="5" t="s">
        <v>188</v>
      </c>
      <c r="D20" s="5" t="s">
        <v>47</v>
      </c>
      <c r="E20" s="5" t="s">
        <v>161</v>
      </c>
      <c r="F20" s="5">
        <v>2025</v>
      </c>
      <c r="G20" s="5" t="s">
        <v>26</v>
      </c>
      <c r="H20" s="13">
        <v>45444</v>
      </c>
      <c r="I20" s="13">
        <v>45658</v>
      </c>
      <c r="J20" s="5" t="s">
        <v>189</v>
      </c>
      <c r="K20" s="5" t="s">
        <v>117</v>
      </c>
      <c r="L20" s="5" t="s">
        <v>227</v>
      </c>
      <c r="M20" s="5">
        <v>98</v>
      </c>
      <c r="N20" s="5">
        <v>98</v>
      </c>
      <c r="O20" s="5">
        <v>90</v>
      </c>
      <c r="P20" s="5">
        <v>88</v>
      </c>
      <c r="Q20" s="5">
        <v>92</v>
      </c>
      <c r="R20" s="5">
        <v>94</v>
      </c>
      <c r="S20" s="8">
        <v>96</v>
      </c>
    </row>
    <row r="21" spans="1:19" x14ac:dyDescent="0.25">
      <c r="A21" s="2">
        <v>19</v>
      </c>
      <c r="B21" s="3" t="s">
        <v>45</v>
      </c>
      <c r="C21" s="3" t="s">
        <v>202</v>
      </c>
      <c r="D21" s="3" t="s">
        <v>47</v>
      </c>
      <c r="E21" s="3" t="s">
        <v>162</v>
      </c>
      <c r="F21" s="3">
        <v>2025</v>
      </c>
      <c r="G21" s="3" t="s">
        <v>26</v>
      </c>
      <c r="H21" s="14">
        <v>45444</v>
      </c>
      <c r="I21" s="14">
        <v>45658</v>
      </c>
      <c r="J21" s="3" t="s">
        <v>150</v>
      </c>
      <c r="K21" s="3" t="s">
        <v>118</v>
      </c>
      <c r="L21" s="3" t="s">
        <v>227</v>
      </c>
      <c r="M21" s="3">
        <v>97</v>
      </c>
      <c r="N21" s="3">
        <v>97</v>
      </c>
      <c r="O21" s="3">
        <v>90</v>
      </c>
      <c r="P21" s="3">
        <v>88</v>
      </c>
      <c r="Q21" s="3">
        <v>92</v>
      </c>
      <c r="R21" s="3">
        <v>94</v>
      </c>
      <c r="S21" s="9">
        <v>96</v>
      </c>
    </row>
    <row r="22" spans="1:19" x14ac:dyDescent="0.25">
      <c r="A22" s="4">
        <v>20</v>
      </c>
      <c r="B22" s="5" t="s">
        <v>46</v>
      </c>
      <c r="C22" s="5" t="s">
        <v>203</v>
      </c>
      <c r="D22" s="5" t="s">
        <v>47</v>
      </c>
      <c r="E22" s="5" t="s">
        <v>162</v>
      </c>
      <c r="F22" s="5">
        <v>2025</v>
      </c>
      <c r="G22" s="5" t="s">
        <v>26</v>
      </c>
      <c r="H22" s="13">
        <v>45444</v>
      </c>
      <c r="I22" s="13">
        <v>45658</v>
      </c>
      <c r="J22" s="5" t="s">
        <v>204</v>
      </c>
      <c r="K22" s="5" t="s">
        <v>119</v>
      </c>
      <c r="L22" s="5" t="s">
        <v>227</v>
      </c>
      <c r="M22" s="5">
        <v>89</v>
      </c>
      <c r="N22" s="5">
        <v>89</v>
      </c>
      <c r="O22" s="5">
        <v>90</v>
      </c>
      <c r="P22" s="5">
        <v>88</v>
      </c>
      <c r="Q22" s="5">
        <v>92</v>
      </c>
      <c r="R22" s="5">
        <v>94</v>
      </c>
      <c r="S22" s="8">
        <v>96</v>
      </c>
    </row>
    <row r="23" spans="1:19" x14ac:dyDescent="0.25">
      <c r="A23" s="2">
        <v>21</v>
      </c>
      <c r="B23" s="3" t="s">
        <v>66</v>
      </c>
      <c r="C23" s="3" t="s">
        <v>179</v>
      </c>
      <c r="D23" s="3" t="s">
        <v>150</v>
      </c>
      <c r="E23" s="3" t="s">
        <v>153</v>
      </c>
      <c r="F23" s="3">
        <v>2025</v>
      </c>
      <c r="G23" s="3" t="s">
        <v>26</v>
      </c>
      <c r="H23" s="14">
        <v>44774</v>
      </c>
      <c r="I23" s="14">
        <v>45658</v>
      </c>
      <c r="J23" s="3" t="s">
        <v>205</v>
      </c>
      <c r="K23" s="3" t="s">
        <v>120</v>
      </c>
      <c r="L23" s="3" t="s">
        <v>227</v>
      </c>
      <c r="M23" s="3">
        <v>88</v>
      </c>
      <c r="N23" s="3">
        <v>88</v>
      </c>
      <c r="O23" s="3">
        <v>90</v>
      </c>
      <c r="P23" s="3">
        <v>88</v>
      </c>
      <c r="Q23" s="3">
        <v>92</v>
      </c>
      <c r="R23" s="3">
        <v>94</v>
      </c>
      <c r="S23" s="9">
        <v>96</v>
      </c>
    </row>
    <row r="24" spans="1:19" x14ac:dyDescent="0.25">
      <c r="A24" s="4">
        <v>22</v>
      </c>
      <c r="B24" s="5" t="s">
        <v>67</v>
      </c>
      <c r="C24" s="5" t="s">
        <v>176</v>
      </c>
      <c r="D24" s="5" t="s">
        <v>150</v>
      </c>
      <c r="E24" s="5" t="s">
        <v>154</v>
      </c>
      <c r="F24" s="5">
        <v>2025</v>
      </c>
      <c r="G24" s="5" t="s">
        <v>26</v>
      </c>
      <c r="H24" s="13">
        <v>44774</v>
      </c>
      <c r="I24" s="13">
        <v>45658</v>
      </c>
      <c r="J24" s="5" t="s">
        <v>206</v>
      </c>
      <c r="K24" s="5" t="s">
        <v>121</v>
      </c>
      <c r="L24" s="5" t="s">
        <v>227</v>
      </c>
      <c r="M24" s="5">
        <v>87</v>
      </c>
      <c r="N24" s="5">
        <v>87</v>
      </c>
      <c r="O24" s="5">
        <v>90</v>
      </c>
      <c r="P24" s="5">
        <v>88</v>
      </c>
      <c r="Q24" s="5">
        <v>92</v>
      </c>
      <c r="R24" s="5">
        <v>94</v>
      </c>
      <c r="S24" s="8">
        <v>96</v>
      </c>
    </row>
    <row r="25" spans="1:19" x14ac:dyDescent="0.25">
      <c r="A25" s="2">
        <v>23</v>
      </c>
      <c r="B25" s="3" t="s">
        <v>68</v>
      </c>
      <c r="C25" s="3" t="s">
        <v>199</v>
      </c>
      <c r="D25" s="3" t="s">
        <v>150</v>
      </c>
      <c r="E25" s="3" t="s">
        <v>155</v>
      </c>
      <c r="F25" s="3">
        <v>2025</v>
      </c>
      <c r="G25" s="3" t="s">
        <v>26</v>
      </c>
      <c r="H25" s="14">
        <v>44774</v>
      </c>
      <c r="I25" s="14">
        <v>45658</v>
      </c>
      <c r="J25" s="3" t="s">
        <v>198</v>
      </c>
      <c r="K25" s="3" t="s">
        <v>122</v>
      </c>
      <c r="L25" s="3" t="s">
        <v>227</v>
      </c>
      <c r="M25" s="3">
        <v>85</v>
      </c>
      <c r="N25" s="3">
        <v>85</v>
      </c>
      <c r="O25" s="3">
        <v>90</v>
      </c>
      <c r="P25" s="3">
        <v>88</v>
      </c>
      <c r="Q25" s="3">
        <v>92</v>
      </c>
      <c r="R25" s="3">
        <v>94</v>
      </c>
      <c r="S25" s="9">
        <v>96</v>
      </c>
    </row>
    <row r="26" spans="1:19" x14ac:dyDescent="0.25">
      <c r="A26" s="4">
        <v>24</v>
      </c>
      <c r="B26" s="5" t="s">
        <v>69</v>
      </c>
      <c r="C26" s="5" t="s">
        <v>194</v>
      </c>
      <c r="D26" s="5" t="s">
        <v>150</v>
      </c>
      <c r="E26" s="5" t="s">
        <v>156</v>
      </c>
      <c r="F26" s="5">
        <v>2025</v>
      </c>
      <c r="G26" s="5" t="s">
        <v>26</v>
      </c>
      <c r="H26" s="13">
        <v>44774</v>
      </c>
      <c r="I26" s="13">
        <v>45658</v>
      </c>
      <c r="J26" s="5" t="s">
        <v>197</v>
      </c>
      <c r="K26" s="5" t="s">
        <v>123</v>
      </c>
      <c r="L26" s="5" t="s">
        <v>227</v>
      </c>
      <c r="M26" s="5">
        <v>99</v>
      </c>
      <c r="N26" s="5">
        <v>99</v>
      </c>
      <c r="O26" s="5">
        <v>90</v>
      </c>
      <c r="P26" s="5">
        <v>88</v>
      </c>
      <c r="Q26" s="5">
        <v>92</v>
      </c>
      <c r="R26" s="5">
        <v>94</v>
      </c>
      <c r="S26" s="8">
        <v>96</v>
      </c>
    </row>
    <row r="27" spans="1:19" x14ac:dyDescent="0.25">
      <c r="A27" s="2">
        <v>25</v>
      </c>
      <c r="B27" s="3" t="s">
        <v>70</v>
      </c>
      <c r="C27" s="3" t="s">
        <v>166</v>
      </c>
      <c r="D27" s="3" t="s">
        <v>150</v>
      </c>
      <c r="E27" s="3" t="s">
        <v>157</v>
      </c>
      <c r="F27" s="3">
        <v>2025</v>
      </c>
      <c r="G27" s="3" t="s">
        <v>26</v>
      </c>
      <c r="H27" s="14">
        <v>44774</v>
      </c>
      <c r="I27" s="14">
        <v>45658</v>
      </c>
      <c r="J27" s="3" t="s">
        <v>167</v>
      </c>
      <c r="K27" s="3" t="s">
        <v>124</v>
      </c>
      <c r="L27" s="3" t="s">
        <v>227</v>
      </c>
      <c r="M27" s="3">
        <v>105</v>
      </c>
      <c r="N27" s="3">
        <v>105</v>
      </c>
      <c r="O27" s="3">
        <v>90</v>
      </c>
      <c r="P27" s="3">
        <v>88</v>
      </c>
      <c r="Q27" s="3">
        <v>92</v>
      </c>
      <c r="R27" s="3">
        <v>94</v>
      </c>
      <c r="S27" s="9">
        <v>96</v>
      </c>
    </row>
    <row r="28" spans="1:19" x14ac:dyDescent="0.25">
      <c r="A28" s="4">
        <v>26</v>
      </c>
      <c r="B28" s="5" t="s">
        <v>71</v>
      </c>
      <c r="C28" s="5" t="s">
        <v>184</v>
      </c>
      <c r="D28" s="5" t="s">
        <v>150</v>
      </c>
      <c r="E28" s="5" t="s">
        <v>158</v>
      </c>
      <c r="F28" s="5">
        <v>2025</v>
      </c>
      <c r="G28" s="5" t="s">
        <v>26</v>
      </c>
      <c r="H28" s="13">
        <v>44593</v>
      </c>
      <c r="I28" s="13">
        <v>45474</v>
      </c>
      <c r="J28" s="5" t="s">
        <v>185</v>
      </c>
      <c r="K28" s="5" t="s">
        <v>125</v>
      </c>
      <c r="L28" s="5" t="s">
        <v>227</v>
      </c>
      <c r="M28" s="5">
        <v>88</v>
      </c>
      <c r="N28" s="5">
        <v>88</v>
      </c>
      <c r="O28" s="5">
        <v>90</v>
      </c>
      <c r="P28" s="5">
        <v>88</v>
      </c>
      <c r="Q28" s="5">
        <v>92</v>
      </c>
      <c r="R28" s="5">
        <v>94</v>
      </c>
      <c r="S28" s="8">
        <v>96</v>
      </c>
    </row>
    <row r="29" spans="1:19" x14ac:dyDescent="0.25">
      <c r="A29" s="2">
        <v>27</v>
      </c>
      <c r="B29" s="3" t="s">
        <v>72</v>
      </c>
      <c r="C29" s="3" t="s">
        <v>171</v>
      </c>
      <c r="D29" s="3" t="s">
        <v>150</v>
      </c>
      <c r="E29" s="3" t="s">
        <v>159</v>
      </c>
      <c r="F29" s="3">
        <v>2025</v>
      </c>
      <c r="G29" s="3" t="s">
        <v>26</v>
      </c>
      <c r="H29" s="14">
        <v>44593</v>
      </c>
      <c r="I29" s="14">
        <v>45474</v>
      </c>
      <c r="J29" s="3" t="s">
        <v>172</v>
      </c>
      <c r="K29" s="3" t="s">
        <v>126</v>
      </c>
      <c r="L29" s="3" t="s">
        <v>227</v>
      </c>
      <c r="M29" s="3">
        <v>98</v>
      </c>
      <c r="N29" s="3">
        <v>98</v>
      </c>
      <c r="O29" s="3">
        <v>90</v>
      </c>
      <c r="P29" s="3">
        <v>88</v>
      </c>
      <c r="Q29" s="3">
        <v>92</v>
      </c>
      <c r="R29" s="3">
        <v>94</v>
      </c>
      <c r="S29" s="9">
        <v>96</v>
      </c>
    </row>
    <row r="30" spans="1:19" x14ac:dyDescent="0.25">
      <c r="A30" s="4">
        <v>28</v>
      </c>
      <c r="B30" s="5" t="s">
        <v>73</v>
      </c>
      <c r="C30" s="5" t="s">
        <v>209</v>
      </c>
      <c r="D30" s="5" t="s">
        <v>150</v>
      </c>
      <c r="E30" s="5" t="s">
        <v>160</v>
      </c>
      <c r="F30" s="5">
        <v>2025</v>
      </c>
      <c r="G30" s="5" t="s">
        <v>26</v>
      </c>
      <c r="H30" s="13">
        <v>44593</v>
      </c>
      <c r="I30" s="13">
        <v>45474</v>
      </c>
      <c r="J30" s="5" t="s">
        <v>208</v>
      </c>
      <c r="K30" s="5" t="s">
        <v>127</v>
      </c>
      <c r="L30" s="5" t="s">
        <v>227</v>
      </c>
      <c r="M30" s="5">
        <v>89</v>
      </c>
      <c r="N30" s="5">
        <v>89</v>
      </c>
      <c r="O30" s="5">
        <v>90</v>
      </c>
      <c r="P30" s="5">
        <v>88</v>
      </c>
      <c r="Q30" s="5">
        <v>92</v>
      </c>
      <c r="R30" s="5">
        <v>94</v>
      </c>
      <c r="S30" s="8">
        <v>96</v>
      </c>
    </row>
    <row r="31" spans="1:19" x14ac:dyDescent="0.25">
      <c r="A31" s="2">
        <v>29</v>
      </c>
      <c r="B31" s="3" t="s">
        <v>74</v>
      </c>
      <c r="C31" s="3" t="s">
        <v>189</v>
      </c>
      <c r="D31" s="3" t="s">
        <v>150</v>
      </c>
      <c r="E31" s="3" t="s">
        <v>161</v>
      </c>
      <c r="F31" s="3">
        <v>2025</v>
      </c>
      <c r="G31" s="3" t="s">
        <v>26</v>
      </c>
      <c r="H31" s="14">
        <v>44593</v>
      </c>
      <c r="I31" s="14">
        <v>45474</v>
      </c>
      <c r="J31" s="3" t="s">
        <v>190</v>
      </c>
      <c r="K31" s="3" t="s">
        <v>128</v>
      </c>
      <c r="L31" s="3" t="s">
        <v>227</v>
      </c>
      <c r="M31" s="3">
        <v>78</v>
      </c>
      <c r="N31" s="3">
        <v>78</v>
      </c>
      <c r="O31" s="3">
        <v>90</v>
      </c>
      <c r="P31" s="3">
        <v>88</v>
      </c>
      <c r="Q31" s="3">
        <v>92</v>
      </c>
      <c r="R31" s="3">
        <v>94</v>
      </c>
      <c r="S31" s="9">
        <v>96</v>
      </c>
    </row>
    <row r="32" spans="1:19" x14ac:dyDescent="0.25">
      <c r="A32" s="4">
        <v>30</v>
      </c>
      <c r="B32" s="5" t="s">
        <v>75</v>
      </c>
      <c r="C32" s="5" t="s">
        <v>204</v>
      </c>
      <c r="D32" s="5" t="s">
        <v>150</v>
      </c>
      <c r="E32" s="5" t="s">
        <v>162</v>
      </c>
      <c r="F32" s="5">
        <v>2025</v>
      </c>
      <c r="G32" s="5" t="s">
        <v>26</v>
      </c>
      <c r="H32" s="13">
        <v>44593</v>
      </c>
      <c r="I32" s="13">
        <v>45474</v>
      </c>
      <c r="J32" s="5" t="s">
        <v>205</v>
      </c>
      <c r="K32" s="5" t="s">
        <v>129</v>
      </c>
      <c r="L32" s="5" t="s">
        <v>227</v>
      </c>
      <c r="M32" s="5">
        <v>79</v>
      </c>
      <c r="N32" s="5">
        <v>79</v>
      </c>
      <c r="O32" s="5">
        <v>90</v>
      </c>
      <c r="P32" s="5">
        <v>88</v>
      </c>
      <c r="Q32" s="5">
        <v>92</v>
      </c>
      <c r="R32" s="5">
        <v>94</v>
      </c>
      <c r="S32" s="8">
        <v>96</v>
      </c>
    </row>
    <row r="33" spans="1:19" x14ac:dyDescent="0.25">
      <c r="A33" s="2">
        <v>31</v>
      </c>
      <c r="B33" s="3" t="s">
        <v>76</v>
      </c>
      <c r="C33" s="3" t="s">
        <v>180</v>
      </c>
      <c r="D33" s="3" t="s">
        <v>151</v>
      </c>
      <c r="E33" s="3" t="s">
        <v>153</v>
      </c>
      <c r="F33" s="3">
        <v>2025</v>
      </c>
      <c r="G33" s="3" t="s">
        <v>26</v>
      </c>
      <c r="H33" s="14">
        <v>43497</v>
      </c>
      <c r="I33" s="14">
        <v>45658</v>
      </c>
      <c r="J33" s="3" t="s">
        <v>181</v>
      </c>
      <c r="K33" s="3" t="s">
        <v>130</v>
      </c>
      <c r="L33" s="3" t="s">
        <v>227</v>
      </c>
      <c r="M33" s="3">
        <v>89</v>
      </c>
      <c r="N33" s="3">
        <v>89</v>
      </c>
      <c r="O33" s="3">
        <v>90</v>
      </c>
      <c r="P33" s="3">
        <v>88</v>
      </c>
      <c r="Q33" s="3">
        <v>92</v>
      </c>
      <c r="R33" s="3">
        <v>94</v>
      </c>
      <c r="S33" s="9">
        <v>96</v>
      </c>
    </row>
    <row r="34" spans="1:19" x14ac:dyDescent="0.25">
      <c r="A34" s="4">
        <v>32</v>
      </c>
      <c r="B34" s="5" t="s">
        <v>77</v>
      </c>
      <c r="C34" s="5" t="s">
        <v>177</v>
      </c>
      <c r="D34" s="5" t="s">
        <v>151</v>
      </c>
      <c r="E34" s="5" t="s">
        <v>154</v>
      </c>
      <c r="F34" s="5">
        <v>2025</v>
      </c>
      <c r="G34" s="5" t="s">
        <v>26</v>
      </c>
      <c r="H34" s="13">
        <v>43497</v>
      </c>
      <c r="I34" s="13">
        <v>45658</v>
      </c>
      <c r="J34" s="5" t="s">
        <v>178</v>
      </c>
      <c r="K34" s="5" t="s">
        <v>131</v>
      </c>
      <c r="L34" s="5" t="s">
        <v>227</v>
      </c>
      <c r="M34" s="5">
        <v>89</v>
      </c>
      <c r="N34" s="5">
        <v>89</v>
      </c>
      <c r="O34" s="5">
        <v>90</v>
      </c>
      <c r="P34" s="5">
        <v>88</v>
      </c>
      <c r="Q34" s="5">
        <v>92</v>
      </c>
      <c r="R34" s="5">
        <v>94</v>
      </c>
      <c r="S34" s="8">
        <v>96</v>
      </c>
    </row>
    <row r="35" spans="1:19" x14ac:dyDescent="0.25">
      <c r="A35" s="2">
        <v>33</v>
      </c>
      <c r="B35" s="3" t="s">
        <v>78</v>
      </c>
      <c r="C35" s="3" t="s">
        <v>198</v>
      </c>
      <c r="D35" s="3" t="s">
        <v>151</v>
      </c>
      <c r="E35" s="3" t="s">
        <v>155</v>
      </c>
      <c r="F35" s="3">
        <v>2025</v>
      </c>
      <c r="G35" s="3" t="s">
        <v>26</v>
      </c>
      <c r="H35" s="14">
        <v>43497</v>
      </c>
      <c r="I35" s="14">
        <v>45658</v>
      </c>
      <c r="J35" s="3" t="s">
        <v>197</v>
      </c>
      <c r="K35" s="3" t="s">
        <v>132</v>
      </c>
      <c r="L35" s="3" t="s">
        <v>227</v>
      </c>
      <c r="M35" s="3">
        <v>97</v>
      </c>
      <c r="N35" s="3">
        <v>97</v>
      </c>
      <c r="O35" s="3">
        <v>90</v>
      </c>
      <c r="P35" s="3">
        <v>88</v>
      </c>
      <c r="Q35" s="3">
        <v>92</v>
      </c>
      <c r="R35" s="3">
        <v>94</v>
      </c>
      <c r="S35" s="9">
        <v>96</v>
      </c>
    </row>
    <row r="36" spans="1:19" x14ac:dyDescent="0.25">
      <c r="A36" s="4">
        <v>34</v>
      </c>
      <c r="B36" s="5" t="s">
        <v>79</v>
      </c>
      <c r="C36" s="5" t="s">
        <v>195</v>
      </c>
      <c r="D36" s="5" t="s">
        <v>151</v>
      </c>
      <c r="E36" s="5" t="s">
        <v>156</v>
      </c>
      <c r="F36" s="5">
        <v>2025</v>
      </c>
      <c r="G36" s="5" t="s">
        <v>26</v>
      </c>
      <c r="H36" s="13">
        <v>43497</v>
      </c>
      <c r="I36" s="13">
        <v>45658</v>
      </c>
      <c r="J36" s="5" t="s">
        <v>196</v>
      </c>
      <c r="K36" s="5" t="s">
        <v>133</v>
      </c>
      <c r="L36" s="5" t="s">
        <v>227</v>
      </c>
      <c r="M36" s="5">
        <v>96</v>
      </c>
      <c r="N36" s="5">
        <v>96</v>
      </c>
      <c r="O36" s="5">
        <v>90</v>
      </c>
      <c r="P36" s="5">
        <v>88</v>
      </c>
      <c r="Q36" s="5">
        <v>92</v>
      </c>
      <c r="R36" s="5">
        <v>94</v>
      </c>
      <c r="S36" s="8">
        <v>96</v>
      </c>
    </row>
    <row r="37" spans="1:19" x14ac:dyDescent="0.25">
      <c r="A37" s="2">
        <v>35</v>
      </c>
      <c r="B37" s="3" t="s">
        <v>80</v>
      </c>
      <c r="C37" s="3" t="s">
        <v>167</v>
      </c>
      <c r="D37" s="3" t="s">
        <v>151</v>
      </c>
      <c r="E37" s="3" t="s">
        <v>157</v>
      </c>
      <c r="F37" s="3">
        <v>2025</v>
      </c>
      <c r="G37" s="3" t="s">
        <v>26</v>
      </c>
      <c r="H37" s="14">
        <v>43497</v>
      </c>
      <c r="I37" s="14">
        <v>45658</v>
      </c>
      <c r="J37" s="3" t="s">
        <v>168</v>
      </c>
      <c r="K37" s="3" t="s">
        <v>134</v>
      </c>
      <c r="L37" s="3" t="s">
        <v>227</v>
      </c>
      <c r="M37" s="3">
        <v>90</v>
      </c>
      <c r="N37" s="3">
        <v>90</v>
      </c>
      <c r="O37" s="3">
        <v>90</v>
      </c>
      <c r="P37" s="3">
        <v>88</v>
      </c>
      <c r="Q37" s="3">
        <v>92</v>
      </c>
      <c r="R37" s="3">
        <v>94</v>
      </c>
      <c r="S37" s="9">
        <v>96</v>
      </c>
    </row>
    <row r="38" spans="1:19" x14ac:dyDescent="0.25">
      <c r="A38" s="4">
        <v>36</v>
      </c>
      <c r="B38" s="5" t="s">
        <v>81</v>
      </c>
      <c r="C38" s="5" t="s">
        <v>185</v>
      </c>
      <c r="D38" s="5" t="s">
        <v>151</v>
      </c>
      <c r="E38" s="5" t="s">
        <v>158</v>
      </c>
      <c r="F38" s="5">
        <v>2025</v>
      </c>
      <c r="G38" s="5" t="s">
        <v>26</v>
      </c>
      <c r="H38" s="13">
        <v>43313</v>
      </c>
      <c r="I38" s="13">
        <v>45474</v>
      </c>
      <c r="J38" s="5" t="s">
        <v>186</v>
      </c>
      <c r="K38" s="5" t="s">
        <v>135</v>
      </c>
      <c r="L38" s="5" t="s">
        <v>227</v>
      </c>
      <c r="M38" s="5">
        <v>98</v>
      </c>
      <c r="N38" s="5">
        <v>98</v>
      </c>
      <c r="O38" s="5">
        <v>90</v>
      </c>
      <c r="P38" s="5">
        <v>88</v>
      </c>
      <c r="Q38" s="5">
        <v>92</v>
      </c>
      <c r="R38" s="5">
        <v>94</v>
      </c>
      <c r="S38" s="8">
        <v>96</v>
      </c>
    </row>
    <row r="39" spans="1:19" x14ac:dyDescent="0.25">
      <c r="A39" s="2">
        <v>37</v>
      </c>
      <c r="B39" s="3" t="s">
        <v>82</v>
      </c>
      <c r="C39" s="3" t="s">
        <v>172</v>
      </c>
      <c r="D39" s="3" t="s">
        <v>151</v>
      </c>
      <c r="E39" s="3" t="s">
        <v>159</v>
      </c>
      <c r="F39" s="3">
        <v>2025</v>
      </c>
      <c r="G39" s="3" t="s">
        <v>26</v>
      </c>
      <c r="H39" s="14">
        <v>43313</v>
      </c>
      <c r="I39" s="14">
        <v>45474</v>
      </c>
      <c r="J39" s="3" t="s">
        <v>173</v>
      </c>
      <c r="K39" s="3" t="s">
        <v>136</v>
      </c>
      <c r="L39" s="3" t="s">
        <v>227</v>
      </c>
      <c r="M39" s="3">
        <v>97</v>
      </c>
      <c r="N39" s="3">
        <v>97</v>
      </c>
      <c r="O39" s="3">
        <v>90</v>
      </c>
      <c r="P39" s="3">
        <v>88</v>
      </c>
      <c r="Q39" s="3">
        <v>92</v>
      </c>
      <c r="R39" s="3">
        <v>94</v>
      </c>
      <c r="S39" s="9">
        <v>96</v>
      </c>
    </row>
    <row r="40" spans="1:19" x14ac:dyDescent="0.25">
      <c r="A40" s="4">
        <v>38</v>
      </c>
      <c r="B40" s="5" t="s">
        <v>83</v>
      </c>
      <c r="C40" s="5" t="s">
        <v>208</v>
      </c>
      <c r="D40" s="5" t="s">
        <v>151</v>
      </c>
      <c r="E40" s="5" t="s">
        <v>160</v>
      </c>
      <c r="F40" s="5">
        <v>2025</v>
      </c>
      <c r="G40" s="5" t="s">
        <v>26</v>
      </c>
      <c r="H40" s="13">
        <v>43313</v>
      </c>
      <c r="I40" s="13">
        <v>45474</v>
      </c>
      <c r="J40" s="5" t="s">
        <v>207</v>
      </c>
      <c r="K40" s="5" t="s">
        <v>137</v>
      </c>
      <c r="L40" s="5" t="s">
        <v>227</v>
      </c>
      <c r="M40" s="5">
        <v>95</v>
      </c>
      <c r="N40" s="5">
        <v>95</v>
      </c>
      <c r="O40" s="5">
        <v>90</v>
      </c>
      <c r="P40" s="5">
        <v>88</v>
      </c>
      <c r="Q40" s="5">
        <v>92</v>
      </c>
      <c r="R40" s="5">
        <v>94</v>
      </c>
      <c r="S40" s="8">
        <v>96</v>
      </c>
    </row>
    <row r="41" spans="1:19" x14ac:dyDescent="0.25">
      <c r="A41" s="2">
        <v>39</v>
      </c>
      <c r="B41" s="3" t="s">
        <v>84</v>
      </c>
      <c r="C41" s="3" t="s">
        <v>190</v>
      </c>
      <c r="D41" s="3" t="s">
        <v>151</v>
      </c>
      <c r="E41" s="3" t="s">
        <v>161</v>
      </c>
      <c r="F41" s="3">
        <v>2025</v>
      </c>
      <c r="G41" s="3" t="s">
        <v>26</v>
      </c>
      <c r="H41" s="14">
        <v>43313</v>
      </c>
      <c r="I41" s="14">
        <v>45474</v>
      </c>
      <c r="J41" s="3" t="s">
        <v>191</v>
      </c>
      <c r="K41" s="3" t="s">
        <v>138</v>
      </c>
      <c r="L41" s="3" t="s">
        <v>227</v>
      </c>
      <c r="M41" s="3">
        <v>92</v>
      </c>
      <c r="N41" s="3">
        <v>92</v>
      </c>
      <c r="O41" s="3">
        <v>90</v>
      </c>
      <c r="P41" s="3">
        <v>88</v>
      </c>
      <c r="Q41" s="3">
        <v>92</v>
      </c>
      <c r="R41" s="3">
        <v>94</v>
      </c>
      <c r="S41" s="9">
        <v>96</v>
      </c>
    </row>
    <row r="42" spans="1:19" x14ac:dyDescent="0.25">
      <c r="A42" s="4">
        <v>40</v>
      </c>
      <c r="B42" s="5" t="s">
        <v>85</v>
      </c>
      <c r="C42" s="5" t="s">
        <v>205</v>
      </c>
      <c r="D42" s="5" t="s">
        <v>151</v>
      </c>
      <c r="E42" s="5" t="s">
        <v>162</v>
      </c>
      <c r="F42" s="5">
        <v>2025</v>
      </c>
      <c r="G42" s="5" t="s">
        <v>26</v>
      </c>
      <c r="H42" s="13">
        <v>43313</v>
      </c>
      <c r="I42" s="13">
        <v>45474</v>
      </c>
      <c r="J42" s="5" t="s">
        <v>206</v>
      </c>
      <c r="K42" s="5" t="s">
        <v>139</v>
      </c>
      <c r="L42" s="5" t="s">
        <v>227</v>
      </c>
      <c r="M42" s="5">
        <v>98</v>
      </c>
      <c r="N42" s="5">
        <v>98</v>
      </c>
      <c r="O42" s="5">
        <v>90</v>
      </c>
      <c r="P42" s="5">
        <v>88</v>
      </c>
      <c r="Q42" s="5">
        <v>92</v>
      </c>
      <c r="R42" s="5">
        <v>94</v>
      </c>
      <c r="S42" s="8">
        <v>96</v>
      </c>
    </row>
    <row r="43" spans="1:19" x14ac:dyDescent="0.25">
      <c r="A43" s="2">
        <v>41</v>
      </c>
      <c r="B43" s="3" t="s">
        <v>86</v>
      </c>
      <c r="C43" s="3" t="s">
        <v>181</v>
      </c>
      <c r="D43" s="3" t="s">
        <v>152</v>
      </c>
      <c r="E43" s="3" t="s">
        <v>153</v>
      </c>
      <c r="F43" s="3">
        <v>2025</v>
      </c>
      <c r="G43" s="3" t="s">
        <v>26</v>
      </c>
      <c r="H43" s="14">
        <v>41306</v>
      </c>
      <c r="I43" s="14">
        <v>45658</v>
      </c>
      <c r="J43" s="3" t="s">
        <v>163</v>
      </c>
      <c r="K43" s="3" t="s">
        <v>140</v>
      </c>
      <c r="L43" s="3" t="s">
        <v>227</v>
      </c>
      <c r="M43" s="3">
        <v>89</v>
      </c>
      <c r="N43" s="3">
        <v>89</v>
      </c>
      <c r="O43" s="3">
        <v>90</v>
      </c>
      <c r="P43" s="3">
        <v>88</v>
      </c>
      <c r="Q43" s="3">
        <v>92</v>
      </c>
      <c r="R43" s="3">
        <v>94</v>
      </c>
      <c r="S43" s="9">
        <v>96</v>
      </c>
    </row>
    <row r="44" spans="1:19" x14ac:dyDescent="0.25">
      <c r="A44" s="4">
        <v>42</v>
      </c>
      <c r="B44" s="5" t="s">
        <v>87</v>
      </c>
      <c r="C44" s="5" t="s">
        <v>178</v>
      </c>
      <c r="D44" s="5" t="s">
        <v>152</v>
      </c>
      <c r="E44" s="5" t="s">
        <v>154</v>
      </c>
      <c r="F44" s="5">
        <v>2025</v>
      </c>
      <c r="G44" s="5" t="s">
        <v>26</v>
      </c>
      <c r="H44" s="13">
        <v>41306</v>
      </c>
      <c r="I44" s="13">
        <v>45658</v>
      </c>
      <c r="J44" s="5" t="s">
        <v>163</v>
      </c>
      <c r="K44" s="5" t="s">
        <v>141</v>
      </c>
      <c r="L44" s="5" t="s">
        <v>227</v>
      </c>
      <c r="M44" s="5">
        <v>81</v>
      </c>
      <c r="N44" s="5">
        <v>81</v>
      </c>
      <c r="O44" s="5">
        <v>90</v>
      </c>
      <c r="P44" s="5">
        <v>88</v>
      </c>
      <c r="Q44" s="5">
        <v>92</v>
      </c>
      <c r="R44" s="5">
        <v>94</v>
      </c>
      <c r="S44" s="8">
        <v>96</v>
      </c>
    </row>
    <row r="45" spans="1:19" x14ac:dyDescent="0.25">
      <c r="A45" s="2">
        <v>43</v>
      </c>
      <c r="B45" s="3" t="s">
        <v>88</v>
      </c>
      <c r="C45" s="3" t="s">
        <v>197</v>
      </c>
      <c r="D45" s="3" t="s">
        <v>152</v>
      </c>
      <c r="E45" s="3" t="s">
        <v>155</v>
      </c>
      <c r="F45" s="3">
        <v>2025</v>
      </c>
      <c r="G45" s="3" t="s">
        <v>26</v>
      </c>
      <c r="H45" s="14">
        <v>41306</v>
      </c>
      <c r="I45" s="14">
        <v>45658</v>
      </c>
      <c r="J45" s="3" t="s">
        <v>163</v>
      </c>
      <c r="K45" s="3" t="s">
        <v>142</v>
      </c>
      <c r="L45" s="3" t="s">
        <v>227</v>
      </c>
      <c r="M45" s="3">
        <v>100</v>
      </c>
      <c r="N45" s="3">
        <v>100</v>
      </c>
      <c r="O45" s="3">
        <v>90</v>
      </c>
      <c r="P45" s="3">
        <v>88</v>
      </c>
      <c r="Q45" s="3">
        <v>92</v>
      </c>
      <c r="R45" s="3">
        <v>94</v>
      </c>
      <c r="S45" s="9">
        <v>96</v>
      </c>
    </row>
    <row r="46" spans="1:19" x14ac:dyDescent="0.25">
      <c r="A46" s="4">
        <v>44</v>
      </c>
      <c r="B46" s="5" t="s">
        <v>89</v>
      </c>
      <c r="C46" s="5" t="s">
        <v>196</v>
      </c>
      <c r="D46" s="5" t="s">
        <v>152</v>
      </c>
      <c r="E46" s="5" t="s">
        <v>156</v>
      </c>
      <c r="F46" s="5">
        <v>2025</v>
      </c>
      <c r="G46" s="5" t="s">
        <v>26</v>
      </c>
      <c r="H46" s="13">
        <v>41306</v>
      </c>
      <c r="I46" s="13">
        <v>45658</v>
      </c>
      <c r="J46" s="5" t="s">
        <v>163</v>
      </c>
      <c r="K46" s="5" t="s">
        <v>143</v>
      </c>
      <c r="L46" s="5" t="s">
        <v>227</v>
      </c>
      <c r="M46" s="5">
        <v>109</v>
      </c>
      <c r="N46" s="5">
        <v>109</v>
      </c>
      <c r="O46" s="5">
        <v>90</v>
      </c>
      <c r="P46" s="5">
        <v>88</v>
      </c>
      <c r="Q46" s="5">
        <v>92</v>
      </c>
      <c r="R46" s="5">
        <v>94</v>
      </c>
      <c r="S46" s="8">
        <v>96</v>
      </c>
    </row>
    <row r="47" spans="1:19" x14ac:dyDescent="0.25">
      <c r="A47" s="2">
        <v>45</v>
      </c>
      <c r="B47" s="3" t="s">
        <v>90</v>
      </c>
      <c r="C47" s="3" t="s">
        <v>168</v>
      </c>
      <c r="D47" s="3" t="s">
        <v>152</v>
      </c>
      <c r="E47" s="3" t="s">
        <v>157</v>
      </c>
      <c r="F47" s="3">
        <v>2025</v>
      </c>
      <c r="G47" s="3" t="s">
        <v>26</v>
      </c>
      <c r="H47" s="14">
        <v>41306</v>
      </c>
      <c r="I47" s="14">
        <v>45658</v>
      </c>
      <c r="J47" s="3" t="s">
        <v>163</v>
      </c>
      <c r="K47" s="3" t="s">
        <v>144</v>
      </c>
      <c r="L47" s="3" t="s">
        <v>227</v>
      </c>
      <c r="M47" s="3">
        <v>80</v>
      </c>
      <c r="N47" s="3">
        <v>80</v>
      </c>
      <c r="O47" s="3">
        <v>90</v>
      </c>
      <c r="P47" s="3">
        <v>88</v>
      </c>
      <c r="Q47" s="3">
        <v>92</v>
      </c>
      <c r="R47" s="3">
        <v>94</v>
      </c>
      <c r="S47" s="9">
        <v>96</v>
      </c>
    </row>
    <row r="48" spans="1:19" x14ac:dyDescent="0.25">
      <c r="A48" s="4">
        <v>46</v>
      </c>
      <c r="B48" s="5" t="s">
        <v>91</v>
      </c>
      <c r="C48" s="5" t="s">
        <v>186</v>
      </c>
      <c r="D48" s="5" t="s">
        <v>152</v>
      </c>
      <c r="E48" s="5" t="s">
        <v>158</v>
      </c>
      <c r="F48" s="5">
        <v>2025</v>
      </c>
      <c r="G48" s="5" t="s">
        <v>26</v>
      </c>
      <c r="H48" s="13">
        <v>41487</v>
      </c>
      <c r="I48" s="13">
        <v>45474</v>
      </c>
      <c r="J48" s="5" t="s">
        <v>163</v>
      </c>
      <c r="K48" s="5" t="s">
        <v>145</v>
      </c>
      <c r="L48" s="5" t="s">
        <v>227</v>
      </c>
      <c r="M48" s="5">
        <v>106</v>
      </c>
      <c r="N48" s="5">
        <v>106</v>
      </c>
      <c r="O48" s="5">
        <v>90</v>
      </c>
      <c r="P48" s="5">
        <v>88</v>
      </c>
      <c r="Q48" s="5">
        <v>92</v>
      </c>
      <c r="R48" s="5">
        <v>94</v>
      </c>
      <c r="S48" s="8">
        <v>96</v>
      </c>
    </row>
    <row r="49" spans="1:19" x14ac:dyDescent="0.25">
      <c r="A49" s="2">
        <v>47</v>
      </c>
      <c r="B49" s="3" t="s">
        <v>92</v>
      </c>
      <c r="C49" s="3" t="s">
        <v>173</v>
      </c>
      <c r="D49" s="3" t="s">
        <v>152</v>
      </c>
      <c r="E49" s="3" t="s">
        <v>159</v>
      </c>
      <c r="F49" s="3">
        <v>2025</v>
      </c>
      <c r="G49" s="3" t="s">
        <v>26</v>
      </c>
      <c r="H49" s="14">
        <v>41487</v>
      </c>
      <c r="I49" s="14">
        <v>45474</v>
      </c>
      <c r="J49" s="3" t="s">
        <v>163</v>
      </c>
      <c r="K49" s="3" t="s">
        <v>146</v>
      </c>
      <c r="L49" s="3" t="s">
        <v>227</v>
      </c>
      <c r="M49" s="3">
        <v>101</v>
      </c>
      <c r="N49" s="3">
        <v>101</v>
      </c>
      <c r="O49" s="3">
        <v>90</v>
      </c>
      <c r="P49" s="3">
        <v>88</v>
      </c>
      <c r="Q49" s="3">
        <v>92</v>
      </c>
      <c r="R49" s="3">
        <v>94</v>
      </c>
      <c r="S49" s="9">
        <v>96</v>
      </c>
    </row>
    <row r="50" spans="1:19" x14ac:dyDescent="0.25">
      <c r="A50" s="4">
        <v>48</v>
      </c>
      <c r="B50" s="5" t="s">
        <v>93</v>
      </c>
      <c r="C50" s="5" t="s">
        <v>207</v>
      </c>
      <c r="D50" s="5" t="s">
        <v>152</v>
      </c>
      <c r="E50" s="5" t="s">
        <v>160</v>
      </c>
      <c r="F50" s="5">
        <v>2025</v>
      </c>
      <c r="G50" s="5" t="s">
        <v>26</v>
      </c>
      <c r="H50" s="13">
        <v>41487</v>
      </c>
      <c r="I50" s="13">
        <v>45474</v>
      </c>
      <c r="J50" s="5" t="s">
        <v>163</v>
      </c>
      <c r="K50" s="5" t="s">
        <v>147</v>
      </c>
      <c r="L50" s="5" t="s">
        <v>227</v>
      </c>
      <c r="M50" s="5">
        <v>89</v>
      </c>
      <c r="N50" s="5">
        <v>99</v>
      </c>
      <c r="O50" s="5">
        <v>90</v>
      </c>
      <c r="P50" s="5">
        <v>88</v>
      </c>
      <c r="Q50" s="5">
        <v>92</v>
      </c>
      <c r="R50" s="5">
        <v>94</v>
      </c>
      <c r="S50" s="8">
        <v>96</v>
      </c>
    </row>
    <row r="51" spans="1:19" x14ac:dyDescent="0.25">
      <c r="A51" s="2">
        <v>49</v>
      </c>
      <c r="B51" s="3" t="s">
        <v>94</v>
      </c>
      <c r="C51" s="3" t="s">
        <v>191</v>
      </c>
      <c r="D51" s="3" t="s">
        <v>152</v>
      </c>
      <c r="E51" s="3" t="s">
        <v>161</v>
      </c>
      <c r="F51" s="3">
        <v>2025</v>
      </c>
      <c r="G51" s="3" t="s">
        <v>26</v>
      </c>
      <c r="H51" s="14">
        <v>41487</v>
      </c>
      <c r="I51" s="14">
        <v>45474</v>
      </c>
      <c r="J51" s="3" t="s">
        <v>163</v>
      </c>
      <c r="K51" s="3" t="s">
        <v>148</v>
      </c>
      <c r="L51" s="3" t="s">
        <v>227</v>
      </c>
      <c r="M51" s="3">
        <v>87</v>
      </c>
      <c r="N51" s="3">
        <v>97</v>
      </c>
      <c r="O51" s="3">
        <v>90</v>
      </c>
      <c r="P51" s="3">
        <v>88</v>
      </c>
      <c r="Q51" s="3">
        <v>92</v>
      </c>
      <c r="R51" s="3">
        <v>94</v>
      </c>
      <c r="S51" s="9">
        <v>96</v>
      </c>
    </row>
    <row r="52" spans="1:19" x14ac:dyDescent="0.25">
      <c r="A52" s="6">
        <v>50</v>
      </c>
      <c r="B52" s="7" t="s">
        <v>95</v>
      </c>
      <c r="C52" s="7" t="s">
        <v>206</v>
      </c>
      <c r="D52" s="7" t="s">
        <v>152</v>
      </c>
      <c r="E52" s="7" t="s">
        <v>162</v>
      </c>
      <c r="F52" s="7">
        <v>2025</v>
      </c>
      <c r="G52" s="7" t="s">
        <v>26</v>
      </c>
      <c r="H52" s="17">
        <v>41487</v>
      </c>
      <c r="I52" s="17">
        <v>45474</v>
      </c>
      <c r="J52" s="7" t="s">
        <v>163</v>
      </c>
      <c r="K52" s="7" t="s">
        <v>149</v>
      </c>
      <c r="L52" s="7" t="s">
        <v>227</v>
      </c>
      <c r="M52" s="7">
        <v>80</v>
      </c>
      <c r="N52" s="7">
        <v>90</v>
      </c>
      <c r="O52" s="7">
        <v>90</v>
      </c>
      <c r="P52" s="7">
        <v>88</v>
      </c>
      <c r="Q52" s="7">
        <v>92</v>
      </c>
      <c r="R52" s="7">
        <v>94</v>
      </c>
      <c r="S52" s="10">
        <v>96</v>
      </c>
    </row>
  </sheetData>
  <mergeCells count="1">
    <mergeCell ref="A1:K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52A0-D9B2-4976-92ED-5C0771F09B48}">
  <dimension ref="A1:R83"/>
  <sheetViews>
    <sheetView zoomScaleNormal="100" workbookViewId="0">
      <selection activeCell="A2" sqref="A2:B2"/>
    </sheetView>
  </sheetViews>
  <sheetFormatPr defaultRowHeight="15" x14ac:dyDescent="0.25"/>
  <cols>
    <col min="1" max="1" width="21.5703125" bestFit="1" customWidth="1"/>
    <col min="2" max="2" width="15.140625" bestFit="1" customWidth="1"/>
    <col min="3" max="3" width="21" bestFit="1" customWidth="1"/>
    <col min="4" max="4" width="23.5703125" bestFit="1" customWidth="1"/>
    <col min="5" max="5" width="16.28515625" bestFit="1" customWidth="1"/>
    <col min="6" max="7" width="11.28515625" bestFit="1" customWidth="1"/>
    <col min="8" max="8" width="23.140625" bestFit="1" customWidth="1"/>
    <col min="9" max="9" width="27.42578125" bestFit="1" customWidth="1"/>
    <col min="10" max="10" width="16.28515625" bestFit="1" customWidth="1"/>
    <col min="11" max="11" width="4.28515625" bestFit="1" customWidth="1"/>
    <col min="12" max="12" width="16.42578125" bestFit="1" customWidth="1"/>
    <col min="13" max="14" width="11.28515625" bestFit="1" customWidth="1"/>
    <col min="16" max="16" width="19.7109375" bestFit="1" customWidth="1"/>
    <col min="17" max="17" width="16.28515625" bestFit="1" customWidth="1"/>
    <col min="18" max="18" width="11.28515625" bestFit="1" customWidth="1"/>
  </cols>
  <sheetData>
    <row r="1" spans="1:18" ht="26.25" x14ac:dyDescent="0.25">
      <c r="A1" s="39" t="s">
        <v>430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8" x14ac:dyDescent="0.25">
      <c r="A2" s="49" t="s">
        <v>248</v>
      </c>
      <c r="B2" s="49"/>
      <c r="D2" s="49" t="s">
        <v>239</v>
      </c>
      <c r="E2" s="49"/>
      <c r="F2" s="49"/>
      <c r="H2" s="49" t="s">
        <v>241</v>
      </c>
      <c r="I2" s="49"/>
      <c r="J2" s="49"/>
      <c r="L2" s="49" t="s">
        <v>243</v>
      </c>
      <c r="M2" s="49"/>
      <c r="N2" s="49"/>
      <c r="P2" s="49" t="s">
        <v>245</v>
      </c>
      <c r="Q2" s="49"/>
      <c r="R2" s="49"/>
    </row>
    <row r="3" spans="1:18" x14ac:dyDescent="0.25">
      <c r="A3" s="21" t="s">
        <v>234</v>
      </c>
      <c r="B3" t="s">
        <v>236</v>
      </c>
      <c r="D3" s="21" t="s">
        <v>238</v>
      </c>
      <c r="E3" s="21" t="s">
        <v>237</v>
      </c>
      <c r="H3" s="21" t="s">
        <v>240</v>
      </c>
      <c r="I3" s="21" t="s">
        <v>237</v>
      </c>
      <c r="L3" s="21" t="s">
        <v>242</v>
      </c>
      <c r="M3" s="21" t="s">
        <v>237</v>
      </c>
      <c r="P3" s="21" t="s">
        <v>244</v>
      </c>
      <c r="Q3" s="21" t="s">
        <v>237</v>
      </c>
    </row>
    <row r="4" spans="1:18" x14ac:dyDescent="0.25">
      <c r="A4" s="19" t="s">
        <v>218</v>
      </c>
      <c r="B4">
        <v>6</v>
      </c>
      <c r="D4" s="21" t="s">
        <v>234</v>
      </c>
      <c r="E4" t="s">
        <v>50</v>
      </c>
      <c r="F4" t="s">
        <v>235</v>
      </c>
      <c r="H4" s="21" t="s">
        <v>234</v>
      </c>
      <c r="I4" t="s">
        <v>50</v>
      </c>
      <c r="J4" t="s">
        <v>235</v>
      </c>
      <c r="L4" s="21" t="s">
        <v>234</v>
      </c>
      <c r="M4" t="s">
        <v>52</v>
      </c>
      <c r="N4" t="s">
        <v>235</v>
      </c>
      <c r="P4" s="21" t="s">
        <v>234</v>
      </c>
      <c r="Q4" t="s">
        <v>53</v>
      </c>
      <c r="R4" t="s">
        <v>235</v>
      </c>
    </row>
    <row r="5" spans="1:18" x14ac:dyDescent="0.25">
      <c r="A5" s="19" t="s">
        <v>49</v>
      </c>
      <c r="B5">
        <v>10</v>
      </c>
      <c r="D5" s="19" t="s">
        <v>218</v>
      </c>
      <c r="E5">
        <v>6</v>
      </c>
      <c r="F5">
        <v>6</v>
      </c>
      <c r="H5" s="19" t="s">
        <v>218</v>
      </c>
      <c r="I5">
        <v>6</v>
      </c>
      <c r="J5">
        <v>6</v>
      </c>
      <c r="L5" s="19" t="s">
        <v>218</v>
      </c>
      <c r="M5">
        <v>6</v>
      </c>
      <c r="N5">
        <v>6</v>
      </c>
      <c r="P5" s="19" t="s">
        <v>218</v>
      </c>
      <c r="Q5">
        <v>6</v>
      </c>
      <c r="R5">
        <v>6</v>
      </c>
    </row>
    <row r="6" spans="1:18" x14ac:dyDescent="0.25">
      <c r="A6" s="19" t="s">
        <v>250</v>
      </c>
      <c r="B6">
        <v>4</v>
      </c>
      <c r="D6" s="19" t="s">
        <v>49</v>
      </c>
      <c r="E6">
        <v>10</v>
      </c>
      <c r="F6">
        <v>10</v>
      </c>
      <c r="H6" s="19" t="s">
        <v>49</v>
      </c>
      <c r="I6">
        <v>10</v>
      </c>
      <c r="J6">
        <v>10</v>
      </c>
      <c r="L6" s="19" t="s">
        <v>49</v>
      </c>
      <c r="M6">
        <v>10</v>
      </c>
      <c r="N6">
        <v>10</v>
      </c>
      <c r="P6" s="19" t="s">
        <v>49</v>
      </c>
      <c r="Q6">
        <v>10</v>
      </c>
      <c r="R6">
        <v>10</v>
      </c>
    </row>
    <row r="7" spans="1:18" x14ac:dyDescent="0.25">
      <c r="A7" s="22" t="s">
        <v>159</v>
      </c>
      <c r="B7">
        <v>2</v>
      </c>
      <c r="D7" s="19" t="s">
        <v>250</v>
      </c>
      <c r="E7">
        <v>4</v>
      </c>
      <c r="F7">
        <v>4</v>
      </c>
      <c r="H7" s="19" t="s">
        <v>250</v>
      </c>
      <c r="I7">
        <v>4</v>
      </c>
      <c r="J7">
        <v>4</v>
      </c>
      <c r="L7" s="19" t="s">
        <v>250</v>
      </c>
      <c r="M7">
        <v>4</v>
      </c>
      <c r="N7">
        <v>4</v>
      </c>
      <c r="P7" s="19" t="s">
        <v>250</v>
      </c>
      <c r="Q7">
        <v>4</v>
      </c>
      <c r="R7">
        <v>4</v>
      </c>
    </row>
    <row r="8" spans="1:18" x14ac:dyDescent="0.25">
      <c r="A8" s="22" t="s">
        <v>158</v>
      </c>
      <c r="B8">
        <v>2</v>
      </c>
      <c r="D8" s="19" t="s">
        <v>235</v>
      </c>
      <c r="E8">
        <v>20</v>
      </c>
      <c r="F8">
        <v>20</v>
      </c>
      <c r="H8" s="19" t="s">
        <v>235</v>
      </c>
      <c r="I8">
        <v>20</v>
      </c>
      <c r="J8">
        <v>20</v>
      </c>
      <c r="L8" s="19" t="s">
        <v>235</v>
      </c>
      <c r="M8">
        <v>20</v>
      </c>
      <c r="N8">
        <v>20</v>
      </c>
      <c r="P8" s="19" t="s">
        <v>235</v>
      </c>
      <c r="Q8">
        <v>20</v>
      </c>
      <c r="R8">
        <v>20</v>
      </c>
    </row>
    <row r="9" spans="1:18" x14ac:dyDescent="0.25">
      <c r="A9" s="19" t="s">
        <v>235</v>
      </c>
      <c r="B9">
        <v>20</v>
      </c>
    </row>
    <row r="20" spans="1:13" x14ac:dyDescent="0.25">
      <c r="A20" s="48" t="s">
        <v>246</v>
      </c>
      <c r="B20" s="48"/>
      <c r="D20" s="21" t="s">
        <v>251</v>
      </c>
      <c r="E20" s="21" t="s">
        <v>237</v>
      </c>
      <c r="I20" s="21" t="s">
        <v>252</v>
      </c>
      <c r="J20" s="21" t="s">
        <v>237</v>
      </c>
    </row>
    <row r="21" spans="1:13" x14ac:dyDescent="0.25">
      <c r="A21" s="23" t="s">
        <v>247</v>
      </c>
      <c r="B21" s="23">
        <f>GETPIVOTDATA("Induction status",$D$3)</f>
        <v>20</v>
      </c>
      <c r="D21" s="21" t="s">
        <v>234</v>
      </c>
      <c r="E21" t="s">
        <v>219</v>
      </c>
      <c r="F21" t="s">
        <v>54</v>
      </c>
      <c r="G21" t="s">
        <v>235</v>
      </c>
      <c r="I21" s="21" t="s">
        <v>234</v>
      </c>
      <c r="J21" t="s">
        <v>97</v>
      </c>
      <c r="K21" t="s">
        <v>216</v>
      </c>
      <c r="L21" t="s">
        <v>217</v>
      </c>
      <c r="M21" t="s">
        <v>235</v>
      </c>
    </row>
    <row r="22" spans="1:13" x14ac:dyDescent="0.25">
      <c r="A22" s="23" t="s">
        <v>229</v>
      </c>
      <c r="B22" s="23">
        <f>GETPIVOTDATA("Documentation",$H$3)</f>
        <v>20</v>
      </c>
      <c r="D22" s="19" t="s">
        <v>218</v>
      </c>
      <c r="E22">
        <v>1</v>
      </c>
      <c r="F22">
        <v>5</v>
      </c>
      <c r="G22">
        <v>6</v>
      </c>
      <c r="I22" s="19" t="s">
        <v>158</v>
      </c>
      <c r="J22">
        <v>5</v>
      </c>
      <c r="M22">
        <v>5</v>
      </c>
    </row>
    <row r="23" spans="1:13" x14ac:dyDescent="0.25">
      <c r="A23" s="23" t="s">
        <v>12</v>
      </c>
      <c r="B23" s="23">
        <f>GETPIVOTDATA("Appointment Letter",$L$3)</f>
        <v>20</v>
      </c>
      <c r="D23" s="19" t="s">
        <v>49</v>
      </c>
      <c r="E23">
        <v>1</v>
      </c>
      <c r="F23">
        <v>9</v>
      </c>
      <c r="G23">
        <v>10</v>
      </c>
      <c r="I23" s="19" t="s">
        <v>156</v>
      </c>
      <c r="J23">
        <v>5</v>
      </c>
      <c r="M23">
        <v>5</v>
      </c>
    </row>
    <row r="24" spans="1:13" x14ac:dyDescent="0.25">
      <c r="A24" s="23" t="s">
        <v>13</v>
      </c>
      <c r="B24" s="23">
        <f>GETPIVOTDATA("ID Card",$P$3)</f>
        <v>20</v>
      </c>
      <c r="D24" s="19" t="s">
        <v>250</v>
      </c>
      <c r="E24">
        <v>3</v>
      </c>
      <c r="F24">
        <v>1</v>
      </c>
      <c r="G24">
        <v>4</v>
      </c>
      <c r="I24" s="19" t="s">
        <v>155</v>
      </c>
      <c r="J24">
        <v>4</v>
      </c>
      <c r="L24">
        <v>1</v>
      </c>
      <c r="M24">
        <v>5</v>
      </c>
    </row>
    <row r="25" spans="1:13" x14ac:dyDescent="0.25">
      <c r="D25" s="19" t="s">
        <v>235</v>
      </c>
      <c r="E25">
        <v>5</v>
      </c>
      <c r="F25">
        <v>15</v>
      </c>
      <c r="G25">
        <v>20</v>
      </c>
      <c r="I25" s="19" t="s">
        <v>162</v>
      </c>
      <c r="J25">
        <v>5</v>
      </c>
      <c r="M25">
        <v>5</v>
      </c>
    </row>
    <row r="26" spans="1:13" x14ac:dyDescent="0.25">
      <c r="I26" s="19" t="s">
        <v>421</v>
      </c>
      <c r="J26">
        <v>4</v>
      </c>
      <c r="K26">
        <v>1</v>
      </c>
      <c r="M26">
        <v>5</v>
      </c>
    </row>
    <row r="27" spans="1:13" x14ac:dyDescent="0.25">
      <c r="I27" s="19" t="s">
        <v>420</v>
      </c>
      <c r="J27">
        <v>4</v>
      </c>
      <c r="K27">
        <v>1</v>
      </c>
      <c r="M27">
        <v>5</v>
      </c>
    </row>
    <row r="28" spans="1:13" x14ac:dyDescent="0.25">
      <c r="I28" s="19" t="s">
        <v>418</v>
      </c>
      <c r="J28">
        <v>4</v>
      </c>
      <c r="L28">
        <v>1</v>
      </c>
      <c r="M28">
        <v>5</v>
      </c>
    </row>
    <row r="29" spans="1:13" x14ac:dyDescent="0.25">
      <c r="I29" s="19" t="s">
        <v>419</v>
      </c>
      <c r="J29">
        <v>4</v>
      </c>
      <c r="L29">
        <v>1</v>
      </c>
      <c r="M29">
        <v>5</v>
      </c>
    </row>
    <row r="30" spans="1:13" x14ac:dyDescent="0.25">
      <c r="I30" s="19" t="s">
        <v>423</v>
      </c>
      <c r="J30">
        <v>4</v>
      </c>
      <c r="K30">
        <v>1</v>
      </c>
      <c r="M30">
        <v>5</v>
      </c>
    </row>
    <row r="31" spans="1:13" x14ac:dyDescent="0.25">
      <c r="I31" s="19" t="s">
        <v>422</v>
      </c>
      <c r="J31">
        <v>5</v>
      </c>
      <c r="M31">
        <v>5</v>
      </c>
    </row>
    <row r="32" spans="1:13" x14ac:dyDescent="0.25">
      <c r="I32" s="19" t="s">
        <v>235</v>
      </c>
      <c r="J32">
        <v>44</v>
      </c>
      <c r="K32">
        <v>3</v>
      </c>
      <c r="L32">
        <v>3</v>
      </c>
      <c r="M32">
        <v>50</v>
      </c>
    </row>
    <row r="41" spans="1:11" x14ac:dyDescent="0.25">
      <c r="A41" s="50" t="s">
        <v>379</v>
      </c>
      <c r="B41" s="50"/>
      <c r="D41" s="50" t="s">
        <v>337</v>
      </c>
      <c r="E41" s="50"/>
      <c r="G41" s="50" t="s">
        <v>380</v>
      </c>
      <c r="H41" s="50"/>
      <c r="J41" s="50" t="s">
        <v>381</v>
      </c>
      <c r="K41" s="50"/>
    </row>
    <row r="42" spans="1:11" x14ac:dyDescent="0.25">
      <c r="A42" s="21" t="s">
        <v>234</v>
      </c>
      <c r="B42" t="s">
        <v>374</v>
      </c>
      <c r="D42" s="21" t="s">
        <v>234</v>
      </c>
      <c r="E42" t="s">
        <v>376</v>
      </c>
      <c r="G42" s="21" t="s">
        <v>234</v>
      </c>
      <c r="H42" t="s">
        <v>377</v>
      </c>
      <c r="J42" s="21" t="s">
        <v>234</v>
      </c>
      <c r="K42" t="s">
        <v>378</v>
      </c>
    </row>
    <row r="43" spans="1:11" x14ac:dyDescent="0.25">
      <c r="A43" s="19" t="s">
        <v>218</v>
      </c>
      <c r="B43">
        <v>2</v>
      </c>
      <c r="D43" s="19" t="s">
        <v>343</v>
      </c>
      <c r="E43">
        <v>5</v>
      </c>
      <c r="G43" s="19" t="s">
        <v>373</v>
      </c>
      <c r="H43">
        <v>1</v>
      </c>
      <c r="J43" s="19" t="s">
        <v>340</v>
      </c>
      <c r="K43">
        <v>2</v>
      </c>
    </row>
    <row r="44" spans="1:11" x14ac:dyDescent="0.25">
      <c r="A44" s="22" t="s">
        <v>155</v>
      </c>
      <c r="B44">
        <v>1</v>
      </c>
      <c r="D44" s="19" t="s">
        <v>375</v>
      </c>
      <c r="E44">
        <v>1</v>
      </c>
      <c r="G44" s="19" t="s">
        <v>371</v>
      </c>
      <c r="H44">
        <v>2</v>
      </c>
      <c r="J44" s="19" t="s">
        <v>339</v>
      </c>
      <c r="K44">
        <v>2</v>
      </c>
    </row>
    <row r="45" spans="1:11" x14ac:dyDescent="0.25">
      <c r="A45" s="22" t="s">
        <v>162</v>
      </c>
      <c r="B45">
        <v>1</v>
      </c>
      <c r="D45" s="19" t="s">
        <v>235</v>
      </c>
      <c r="E45">
        <v>6</v>
      </c>
      <c r="G45" s="19" t="s">
        <v>360</v>
      </c>
      <c r="H45">
        <v>1</v>
      </c>
      <c r="J45" s="19" t="s">
        <v>342</v>
      </c>
      <c r="K45">
        <v>1</v>
      </c>
    </row>
    <row r="46" spans="1:11" x14ac:dyDescent="0.25">
      <c r="A46" s="19" t="s">
        <v>49</v>
      </c>
      <c r="B46">
        <v>1</v>
      </c>
      <c r="G46" s="19" t="s">
        <v>361</v>
      </c>
      <c r="H46">
        <v>1</v>
      </c>
      <c r="J46" s="19" t="s">
        <v>341</v>
      </c>
      <c r="K46">
        <v>1</v>
      </c>
    </row>
    <row r="47" spans="1:11" x14ac:dyDescent="0.25">
      <c r="A47" s="22" t="s">
        <v>48</v>
      </c>
      <c r="B47">
        <v>1</v>
      </c>
      <c r="G47" s="19" t="s">
        <v>366</v>
      </c>
      <c r="H47">
        <v>1</v>
      </c>
      <c r="J47" s="19" t="s">
        <v>235</v>
      </c>
      <c r="K47">
        <v>6</v>
      </c>
    </row>
    <row r="48" spans="1:11" x14ac:dyDescent="0.25">
      <c r="A48" s="19" t="s">
        <v>250</v>
      </c>
      <c r="B48">
        <v>3</v>
      </c>
      <c r="G48" s="19" t="s">
        <v>235</v>
      </c>
      <c r="H48">
        <v>6</v>
      </c>
    </row>
    <row r="49" spans="1:2" x14ac:dyDescent="0.25">
      <c r="A49" s="22" t="s">
        <v>159</v>
      </c>
      <c r="B49">
        <v>2</v>
      </c>
    </row>
    <row r="50" spans="1:2" x14ac:dyDescent="0.25">
      <c r="A50" s="22" t="s">
        <v>158</v>
      </c>
      <c r="B50">
        <v>1</v>
      </c>
    </row>
    <row r="51" spans="1:2" x14ac:dyDescent="0.25">
      <c r="A51" s="19" t="s">
        <v>235</v>
      </c>
      <c r="B51">
        <v>6</v>
      </c>
    </row>
    <row r="70" spans="2:3" x14ac:dyDescent="0.25">
      <c r="B70" s="21" t="s">
        <v>234</v>
      </c>
      <c r="C70" t="s">
        <v>411</v>
      </c>
    </row>
    <row r="71" spans="2:3" x14ac:dyDescent="0.25">
      <c r="B71" s="19" t="s">
        <v>386</v>
      </c>
      <c r="C71">
        <v>8000</v>
      </c>
    </row>
    <row r="72" spans="2:3" x14ac:dyDescent="0.25">
      <c r="B72" s="19" t="s">
        <v>389</v>
      </c>
      <c r="C72">
        <v>30000</v>
      </c>
    </row>
    <row r="73" spans="2:3" x14ac:dyDescent="0.25">
      <c r="B73" s="19" t="s">
        <v>387</v>
      </c>
      <c r="C73">
        <v>18000</v>
      </c>
    </row>
    <row r="74" spans="2:3" x14ac:dyDescent="0.25">
      <c r="B74" s="19" t="s">
        <v>392</v>
      </c>
      <c r="C74">
        <v>8000</v>
      </c>
    </row>
    <row r="75" spans="2:3" x14ac:dyDescent="0.25">
      <c r="B75" s="19" t="s">
        <v>394</v>
      </c>
      <c r="C75">
        <v>6000</v>
      </c>
    </row>
    <row r="76" spans="2:3" x14ac:dyDescent="0.25">
      <c r="B76" s="19" t="s">
        <v>396</v>
      </c>
      <c r="C76">
        <v>6000</v>
      </c>
    </row>
    <row r="77" spans="2:3" x14ac:dyDescent="0.25">
      <c r="B77" s="19" t="s">
        <v>398</v>
      </c>
      <c r="C77">
        <v>40000</v>
      </c>
    </row>
    <row r="78" spans="2:3" x14ac:dyDescent="0.25">
      <c r="B78" s="19" t="s">
        <v>399</v>
      </c>
      <c r="C78">
        <v>30000</v>
      </c>
    </row>
    <row r="79" spans="2:3" x14ac:dyDescent="0.25">
      <c r="B79" s="19" t="s">
        <v>235</v>
      </c>
      <c r="C79">
        <v>146000</v>
      </c>
    </row>
    <row r="81" spans="2:3" x14ac:dyDescent="0.25">
      <c r="B81" s="48" t="s">
        <v>412</v>
      </c>
      <c r="C81" s="48"/>
    </row>
    <row r="82" spans="2:3" x14ac:dyDescent="0.25">
      <c r="B82" s="30" t="s">
        <v>413</v>
      </c>
      <c r="C82" s="23">
        <v>200000</v>
      </c>
    </row>
    <row r="83" spans="2:3" x14ac:dyDescent="0.25">
      <c r="B83" s="30" t="s">
        <v>414</v>
      </c>
      <c r="C83" s="23">
        <f>GETPIVOTDATA("Amount Spend",$B$70)</f>
        <v>146000</v>
      </c>
    </row>
  </sheetData>
  <mergeCells count="12">
    <mergeCell ref="A1:K1"/>
    <mergeCell ref="B81:C81"/>
    <mergeCell ref="P2:R2"/>
    <mergeCell ref="A41:B41"/>
    <mergeCell ref="D41:E41"/>
    <mergeCell ref="G41:H41"/>
    <mergeCell ref="J41:K41"/>
    <mergeCell ref="A20:B20"/>
    <mergeCell ref="A2:B2"/>
    <mergeCell ref="D2:F2"/>
    <mergeCell ref="H2:J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 Operations Dashboard</vt:lpstr>
      <vt:lpstr>New Joiner Data</vt:lpstr>
      <vt:lpstr>Confirmation Sheet</vt:lpstr>
      <vt:lpstr>Exit Interview Database</vt:lpstr>
      <vt:lpstr>Exit Questionnaire Data</vt:lpstr>
      <vt:lpstr>Exit Category Policy</vt:lpstr>
      <vt:lpstr>RNR Data</vt:lpstr>
      <vt:lpstr>KPI Sheet final</vt:lpstr>
      <vt:lpstr>Pivot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2025-02-05T18:51:49Z</cp:lastPrinted>
  <dcterms:created xsi:type="dcterms:W3CDTF">2025-01-29T23:39:22Z</dcterms:created>
  <dcterms:modified xsi:type="dcterms:W3CDTF">2025-02-07T06:55:26Z</dcterms:modified>
</cp:coreProperties>
</file>