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m\Documents\MySql Beginner Series\EXCEL\"/>
    </mc:Choice>
  </mc:AlternateContent>
  <xr:revisionPtr revIDLastSave="0" documentId="13_ncr:1_{0ABE7C18-972A-4008-8799-5E600E5067C8}" xr6:coauthVersionLast="47" xr6:coauthVersionMax="47" xr10:uidLastSave="{00000000-0000-0000-0000-000000000000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/>
  <c r="N4" i="9" a="1"/>
  <c r="N4" i="9" s="1"/>
  <c r="J3" i="8"/>
  <c r="J4" i="8"/>
  <c r="J5" i="8"/>
  <c r="J6" i="8"/>
  <c r="J7" i="8"/>
  <c r="J8" i="8"/>
  <c r="J9" i="8"/>
  <c r="J10" i="8"/>
  <c r="J2" i="8"/>
  <c r="M2" i="9" s="1"/>
  <c r="K3" i="13"/>
  <c r="K4" i="13"/>
  <c r="K5" i="13"/>
  <c r="K6" i="13"/>
  <c r="K7" i="13"/>
  <c r="K8" i="13"/>
  <c r="K9" i="13"/>
  <c r="K10" i="13"/>
  <c r="K2" i="13"/>
  <c r="J7" i="13"/>
  <c r="J6" i="13"/>
  <c r="J3" i="13"/>
  <c r="J4" i="13"/>
  <c r="J5" i="13"/>
  <c r="J8" i="13"/>
  <c r="J9" i="13"/>
  <c r="J10" i="13"/>
  <c r="J2" i="13"/>
  <c r="AC2" i="9"/>
  <c r="AB2" i="9"/>
  <c r="AA2" i="9"/>
  <c r="Z2" i="9"/>
  <c r="Y2" i="9"/>
  <c r="X11" i="9"/>
  <c r="X12" i="9"/>
  <c r="X3" i="9"/>
  <c r="X4" i="9"/>
  <c r="X5" i="9"/>
  <c r="X6" i="9"/>
  <c r="X7" i="9"/>
  <c r="X8" i="9"/>
  <c r="X9" i="9"/>
  <c r="X10" i="9"/>
  <c r="X2" i="9"/>
  <c r="W3" i="9"/>
  <c r="W4" i="9"/>
  <c r="W5" i="9"/>
  <c r="W6" i="9"/>
  <c r="W7" i="9"/>
  <c r="W8" i="9"/>
  <c r="W9" i="9"/>
  <c r="W10" i="9"/>
  <c r="W2" i="9"/>
  <c r="V2" i="9"/>
  <c r="V10" i="9"/>
  <c r="V3" i="9"/>
  <c r="V4" i="9"/>
  <c r="V5" i="9"/>
  <c r="V6" i="9"/>
  <c r="V7" i="9"/>
  <c r="V8" i="9"/>
  <c r="V9" i="9"/>
  <c r="U3" i="9"/>
  <c r="U4" i="9"/>
  <c r="U5" i="9"/>
  <c r="U6" i="9"/>
  <c r="U7" i="9"/>
  <c r="U8" i="9"/>
  <c r="U9" i="9"/>
  <c r="U10" i="9"/>
  <c r="U2" i="9"/>
  <c r="T2" i="9"/>
  <c r="T3" i="9"/>
  <c r="T4" i="9"/>
  <c r="T5" i="9"/>
  <c r="T6" i="9"/>
  <c r="T7" i="9"/>
  <c r="T8" i="9"/>
  <c r="T9" i="9"/>
  <c r="T10" i="9"/>
  <c r="S3" i="9"/>
  <c r="S4" i="9"/>
  <c r="S5" i="9"/>
  <c r="S6" i="9"/>
  <c r="S7" i="9"/>
  <c r="S8" i="9"/>
  <c r="S9" i="9"/>
  <c r="S10" i="9"/>
  <c r="S2" i="9"/>
  <c r="R3" i="9"/>
  <c r="R4" i="9"/>
  <c r="R5" i="9"/>
  <c r="R6" i="9"/>
  <c r="R7" i="9"/>
  <c r="R8" i="9"/>
  <c r="R9" i="9"/>
  <c r="R10" i="9"/>
  <c r="R2" i="9"/>
  <c r="Q3" i="9"/>
  <c r="Q4" i="9"/>
  <c r="Q5" i="9"/>
  <c r="Q6" i="9"/>
  <c r="Q7" i="9"/>
  <c r="Q8" i="9"/>
  <c r="Q9" i="9"/>
  <c r="Q10" i="9"/>
  <c r="Q2" i="9"/>
  <c r="P2" i="9"/>
  <c r="P3" i="9"/>
  <c r="P4" i="9"/>
  <c r="P5" i="9"/>
  <c r="P6" i="9"/>
  <c r="P7" i="9"/>
  <c r="P8" i="9"/>
  <c r="P9" i="9"/>
  <c r="P10" i="9"/>
  <c r="O3" i="9"/>
  <c r="O4" i="9"/>
  <c r="O5" i="9"/>
  <c r="O6" i="9"/>
  <c r="O7" i="9"/>
  <c r="O8" i="9"/>
  <c r="O9" i="9"/>
  <c r="O10" i="9"/>
  <c r="N2" i="9" a="1"/>
  <c r="N2" i="9" s="1"/>
  <c r="N3" i="9" a="1"/>
  <c r="N3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M3" i="9"/>
  <c r="M4" i="9"/>
  <c r="M5" i="9"/>
  <c r="M6" i="9"/>
  <c r="M7" i="9"/>
  <c r="M8" i="9"/>
  <c r="M9" i="9"/>
  <c r="M10" i="9"/>
  <c r="L3" i="9"/>
  <c r="L4" i="9"/>
  <c r="L5" i="9"/>
  <c r="L6" i="9"/>
  <c r="L7" i="9"/>
  <c r="L8" i="9"/>
  <c r="L9" i="9"/>
  <c r="L10" i="9"/>
  <c r="L2" i="9"/>
  <c r="K3" i="9"/>
  <c r="K4" i="9"/>
  <c r="K5" i="9"/>
  <c r="K6" i="9"/>
  <c r="K7" i="9"/>
  <c r="K8" i="9"/>
  <c r="K9" i="9"/>
  <c r="K10" i="9"/>
  <c r="J3" i="9"/>
  <c r="J4" i="9"/>
  <c r="J5" i="9"/>
  <c r="J6" i="9"/>
  <c r="J7" i="9"/>
  <c r="J8" i="9"/>
  <c r="J9" i="9"/>
  <c r="J10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<sst xmlns="http://schemas.openxmlformats.org/spreadsheetml/2006/main" count="602" uniqueCount="100">
  <si>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</si>
  <si>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</si>
  <si>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</si>
  <si>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</si>
  <si>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</si>
  <si>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</si>
  <si>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</si>
  <si>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</si>
  <si>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</si>
  <si>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</si>
  <si>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</si>
  <si>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</si>
  <si>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</si>
  <si>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</si>
  <si>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</si>
  <si>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</si>
  <si>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</si>
  <si>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</si>
  <si>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</si>
  <si>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</si>
  <si>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</si>
  <si>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</si>
  <si>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</si>
  <si>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</si>
  <si>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</si>
  <si>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</si>
  <si>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</si>
  <si>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</si>
  <si>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</si>
  <si>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</si>
  <si>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</si>
  <si>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</si>
  <si>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</si>
  <si>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</si>
  <si>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</si>
  <si>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</si>
  <si>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</si>
  <si>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</si>
  <si>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</si>
  <si>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</si>
  <si>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</si>
  <si>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</si>
  <si>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</si>
  <si>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</si>
  <si>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</si>
  <si>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</si>
  <si>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</si>
  <si>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</si>
  <si>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</si>
  <si>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</si>
  <si>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</si>
  <si>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</si>
  <si>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</si>
  <si>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</si>
  <si>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</si>
  <si>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</si>
  <si>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</si>
  <si>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</si>
  <si>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</si>
  <si>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</si>
  <si>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</si>
  <si>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</si>
  <si>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</si>
  <si>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</si>
  <si>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</si>
  <si>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</si>
  <si>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</si>
  <si>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</si>
  <si>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</si>
  <si>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</si>
  <si>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</si>
  <si>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</si>
  <si>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</si>
  <si>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</si>
  <si>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</si>
  <si>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</si>
  <si>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</si>
  <si>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</si>
  <si>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</si>
  <si>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</si>
  <si>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</si>
  <si>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</si>
  <si>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</si>
  <si>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</si>
  <si>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</si>
  <si>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</si>
  <si>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</si>
  <si>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</si>
  <si>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Avg_Sal</t>
  </si>
  <si>
    <t>LEFT</t>
  </si>
  <si>
    <t>RIGHT</t>
  </si>
  <si>
    <t>YEAR</t>
  </si>
  <si>
    <t>TRIM</t>
  </si>
  <si>
    <t>CONCATINATE</t>
  </si>
  <si>
    <t>Creating Email</t>
  </si>
  <si>
    <t xml:space="preserve"> </t>
  </si>
  <si>
    <t>NO instance</t>
  </si>
  <si>
    <t>1 Instance</t>
  </si>
  <si>
    <t>2 instances</t>
  </si>
  <si>
    <t>ELSEIF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</si>
</sst>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AC12"/>
  <sheetViews>
    <sheetView tabSelected="1" topLeftCell="H1" workbookViewId="0">
      <selection activeCell="O2" sqref="O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3" max="13" width="8.109375" customWidth="1"/>
    <col min="14" max="14" width="14.77734375" customWidth="1"/>
    <col min="20" max="20" width="22.109375" customWidth="1"/>
    <col min="21" max="21" width="25.88671875" customWidth="1"/>
  </cols>
  <sheetData>
    <row r="1" spans="1:29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88</v>
      </c>
      <c r="M1" t="s">
        <v>82</v>
      </c>
      <c r="N1" t="s">
        <v>83</v>
      </c>
      <c r="O1" t="s">
        <v>19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96</v>
      </c>
      <c r="W1" t="s">
        <v>97</v>
      </c>
      <c r="X1" t="s">
        <v>98</v>
      </c>
      <c r="Y1" t="s">
        <v>74</v>
      </c>
      <c r="Z1" t="s">
        <v>75</v>
      </c>
      <c r="AA1" t="s">
        <v>99</v>
      </c>
      <c r="AB1" t="s">
        <v>77</v>
      </c>
      <c r="AC1" t="s">
        <v>78</v>
      </c>
    </row>
    <row r="2" spans="1:29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>
        <v>37197</v>
      </c>
      <c r="I2" s="3">
        <v>37197</v>
      </c>
      <c r="J2" s="1">
        <f>MAX(H2:H10)</f>
        <v>37205</v>
      </c>
      <c r="K2" s="1">
        <f>MIN(H2:H10)</f>
        <v>37197</v>
      </c>
      <c r="L2">
        <f>AVERAGE(G2:G10)</f>
        <v>98722.222222222219</v>
      </c>
      <c r="M2" t="b">
        <f>'IF-IFS'!J2=IF(D2&gt;30,"Young","Old")</f>
        <v>1</v>
      </c>
      <c r="N2" t="e" cm="1">
        <f t="array" ref="N2">_xlfn.IFS(O1
   F2="Salesman","Sales",
   F2="HR","Fire Immediately",
   F2="Regional Manager","Give Bonus"
)</f>
        <v>#NULL!</v>
      </c>
      <c r="O2">
        <f>LEN(C2)</f>
        <v>7</v>
      </c>
      <c r="P2" t="str">
        <f>LEFT(B1,3)</f>
        <v>Fir</v>
      </c>
      <c r="Q2" t="str">
        <f>RIGHT(A2,1)</f>
        <v>1</v>
      </c>
      <c r="R2">
        <f>YEAR(H2)</f>
        <v>2001</v>
      </c>
      <c r="S2" t="str">
        <f>TRIM(C2)</f>
        <v>Halpert</v>
      </c>
      <c r="T2" t="str">
        <f>CONCATENATE(B2," ",C2)</f>
        <v>Jim Halpert</v>
      </c>
      <c r="U2" t="str">
        <f>CONCATENATE(B2,".",C2,"@gmail.com")</f>
        <v>Jim.Halpert@gmail.com</v>
      </c>
      <c r="V2" s="3" t="str">
        <f>SUBSTITUTE(H2,"/","-")</f>
        <v>37197</v>
      </c>
      <c r="W2" t="str">
        <f>SUBSTITUTE(H2,"/","-",1)</f>
        <v>37197</v>
      </c>
      <c r="X2" t="str">
        <f>SUBSTITUTE(H2,"/","-",2)</f>
        <v>37197</v>
      </c>
      <c r="Y2">
        <f>SUM(G2:G10)</f>
        <v>888500</v>
      </c>
      <c r="Z2">
        <f>SUMIF(G2:G10,"&gt;40000")</f>
        <v>858000</v>
      </c>
      <c r="AA2">
        <f>SUMIFS(G2:G10,E2:E10,"Female",D2:D10,"&gt;30")</f>
        <v>202500</v>
      </c>
      <c r="AB2">
        <f>COUNT(G2:G10)</f>
        <v>9</v>
      </c>
      <c r="AC2">
        <f>COUNTIF(D2:D10,"&gt;30")</f>
        <v>6</v>
      </c>
    </row>
    <row r="3" spans="1:29" x14ac:dyDescent="0.3">
      <c r="A3">
        <v>1002</v>
      </c>
      <c r="B3" t="s">
        <v>4</v>
      </c>
      <c r="C3" t="s">
        <v>5</v>
      </c>
      <c r="D3">
        <v>40</v>
      </c>
      <c r="E3" t="s">
        <v>28</v>
      </c>
      <c r="F3" t="s">
        <v>27</v>
      </c>
      <c r="G3">
        <v>4500</v>
      </c>
      <c r="H3" s="3">
        <v>37198</v>
      </c>
      <c r="I3" s="3">
        <v>37198</v>
      </c>
      <c r="J3" s="1">
        <f t="shared" ref="J3:J10" si="0">MAX(H3:H11)</f>
        <v>37205</v>
      </c>
      <c r="K3" s="1">
        <f t="shared" ref="K3:K10" si="1">MIN(H3:H11)</f>
        <v>37198</v>
      </c>
      <c r="L3">
        <f t="shared" ref="L3:L10" si="2">AVERAGE(G3:G11)</f>
        <v>105437.5</v>
      </c>
      <c r="M3" t="str">
        <f t="shared" ref="M3:M10" si="3">IF(D3&gt;30,"Young","Old")</f>
        <v>Young</v>
      </c>
      <c r="N3" t="e" cm="1">
        <f t="array" ref="N3">_xlfn.IFS(
   F3="Salesman","Sales",
   F3="HR","Fire Immediately",
   F3="Regional Manager","Give Bonus"
)</f>
        <v>#N/A</v>
      </c>
      <c r="O3">
        <f t="shared" ref="O3:O10" si="4">LEN(C3)</f>
        <v>7</v>
      </c>
      <c r="P3" t="str">
        <f t="shared" ref="P3:P10" si="5">LEFT(B2,3)</f>
        <v>Jim</v>
      </c>
      <c r="Q3" t="str">
        <f t="shared" ref="Q3:Q10" si="6">RIGHT(A3,1)</f>
        <v>2</v>
      </c>
      <c r="R3">
        <f t="shared" ref="R3:R10" si="7">YEAR(H3)</f>
        <v>2001</v>
      </c>
      <c r="S3" t="str">
        <f t="shared" ref="S3:S10" si="8">TRIM(C3)</f>
        <v>Beasley</v>
      </c>
      <c r="T3" t="str">
        <f t="shared" ref="T3:T10" si="9">CONCATENATE(B3," ",C3)</f>
        <v>Pam Beasley</v>
      </c>
      <c r="U3" t="str">
        <f t="shared" ref="U3:U10" si="10">CONCATENATE(B3,".",C3,"@gmail.com")</f>
        <v>Pam.Beasley@gmail.com</v>
      </c>
      <c r="V3" s="1" t="str">
        <f t="shared" ref="V3:V9" si="11">SUBSTITUTE(H3,"/","-")</f>
        <v>37198</v>
      </c>
      <c r="W3" t="str">
        <f t="shared" ref="W3:W10" si="12">SUBSTITUTE(H3,"/","-",1)</f>
        <v>37198</v>
      </c>
      <c r="X3" t="str">
        <f>SUBSTITUTE(H3,"/","-",2)</f>
        <v>37198</v>
      </c>
    </row>
    <row r="4" spans="1:29" x14ac:dyDescent="0.3">
      <c r="A4">
        <v>1003</v>
      </c>
      <c r="B4" t="s">
        <v>6</v>
      </c>
      <c r="C4" t="s">
        <v>7</v>
      </c>
      <c r="D4">
        <v>39</v>
      </c>
      <c r="E4" t="s">
        <v>26</v>
      </c>
      <c r="F4" t="s">
        <v>25</v>
      </c>
      <c r="G4">
        <v>75000</v>
      </c>
      <c r="H4" s="3">
        <v>37199</v>
      </c>
      <c r="I4" s="3">
        <v>37199</v>
      </c>
      <c r="J4" s="1">
        <f t="shared" si="0"/>
        <v>37205</v>
      </c>
      <c r="K4" s="1">
        <f t="shared" si="1"/>
        <v>37199</v>
      </c>
      <c r="L4">
        <f t="shared" si="2"/>
        <v>119857.14285714286</v>
      </c>
      <c r="M4" t="str">
        <f t="shared" si="3"/>
        <v>Young</v>
      </c>
      <c r="N4" t="e" cm="1">
        <f t="array" ref="N4">_xlfn.IFS(O2
   F4="Salesman","Sales",
   F4="HR","Fire Immediately",
   F4="Regional Manager","Give Bonus"
)</f>
        <v>#NULL!</v>
      </c>
      <c r="O4">
        <f t="shared" si="4"/>
        <v>7</v>
      </c>
      <c r="P4" t="str">
        <f t="shared" si="5"/>
        <v>Pam</v>
      </c>
      <c r="Q4" t="str">
        <f t="shared" si="6"/>
        <v>3</v>
      </c>
      <c r="R4">
        <f t="shared" si="7"/>
        <v>2001</v>
      </c>
      <c r="S4" t="str">
        <f t="shared" si="8"/>
        <v>Schrute</v>
      </c>
      <c r="T4" t="str">
        <f t="shared" si="9"/>
        <v>Dwight Schrute</v>
      </c>
      <c r="U4" t="str">
        <f t="shared" si="10"/>
        <v>Dwight.Schrute@gmail.com</v>
      </c>
      <c r="V4" s="1" t="str">
        <f t="shared" si="11"/>
        <v>37199</v>
      </c>
      <c r="W4" t="str">
        <f t="shared" si="12"/>
        <v>37199</v>
      </c>
      <c r="X4" t="str">
        <f>SUBSTITUTE(H4,"/","-",2)</f>
        <v>37199</v>
      </c>
    </row>
    <row r="5" spans="1:29" x14ac:dyDescent="0.3">
      <c r="A5">
        <v>1004</v>
      </c>
      <c r="B5" t="s">
        <v>13</v>
      </c>
      <c r="C5" t="s">
        <v>12</v>
      </c>
      <c r="D5">
        <v>63</v>
      </c>
      <c r="E5" t="s">
        <v>28</v>
      </c>
      <c r="F5" t="s">
        <v>29</v>
      </c>
      <c r="G5">
        <v>100000</v>
      </c>
      <c r="H5" s="3">
        <v>37200</v>
      </c>
      <c r="I5" s="3">
        <v>37200</v>
      </c>
      <c r="J5" s="1">
        <f t="shared" si="0"/>
        <v>37205</v>
      </c>
      <c r="K5" s="1">
        <f t="shared" si="1"/>
        <v>37200</v>
      </c>
      <c r="L5">
        <f t="shared" si="2"/>
        <v>127333.33333333333</v>
      </c>
      <c r="M5" t="str">
        <f t="shared" si="3"/>
        <v>Young</v>
      </c>
      <c r="N5" t="e" cm="1">
        <f t="array" ref="N5">_xlfn.IFS(
   F5="Salesman","Sales",
   F5="HR","Fire Immediately",
   F5="Regional Manager","Give Bonus"
)</f>
        <v>#N/A</v>
      </c>
      <c r="O5">
        <f t="shared" si="4"/>
        <v>6</v>
      </c>
      <c r="P5" t="str">
        <f t="shared" si="5"/>
        <v>Dwi</v>
      </c>
      <c r="Q5" t="str">
        <f t="shared" si="6"/>
        <v>4</v>
      </c>
      <c r="R5">
        <f t="shared" si="7"/>
        <v>2001</v>
      </c>
      <c r="S5" t="str">
        <f t="shared" si="8"/>
        <v>Martin</v>
      </c>
      <c r="T5" t="str">
        <f t="shared" si="9"/>
        <v>Angela Martin</v>
      </c>
      <c r="U5" t="str">
        <f t="shared" si="10"/>
        <v>Angela.Martin@gmail.com</v>
      </c>
      <c r="V5" s="1" t="str">
        <f t="shared" si="11"/>
        <v>37200</v>
      </c>
      <c r="W5" t="str">
        <f t="shared" si="12"/>
        <v>37200</v>
      </c>
      <c r="X5" t="str">
        <f>SUBSTITUTE(H5,"/","-",2)</f>
        <v>37200</v>
      </c>
    </row>
    <row r="6" spans="1:29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450000</v>
      </c>
      <c r="H6" s="3">
        <v>37201</v>
      </c>
      <c r="I6" s="3">
        <v>37201</v>
      </c>
      <c r="J6" s="1">
        <f t="shared" si="0"/>
        <v>37205</v>
      </c>
      <c r="K6" s="1">
        <f t="shared" si="1"/>
        <v>37201</v>
      </c>
      <c r="L6">
        <f t="shared" si="2"/>
        <v>132800</v>
      </c>
      <c r="M6" t="str">
        <f t="shared" si="3"/>
        <v>Young</v>
      </c>
      <c r="N6" t="str" cm="1">
        <f t="array" ref="N6">_xlfn.IFS(
   F6="Salesman","Sales",
   F6="HR","Fire Immediately",
   F6="Regional Manager","Give Bonus"
)</f>
        <v>Fire Immediately</v>
      </c>
      <c r="O6">
        <f t="shared" si="4"/>
        <v>10</v>
      </c>
      <c r="P6" t="str">
        <f t="shared" si="5"/>
        <v>Ang</v>
      </c>
      <c r="Q6" t="str">
        <f t="shared" si="6"/>
        <v>5</v>
      </c>
      <c r="R6">
        <f t="shared" si="7"/>
        <v>2001</v>
      </c>
      <c r="S6" t="str">
        <f t="shared" si="8"/>
        <v>Flenderson</v>
      </c>
      <c r="T6" t="str">
        <f t="shared" si="9"/>
        <v>Toby Flenderson</v>
      </c>
      <c r="U6" t="str">
        <f t="shared" si="10"/>
        <v>Toby.Flenderson@gmail.com</v>
      </c>
      <c r="V6" s="1" t="str">
        <f t="shared" si="11"/>
        <v>37201</v>
      </c>
      <c r="W6" t="str">
        <f t="shared" si="12"/>
        <v>37201</v>
      </c>
      <c r="X6" t="str">
        <f>SUBSTITUTE(H6,"/","-",2)</f>
        <v>37201</v>
      </c>
    </row>
    <row r="7" spans="1:29" x14ac:dyDescent="0.3">
      <c r="A7">
        <v>1006</v>
      </c>
      <c r="B7" t="s">
        <v>8</v>
      </c>
      <c r="C7" t="s">
        <v>9</v>
      </c>
      <c r="D7">
        <v>85</v>
      </c>
      <c r="E7" t="s">
        <v>26</v>
      </c>
      <c r="F7" t="s">
        <v>31</v>
      </c>
      <c r="G7">
        <v>26000</v>
      </c>
      <c r="H7" s="3">
        <v>37202</v>
      </c>
      <c r="I7" s="3">
        <v>37202</v>
      </c>
      <c r="J7" s="1">
        <f t="shared" si="0"/>
        <v>37205</v>
      </c>
      <c r="K7" s="1">
        <f t="shared" si="1"/>
        <v>37202</v>
      </c>
      <c r="L7">
        <f t="shared" si="2"/>
        <v>53500</v>
      </c>
      <c r="M7" t="str">
        <f t="shared" si="3"/>
        <v>Young</v>
      </c>
      <c r="N7" t="str" cm="1">
        <f t="array" ref="N7">_xlfn.IFS(
   F7="Salesman","Sales",
   F7="HR","Fire Immediately",
   F7="Regional Manager","Give Bonus"
)</f>
        <v>Give Bonus</v>
      </c>
      <c r="O7">
        <f t="shared" si="4"/>
        <v>5</v>
      </c>
      <c r="P7" t="str">
        <f t="shared" si="5"/>
        <v>Tob</v>
      </c>
      <c r="Q7" t="str">
        <f t="shared" si="6"/>
        <v>6</v>
      </c>
      <c r="R7">
        <f t="shared" si="7"/>
        <v>2001</v>
      </c>
      <c r="S7" t="str">
        <f t="shared" si="8"/>
        <v>Scott</v>
      </c>
      <c r="T7" t="str">
        <f t="shared" si="9"/>
        <v>Michael Scott</v>
      </c>
      <c r="U7" t="str">
        <f t="shared" si="10"/>
        <v>Michael.Scott@gmail.com</v>
      </c>
      <c r="V7" s="1" t="str">
        <f t="shared" si="11"/>
        <v>37202</v>
      </c>
      <c r="W7" t="str">
        <f t="shared" si="12"/>
        <v>37202</v>
      </c>
      <c r="X7" t="str">
        <f>SUBSTITUTE(H7,"/","-",2)</f>
        <v>37202</v>
      </c>
    </row>
    <row r="8" spans="1:29" x14ac:dyDescent="0.3">
      <c r="A8">
        <v>1007</v>
      </c>
      <c r="B8" t="s">
        <v>33</v>
      </c>
      <c r="C8" t="s">
        <v>34</v>
      </c>
      <c r="D8">
        <v>66</v>
      </c>
      <c r="E8" t="s">
        <v>28</v>
      </c>
      <c r="F8" t="s">
        <v>32</v>
      </c>
      <c r="G8">
        <v>98000</v>
      </c>
      <c r="H8" s="3">
        <v>37203</v>
      </c>
      <c r="I8" s="3">
        <v>37203</v>
      </c>
      <c r="J8" s="1">
        <f t="shared" si="0"/>
        <v>37205</v>
      </c>
      <c r="K8" s="1">
        <f t="shared" si="1"/>
        <v>37203</v>
      </c>
      <c r="L8">
        <f t="shared" si="2"/>
        <v>62666.666666666664</v>
      </c>
      <c r="M8" t="str">
        <f t="shared" si="3"/>
        <v>Young</v>
      </c>
      <c r="N8" t="e" cm="1">
        <f t="array" ref="N8">_xlfn.IFS(
   F8="Salesman","Sales",
   F8="HR","Fire Immediately",
   F8="Regional Manager","Give Bonus"
)</f>
        <v>#N/A</v>
      </c>
      <c r="O8">
        <f t="shared" si="4"/>
        <v>6</v>
      </c>
      <c r="P8" t="str">
        <f t="shared" si="5"/>
        <v>Mic</v>
      </c>
      <c r="Q8" t="str">
        <f t="shared" si="6"/>
        <v>7</v>
      </c>
      <c r="R8">
        <f t="shared" si="7"/>
        <v>2001</v>
      </c>
      <c r="S8" t="str">
        <f t="shared" si="8"/>
        <v>Palmer</v>
      </c>
      <c r="T8" t="str">
        <f t="shared" si="9"/>
        <v>Meredith Palmer</v>
      </c>
      <c r="U8" t="str">
        <f t="shared" si="10"/>
        <v>Meredith.Palmer@gmail.com</v>
      </c>
      <c r="V8" s="1" t="str">
        <f t="shared" si="11"/>
        <v>37203</v>
      </c>
      <c r="W8" t="str">
        <f t="shared" si="12"/>
        <v>37203</v>
      </c>
      <c r="X8" t="str">
        <f>SUBSTITUTE(H8,"/","-",2)</f>
        <v>37203</v>
      </c>
    </row>
    <row r="9" spans="1:29" x14ac:dyDescent="0.3">
      <c r="A9">
        <v>1008</v>
      </c>
      <c r="B9" t="s">
        <v>16</v>
      </c>
      <c r="C9" t="s">
        <v>17</v>
      </c>
      <c r="D9">
        <v>30</v>
      </c>
      <c r="E9" t="s">
        <v>26</v>
      </c>
      <c r="F9" t="s">
        <v>25</v>
      </c>
      <c r="G9">
        <v>45000</v>
      </c>
      <c r="H9" s="3">
        <v>37204</v>
      </c>
      <c r="I9" s="3">
        <v>37204</v>
      </c>
      <c r="J9" s="1">
        <f t="shared" si="0"/>
        <v>37205</v>
      </c>
      <c r="K9" s="1">
        <f t="shared" si="1"/>
        <v>37204</v>
      </c>
      <c r="L9">
        <f t="shared" si="2"/>
        <v>45000</v>
      </c>
      <c r="M9" t="str">
        <f t="shared" si="3"/>
        <v>Old</v>
      </c>
      <c r="N9" t="str" cm="1">
        <f t="array" ref="N9">_xlfn.IFS(
   F9="Salesman","Sales",
   F9="HR","Fire Immediately",
   F9="Regional Manager","Give Bonus"
)</f>
        <v>Sales</v>
      </c>
      <c r="O9">
        <f t="shared" si="4"/>
        <v>6</v>
      </c>
      <c r="P9" t="str">
        <f t="shared" si="5"/>
        <v>Mer</v>
      </c>
      <c r="Q9" t="str">
        <f t="shared" si="6"/>
        <v>8</v>
      </c>
      <c r="R9">
        <f t="shared" si="7"/>
        <v>2001</v>
      </c>
      <c r="S9" t="str">
        <f t="shared" si="8"/>
        <v>Hudson</v>
      </c>
      <c r="T9" t="str">
        <f t="shared" si="9"/>
        <v>Stanley Hudson</v>
      </c>
      <c r="U9" t="str">
        <f t="shared" si="10"/>
        <v>Stanley.Hudson@gmail.com</v>
      </c>
      <c r="V9" s="1" t="str">
        <f t="shared" si="11"/>
        <v>37204</v>
      </c>
      <c r="W9" t="str">
        <f t="shared" si="12"/>
        <v>37204</v>
      </c>
      <c r="X9" t="str">
        <f>SUBSTITUTE(H9,"/","-",2)</f>
        <v>37204</v>
      </c>
    </row>
    <row r="10" spans="1:29" x14ac:dyDescent="0.3">
      <c r="A10">
        <v>1009</v>
      </c>
      <c r="B10" t="s">
        <v>10</v>
      </c>
      <c r="C10" t="s">
        <v>11</v>
      </c>
      <c r="D10">
        <v>30</v>
      </c>
      <c r="E10" t="s">
        <v>26</v>
      </c>
      <c r="F10" t="s">
        <v>29</v>
      </c>
      <c r="G10">
        <v>45000</v>
      </c>
      <c r="H10" s="3">
        <v>37205</v>
      </c>
      <c r="I10" s="3">
        <v>37205</v>
      </c>
      <c r="J10" s="1">
        <f t="shared" si="0"/>
        <v>37205</v>
      </c>
      <c r="K10" s="1">
        <f t="shared" si="1"/>
        <v>37205</v>
      </c>
      <c r="L10">
        <f t="shared" si="2"/>
        <v>45000</v>
      </c>
      <c r="M10" t="str">
        <f t="shared" si="3"/>
        <v>Old</v>
      </c>
      <c r="N10" t="e" cm="1">
        <f t="array" ref="N10">_xlfn.IFS(
   F10="Salesman","Sales",
   F10="HR","Fire Immediately",
   F10="Regional Manager","Give Bonus"
)</f>
        <v>#N/A</v>
      </c>
      <c r="O10">
        <f t="shared" si="4"/>
        <v>6</v>
      </c>
      <c r="P10" t="str">
        <f t="shared" si="5"/>
        <v>Sta</v>
      </c>
      <c r="Q10" t="str">
        <f t="shared" si="6"/>
        <v>9</v>
      </c>
      <c r="R10">
        <f t="shared" si="7"/>
        <v>2001</v>
      </c>
      <c r="S10" t="str">
        <f t="shared" si="8"/>
        <v>Malone</v>
      </c>
      <c r="T10" t="str">
        <f t="shared" si="9"/>
        <v>Kevin Malone</v>
      </c>
      <c r="U10" t="str">
        <f t="shared" si="10"/>
        <v>Kevin.Malone@gmail.com</v>
      </c>
      <c r="V10" s="1" t="str">
        <f>SUBSTITUTE(H10,"/","-")</f>
        <v>37205</v>
      </c>
      <c r="W10" t="str">
        <f t="shared" si="12"/>
        <v>37205</v>
      </c>
      <c r="X10" t="str">
        <f>SUBSTITUTE(H10,"/","-",2)</f>
        <v>37205</v>
      </c>
    </row>
    <row r="11" spans="1:29" x14ac:dyDescent="0.3">
      <c r="V11" t="s">
        <v>95</v>
      </c>
      <c r="X11" t="str">
        <f t="shared" ref="X11:X12" si="13">SUBSTITUTE(H11,"/","-",2)</f>
        <v/>
      </c>
    </row>
    <row r="12" spans="1:29" x14ac:dyDescent="0.3">
      <c r="X12" t="str">
        <f t="shared" si="13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IF(D2&gt;30,"Young","Old")</f>
        <v>Old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IF(D3&gt;30,"Young","Old")</f>
        <v>Old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Old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Young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Young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Young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Young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Young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Young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H19" sqref="H19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I12" sqref="I12"/>
    </sheetView>
  </sheetViews>
  <sheetFormatPr defaultRowHeight="14.4" x14ac:dyDescent="0.3"/>
  <cols>
    <col min="8" max="8" width="14.44140625" customWidth="1"/>
    <col min="9" max="9" width="13.33203125" customWidth="1"/>
    <col min="10" max="10" width="11.6640625" customWidth="1"/>
    <col min="11" max="11" width="14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>_xlfn.DAYS(I7,H7)</f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C469-B164-4F17-8916-F023F4F020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 Masemola</cp:lastModifiedBy>
  <dcterms:created xsi:type="dcterms:W3CDTF">2021-12-16T14:18:34Z</dcterms:created>
  <dcterms:modified xsi:type="dcterms:W3CDTF">2025-09-17T05:50:11Z</dcterms:modified>
</cp:coreProperties>
</file>