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I\Study\EXCEL\Guided_Project\"/>
    </mc:Choice>
  </mc:AlternateContent>
  <xr:revisionPtr revIDLastSave="0" documentId="13_ncr:1_{B4FA7600-AAA1-4575-960F-7869B2A659FE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Sales Data" sheetId="2" r:id="rId1"/>
    <sheet name="Customer Info" sheetId="3" r:id="rId2"/>
    <sheet name="Sheet1" sheetId="7" r:id="rId3"/>
    <sheet name="Sheet2" sheetId="8" r:id="rId4"/>
    <sheet name="Sales Data (2)" sheetId="4" r:id="rId5"/>
    <sheet name="Customer Info (2)" sheetId="5" r:id="rId6"/>
  </sheets>
  <calcPr calcId="191028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G7" i="4"/>
  <c r="G5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</calcChain>
</file>

<file path=xl/sharedStrings.xml><?xml version="1.0" encoding="utf-8"?>
<sst xmlns="http://schemas.openxmlformats.org/spreadsheetml/2006/main" count="1071" uniqueCount="95">
  <si>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</si>
  <si>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</si>
  <si>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</si>
  <si>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</si>
  <si>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</si>
  <si>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</si>
  <si>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</si>
  <si>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</si>
  <si>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</si>
  <si>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</si>
  <si>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</si>
  <si>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</si>
  <si>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</si>
  <si>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</si>
  <si>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</si>
  <si>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</si>
  <si>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</si>
  <si>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</si>
  <si>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</si>
  <si>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</si>
  <si>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</si>
  <si>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</si>
  <si>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</si>
  <si>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</si>
  <si>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</si>
  <si>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</si>
  <si>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</si>
  <si>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</si>
  <si>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</si>
  <si>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</si>
  <si>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</si>
  <si>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</si>
  <si>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</si>
  <si>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</si>
  <si>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</si>
  <si>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</si>
  <si>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</si>
  <si>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</si>
  <si>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</si>
  <si>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</si>
  <si>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</si>
  <si>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</si>
  <si>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</si>
  <si>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</si>
  <si>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</si>
  <si>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</si>
  <si>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</si>
  <si>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</si>
  <si>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</si>
  <si>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</si>
  <si>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</si>
  <si>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</si>
  <si>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</si>
  <si>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</si>
  <si>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</si>
  <si>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</si>
  <si>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</si>
  <si>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</si>
  <si>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</si>
  <si>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</si>
  <si>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</si>
  <si>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</si>
  <si>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</si>
  <si>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</si>
  <si>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</si>
  <si>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</si>
  <si>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</si>
  <si>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</si>
  <si>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</si>
  <si>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</si>
  <si>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</si>
  <si>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</si>
  <si>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</si>
  <si>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</si>
  <si>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</si>
  <si>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</si>
  <si>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</si>
  <si>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</si>
  <si>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</si>
  <si>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</si>
  <si>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</si>
  <si>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</si>
  <si>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</si>
  <si>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</si>
  <si>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</si>
  <si>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</si>
  <si>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</si>
  <si>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Discount</t>
  </si>
  <si>
    <t>Final Price</t>
  </si>
  <si>
    <t>Client Representative</t>
  </si>
  <si>
    <t>Sum of Final Price</t>
  </si>
  <si>
    <t>Column Labels</t>
  </si>
  <si>
    <t>Grand Total</t>
  </si>
  <si>
    <t>Row Labels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</si>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</sst>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od Oni" refreshedDate="45312.643354976855" createdVersion="8" refreshedVersion="8" minRefreshableVersion="3" recordCount="80" xr:uid="{458AEF38-EEBB-43B7-A384-8402CB598347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 count="3">
        <s v="North"/>
        <s v="West"/>
        <s v="South"/>
      </sharedItems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lient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x v="0"/>
    <n v="132"/>
    <s v="Bankia"/>
    <s v="Lucas Adams"/>
    <x v="0"/>
    <x v="0"/>
    <s v="F2248bl"/>
    <n v="15"/>
    <n v="235"/>
    <n v="3525"/>
    <s v="N"/>
    <n v="3525"/>
  </r>
  <r>
    <n v="2"/>
    <d v="2020-01-06T00:00:00"/>
    <x v="0"/>
    <x v="1"/>
    <x v="1"/>
    <n v="144"/>
    <s v="Affinity"/>
    <s v="Christina Bell"/>
    <x v="1"/>
    <x v="1"/>
    <s v="U2683rd"/>
    <n v="22"/>
    <n v="260"/>
    <n v="5720"/>
    <s v="Y"/>
    <n v="5434"/>
  </r>
  <r>
    <n v="3"/>
    <d v="2020-01-09T00:00:00"/>
    <x v="0"/>
    <x v="2"/>
    <x v="1"/>
    <n v="136"/>
    <s v="Telmark"/>
    <s v="Emily Flores"/>
    <x v="2"/>
    <x v="0"/>
    <s v="E2376bl"/>
    <n v="16"/>
    <n v="350"/>
    <n v="5600"/>
    <s v="N"/>
    <n v="5600"/>
  </r>
  <r>
    <n v="4"/>
    <d v="2020-01-12T00:00:00"/>
    <x v="0"/>
    <x v="3"/>
    <x v="2"/>
    <n v="144"/>
    <s v="Affinity"/>
    <s v="Christina Bell"/>
    <x v="0"/>
    <x v="2"/>
    <s v="F2248br"/>
    <n v="30"/>
    <n v="235"/>
    <n v="7050"/>
    <s v="Y"/>
    <n v="6697.5"/>
  </r>
  <r>
    <n v="5"/>
    <d v="2020-01-12T00:00:00"/>
    <x v="0"/>
    <x v="0"/>
    <x v="0"/>
    <n v="166"/>
    <s v="Port Royale"/>
    <s v="Dan Hill"/>
    <x v="3"/>
    <x v="3"/>
    <s v="V2944gr"/>
    <n v="32"/>
    <n v="295"/>
    <n v="9440"/>
    <s v="Y"/>
    <n v="8968"/>
  </r>
  <r>
    <n v="6"/>
    <d v="2020-01-15T00:00:00"/>
    <x v="0"/>
    <x v="4"/>
    <x v="0"/>
    <n v="136"/>
    <s v="Telmark"/>
    <s v="Emily Flores"/>
    <x v="2"/>
    <x v="2"/>
    <s v="E2376br"/>
    <n v="14"/>
    <n v="350"/>
    <n v="4900"/>
    <s v="N"/>
    <n v="4900"/>
  </r>
  <r>
    <n v="7"/>
    <d v="2020-01-18T00:00:00"/>
    <x v="0"/>
    <x v="5"/>
    <x v="2"/>
    <n v="152"/>
    <s v="Secspace"/>
    <s v="Rob Nelson"/>
    <x v="4"/>
    <x v="4"/>
    <s v="C2699wh"/>
    <n v="8"/>
    <n v="375"/>
    <n v="3000"/>
    <s v="N"/>
    <n v="3000"/>
  </r>
  <r>
    <n v="8"/>
    <d v="2020-01-22T00:00:00"/>
    <x v="0"/>
    <x v="1"/>
    <x v="1"/>
    <n v="132"/>
    <s v="Bankia"/>
    <s v="Lucas Adams"/>
    <x v="0"/>
    <x v="2"/>
    <s v="F2248br"/>
    <n v="22"/>
    <n v="235"/>
    <n v="5170"/>
    <s v="Y"/>
    <n v="4911.5"/>
  </r>
  <r>
    <n v="9"/>
    <d v="2020-01-22T00:00:00"/>
    <x v="0"/>
    <x v="2"/>
    <x v="1"/>
    <n v="136"/>
    <s v="Telmark"/>
    <s v="Emily Flores"/>
    <x v="1"/>
    <x v="2"/>
    <s v="U2683br"/>
    <n v="40"/>
    <n v="260"/>
    <n v="10400"/>
    <s v="Y"/>
    <n v="9880"/>
  </r>
  <r>
    <n v="10"/>
    <d v="2020-01-26T00:00:00"/>
    <x v="0"/>
    <x v="0"/>
    <x v="0"/>
    <n v="166"/>
    <s v="Port Royale"/>
    <s v="Dan Hill"/>
    <x v="2"/>
    <x v="0"/>
    <s v="E2376bl"/>
    <n v="25"/>
    <n v="350"/>
    <n v="8750"/>
    <s v="Y"/>
    <n v="8312.5"/>
  </r>
  <r>
    <n v="11"/>
    <d v="2020-01-28T00:00:00"/>
    <x v="0"/>
    <x v="5"/>
    <x v="2"/>
    <n v="157"/>
    <s v="MarkPlus"/>
    <s v="Matt Reed"/>
    <x v="2"/>
    <x v="0"/>
    <s v="E2376bl"/>
    <n v="33"/>
    <n v="350"/>
    <n v="11550"/>
    <s v="Y"/>
    <n v="10972.5"/>
  </r>
  <r>
    <n v="12"/>
    <d v="2020-02-04T00:00:00"/>
    <x v="1"/>
    <x v="3"/>
    <x v="2"/>
    <n v="178"/>
    <s v="Vento"/>
    <s v="Amanda Wood"/>
    <x v="3"/>
    <x v="4"/>
    <s v="V2944wh"/>
    <n v="15"/>
    <n v="295"/>
    <n v="4425"/>
    <s v="N"/>
    <n v="4425"/>
  </r>
  <r>
    <n v="13"/>
    <d v="2020-02-07T00:00:00"/>
    <x v="1"/>
    <x v="0"/>
    <x v="0"/>
    <n v="180"/>
    <s v="Milago"/>
    <s v="Sam Cooper"/>
    <x v="4"/>
    <x v="3"/>
    <s v="C2699gr"/>
    <n v="10"/>
    <n v="375"/>
    <n v="3750"/>
    <s v="N"/>
    <n v="3750"/>
  </r>
  <r>
    <n v="14"/>
    <d v="2020-02-08T00:00:00"/>
    <x v="1"/>
    <x v="6"/>
    <x v="1"/>
    <n v="132"/>
    <s v="Bankia"/>
    <s v="Lucas Adams"/>
    <x v="1"/>
    <x v="2"/>
    <s v="U2683br"/>
    <n v="45"/>
    <n v="260"/>
    <n v="11700"/>
    <s v="Y"/>
    <n v="11115"/>
  </r>
  <r>
    <n v="15"/>
    <d v="2020-02-10T00:00:00"/>
    <x v="1"/>
    <x v="1"/>
    <x v="1"/>
    <n v="180"/>
    <s v="Milago"/>
    <s v="Sam Cooper"/>
    <x v="2"/>
    <x v="4"/>
    <s v="E2376wh"/>
    <n v="32"/>
    <n v="350"/>
    <n v="11200"/>
    <s v="Y"/>
    <n v="10640"/>
  </r>
  <r>
    <n v="16"/>
    <d v="2020-02-12T00:00:00"/>
    <x v="1"/>
    <x v="3"/>
    <x v="2"/>
    <n v="166"/>
    <s v="Port Royale"/>
    <s v="Dan Hill"/>
    <x v="2"/>
    <x v="0"/>
    <s v="E2376bl"/>
    <n v="28"/>
    <n v="350"/>
    <n v="9800"/>
    <s v="Y"/>
    <n v="9310"/>
  </r>
  <r>
    <n v="17"/>
    <d v="2020-02-14T00:00:00"/>
    <x v="1"/>
    <x v="2"/>
    <x v="1"/>
    <n v="162"/>
    <s v="Cruise"/>
    <s v="Denise Harris"/>
    <x v="5"/>
    <x v="1"/>
    <s v="A2258rd"/>
    <n v="10"/>
    <n v="220"/>
    <n v="2200"/>
    <s v="N"/>
    <n v="2200"/>
  </r>
  <r>
    <n v="18"/>
    <d v="2020-02-15T00:00:00"/>
    <x v="1"/>
    <x v="0"/>
    <x v="0"/>
    <n v="136"/>
    <s v="Telmark"/>
    <s v="Emily Flores"/>
    <x v="1"/>
    <x v="2"/>
    <s v="U2683br"/>
    <n v="16"/>
    <n v="260"/>
    <n v="4160"/>
    <s v="N"/>
    <n v="4160"/>
  </r>
  <r>
    <n v="19"/>
    <d v="2020-02-19T00:00:00"/>
    <x v="1"/>
    <x v="5"/>
    <x v="2"/>
    <n v="132"/>
    <s v="Bankia"/>
    <s v="Lucas Adams"/>
    <x v="0"/>
    <x v="2"/>
    <s v="F2248br"/>
    <n v="35"/>
    <n v="235"/>
    <n v="8225"/>
    <s v="Y"/>
    <n v="7813.75"/>
  </r>
  <r>
    <n v="20"/>
    <d v="2020-02-21T00:00:00"/>
    <x v="1"/>
    <x v="1"/>
    <x v="1"/>
    <n v="132"/>
    <s v="Bankia"/>
    <s v="Lucas Adams"/>
    <x v="3"/>
    <x v="0"/>
    <s v="V2944bl"/>
    <n v="12"/>
    <n v="295"/>
    <n v="3540"/>
    <s v="N"/>
    <n v="3540"/>
  </r>
  <r>
    <n v="21"/>
    <d v="2020-02-26T00:00:00"/>
    <x v="1"/>
    <x v="3"/>
    <x v="2"/>
    <n v="136"/>
    <s v="Telmark"/>
    <s v="Emily Flores"/>
    <x v="4"/>
    <x v="3"/>
    <s v="C2699gr"/>
    <n v="40"/>
    <n v="375"/>
    <n v="15000"/>
    <s v="Y"/>
    <n v="14250"/>
  </r>
  <r>
    <n v="22"/>
    <d v="2020-02-28T00:00:00"/>
    <x v="1"/>
    <x v="4"/>
    <x v="0"/>
    <n v="144"/>
    <s v="Affinity"/>
    <s v="Christina Bell"/>
    <x v="2"/>
    <x v="2"/>
    <s v="E2376br"/>
    <n v="10"/>
    <n v="350"/>
    <n v="3500"/>
    <s v="N"/>
    <n v="3500"/>
  </r>
  <r>
    <n v="23"/>
    <d v="2020-03-01T00:00:00"/>
    <x v="2"/>
    <x v="2"/>
    <x v="1"/>
    <n v="132"/>
    <s v="Bankia"/>
    <s v="Lucas Adams"/>
    <x v="4"/>
    <x v="0"/>
    <s v="C2699bl"/>
    <n v="25"/>
    <n v="375"/>
    <n v="9375"/>
    <s v="Y"/>
    <n v="8906.25"/>
  </r>
  <r>
    <n v="24"/>
    <d v="2020-03-04T00:00:00"/>
    <x v="2"/>
    <x v="6"/>
    <x v="1"/>
    <n v="162"/>
    <s v="Cruise"/>
    <s v="Denise Harris"/>
    <x v="1"/>
    <x v="0"/>
    <s v="U2683bl"/>
    <n v="50"/>
    <n v="260"/>
    <n v="13000"/>
    <s v="Y"/>
    <n v="12350"/>
  </r>
  <r>
    <n v="25"/>
    <d v="2020-03-07T00:00:00"/>
    <x v="2"/>
    <x v="1"/>
    <x v="1"/>
    <n v="180"/>
    <s v="Milago"/>
    <s v="Sam Cooper"/>
    <x v="0"/>
    <x v="4"/>
    <s v="F2248wh"/>
    <n v="22"/>
    <n v="235"/>
    <n v="5170"/>
    <s v="Y"/>
    <n v="4911.5"/>
  </r>
  <r>
    <n v="26"/>
    <d v="2020-03-09T00:00:00"/>
    <x v="2"/>
    <x v="0"/>
    <x v="0"/>
    <n v="144"/>
    <s v="Affinity"/>
    <s v="Christina Bell"/>
    <x v="3"/>
    <x v="2"/>
    <s v="V2944br"/>
    <n v="15"/>
    <n v="295"/>
    <n v="4425"/>
    <s v="N"/>
    <n v="4425"/>
  </r>
  <r>
    <n v="27"/>
    <d v="2020-03-11T00:00:00"/>
    <x v="2"/>
    <x v="4"/>
    <x v="0"/>
    <n v="166"/>
    <s v="Port Royale"/>
    <s v="Dan Hill"/>
    <x v="5"/>
    <x v="4"/>
    <s v="A2258wh"/>
    <n v="10"/>
    <n v="220"/>
    <n v="2200"/>
    <s v="N"/>
    <n v="2200"/>
  </r>
  <r>
    <n v="28"/>
    <d v="2020-03-12T00:00:00"/>
    <x v="2"/>
    <x v="3"/>
    <x v="2"/>
    <n v="178"/>
    <s v="Vento"/>
    <s v="Amanda Wood"/>
    <x v="2"/>
    <x v="0"/>
    <s v="E2376bl"/>
    <n v="20"/>
    <n v="350"/>
    <n v="7000"/>
    <s v="Y"/>
    <n v="6650"/>
  </r>
  <r>
    <n v="29"/>
    <d v="2020-03-14T00:00:00"/>
    <x v="2"/>
    <x v="6"/>
    <x v="1"/>
    <n v="157"/>
    <s v="MarkPlus"/>
    <s v="Matt Reed"/>
    <x v="0"/>
    <x v="3"/>
    <s v="F2248gr"/>
    <n v="14"/>
    <n v="235"/>
    <n v="3290"/>
    <s v="N"/>
    <n v="3290"/>
  </r>
  <r>
    <n v="30"/>
    <d v="2020-03-18T00:00:00"/>
    <x v="2"/>
    <x v="1"/>
    <x v="1"/>
    <n v="152"/>
    <s v="Secspace"/>
    <s v="Rob Nelson"/>
    <x v="5"/>
    <x v="3"/>
    <s v="A2258gr"/>
    <n v="28"/>
    <n v="220"/>
    <n v="6160"/>
    <s v="Y"/>
    <n v="5852"/>
  </r>
  <r>
    <n v="31"/>
    <d v="2020-03-23T00:00:00"/>
    <x v="2"/>
    <x v="6"/>
    <x v="1"/>
    <n v="162"/>
    <s v="Cruise"/>
    <s v="Denise Harris"/>
    <x v="0"/>
    <x v="0"/>
    <s v="F2248bl"/>
    <n v="12"/>
    <n v="235"/>
    <n v="2820"/>
    <s v="N"/>
    <n v="2820"/>
  </r>
  <r>
    <n v="32"/>
    <d v="2020-03-24T00:00:00"/>
    <x v="2"/>
    <x v="0"/>
    <x v="0"/>
    <n v="180"/>
    <s v="Milago"/>
    <s v="Sam Cooper"/>
    <x v="3"/>
    <x v="4"/>
    <s v="V2944wh"/>
    <n v="35"/>
    <n v="295"/>
    <n v="10325"/>
    <s v="Y"/>
    <n v="9808.75"/>
  </r>
  <r>
    <n v="33"/>
    <d v="2020-03-26T00:00:00"/>
    <x v="2"/>
    <x v="3"/>
    <x v="2"/>
    <n v="178"/>
    <s v="Vento"/>
    <s v="Amanda Wood"/>
    <x v="4"/>
    <x v="4"/>
    <s v="C2699wh"/>
    <n v="20"/>
    <n v="375"/>
    <n v="7500"/>
    <s v="Y"/>
    <n v="7125"/>
  </r>
  <r>
    <n v="34"/>
    <d v="2020-03-28T00:00:00"/>
    <x v="2"/>
    <x v="4"/>
    <x v="0"/>
    <n v="152"/>
    <s v="Secspace"/>
    <s v="Rob Nelson"/>
    <x v="5"/>
    <x v="3"/>
    <s v="A2258gr"/>
    <n v="45"/>
    <n v="220"/>
    <n v="9900"/>
    <s v="Y"/>
    <n v="9405"/>
  </r>
  <r>
    <n v="35"/>
    <d v="2020-04-02T00:00:00"/>
    <x v="3"/>
    <x v="1"/>
    <x v="1"/>
    <n v="136"/>
    <s v="Telmark"/>
    <s v="Emily Flores"/>
    <x v="4"/>
    <x v="0"/>
    <s v="C2699bl"/>
    <n v="15"/>
    <n v="375"/>
    <n v="5625"/>
    <s v="N"/>
    <n v="5625"/>
  </r>
  <r>
    <n v="36"/>
    <d v="2020-04-06T00:00:00"/>
    <x v="3"/>
    <x v="6"/>
    <x v="1"/>
    <n v="132"/>
    <s v="Bankia"/>
    <s v="Lucas Adams"/>
    <x v="2"/>
    <x v="0"/>
    <s v="E2376bl"/>
    <n v="14"/>
    <n v="350"/>
    <n v="4900"/>
    <s v="N"/>
    <n v="4900"/>
  </r>
  <r>
    <n v="37"/>
    <d v="2020-04-07T00:00:00"/>
    <x v="3"/>
    <x v="3"/>
    <x v="2"/>
    <n v="157"/>
    <s v="MarkPlus"/>
    <s v="Matt Reed"/>
    <x v="3"/>
    <x v="3"/>
    <s v="V2944gr"/>
    <n v="32"/>
    <n v="295"/>
    <n v="9440"/>
    <s v="Y"/>
    <n v="8968"/>
  </r>
  <r>
    <n v="38"/>
    <d v="2020-04-11T00:00:00"/>
    <x v="3"/>
    <x v="2"/>
    <x v="1"/>
    <n v="132"/>
    <s v="Bankia"/>
    <s v="Lucas Adams"/>
    <x v="1"/>
    <x v="0"/>
    <s v="U2683bl"/>
    <n v="40"/>
    <n v="260"/>
    <n v="10400"/>
    <s v="Y"/>
    <n v="9880"/>
  </r>
  <r>
    <n v="39"/>
    <d v="2020-04-12T00:00:00"/>
    <x v="3"/>
    <x v="4"/>
    <x v="0"/>
    <n v="166"/>
    <s v="Port Royale"/>
    <s v="Dan Hill"/>
    <x v="0"/>
    <x v="0"/>
    <s v="F2248bl"/>
    <n v="45"/>
    <n v="235"/>
    <n v="10575"/>
    <s v="Y"/>
    <n v="10046.25"/>
  </r>
  <r>
    <n v="40"/>
    <d v="2020-04-12T00:00:00"/>
    <x v="3"/>
    <x v="1"/>
    <x v="1"/>
    <n v="180"/>
    <s v="Milago"/>
    <s v="Sam Cooper"/>
    <x v="5"/>
    <x v="4"/>
    <s v="A2258wh"/>
    <n v="24"/>
    <n v="220"/>
    <n v="5280"/>
    <s v="Y"/>
    <n v="5016"/>
  </r>
  <r>
    <n v="41"/>
    <d v="2020-04-14T00:00:00"/>
    <x v="3"/>
    <x v="6"/>
    <x v="1"/>
    <n v="132"/>
    <s v="Bankia"/>
    <s v="Lucas Adams"/>
    <x v="4"/>
    <x v="0"/>
    <s v="C2699bl"/>
    <n v="30"/>
    <n v="375"/>
    <n v="11250"/>
    <s v="Y"/>
    <n v="10687.5"/>
  </r>
  <r>
    <n v="42"/>
    <d v="2020-04-15T00:00:00"/>
    <x v="3"/>
    <x v="6"/>
    <x v="1"/>
    <n v="144"/>
    <s v="Affinity"/>
    <s v="Christina Bell"/>
    <x v="1"/>
    <x v="1"/>
    <s v="U2683rd"/>
    <n v="15"/>
    <n v="260"/>
    <n v="3900"/>
    <s v="N"/>
    <n v="3900"/>
  </r>
  <r>
    <n v="43"/>
    <d v="2020-04-16T00:00:00"/>
    <x v="3"/>
    <x v="4"/>
    <x v="0"/>
    <n v="157"/>
    <s v="MarkPlus"/>
    <s v="Matt Reed"/>
    <x v="4"/>
    <x v="0"/>
    <s v="C2699bl"/>
    <n v="15"/>
    <n v="375"/>
    <n v="5625"/>
    <s v="N"/>
    <n v="5625"/>
  </r>
  <r>
    <n v="44"/>
    <d v="2020-04-19T00:00:00"/>
    <x v="3"/>
    <x v="0"/>
    <x v="0"/>
    <n v="180"/>
    <s v="Milago"/>
    <s v="Sam Cooper"/>
    <x v="3"/>
    <x v="2"/>
    <s v="V2944br"/>
    <n v="42"/>
    <n v="295"/>
    <n v="12390"/>
    <s v="Y"/>
    <n v="11770.5"/>
  </r>
  <r>
    <n v="45"/>
    <d v="2020-04-20T00:00:00"/>
    <x v="3"/>
    <x v="0"/>
    <x v="0"/>
    <n v="132"/>
    <s v="Bankia"/>
    <s v="Lucas Adams"/>
    <x v="2"/>
    <x v="0"/>
    <s v="E2376bl"/>
    <n v="26"/>
    <n v="350"/>
    <n v="9100"/>
    <s v="Y"/>
    <n v="8645"/>
  </r>
  <r>
    <n v="46"/>
    <d v="2020-04-22T00:00:00"/>
    <x v="3"/>
    <x v="3"/>
    <x v="2"/>
    <n v="162"/>
    <s v="Cruise"/>
    <s v="Denise Harris"/>
    <x v="1"/>
    <x v="3"/>
    <s v="U2683gr"/>
    <n v="35"/>
    <n v="260"/>
    <n v="9100"/>
    <s v="Y"/>
    <n v="8645"/>
  </r>
  <r>
    <n v="47"/>
    <d v="2020-04-23T00:00:00"/>
    <x v="3"/>
    <x v="4"/>
    <x v="0"/>
    <n v="144"/>
    <s v="Affinity"/>
    <s v="Christina Bell"/>
    <x v="5"/>
    <x v="4"/>
    <s v="A2258wh"/>
    <n v="32"/>
    <n v="220"/>
    <n v="7040"/>
    <s v="Y"/>
    <n v="6688"/>
  </r>
  <r>
    <n v="48"/>
    <d v="2020-04-27T00:00:00"/>
    <x v="3"/>
    <x v="6"/>
    <x v="1"/>
    <n v="132"/>
    <s v="Bankia"/>
    <s v="Lucas Adams"/>
    <x v="3"/>
    <x v="2"/>
    <s v="V2944br"/>
    <n v="18"/>
    <n v="295"/>
    <n v="5310"/>
    <s v="N"/>
    <n v="5310"/>
  </r>
  <r>
    <n v="49"/>
    <d v="2020-04-27T00:00:00"/>
    <x v="3"/>
    <x v="3"/>
    <x v="2"/>
    <n v="180"/>
    <s v="Milago"/>
    <s v="Sam Cooper"/>
    <x v="2"/>
    <x v="0"/>
    <s v="E2376bl"/>
    <n v="22"/>
    <n v="350"/>
    <n v="7700"/>
    <s v="Y"/>
    <n v="7315"/>
  </r>
  <r>
    <n v="50"/>
    <d v="2020-04-30T00:00:00"/>
    <x v="3"/>
    <x v="5"/>
    <x v="2"/>
    <n v="162"/>
    <s v="Cruise"/>
    <s v="Denise Harris"/>
    <x v="0"/>
    <x v="3"/>
    <s v="F2248gr"/>
    <n v="38"/>
    <n v="235"/>
    <n v="8930"/>
    <s v="Y"/>
    <n v="8483.5"/>
  </r>
  <r>
    <n v="51"/>
    <d v="2020-05-01T00:00:00"/>
    <x v="4"/>
    <x v="0"/>
    <x v="0"/>
    <n v="180"/>
    <s v="Milago"/>
    <s v="Sam Cooper"/>
    <x v="5"/>
    <x v="0"/>
    <s v="A2258bl"/>
    <n v="42"/>
    <n v="220"/>
    <n v="9240"/>
    <s v="Y"/>
    <n v="8778"/>
  </r>
  <r>
    <n v="52"/>
    <d v="2020-05-03T00:00:00"/>
    <x v="4"/>
    <x v="6"/>
    <x v="1"/>
    <n v="162"/>
    <s v="Cruise"/>
    <s v="Denise Harris"/>
    <x v="3"/>
    <x v="1"/>
    <s v="V2944rd"/>
    <n v="15"/>
    <n v="295"/>
    <n v="4425"/>
    <s v="N"/>
    <n v="4425"/>
  </r>
  <r>
    <n v="53"/>
    <d v="2020-05-07T00:00:00"/>
    <x v="4"/>
    <x v="3"/>
    <x v="2"/>
    <n v="136"/>
    <s v="Telmark"/>
    <s v="Emily Flores"/>
    <x v="4"/>
    <x v="3"/>
    <s v="C2699gr"/>
    <n v="10"/>
    <n v="375"/>
    <n v="3750"/>
    <s v="N"/>
    <n v="3750"/>
  </r>
  <r>
    <n v="54"/>
    <d v="2020-05-08T00:00:00"/>
    <x v="4"/>
    <x v="2"/>
    <x v="1"/>
    <n v="136"/>
    <s v="Telmark"/>
    <s v="Emily Flores"/>
    <x v="0"/>
    <x v="0"/>
    <s v="F2248bl"/>
    <n v="26"/>
    <n v="235"/>
    <n v="6110"/>
    <s v="Y"/>
    <n v="5804.5"/>
  </r>
  <r>
    <n v="55"/>
    <d v="2020-05-12T00:00:00"/>
    <x v="4"/>
    <x v="4"/>
    <x v="0"/>
    <n v="152"/>
    <s v="Secspace"/>
    <s v="Rob Nelson"/>
    <x v="0"/>
    <x v="1"/>
    <s v="F2248rd"/>
    <n v="40"/>
    <n v="235"/>
    <n v="9400"/>
    <s v="Y"/>
    <n v="8930"/>
  </r>
  <r>
    <n v="56"/>
    <d v="2020-05-13T00:00:00"/>
    <x v="4"/>
    <x v="5"/>
    <x v="2"/>
    <n v="180"/>
    <s v="Milago"/>
    <s v="Sam Cooper"/>
    <x v="1"/>
    <x v="0"/>
    <s v="U2683bl"/>
    <n v="30"/>
    <n v="260"/>
    <n v="7800"/>
    <s v="Y"/>
    <n v="7410"/>
  </r>
  <r>
    <n v="57"/>
    <d v="2020-05-15T00:00:00"/>
    <x v="4"/>
    <x v="3"/>
    <x v="2"/>
    <n v="152"/>
    <s v="Secspace"/>
    <s v="Rob Nelson"/>
    <x v="2"/>
    <x v="3"/>
    <s v="E2376gr"/>
    <n v="26"/>
    <n v="350"/>
    <n v="9100"/>
    <s v="Y"/>
    <n v="8645"/>
  </r>
  <r>
    <n v="58"/>
    <d v="2020-05-17T00:00:00"/>
    <x v="4"/>
    <x v="4"/>
    <x v="0"/>
    <n v="132"/>
    <s v="Bankia"/>
    <s v="Lucas Adams"/>
    <x v="3"/>
    <x v="0"/>
    <s v="V2944bl"/>
    <n v="18"/>
    <n v="295"/>
    <n v="5310"/>
    <s v="N"/>
    <n v="5310"/>
  </r>
  <r>
    <n v="59"/>
    <d v="2020-05-19T00:00:00"/>
    <x v="4"/>
    <x v="2"/>
    <x v="1"/>
    <n v="180"/>
    <s v="Milago"/>
    <s v="Sam Cooper"/>
    <x v="0"/>
    <x v="3"/>
    <s v="F2248gr"/>
    <n v="22"/>
    <n v="235"/>
    <n v="5170"/>
    <s v="Y"/>
    <n v="4911.5"/>
  </r>
  <r>
    <n v="60"/>
    <d v="2020-05-21T00:00:00"/>
    <x v="4"/>
    <x v="3"/>
    <x v="2"/>
    <n v="144"/>
    <s v="Affinity"/>
    <s v="Christina Bell"/>
    <x v="2"/>
    <x v="0"/>
    <s v="E2376bl"/>
    <n v="42"/>
    <n v="350"/>
    <n v="14700"/>
    <s v="Y"/>
    <n v="13965"/>
  </r>
  <r>
    <n v="61"/>
    <d v="2020-05-21T00:00:00"/>
    <x v="4"/>
    <x v="6"/>
    <x v="1"/>
    <n v="162"/>
    <s v="Cruise"/>
    <s v="Denise Harris"/>
    <x v="2"/>
    <x v="4"/>
    <s v="E2376wh"/>
    <n v="45"/>
    <n v="350"/>
    <n v="15750"/>
    <s v="Y"/>
    <n v="14962.5"/>
  </r>
  <r>
    <n v="62"/>
    <d v="2020-05-24T00:00:00"/>
    <x v="4"/>
    <x v="3"/>
    <x v="2"/>
    <n v="132"/>
    <s v="Bankia"/>
    <s v="Lucas Adams"/>
    <x v="3"/>
    <x v="1"/>
    <s v="V2944rd"/>
    <n v="20"/>
    <n v="295"/>
    <n v="5900"/>
    <s v="Y"/>
    <n v="5605"/>
  </r>
  <r>
    <n v="63"/>
    <d v="2020-05-26T00:00:00"/>
    <x v="4"/>
    <x v="0"/>
    <x v="0"/>
    <n v="136"/>
    <s v="Telmark"/>
    <s v="Emily Flores"/>
    <x v="3"/>
    <x v="0"/>
    <s v="V2944bl"/>
    <n v="22"/>
    <n v="295"/>
    <n v="6490"/>
    <s v="Y"/>
    <n v="6165.5"/>
  </r>
  <r>
    <n v="64"/>
    <d v="2020-05-27T00:00:00"/>
    <x v="4"/>
    <x v="5"/>
    <x v="2"/>
    <n v="157"/>
    <s v="MarkPlus"/>
    <s v="Matt Reed"/>
    <x v="5"/>
    <x v="4"/>
    <s v="A2258wh"/>
    <n v="15"/>
    <n v="220"/>
    <n v="3300"/>
    <s v="N"/>
    <n v="3300"/>
  </r>
  <r>
    <n v="65"/>
    <d v="2020-05-28T00:00:00"/>
    <x v="4"/>
    <x v="4"/>
    <x v="0"/>
    <n v="132"/>
    <s v="Bankia"/>
    <s v="Lucas Adams"/>
    <x v="0"/>
    <x v="2"/>
    <s v="F2248br"/>
    <n v="35"/>
    <n v="235"/>
    <n v="8225"/>
    <s v="Y"/>
    <n v="7813.75"/>
  </r>
  <r>
    <n v="66"/>
    <d v="2020-06-02T00:00:00"/>
    <x v="5"/>
    <x v="5"/>
    <x v="2"/>
    <n v="178"/>
    <s v="Vento"/>
    <s v="Amanda Wood"/>
    <x v="4"/>
    <x v="3"/>
    <s v="C2699gr"/>
    <n v="33"/>
    <n v="375"/>
    <n v="12375"/>
    <s v="Y"/>
    <n v="11756.25"/>
  </r>
  <r>
    <n v="67"/>
    <d v="2020-06-05T00:00:00"/>
    <x v="5"/>
    <x v="3"/>
    <x v="2"/>
    <n v="144"/>
    <s v="Affinity"/>
    <s v="Christina Bell"/>
    <x v="1"/>
    <x v="0"/>
    <s v="U2683bl"/>
    <n v="22"/>
    <n v="260"/>
    <n v="5720"/>
    <s v="Y"/>
    <n v="5434"/>
  </r>
  <r>
    <n v="68"/>
    <d v="2020-06-05T00:00:00"/>
    <x v="5"/>
    <x v="5"/>
    <x v="2"/>
    <n v="136"/>
    <s v="Telmark"/>
    <s v="Emily Flores"/>
    <x v="1"/>
    <x v="3"/>
    <s v="U2683gr"/>
    <n v="26"/>
    <n v="260"/>
    <n v="6760"/>
    <s v="Y"/>
    <n v="6422"/>
  </r>
  <r>
    <n v="69"/>
    <d v="2020-06-08T00:00:00"/>
    <x v="5"/>
    <x v="0"/>
    <x v="0"/>
    <n v="132"/>
    <s v="Bankia"/>
    <s v="Lucas Adams"/>
    <x v="5"/>
    <x v="1"/>
    <s v="A2258rd"/>
    <n v="16"/>
    <n v="220"/>
    <n v="3520"/>
    <s v="N"/>
    <n v="3520"/>
  </r>
  <r>
    <n v="70"/>
    <d v="2020-06-09T00:00:00"/>
    <x v="5"/>
    <x v="6"/>
    <x v="1"/>
    <n v="178"/>
    <s v="Vento"/>
    <s v="Amanda Wood"/>
    <x v="3"/>
    <x v="0"/>
    <s v="V2944bl"/>
    <n v="10"/>
    <n v="295"/>
    <n v="2950"/>
    <s v="N"/>
    <n v="2950"/>
  </r>
  <r>
    <n v="71"/>
    <d v="2020-06-09T00:00:00"/>
    <x v="5"/>
    <x v="2"/>
    <x v="1"/>
    <n v="162"/>
    <s v="Cruise"/>
    <s v="Denise Harris"/>
    <x v="1"/>
    <x v="0"/>
    <s v="U2683bl"/>
    <n v="40"/>
    <n v="260"/>
    <n v="10400"/>
    <s v="Y"/>
    <n v="9880"/>
  </r>
  <r>
    <n v="72"/>
    <d v="2020-06-12T00:00:00"/>
    <x v="5"/>
    <x v="1"/>
    <x v="1"/>
    <n v="157"/>
    <s v="MarkPlus"/>
    <s v="Matt Reed"/>
    <x v="0"/>
    <x v="2"/>
    <s v="F2248br"/>
    <n v="15"/>
    <n v="235"/>
    <n v="3525"/>
    <s v="N"/>
    <n v="3525"/>
  </r>
  <r>
    <n v="73"/>
    <d v="2020-06-14T00:00:00"/>
    <x v="5"/>
    <x v="4"/>
    <x v="0"/>
    <n v="132"/>
    <s v="Bankia"/>
    <s v="Lucas Adams"/>
    <x v="4"/>
    <x v="3"/>
    <s v="C2699gr"/>
    <n v="25"/>
    <n v="375"/>
    <n v="9375"/>
    <s v="Y"/>
    <n v="8906.25"/>
  </r>
  <r>
    <n v="74"/>
    <d v="1900-06-15T00:00:00"/>
    <x v="5"/>
    <x v="0"/>
    <x v="0"/>
    <n v="144"/>
    <s v="Affinity"/>
    <s v="Christina Bell"/>
    <x v="3"/>
    <x v="3"/>
    <s v="V2944gr"/>
    <n v="20"/>
    <n v="295"/>
    <n v="5900"/>
    <s v="Y"/>
    <n v="5605"/>
  </r>
  <r>
    <n v="75"/>
    <d v="2020-06-18T00:00:00"/>
    <x v="5"/>
    <x v="5"/>
    <x v="2"/>
    <n v="166"/>
    <s v="Port Royale"/>
    <s v="Dan Hill"/>
    <x v="1"/>
    <x v="1"/>
    <s v="U2683rd"/>
    <n v="35"/>
    <n v="260"/>
    <n v="9100"/>
    <s v="Y"/>
    <n v="8645"/>
  </r>
  <r>
    <n v="76"/>
    <d v="2020-06-23T00:00:00"/>
    <x v="5"/>
    <x v="3"/>
    <x v="2"/>
    <n v="178"/>
    <s v="Vento"/>
    <s v="Amanda Wood"/>
    <x v="2"/>
    <x v="0"/>
    <s v="E2376bl"/>
    <n v="22"/>
    <n v="350"/>
    <n v="7700"/>
    <s v="Y"/>
    <n v="7315"/>
  </r>
  <r>
    <n v="77"/>
    <d v="2020-06-24T00:00:00"/>
    <x v="5"/>
    <x v="1"/>
    <x v="1"/>
    <n v="166"/>
    <s v="Port Royale"/>
    <s v="Dan Hill"/>
    <x v="5"/>
    <x v="4"/>
    <s v="A2258wh"/>
    <n v="16"/>
    <n v="220"/>
    <n v="3520"/>
    <s v="N"/>
    <n v="3520"/>
  </r>
  <r>
    <n v="78"/>
    <d v="2020-06-27T00:00:00"/>
    <x v="5"/>
    <x v="2"/>
    <x v="1"/>
    <n v="162"/>
    <s v="Cruise"/>
    <s v="Denise Harris"/>
    <x v="3"/>
    <x v="0"/>
    <s v="V2944bl"/>
    <n v="50"/>
    <n v="295"/>
    <n v="14750"/>
    <s v="Y"/>
    <n v="14012.5"/>
  </r>
  <r>
    <n v="79"/>
    <d v="2020-06-29T00:00:00"/>
    <x v="5"/>
    <x v="4"/>
    <x v="0"/>
    <n v="178"/>
    <s v="Vento"/>
    <s v="Amanda Wood"/>
    <x v="4"/>
    <x v="3"/>
    <s v="C2699gr"/>
    <n v="32"/>
    <n v="375"/>
    <n v="12000"/>
    <s v="Y"/>
    <n v="11400"/>
  </r>
  <r>
    <n v="80"/>
    <d v="2020-06-29T00:00:00"/>
    <x v="5"/>
    <x v="1"/>
    <x v="1"/>
    <n v="136"/>
    <s v="Telmark"/>
    <s v="Emily Flores"/>
    <x v="0"/>
    <x v="4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8AF81-7C50-4AE7-B0C2-8D58F422928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6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9E83B-4114-49D0-8D12-95217B3B40F9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1" firstHeaderRow="1" firstDataRow="2" firstDataCol="1"/>
  <pivotFields count="16">
    <pivotField showAll="0"/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Col" showAll="0">
      <items count="7">
        <item x="5"/>
        <item x="4"/>
        <item x="2"/>
        <item x="0"/>
        <item x="1"/>
        <item x="3"/>
        <item t="default"/>
      </items>
    </pivotField>
    <pivotField showAll="0">
      <items count="6">
        <item x="0"/>
        <item x="2"/>
        <item x="3"/>
        <item x="1"/>
        <item x="4"/>
        <item t="default"/>
      </items>
    </pivotField>
    <pivotField showAll="0"/>
    <pivotField dataField="1" showAll="0"/>
    <pivotField numFmtId="164" showAll="0"/>
    <pivotField numFmtId="164" showAll="0"/>
    <pivotField showAll="0"/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E056C9-CEB2-402C-8DC9-237313B7B831}" name="Table1" displayName="Table1" ref="A4:P84" totalsRowShown="0" headerRowDxfId="11">
  <autoFilter ref="A4:P84" xr:uid="{21E056C9-CEB2-402C-8DC9-237313B7B831}"/>
  <sortState xmlns:xlrd2="http://schemas.microsoft.com/office/spreadsheetml/2017/richdata2" ref="A5:N84">
    <sortCondition ref="A4:A84"/>
  </sortState>
  <tableColumns count="16">
    <tableColumn id="1" xr3:uid="{92648BCE-8D6E-4B25-AD3B-D7111EFB04D7}" name="Num"/>
    <tableColumn id="2" xr3:uid="{6C93C3AE-A498-4313-8B2B-1EDFF5E626B4}" name="Date" dataDxfId="10"/>
    <tableColumn id="3" xr3:uid="{013043C3-87F5-4628-AA45-26154F29FDEE}" name="Month" dataDxfId="9"/>
    <tableColumn id="4" xr3:uid="{32829935-AA54-4F1F-A093-28F26C6CB387}" name="Sales Rep" dataDxfId="8"/>
    <tableColumn id="5" xr3:uid="{818A7749-14FF-42BD-8F49-888B73E68215}" name="Region" dataDxfId="7"/>
    <tableColumn id="6" xr3:uid="{9D79FBF3-12D1-45B8-AFCA-FA6A03D887FA}" name="Customer ID" dataDxfId="6"/>
    <tableColumn id="16" xr3:uid="{18F022EA-D84A-42E6-803E-25E05F9D334A}" name="Company Name" dataDxfId="1">
      <calculatedColumnFormula>VLOOKUP(Table1[[#This Row],[Customer ID]],'Customer Info (2)'!$A$3:$C$12,2,FALSE)</calculatedColumnFormula>
    </tableColumn>
    <tableColumn id="17" xr3:uid="{7D3B729B-FFD0-4A82-B010-0D8A6E87147D}" name="Client Representative" dataDxfId="0">
      <calculatedColumnFormula>VLOOKUP(Table1[[#This Row],[Customer ID]],'Customer Info (2)'!$A$4:$C$12,3,FALSE)</calculatedColumnFormula>
    </tableColumn>
    <tableColumn id="7" xr3:uid="{1EC78438-0486-433D-8EB0-891DE3FE89A4}" name="Model"/>
    <tableColumn id="8" xr3:uid="{9AFC9F19-C9BA-40C4-A4BB-765E6898CC61}" name="Color"/>
    <tableColumn id="9" xr3:uid="{A5370131-9B7B-4358-A97C-5C651D82138C}" name="Item Code"/>
    <tableColumn id="10" xr3:uid="{E7B7EAEF-4B4C-41AA-BCBC-A42143362202}" name="Number"/>
    <tableColumn id="11" xr3:uid="{2CE2283A-F7F0-4822-83D1-4623A05DCEDD}" name="Price / Unit" dataDxfId="5"/>
    <tableColumn id="12" xr3:uid="{EBE11EAE-CDC9-4C9C-80AF-2E525B3E52B3}" name="Total" dataDxfId="4"/>
    <tableColumn id="13" xr3:uid="{472F14AF-4834-4845-B028-50B6CB34F840}" name="Discount" dataDxfId="3">
      <calculatedColumnFormula>IF(Table1[[#This Row],[Number]]&gt;=20,"Y","N")</calculatedColumnFormula>
    </tableColumn>
    <tableColumn id="14" xr3:uid="{BF5F2427-C684-4D42-A683-C8FE8300FD29}" name="Final Price" dataDxfId="2">
      <calculatedColumnFormula>IF(Table1[[#This Row],[Number]]&gt;=20,0.95*Table1[[#This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L84"/>
  <sheetViews>
    <sheetView topLeftCell="A78" workbookViewId="0">
      <selection activeCell="N10" sqref="N10"/>
    </sheetView>
  </sheetViews>
  <sheetFormatPr defaultColWidth="8.85546875" defaultRowHeight="15" x14ac:dyDescent="0.25"/>
  <cols>
    <col min="2" max="2" width="10.42578125" bestFit="1" customWidth="1"/>
    <col min="3" max="3" width="9" bestFit="1" customWidth="1"/>
    <col min="4" max="4" width="13.7109375" bestFit="1" customWidth="1"/>
    <col min="6" max="6" width="12" bestFit="1" customWidth="1"/>
    <col min="8" max="8" width="9" customWidth="1"/>
    <col min="9" max="9" width="10.28515625" bestFit="1" customWidth="1"/>
    <col min="11" max="11" width="11" bestFit="1" customWidth="1"/>
    <col min="12" max="12" width="11.140625" bestFit="1" customWidth="1"/>
  </cols>
  <sheetData>
    <row r="1" spans="1:12" ht="21" x14ac:dyDescent="0.35">
      <c r="A1" s="1" t="s">
        <v>0</v>
      </c>
    </row>
    <row r="2" spans="1:12" ht="21" x14ac:dyDescent="0.35">
      <c r="A2" s="1" t="s">
        <v>1</v>
      </c>
    </row>
    <row r="4" spans="1:12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</row>
    <row r="5" spans="1:12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t="s">
        <v>17</v>
      </c>
      <c r="H5" t="s">
        <v>18</v>
      </c>
      <c r="I5" t="s">
        <v>19</v>
      </c>
      <c r="J5">
        <v>15</v>
      </c>
      <c r="K5" s="4">
        <v>235</v>
      </c>
      <c r="L5" s="5">
        <v>3525</v>
      </c>
    </row>
    <row r="6" spans="1:12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t="s">
        <v>22</v>
      </c>
      <c r="H6" t="s">
        <v>23</v>
      </c>
      <c r="I6" t="s">
        <v>24</v>
      </c>
      <c r="J6">
        <v>22</v>
      </c>
      <c r="K6" s="5">
        <v>260</v>
      </c>
      <c r="L6" s="5">
        <v>5720</v>
      </c>
    </row>
    <row r="7" spans="1:12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t="s">
        <v>26</v>
      </c>
      <c r="H7" t="s">
        <v>18</v>
      </c>
      <c r="I7" t="s">
        <v>27</v>
      </c>
      <c r="J7">
        <v>16</v>
      </c>
      <c r="K7" s="5">
        <v>350</v>
      </c>
      <c r="L7" s="5">
        <v>5600</v>
      </c>
    </row>
    <row r="8" spans="1:12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t="s">
        <v>17</v>
      </c>
      <c r="H8" t="s">
        <v>30</v>
      </c>
      <c r="I8" t="s">
        <v>31</v>
      </c>
      <c r="J8">
        <v>30</v>
      </c>
      <c r="K8" s="5">
        <v>235</v>
      </c>
      <c r="L8" s="5">
        <v>7050</v>
      </c>
    </row>
    <row r="9" spans="1:12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t="s">
        <v>32</v>
      </c>
      <c r="H9" t="s">
        <v>33</v>
      </c>
      <c r="I9" t="s">
        <v>34</v>
      </c>
      <c r="J9">
        <v>32</v>
      </c>
      <c r="K9" s="5">
        <v>295</v>
      </c>
      <c r="L9" s="5">
        <v>9440</v>
      </c>
    </row>
    <row r="10" spans="1:12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t="s">
        <v>26</v>
      </c>
      <c r="H10" t="s">
        <v>30</v>
      </c>
      <c r="I10" t="s">
        <v>36</v>
      </c>
      <c r="J10">
        <v>14</v>
      </c>
      <c r="K10" s="5">
        <v>350</v>
      </c>
      <c r="L10" s="5">
        <v>4900</v>
      </c>
    </row>
    <row r="11" spans="1:12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t="s">
        <v>38</v>
      </c>
      <c r="H11" t="s">
        <v>39</v>
      </c>
      <c r="I11" t="s">
        <v>40</v>
      </c>
      <c r="J11">
        <v>8</v>
      </c>
      <c r="K11" s="5">
        <v>375</v>
      </c>
      <c r="L11" s="5">
        <v>3000</v>
      </c>
    </row>
    <row r="12" spans="1:12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t="s">
        <v>17</v>
      </c>
      <c r="H12" t="s">
        <v>30</v>
      </c>
      <c r="I12" t="s">
        <v>31</v>
      </c>
      <c r="J12">
        <v>22</v>
      </c>
      <c r="K12" s="5">
        <v>235</v>
      </c>
      <c r="L12" s="5">
        <v>5170</v>
      </c>
    </row>
    <row r="13" spans="1:12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t="s">
        <v>22</v>
      </c>
      <c r="H13" t="s">
        <v>30</v>
      </c>
      <c r="I13" t="s">
        <v>41</v>
      </c>
      <c r="J13">
        <v>40</v>
      </c>
      <c r="K13" s="5">
        <v>260</v>
      </c>
      <c r="L13" s="5">
        <v>10400</v>
      </c>
    </row>
    <row r="14" spans="1:12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t="s">
        <v>26</v>
      </c>
      <c r="H14" t="s">
        <v>18</v>
      </c>
      <c r="I14" t="s">
        <v>27</v>
      </c>
      <c r="J14">
        <v>25</v>
      </c>
      <c r="K14" s="5">
        <v>350</v>
      </c>
      <c r="L14" s="5">
        <v>8750</v>
      </c>
    </row>
    <row r="15" spans="1:12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t="s">
        <v>26</v>
      </c>
      <c r="H15" t="s">
        <v>18</v>
      </c>
      <c r="I15" t="s">
        <v>27</v>
      </c>
      <c r="J15">
        <v>33</v>
      </c>
      <c r="K15" s="5">
        <v>350</v>
      </c>
      <c r="L15" s="5">
        <v>11550</v>
      </c>
    </row>
    <row r="16" spans="1:12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t="s">
        <v>32</v>
      </c>
      <c r="H16" t="s">
        <v>39</v>
      </c>
      <c r="I16" t="s">
        <v>43</v>
      </c>
      <c r="J16">
        <v>15</v>
      </c>
      <c r="K16" s="5">
        <v>295</v>
      </c>
      <c r="L16" s="5">
        <v>4425</v>
      </c>
    </row>
    <row r="17" spans="1:12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t="s">
        <v>38</v>
      </c>
      <c r="H17" t="s">
        <v>33</v>
      </c>
      <c r="I17" t="s">
        <v>44</v>
      </c>
      <c r="J17">
        <v>10</v>
      </c>
      <c r="K17" s="5">
        <v>375</v>
      </c>
      <c r="L17" s="5">
        <v>3750</v>
      </c>
    </row>
    <row r="18" spans="1:12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t="s">
        <v>22</v>
      </c>
      <c r="H18" t="s">
        <v>30</v>
      </c>
      <c r="I18" t="s">
        <v>41</v>
      </c>
      <c r="J18">
        <v>45</v>
      </c>
      <c r="K18" s="5">
        <v>260</v>
      </c>
      <c r="L18" s="5">
        <v>11700</v>
      </c>
    </row>
    <row r="19" spans="1:12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t="s">
        <v>26</v>
      </c>
      <c r="H19" t="s">
        <v>39</v>
      </c>
      <c r="I19" t="s">
        <v>46</v>
      </c>
      <c r="J19">
        <v>32</v>
      </c>
      <c r="K19" s="5">
        <v>350</v>
      </c>
      <c r="L19" s="5">
        <v>11200</v>
      </c>
    </row>
    <row r="20" spans="1:12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t="s">
        <v>26</v>
      </c>
      <c r="H20" t="s">
        <v>18</v>
      </c>
      <c r="I20" t="s">
        <v>27</v>
      </c>
      <c r="J20">
        <v>28</v>
      </c>
      <c r="K20" s="5">
        <v>350</v>
      </c>
      <c r="L20" s="5">
        <v>9800</v>
      </c>
    </row>
    <row r="21" spans="1:12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t="s">
        <v>47</v>
      </c>
      <c r="H21" t="s">
        <v>23</v>
      </c>
      <c r="I21" t="s">
        <v>48</v>
      </c>
      <c r="J21">
        <v>10</v>
      </c>
      <c r="K21" s="5">
        <v>220</v>
      </c>
      <c r="L21" s="5">
        <v>2200</v>
      </c>
    </row>
    <row r="22" spans="1:12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t="s">
        <v>22</v>
      </c>
      <c r="H22" t="s">
        <v>30</v>
      </c>
      <c r="I22" t="s">
        <v>41</v>
      </c>
      <c r="J22">
        <v>16</v>
      </c>
      <c r="K22" s="5">
        <v>260</v>
      </c>
      <c r="L22" s="5">
        <v>4160</v>
      </c>
    </row>
    <row r="23" spans="1:12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t="s">
        <v>17</v>
      </c>
      <c r="H23" t="s">
        <v>30</v>
      </c>
      <c r="I23" t="s">
        <v>31</v>
      </c>
      <c r="J23">
        <v>35</v>
      </c>
      <c r="K23" s="5">
        <v>235</v>
      </c>
      <c r="L23" s="5">
        <v>8225</v>
      </c>
    </row>
    <row r="24" spans="1:12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t="s">
        <v>32</v>
      </c>
      <c r="H24" t="s">
        <v>18</v>
      </c>
      <c r="I24" t="s">
        <v>49</v>
      </c>
      <c r="J24">
        <v>12</v>
      </c>
      <c r="K24" s="5">
        <v>295</v>
      </c>
      <c r="L24" s="5">
        <v>3540</v>
      </c>
    </row>
    <row r="25" spans="1:12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t="s">
        <v>38</v>
      </c>
      <c r="H25" t="s">
        <v>33</v>
      </c>
      <c r="I25" t="s">
        <v>44</v>
      </c>
      <c r="J25">
        <v>40</v>
      </c>
      <c r="K25" s="5">
        <v>375</v>
      </c>
      <c r="L25" s="5">
        <v>15000</v>
      </c>
    </row>
    <row r="26" spans="1:12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t="s">
        <v>26</v>
      </c>
      <c r="H26" t="s">
        <v>30</v>
      </c>
      <c r="I26" t="s">
        <v>36</v>
      </c>
      <c r="J26">
        <v>10</v>
      </c>
      <c r="K26" s="5">
        <v>350</v>
      </c>
      <c r="L26" s="5">
        <v>3500</v>
      </c>
    </row>
    <row r="27" spans="1:12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t="s">
        <v>38</v>
      </c>
      <c r="H27" t="s">
        <v>18</v>
      </c>
      <c r="I27" t="s">
        <v>51</v>
      </c>
      <c r="J27">
        <v>25</v>
      </c>
      <c r="K27" s="5">
        <v>375</v>
      </c>
      <c r="L27" s="5">
        <v>9375</v>
      </c>
    </row>
    <row r="28" spans="1:12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t="s">
        <v>22</v>
      </c>
      <c r="H28" t="s">
        <v>18</v>
      </c>
      <c r="I28" t="s">
        <v>52</v>
      </c>
      <c r="J28">
        <v>50</v>
      </c>
      <c r="K28" s="5">
        <v>260</v>
      </c>
      <c r="L28" s="5">
        <v>13000</v>
      </c>
    </row>
    <row r="29" spans="1:12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t="s">
        <v>17</v>
      </c>
      <c r="H29" t="s">
        <v>39</v>
      </c>
      <c r="I29" t="s">
        <v>53</v>
      </c>
      <c r="J29">
        <v>22</v>
      </c>
      <c r="K29" s="5">
        <v>235</v>
      </c>
      <c r="L29" s="5">
        <v>5170</v>
      </c>
    </row>
    <row r="30" spans="1:12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t="s">
        <v>32</v>
      </c>
      <c r="H30" t="s">
        <v>30</v>
      </c>
      <c r="I30" t="s">
        <v>54</v>
      </c>
      <c r="J30">
        <v>15</v>
      </c>
      <c r="K30" s="5">
        <v>295</v>
      </c>
      <c r="L30" s="5">
        <v>4425</v>
      </c>
    </row>
    <row r="31" spans="1:12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t="s">
        <v>47</v>
      </c>
      <c r="H31" t="s">
        <v>39</v>
      </c>
      <c r="I31" t="s">
        <v>55</v>
      </c>
      <c r="J31">
        <v>10</v>
      </c>
      <c r="K31" s="5">
        <v>220</v>
      </c>
      <c r="L31" s="5">
        <v>2200</v>
      </c>
    </row>
    <row r="32" spans="1:12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t="s">
        <v>26</v>
      </c>
      <c r="H32" t="s">
        <v>18</v>
      </c>
      <c r="I32" t="s">
        <v>27</v>
      </c>
      <c r="J32">
        <v>20</v>
      </c>
      <c r="K32" s="5">
        <v>350</v>
      </c>
      <c r="L32" s="5">
        <v>7000</v>
      </c>
    </row>
    <row r="33" spans="1:12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t="s">
        <v>17</v>
      </c>
      <c r="H33" t="s">
        <v>33</v>
      </c>
      <c r="I33" t="s">
        <v>56</v>
      </c>
      <c r="J33">
        <v>14</v>
      </c>
      <c r="K33" s="5">
        <v>235</v>
      </c>
      <c r="L33" s="5">
        <v>3290</v>
      </c>
    </row>
    <row r="34" spans="1:12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t="s">
        <v>47</v>
      </c>
      <c r="H34" t="s">
        <v>33</v>
      </c>
      <c r="I34" t="s">
        <v>57</v>
      </c>
      <c r="J34">
        <v>28</v>
      </c>
      <c r="K34" s="5">
        <v>220</v>
      </c>
      <c r="L34" s="5">
        <v>6160</v>
      </c>
    </row>
    <row r="35" spans="1:12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t="s">
        <v>17</v>
      </c>
      <c r="H35" t="s">
        <v>18</v>
      </c>
      <c r="I35" t="s">
        <v>19</v>
      </c>
      <c r="J35">
        <v>12</v>
      </c>
      <c r="K35" s="5">
        <v>235</v>
      </c>
      <c r="L35" s="5">
        <v>2820</v>
      </c>
    </row>
    <row r="36" spans="1:12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t="s">
        <v>32</v>
      </c>
      <c r="H36" t="s">
        <v>39</v>
      </c>
      <c r="I36" t="s">
        <v>43</v>
      </c>
      <c r="J36">
        <v>35</v>
      </c>
      <c r="K36" s="5">
        <v>295</v>
      </c>
      <c r="L36" s="5">
        <v>10325</v>
      </c>
    </row>
    <row r="37" spans="1:12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t="s">
        <v>38</v>
      </c>
      <c r="H37" t="s">
        <v>39</v>
      </c>
      <c r="I37" t="s">
        <v>40</v>
      </c>
      <c r="J37">
        <v>20</v>
      </c>
      <c r="K37" s="5">
        <v>375</v>
      </c>
      <c r="L37" s="5">
        <v>7500</v>
      </c>
    </row>
    <row r="38" spans="1:12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t="s">
        <v>47</v>
      </c>
      <c r="H38" t="s">
        <v>33</v>
      </c>
      <c r="I38" t="s">
        <v>57</v>
      </c>
      <c r="J38">
        <v>45</v>
      </c>
      <c r="K38" s="5">
        <v>220</v>
      </c>
      <c r="L38" s="5">
        <v>9900</v>
      </c>
    </row>
    <row r="39" spans="1:12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t="s">
        <v>38</v>
      </c>
      <c r="H39" t="s">
        <v>18</v>
      </c>
      <c r="I39" t="s">
        <v>51</v>
      </c>
      <c r="J39">
        <v>15</v>
      </c>
      <c r="K39" s="5">
        <v>375</v>
      </c>
      <c r="L39" s="5">
        <v>5625</v>
      </c>
    </row>
    <row r="40" spans="1:12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t="s">
        <v>26</v>
      </c>
      <c r="H40" t="s">
        <v>18</v>
      </c>
      <c r="I40" t="s">
        <v>27</v>
      </c>
      <c r="J40">
        <v>14</v>
      </c>
      <c r="K40" s="5">
        <v>350</v>
      </c>
      <c r="L40" s="5">
        <v>4900</v>
      </c>
    </row>
    <row r="41" spans="1:12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t="s">
        <v>32</v>
      </c>
      <c r="H41" t="s">
        <v>33</v>
      </c>
      <c r="I41" t="s">
        <v>34</v>
      </c>
      <c r="J41">
        <v>32</v>
      </c>
      <c r="K41" s="5">
        <v>295</v>
      </c>
      <c r="L41" s="5">
        <v>9440</v>
      </c>
    </row>
    <row r="42" spans="1:12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t="s">
        <v>22</v>
      </c>
      <c r="H42" t="s">
        <v>18</v>
      </c>
      <c r="I42" t="s">
        <v>52</v>
      </c>
      <c r="J42">
        <v>40</v>
      </c>
      <c r="K42" s="5">
        <v>260</v>
      </c>
      <c r="L42" s="5">
        <v>10400</v>
      </c>
    </row>
    <row r="43" spans="1:12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t="s">
        <v>17</v>
      </c>
      <c r="H43" t="s">
        <v>18</v>
      </c>
      <c r="I43" t="s">
        <v>19</v>
      </c>
      <c r="J43">
        <v>45</v>
      </c>
      <c r="K43" s="5">
        <v>235</v>
      </c>
      <c r="L43" s="5">
        <v>10575</v>
      </c>
    </row>
    <row r="44" spans="1:12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t="s">
        <v>47</v>
      </c>
      <c r="H44" t="s">
        <v>39</v>
      </c>
      <c r="I44" t="s">
        <v>55</v>
      </c>
      <c r="J44">
        <v>24</v>
      </c>
      <c r="K44" s="5">
        <v>220</v>
      </c>
      <c r="L44" s="5">
        <v>5280</v>
      </c>
    </row>
    <row r="45" spans="1:12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t="s">
        <v>38</v>
      </c>
      <c r="H45" t="s">
        <v>18</v>
      </c>
      <c r="I45" t="s">
        <v>51</v>
      </c>
      <c r="J45">
        <v>30</v>
      </c>
      <c r="K45" s="5">
        <v>375</v>
      </c>
      <c r="L45" s="5">
        <v>11250</v>
      </c>
    </row>
    <row r="46" spans="1:12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t="s">
        <v>22</v>
      </c>
      <c r="H46" t="s">
        <v>23</v>
      </c>
      <c r="I46" t="s">
        <v>24</v>
      </c>
      <c r="J46">
        <v>15</v>
      </c>
      <c r="K46" s="5">
        <v>260</v>
      </c>
      <c r="L46" s="5">
        <v>3900</v>
      </c>
    </row>
    <row r="47" spans="1:12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t="s">
        <v>38</v>
      </c>
      <c r="H47" t="s">
        <v>18</v>
      </c>
      <c r="I47" t="s">
        <v>51</v>
      </c>
      <c r="J47">
        <v>15</v>
      </c>
      <c r="K47" s="5">
        <v>375</v>
      </c>
      <c r="L47" s="5">
        <v>5625</v>
      </c>
    </row>
    <row r="48" spans="1:12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t="s">
        <v>32</v>
      </c>
      <c r="H48" t="s">
        <v>30</v>
      </c>
      <c r="I48" t="s">
        <v>54</v>
      </c>
      <c r="J48">
        <v>42</v>
      </c>
      <c r="K48" s="5">
        <v>295</v>
      </c>
      <c r="L48" s="5">
        <v>12390</v>
      </c>
    </row>
    <row r="49" spans="1:12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t="s">
        <v>26</v>
      </c>
      <c r="H49" t="s">
        <v>18</v>
      </c>
      <c r="I49" t="s">
        <v>27</v>
      </c>
      <c r="J49">
        <v>26</v>
      </c>
      <c r="K49" s="5">
        <v>350</v>
      </c>
      <c r="L49" s="5">
        <v>9100</v>
      </c>
    </row>
    <row r="50" spans="1:12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t="s">
        <v>22</v>
      </c>
      <c r="H50" t="s">
        <v>33</v>
      </c>
      <c r="I50" t="s">
        <v>59</v>
      </c>
      <c r="J50">
        <v>35</v>
      </c>
      <c r="K50" s="5">
        <v>260</v>
      </c>
      <c r="L50" s="5">
        <v>9100</v>
      </c>
    </row>
    <row r="51" spans="1:12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t="s">
        <v>47</v>
      </c>
      <c r="H51" t="s">
        <v>39</v>
      </c>
      <c r="I51" t="s">
        <v>55</v>
      </c>
      <c r="J51">
        <v>32</v>
      </c>
      <c r="K51" s="5">
        <v>220</v>
      </c>
      <c r="L51" s="5">
        <v>7040</v>
      </c>
    </row>
    <row r="52" spans="1:12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t="s">
        <v>32</v>
      </c>
      <c r="H52" t="s">
        <v>30</v>
      </c>
      <c r="I52" t="s">
        <v>54</v>
      </c>
      <c r="J52">
        <v>18</v>
      </c>
      <c r="K52" s="5">
        <v>295</v>
      </c>
      <c r="L52" s="5">
        <v>5310</v>
      </c>
    </row>
    <row r="53" spans="1:12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t="s">
        <v>26</v>
      </c>
      <c r="H53" t="s">
        <v>18</v>
      </c>
      <c r="I53" t="s">
        <v>27</v>
      </c>
      <c r="J53">
        <v>22</v>
      </c>
      <c r="K53" s="5">
        <v>350</v>
      </c>
      <c r="L53" s="5">
        <v>7700</v>
      </c>
    </row>
    <row r="54" spans="1:12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t="s">
        <v>17</v>
      </c>
      <c r="H54" t="s">
        <v>33</v>
      </c>
      <c r="I54" t="s">
        <v>56</v>
      </c>
      <c r="J54">
        <v>38</v>
      </c>
      <c r="K54" s="5">
        <v>235</v>
      </c>
      <c r="L54" s="5">
        <v>8930</v>
      </c>
    </row>
    <row r="55" spans="1:12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t="s">
        <v>47</v>
      </c>
      <c r="H55" t="s">
        <v>18</v>
      </c>
      <c r="I55" t="s">
        <v>61</v>
      </c>
      <c r="J55">
        <v>42</v>
      </c>
      <c r="K55" s="5">
        <v>220</v>
      </c>
      <c r="L55" s="5">
        <v>9240</v>
      </c>
    </row>
    <row r="56" spans="1:12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t="s">
        <v>32</v>
      </c>
      <c r="H56" t="s">
        <v>23</v>
      </c>
      <c r="I56" t="s">
        <v>62</v>
      </c>
      <c r="J56">
        <v>15</v>
      </c>
      <c r="K56" s="5">
        <v>295</v>
      </c>
      <c r="L56" s="5">
        <v>4425</v>
      </c>
    </row>
    <row r="57" spans="1:12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t="s">
        <v>38</v>
      </c>
      <c r="H57" t="s">
        <v>33</v>
      </c>
      <c r="I57" t="s">
        <v>44</v>
      </c>
      <c r="J57">
        <v>10</v>
      </c>
      <c r="K57" s="5">
        <v>375</v>
      </c>
      <c r="L57" s="5">
        <v>3750</v>
      </c>
    </row>
    <row r="58" spans="1:12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t="s">
        <v>17</v>
      </c>
      <c r="H58" t="s">
        <v>18</v>
      </c>
      <c r="I58" t="s">
        <v>19</v>
      </c>
      <c r="J58">
        <v>26</v>
      </c>
      <c r="K58" s="5">
        <v>235</v>
      </c>
      <c r="L58" s="5">
        <v>6110</v>
      </c>
    </row>
    <row r="59" spans="1:12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t="s">
        <v>17</v>
      </c>
      <c r="H59" t="s">
        <v>23</v>
      </c>
      <c r="I59" t="s">
        <v>63</v>
      </c>
      <c r="J59">
        <v>40</v>
      </c>
      <c r="K59" s="5">
        <v>235</v>
      </c>
      <c r="L59" s="5">
        <v>9400</v>
      </c>
    </row>
    <row r="60" spans="1:12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t="s">
        <v>22</v>
      </c>
      <c r="H60" t="s">
        <v>18</v>
      </c>
      <c r="I60" t="s">
        <v>52</v>
      </c>
      <c r="J60">
        <v>30</v>
      </c>
      <c r="K60" s="5">
        <v>260</v>
      </c>
      <c r="L60" s="5">
        <v>7800</v>
      </c>
    </row>
    <row r="61" spans="1:12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t="s">
        <v>26</v>
      </c>
      <c r="H61" t="s">
        <v>33</v>
      </c>
      <c r="I61" t="s">
        <v>64</v>
      </c>
      <c r="J61">
        <v>26</v>
      </c>
      <c r="K61" s="5">
        <v>350</v>
      </c>
      <c r="L61" s="5">
        <v>9100</v>
      </c>
    </row>
    <row r="62" spans="1:12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t="s">
        <v>32</v>
      </c>
      <c r="H62" t="s">
        <v>18</v>
      </c>
      <c r="I62" t="s">
        <v>49</v>
      </c>
      <c r="J62">
        <v>18</v>
      </c>
      <c r="K62" s="5">
        <v>295</v>
      </c>
      <c r="L62" s="5">
        <v>5310</v>
      </c>
    </row>
    <row r="63" spans="1:12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t="s">
        <v>17</v>
      </c>
      <c r="H63" t="s">
        <v>33</v>
      </c>
      <c r="I63" t="s">
        <v>56</v>
      </c>
      <c r="J63">
        <v>22</v>
      </c>
      <c r="K63" s="5">
        <v>235</v>
      </c>
      <c r="L63" s="5">
        <v>5170</v>
      </c>
    </row>
    <row r="64" spans="1:12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t="s">
        <v>26</v>
      </c>
      <c r="H64" t="s">
        <v>18</v>
      </c>
      <c r="I64" t="s">
        <v>27</v>
      </c>
      <c r="J64">
        <v>42</v>
      </c>
      <c r="K64" s="5">
        <v>350</v>
      </c>
      <c r="L64" s="5">
        <v>14700</v>
      </c>
    </row>
    <row r="65" spans="1:12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t="s">
        <v>26</v>
      </c>
      <c r="H65" t="s">
        <v>39</v>
      </c>
      <c r="I65" t="s">
        <v>46</v>
      </c>
      <c r="J65">
        <v>45</v>
      </c>
      <c r="K65" s="5">
        <v>350</v>
      </c>
      <c r="L65" s="5">
        <v>15750</v>
      </c>
    </row>
    <row r="66" spans="1:12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t="s">
        <v>32</v>
      </c>
      <c r="H66" t="s">
        <v>23</v>
      </c>
      <c r="I66" t="s">
        <v>62</v>
      </c>
      <c r="J66">
        <v>20</v>
      </c>
      <c r="K66" s="5">
        <v>295</v>
      </c>
      <c r="L66" s="5">
        <v>5900</v>
      </c>
    </row>
    <row r="67" spans="1:12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t="s">
        <v>32</v>
      </c>
      <c r="H67" t="s">
        <v>18</v>
      </c>
      <c r="I67" t="s">
        <v>49</v>
      </c>
      <c r="J67">
        <v>22</v>
      </c>
      <c r="K67" s="5">
        <v>295</v>
      </c>
      <c r="L67" s="5">
        <v>6490</v>
      </c>
    </row>
    <row r="68" spans="1:12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t="s">
        <v>47</v>
      </c>
      <c r="H68" t="s">
        <v>39</v>
      </c>
      <c r="I68" t="s">
        <v>55</v>
      </c>
      <c r="J68">
        <v>15</v>
      </c>
      <c r="K68" s="5">
        <v>220</v>
      </c>
      <c r="L68" s="5">
        <v>3300</v>
      </c>
    </row>
    <row r="69" spans="1:12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t="s">
        <v>17</v>
      </c>
      <c r="H69" t="s">
        <v>30</v>
      </c>
      <c r="I69" t="s">
        <v>31</v>
      </c>
      <c r="J69">
        <v>35</v>
      </c>
      <c r="K69" s="5">
        <v>235</v>
      </c>
      <c r="L69" s="5">
        <v>8225</v>
      </c>
    </row>
    <row r="70" spans="1:12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t="s">
        <v>38</v>
      </c>
      <c r="H70" t="s">
        <v>33</v>
      </c>
      <c r="I70" t="s">
        <v>44</v>
      </c>
      <c r="J70">
        <v>33</v>
      </c>
      <c r="K70" s="5">
        <v>375</v>
      </c>
      <c r="L70" s="5">
        <v>12375</v>
      </c>
    </row>
    <row r="71" spans="1:12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t="s">
        <v>22</v>
      </c>
      <c r="H71" t="s">
        <v>18</v>
      </c>
      <c r="I71" t="s">
        <v>52</v>
      </c>
      <c r="J71">
        <v>22</v>
      </c>
      <c r="K71" s="5">
        <v>260</v>
      </c>
      <c r="L71" s="5">
        <v>5720</v>
      </c>
    </row>
    <row r="72" spans="1:12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t="s">
        <v>22</v>
      </c>
      <c r="H72" t="s">
        <v>33</v>
      </c>
      <c r="I72" t="s">
        <v>59</v>
      </c>
      <c r="J72">
        <v>26</v>
      </c>
      <c r="K72" s="5">
        <v>260</v>
      </c>
      <c r="L72" s="5">
        <v>6760</v>
      </c>
    </row>
    <row r="73" spans="1:12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t="s">
        <v>47</v>
      </c>
      <c r="H73" t="s">
        <v>23</v>
      </c>
      <c r="I73" t="s">
        <v>48</v>
      </c>
      <c r="J73">
        <v>16</v>
      </c>
      <c r="K73" s="5">
        <v>220</v>
      </c>
      <c r="L73" s="5">
        <v>3520</v>
      </c>
    </row>
    <row r="74" spans="1:12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t="s">
        <v>32</v>
      </c>
      <c r="H74" t="s">
        <v>18</v>
      </c>
      <c r="I74" t="s">
        <v>49</v>
      </c>
      <c r="J74">
        <v>10</v>
      </c>
      <c r="K74" s="5">
        <v>295</v>
      </c>
      <c r="L74" s="5">
        <v>2950</v>
      </c>
    </row>
    <row r="75" spans="1:12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t="s">
        <v>22</v>
      </c>
      <c r="H75" t="s">
        <v>18</v>
      </c>
      <c r="I75" t="s">
        <v>52</v>
      </c>
      <c r="J75">
        <v>40</v>
      </c>
      <c r="K75" s="5">
        <v>260</v>
      </c>
      <c r="L75" s="5">
        <v>10400</v>
      </c>
    </row>
    <row r="76" spans="1:12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t="s">
        <v>17</v>
      </c>
      <c r="H76" t="s">
        <v>30</v>
      </c>
      <c r="I76" t="s">
        <v>31</v>
      </c>
      <c r="J76">
        <v>15</v>
      </c>
      <c r="K76" s="5">
        <v>235</v>
      </c>
      <c r="L76" s="5">
        <v>3525</v>
      </c>
    </row>
    <row r="77" spans="1:12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t="s">
        <v>38</v>
      </c>
      <c r="H77" t="s">
        <v>33</v>
      </c>
      <c r="I77" t="s">
        <v>44</v>
      </c>
      <c r="J77">
        <v>25</v>
      </c>
      <c r="K77" s="5">
        <v>375</v>
      </c>
      <c r="L77" s="5">
        <v>9375</v>
      </c>
    </row>
    <row r="78" spans="1:12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t="s">
        <v>32</v>
      </c>
      <c r="H78" t="s">
        <v>33</v>
      </c>
      <c r="I78" t="s">
        <v>34</v>
      </c>
      <c r="J78">
        <v>20</v>
      </c>
      <c r="K78" s="5">
        <v>295</v>
      </c>
      <c r="L78" s="5">
        <v>5900</v>
      </c>
    </row>
    <row r="79" spans="1:12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t="s">
        <v>22</v>
      </c>
      <c r="H79" t="s">
        <v>23</v>
      </c>
      <c r="I79" t="s">
        <v>24</v>
      </c>
      <c r="J79">
        <v>35</v>
      </c>
      <c r="K79" s="5">
        <v>260</v>
      </c>
      <c r="L79" s="5">
        <v>9100</v>
      </c>
    </row>
    <row r="80" spans="1:12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t="s">
        <v>26</v>
      </c>
      <c r="H80" t="s">
        <v>18</v>
      </c>
      <c r="I80" t="s">
        <v>27</v>
      </c>
      <c r="J80">
        <v>22</v>
      </c>
      <c r="K80" s="5">
        <v>350</v>
      </c>
      <c r="L80" s="5">
        <v>7700</v>
      </c>
    </row>
    <row r="81" spans="1:12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t="s">
        <v>47</v>
      </c>
      <c r="H81" t="s">
        <v>39</v>
      </c>
      <c r="I81" t="s">
        <v>55</v>
      </c>
      <c r="J81">
        <v>16</v>
      </c>
      <c r="K81" s="5">
        <v>220</v>
      </c>
      <c r="L81" s="5">
        <v>3520</v>
      </c>
    </row>
    <row r="82" spans="1:12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t="s">
        <v>32</v>
      </c>
      <c r="H82" t="s">
        <v>18</v>
      </c>
      <c r="I82" t="s">
        <v>49</v>
      </c>
      <c r="J82">
        <v>50</v>
      </c>
      <c r="K82" s="5">
        <v>295</v>
      </c>
      <c r="L82" s="5">
        <v>14750</v>
      </c>
    </row>
    <row r="83" spans="1:12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t="s">
        <v>38</v>
      </c>
      <c r="H83" t="s">
        <v>33</v>
      </c>
      <c r="I83" t="s">
        <v>44</v>
      </c>
      <c r="J83">
        <v>32</v>
      </c>
      <c r="K83" s="5">
        <v>375</v>
      </c>
      <c r="L83" s="5">
        <v>12000</v>
      </c>
    </row>
    <row r="84" spans="1:12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t="s">
        <v>17</v>
      </c>
      <c r="H84" t="s">
        <v>39</v>
      </c>
      <c r="I84" t="s">
        <v>53</v>
      </c>
      <c r="J84">
        <v>14</v>
      </c>
      <c r="K84" s="5">
        <v>235</v>
      </c>
      <c r="L84" s="5">
        <v>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 x14ac:dyDescent="0.25"/>
  <cols>
    <col min="1" max="1" width="18.85546875" customWidth="1"/>
    <col min="2" max="2" width="13.140625" bestFit="1" customWidth="1"/>
    <col min="3" max="3" width="13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4C09-E8F6-4058-AF83-39E2A42B15F2}">
  <dimension ref="A3:I11"/>
  <sheetViews>
    <sheetView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2" bestFit="1" customWidth="1"/>
    <col min="4" max="4" width="12.28515625" bestFit="1" customWidth="1"/>
    <col min="5" max="5" width="9.5703125" bestFit="1" customWidth="1"/>
    <col min="6" max="6" width="13.85546875" bestFit="1" customWidth="1"/>
    <col min="7" max="7" width="9.85546875" bestFit="1" customWidth="1"/>
    <col min="8" max="8" width="11.7109375" bestFit="1" customWidth="1"/>
    <col min="9" max="9" width="11.28515625" bestFit="1" customWidth="1"/>
    <col min="10" max="10" width="7" bestFit="1" customWidth="1"/>
    <col min="11" max="11" width="6" bestFit="1" customWidth="1"/>
    <col min="12" max="12" width="9" bestFit="1" customWidth="1"/>
    <col min="13" max="13" width="17" bestFit="1" customWidth="1"/>
    <col min="14" max="14" width="14.140625" bestFit="1" customWidth="1"/>
    <col min="15" max="15" width="6.5703125" bestFit="1" customWidth="1"/>
    <col min="16" max="17" width="8" bestFit="1" customWidth="1"/>
    <col min="18" max="18" width="5.140625" bestFit="1" customWidth="1"/>
    <col min="19" max="19" width="17.42578125" bestFit="1" customWidth="1"/>
    <col min="20" max="20" width="11.42578125" bestFit="1" customWidth="1"/>
    <col min="21" max="21" width="8.85546875" bestFit="1" customWidth="1"/>
    <col min="22" max="22" width="9" bestFit="1" customWidth="1"/>
    <col min="23" max="24" width="8" bestFit="1" customWidth="1"/>
    <col min="25" max="25" width="5.140625" bestFit="1" customWidth="1"/>
    <col min="26" max="26" width="14.5703125" bestFit="1" customWidth="1"/>
    <col min="27" max="27" width="15.7109375" bestFit="1" customWidth="1"/>
    <col min="28" max="28" width="8.85546875" bestFit="1" customWidth="1"/>
    <col min="29" max="29" width="6.5703125" bestFit="1" customWidth="1"/>
    <col min="30" max="32" width="6" bestFit="1" customWidth="1"/>
    <col min="33" max="33" width="18.85546875" bestFit="1" customWidth="1"/>
    <col min="34" max="34" width="11.7109375" bestFit="1" customWidth="1"/>
    <col min="35" max="35" width="8.85546875" bestFit="1" customWidth="1"/>
    <col min="36" max="36" width="8" bestFit="1" customWidth="1"/>
    <col min="37" max="37" width="5.28515625" bestFit="1" customWidth="1"/>
    <col min="38" max="38" width="6" bestFit="1" customWidth="1"/>
    <col min="39" max="39" width="8" bestFit="1" customWidth="1"/>
    <col min="40" max="40" width="14.85546875" bestFit="1" customWidth="1"/>
    <col min="41" max="41" width="13.5703125" bestFit="1" customWidth="1"/>
    <col min="42" max="42" width="8.85546875" bestFit="1" customWidth="1"/>
    <col min="43" max="43" width="6.5703125" bestFit="1" customWidth="1"/>
    <col min="44" max="46" width="9" bestFit="1" customWidth="1"/>
    <col min="47" max="47" width="16.7109375" bestFit="1" customWidth="1"/>
    <col min="48" max="48" width="11.28515625" bestFit="1" customWidth="1"/>
  </cols>
  <sheetData>
    <row r="3" spans="1:9" x14ac:dyDescent="0.25">
      <c r="A3" s="18" t="s">
        <v>90</v>
      </c>
      <c r="B3" s="18" t="s">
        <v>91</v>
      </c>
    </row>
    <row r="4" spans="1:9" x14ac:dyDescent="0.25">
      <c r="A4" s="18" t="s">
        <v>93</v>
      </c>
      <c r="B4" t="s">
        <v>20</v>
      </c>
      <c r="C4" t="s">
        <v>37</v>
      </c>
      <c r="D4" t="s">
        <v>45</v>
      </c>
      <c r="E4" t="s">
        <v>15</v>
      </c>
      <c r="F4" t="s">
        <v>28</v>
      </c>
      <c r="G4" t="s">
        <v>25</v>
      </c>
      <c r="H4" t="s">
        <v>35</v>
      </c>
      <c r="I4" t="s">
        <v>92</v>
      </c>
    </row>
    <row r="5" spans="1:9" x14ac:dyDescent="0.25">
      <c r="A5" s="6" t="s">
        <v>14</v>
      </c>
      <c r="B5" s="17">
        <v>10345.5</v>
      </c>
      <c r="C5" s="17">
        <v>13972.5</v>
      </c>
      <c r="D5" s="17"/>
      <c r="E5" s="17">
        <v>20805.5</v>
      </c>
      <c r="F5" s="17">
        <v>6697.5</v>
      </c>
      <c r="G5" s="17">
        <v>15480</v>
      </c>
      <c r="H5" s="17">
        <v>4900</v>
      </c>
      <c r="I5" s="17">
        <v>72201</v>
      </c>
    </row>
    <row r="6" spans="1:9" x14ac:dyDescent="0.25">
      <c r="A6" s="6" t="s">
        <v>42</v>
      </c>
      <c r="B6" s="17">
        <v>14180</v>
      </c>
      <c r="C6" s="17">
        <v>7813.75</v>
      </c>
      <c r="D6" s="17">
        <v>11115</v>
      </c>
      <c r="E6" s="17">
        <v>7910</v>
      </c>
      <c r="F6" s="17">
        <v>27985</v>
      </c>
      <c r="G6" s="17">
        <v>2200</v>
      </c>
      <c r="H6" s="17">
        <v>3500</v>
      </c>
      <c r="I6" s="17">
        <v>74703.75</v>
      </c>
    </row>
    <row r="7" spans="1:9" x14ac:dyDescent="0.25">
      <c r="A7" s="6" t="s">
        <v>50</v>
      </c>
      <c r="B7" s="17">
        <v>10763.5</v>
      </c>
      <c r="C7" s="17"/>
      <c r="D7" s="17">
        <v>18460</v>
      </c>
      <c r="E7" s="17">
        <v>14233.75</v>
      </c>
      <c r="F7" s="17">
        <v>13775</v>
      </c>
      <c r="G7" s="17">
        <v>8906.25</v>
      </c>
      <c r="H7" s="17">
        <v>11605</v>
      </c>
      <c r="I7" s="17">
        <v>77743.5</v>
      </c>
    </row>
    <row r="8" spans="1:9" x14ac:dyDescent="0.25">
      <c r="A8" s="6" t="s">
        <v>58</v>
      </c>
      <c r="B8" s="17">
        <v>10641</v>
      </c>
      <c r="C8" s="17">
        <v>8483.5</v>
      </c>
      <c r="D8" s="17">
        <v>24797.5</v>
      </c>
      <c r="E8" s="17">
        <v>20415.5</v>
      </c>
      <c r="F8" s="17">
        <v>24928</v>
      </c>
      <c r="G8" s="17">
        <v>9880</v>
      </c>
      <c r="H8" s="17">
        <v>22359.25</v>
      </c>
      <c r="I8" s="17">
        <v>121504.75</v>
      </c>
    </row>
    <row r="9" spans="1:9" x14ac:dyDescent="0.25">
      <c r="A9" s="6" t="s">
        <v>60</v>
      </c>
      <c r="B9" s="17"/>
      <c r="C9" s="17">
        <v>10710</v>
      </c>
      <c r="D9" s="17">
        <v>19387.5</v>
      </c>
      <c r="E9" s="17">
        <v>14943.5</v>
      </c>
      <c r="F9" s="17">
        <v>31965</v>
      </c>
      <c r="G9" s="17">
        <v>10716</v>
      </c>
      <c r="H9" s="17">
        <v>22053.75</v>
      </c>
      <c r="I9" s="17">
        <v>109775.75</v>
      </c>
    </row>
    <row r="10" spans="1:9" x14ac:dyDescent="0.25">
      <c r="A10" s="6" t="s">
        <v>65</v>
      </c>
      <c r="B10" s="17">
        <v>10335</v>
      </c>
      <c r="C10" s="17">
        <v>26823.25</v>
      </c>
      <c r="D10" s="17">
        <v>2950</v>
      </c>
      <c r="E10" s="17">
        <v>9125</v>
      </c>
      <c r="F10" s="17">
        <v>12749</v>
      </c>
      <c r="G10" s="17">
        <v>23892.5</v>
      </c>
      <c r="H10" s="17">
        <v>20306.25</v>
      </c>
      <c r="I10" s="17">
        <v>106181</v>
      </c>
    </row>
    <row r="11" spans="1:9" x14ac:dyDescent="0.25">
      <c r="A11" s="6" t="s">
        <v>92</v>
      </c>
      <c r="B11" s="17">
        <v>56265</v>
      </c>
      <c r="C11" s="17">
        <v>67803</v>
      </c>
      <c r="D11" s="17">
        <v>76710</v>
      </c>
      <c r="E11" s="17">
        <v>87433.25</v>
      </c>
      <c r="F11" s="17">
        <v>118099.5</v>
      </c>
      <c r="G11" s="17">
        <v>71074.75</v>
      </c>
      <c r="H11" s="17">
        <v>84724.25</v>
      </c>
      <c r="I11" s="17">
        <v>562109.75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1A8-1636-47DC-9D45-E34D1FA1F69C}">
  <dimension ref="A3:H11"/>
  <sheetViews>
    <sheetView tabSelected="1" workbookViewId="0">
      <selection activeCell="O10" sqref="O10"/>
    </sheetView>
  </sheetViews>
  <sheetFormatPr defaultRowHeight="15" x14ac:dyDescent="0.25"/>
  <cols>
    <col min="1" max="1" width="15" bestFit="1" customWidth="1"/>
    <col min="2" max="2" width="16.28515625" bestFit="1" customWidth="1"/>
    <col min="3" max="4" width="7" bestFit="1" customWidth="1"/>
    <col min="5" max="5" width="5.5703125" bestFit="1" customWidth="1"/>
    <col min="6" max="6" width="6.42578125" bestFit="1" customWidth="1"/>
    <col min="7" max="7" width="4.7109375" bestFit="1" customWidth="1"/>
    <col min="8" max="8" width="11.28515625" bestFit="1" customWidth="1"/>
    <col min="9" max="9" width="6.140625" bestFit="1" customWidth="1"/>
    <col min="10" max="10" width="11.85546875" bestFit="1" customWidth="1"/>
    <col min="11" max="11" width="8.85546875" bestFit="1" customWidth="1"/>
    <col min="12" max="12" width="6.7109375" bestFit="1" customWidth="1"/>
    <col min="13" max="13" width="4.7109375" bestFit="1" customWidth="1"/>
    <col min="14" max="14" width="6.140625" bestFit="1" customWidth="1"/>
    <col min="15" max="15" width="11.85546875" bestFit="1" customWidth="1"/>
    <col min="16" max="16" width="7.42578125" bestFit="1" customWidth="1"/>
    <col min="17" max="17" width="6.7109375" bestFit="1" customWidth="1"/>
    <col min="18" max="18" width="4.7109375" bestFit="1" customWidth="1"/>
    <col min="19" max="19" width="4" bestFit="1" customWidth="1"/>
    <col min="20" max="20" width="6.140625" bestFit="1" customWidth="1"/>
    <col min="21" max="21" width="10.42578125" bestFit="1" customWidth="1"/>
    <col min="22" max="22" width="8.28515625" bestFit="1" customWidth="1"/>
    <col min="23" max="23" width="6.7109375" bestFit="1" customWidth="1"/>
    <col min="24" max="24" width="4.7109375" bestFit="1" customWidth="1"/>
    <col min="25" max="25" width="4" bestFit="1" customWidth="1"/>
    <col min="26" max="26" width="11.28515625" bestFit="1" customWidth="1"/>
    <col min="27" max="27" width="6.5703125" bestFit="1" customWidth="1"/>
    <col min="28" max="28" width="6.7109375" bestFit="1" customWidth="1"/>
    <col min="29" max="29" width="4.7109375" bestFit="1" customWidth="1"/>
    <col min="30" max="30" width="4" bestFit="1" customWidth="1"/>
    <col min="31" max="31" width="6.140625" bestFit="1" customWidth="1"/>
    <col min="32" max="32" width="9.5703125" bestFit="1" customWidth="1"/>
    <col min="33" max="33" width="11.28515625" bestFit="1" customWidth="1"/>
  </cols>
  <sheetData>
    <row r="3" spans="1:8" x14ac:dyDescent="0.25">
      <c r="A3" s="18" t="s">
        <v>94</v>
      </c>
      <c r="B3" s="18" t="s">
        <v>91</v>
      </c>
    </row>
    <row r="4" spans="1:8" x14ac:dyDescent="0.25">
      <c r="A4" s="18" t="s">
        <v>93</v>
      </c>
      <c r="B4" t="s">
        <v>47</v>
      </c>
      <c r="C4" t="s">
        <v>38</v>
      </c>
      <c r="D4" t="s">
        <v>26</v>
      </c>
      <c r="E4" t="s">
        <v>17</v>
      </c>
      <c r="F4" t="s">
        <v>22</v>
      </c>
      <c r="G4" t="s">
        <v>32</v>
      </c>
      <c r="H4" t="s">
        <v>92</v>
      </c>
    </row>
    <row r="5" spans="1:8" x14ac:dyDescent="0.25">
      <c r="A5" s="6" t="s">
        <v>14</v>
      </c>
      <c r="B5" s="17"/>
      <c r="C5" s="17">
        <v>8</v>
      </c>
      <c r="D5" s="17">
        <v>88</v>
      </c>
      <c r="E5" s="17">
        <v>67</v>
      </c>
      <c r="F5" s="17">
        <v>62</v>
      </c>
      <c r="G5" s="17">
        <v>32</v>
      </c>
      <c r="H5" s="17">
        <v>257</v>
      </c>
    </row>
    <row r="6" spans="1:8" x14ac:dyDescent="0.25">
      <c r="A6" s="6" t="s">
        <v>42</v>
      </c>
      <c r="B6" s="17">
        <v>10</v>
      </c>
      <c r="C6" s="17">
        <v>50</v>
      </c>
      <c r="D6" s="17">
        <v>70</v>
      </c>
      <c r="E6" s="17">
        <v>35</v>
      </c>
      <c r="F6" s="17">
        <v>61</v>
      </c>
      <c r="G6" s="17">
        <v>27</v>
      </c>
      <c r="H6" s="17">
        <v>253</v>
      </c>
    </row>
    <row r="7" spans="1:8" x14ac:dyDescent="0.25">
      <c r="A7" s="6" t="s">
        <v>50</v>
      </c>
      <c r="B7" s="17">
        <v>83</v>
      </c>
      <c r="C7" s="17">
        <v>45</v>
      </c>
      <c r="D7" s="17">
        <v>20</v>
      </c>
      <c r="E7" s="17">
        <v>48</v>
      </c>
      <c r="F7" s="17">
        <v>50</v>
      </c>
      <c r="G7" s="17">
        <v>50</v>
      </c>
      <c r="H7" s="17">
        <v>296</v>
      </c>
    </row>
    <row r="8" spans="1:8" x14ac:dyDescent="0.25">
      <c r="A8" s="6" t="s">
        <v>58</v>
      </c>
      <c r="B8" s="17">
        <v>56</v>
      </c>
      <c r="C8" s="17">
        <v>60</v>
      </c>
      <c r="D8" s="17">
        <v>62</v>
      </c>
      <c r="E8" s="17">
        <v>83</v>
      </c>
      <c r="F8" s="17">
        <v>90</v>
      </c>
      <c r="G8" s="17">
        <v>92</v>
      </c>
      <c r="H8" s="17">
        <v>443</v>
      </c>
    </row>
    <row r="9" spans="1:8" x14ac:dyDescent="0.25">
      <c r="A9" s="6" t="s">
        <v>60</v>
      </c>
      <c r="B9" s="17">
        <v>57</v>
      </c>
      <c r="C9" s="17">
        <v>10</v>
      </c>
      <c r="D9" s="17">
        <v>113</v>
      </c>
      <c r="E9" s="17">
        <v>123</v>
      </c>
      <c r="F9" s="17">
        <v>30</v>
      </c>
      <c r="G9" s="17">
        <v>75</v>
      </c>
      <c r="H9" s="17">
        <v>408</v>
      </c>
    </row>
    <row r="10" spans="1:8" x14ac:dyDescent="0.25">
      <c r="A10" s="6" t="s">
        <v>65</v>
      </c>
      <c r="B10" s="17">
        <v>32</v>
      </c>
      <c r="C10" s="17">
        <v>90</v>
      </c>
      <c r="D10" s="17">
        <v>22</v>
      </c>
      <c r="E10" s="17">
        <v>29</v>
      </c>
      <c r="F10" s="17">
        <v>123</v>
      </c>
      <c r="G10" s="17">
        <v>80</v>
      </c>
      <c r="H10" s="17">
        <v>376</v>
      </c>
    </row>
    <row r="11" spans="1:8" x14ac:dyDescent="0.25">
      <c r="A11" s="6" t="s">
        <v>92</v>
      </c>
      <c r="B11" s="17">
        <v>238</v>
      </c>
      <c r="C11" s="17">
        <v>263</v>
      </c>
      <c r="D11" s="17">
        <v>375</v>
      </c>
      <c r="E11" s="17">
        <v>385</v>
      </c>
      <c r="F11" s="17">
        <v>416</v>
      </c>
      <c r="G11" s="17">
        <v>356</v>
      </c>
      <c r="H11" s="17">
        <v>2033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9A6E-C497-4F82-89CA-2C67317FCA8A}">
  <dimension ref="A1:P84"/>
  <sheetViews>
    <sheetView topLeftCell="A5" workbookViewId="0">
      <selection activeCell="A5" sqref="A5:P84"/>
    </sheetView>
  </sheetViews>
  <sheetFormatPr defaultColWidth="14.140625" defaultRowHeight="15" x14ac:dyDescent="0.25"/>
  <cols>
    <col min="4" max="4" width="14" bestFit="1" customWidth="1"/>
    <col min="8" max="8" width="25.140625" bestFit="1" customWidth="1"/>
    <col min="15" max="15" width="14.140625" style="3"/>
    <col min="16" max="16" width="14.140625" style="5"/>
  </cols>
  <sheetData>
    <row r="1" spans="1:16" ht="21" x14ac:dyDescent="0.35">
      <c r="A1" s="1" t="s">
        <v>0</v>
      </c>
    </row>
    <row r="2" spans="1:16" ht="21" x14ac:dyDescent="0.35">
      <c r="A2" s="1" t="s">
        <v>1</v>
      </c>
    </row>
    <row r="4" spans="1:16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87</v>
      </c>
      <c r="P4" s="16" t="s">
        <v>88</v>
      </c>
    </row>
    <row r="5" spans="1:16" x14ac:dyDescent="0.25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3">
        <v>132</v>
      </c>
      <c r="G5" s="3" t="str">
        <f>VLOOKUP(Table1[[#This Row],[Customer ID]],'Customer Info (2)'!$A$3:$C$12,2,FALSE)</f>
        <v>Bankia</v>
      </c>
      <c r="H5" s="3" t="str">
        <f>VLOOKUP(Table1[[#This Row],[Customer ID]],'Customer Info (2)'!$A$4:$C$12,3,FALSE)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5">
        <f>IF(Table1[[#This Row],[Number]]&gt;=20,0.95*Table1[[#This Row],[Total]],Table1[[#This Row],[Total]])</f>
        <v>3525</v>
      </c>
    </row>
    <row r="6" spans="1:16" x14ac:dyDescent="0.25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3">
        <v>144</v>
      </c>
      <c r="G6" s="3" t="str">
        <f>VLOOKUP(Table1[[#This Row],[Customer ID]],'Customer Info (2)'!$A$3:$C$12,2,FALSE)</f>
        <v>Affinity</v>
      </c>
      <c r="H6" s="3" t="str">
        <f>VLOOKUP(Table1[[#This Row],[Customer ID]],'Customer Info (2)'!$A$4:$C$12,3,FALSE)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5">
        <f>IF(Table1[[#This Row],[Number]]&gt;=20,0.95*Table1[[#This Row],[Total]],Table1[[#This Row],[Total]])</f>
        <v>5434</v>
      </c>
    </row>
    <row r="7" spans="1:16" x14ac:dyDescent="0.25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3">
        <v>136</v>
      </c>
      <c r="G7" s="3" t="str">
        <f>VLOOKUP(Table1[[#This Row],[Customer ID]],'Customer Info (2)'!$A$3:$C$12,2,FALSE)</f>
        <v>Telmark</v>
      </c>
      <c r="H7" s="3" t="str">
        <f>VLOOKUP(Table1[[#This Row],[Customer ID]],'Customer Info (2)'!$A$4:$C$12,3,FALSE)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5">
        <f>IF(Table1[[#This Row],[Number]]&gt;=20,0.95*Table1[[#This Row],[Total]],Table1[[#This Row],[Total]])</f>
        <v>5600</v>
      </c>
    </row>
    <row r="8" spans="1:16" x14ac:dyDescent="0.25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3">
        <v>144</v>
      </c>
      <c r="G8" s="3" t="str">
        <f>VLOOKUP(Table1[[#This Row],[Customer ID]],'Customer Info (2)'!$A$3:$C$12,2,FALSE)</f>
        <v>Affinity</v>
      </c>
      <c r="H8" s="3" t="str">
        <f>VLOOKUP(Table1[[#This Row],[Customer ID]],'Customer Info (2)'!$A$4:$C$12,3,FALSE)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5">
        <f>IF(Table1[[#This Row],[Number]]&gt;=20,0.95*Table1[[#This Row],[Total]],Table1[[#This Row],[Total]])</f>
        <v>6697.5</v>
      </c>
    </row>
    <row r="9" spans="1:16" x14ac:dyDescent="0.25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3">
        <v>166</v>
      </c>
      <c r="G9" s="3" t="str">
        <f>VLOOKUP(Table1[[#This Row],[Customer ID]],'Customer Info (2)'!$A$3:$C$12,2,FALSE)</f>
        <v>Port Royale</v>
      </c>
      <c r="H9" s="3" t="str">
        <f>VLOOKUP(Table1[[#This Row],[Customer ID]],'Customer Info (2)'!$A$4:$C$12,3,FALSE)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5">
        <f>IF(Table1[[#This Row],[Number]]&gt;=20,0.95*Table1[[#This Row],[Total]],Table1[[#This Row],[Total]])</f>
        <v>8968</v>
      </c>
    </row>
    <row r="10" spans="1:16" x14ac:dyDescent="0.25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3">
        <v>136</v>
      </c>
      <c r="G10" s="3" t="str">
        <f>VLOOKUP(Table1[[#This Row],[Customer ID]],'Customer Info (2)'!$A$3:$C$12,2,FALSE)</f>
        <v>Telmark</v>
      </c>
      <c r="H10" s="3" t="str">
        <f>VLOOKUP(Table1[[#This Row],[Customer ID]],'Customer Info (2)'!$A$4:$C$12,3,FALSE)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5">
        <f>IF(Table1[[#This Row],[Number]]&gt;=20,0.95*Table1[[#This Row],[Total]],Table1[[#This Row],[Total]])</f>
        <v>4900</v>
      </c>
    </row>
    <row r="11" spans="1:16" x14ac:dyDescent="0.25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3">
        <v>152</v>
      </c>
      <c r="G11" s="3" t="str">
        <f>VLOOKUP(Table1[[#This Row],[Customer ID]],'Customer Info (2)'!$A$3:$C$12,2,FALSE)</f>
        <v>Secspace</v>
      </c>
      <c r="H11" s="3" t="str">
        <f>VLOOKUP(Table1[[#This Row],[Customer ID]],'Customer Info (2)'!$A$4:$C$12,3,FALSE)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5">
        <f>IF(Table1[[#This Row],[Number]]&gt;=20,0.95*Table1[[#This Row],[Total]],Table1[[#This Row],[Total]])</f>
        <v>3000</v>
      </c>
    </row>
    <row r="12" spans="1:16" x14ac:dyDescent="0.25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3">
        <v>132</v>
      </c>
      <c r="G12" s="3" t="str">
        <f>VLOOKUP(Table1[[#This Row],[Customer ID]],'Customer Info (2)'!$A$3:$C$12,2,FALSE)</f>
        <v>Bankia</v>
      </c>
      <c r="H12" s="3" t="str">
        <f>VLOOKUP(Table1[[#This Row],[Customer ID]],'Customer Info (2)'!$A$4:$C$12,3,FALSE)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5">
        <f>IF(Table1[[#This Row],[Number]]&gt;=20,0.95*Table1[[#This Row],[Total]],Table1[[#This Row],[Total]])</f>
        <v>4911.5</v>
      </c>
    </row>
    <row r="13" spans="1:16" x14ac:dyDescent="0.25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3">
        <v>136</v>
      </c>
      <c r="G13" s="3" t="str">
        <f>VLOOKUP(Table1[[#This Row],[Customer ID]],'Customer Info (2)'!$A$3:$C$12,2,FALSE)</f>
        <v>Telmark</v>
      </c>
      <c r="H13" s="3" t="str">
        <f>VLOOKUP(Table1[[#This Row],[Customer ID]],'Customer Info (2)'!$A$4:$C$12,3,FALSE)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5">
        <f>IF(Table1[[#This Row],[Number]]&gt;=20,0.95*Table1[[#This Row],[Total]],Table1[[#This Row],[Total]])</f>
        <v>9880</v>
      </c>
    </row>
    <row r="14" spans="1:16" x14ac:dyDescent="0.25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3">
        <v>166</v>
      </c>
      <c r="G14" s="3" t="str">
        <f>VLOOKUP(Table1[[#This Row],[Customer ID]],'Customer Info (2)'!$A$3:$C$12,2,FALSE)</f>
        <v>Port Royale</v>
      </c>
      <c r="H14" s="3" t="str">
        <f>VLOOKUP(Table1[[#This Row],[Customer ID]],'Customer Info (2)'!$A$4:$C$12,3,FALSE)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5">
        <f>IF(Table1[[#This Row],[Number]]&gt;=20,0.95*Table1[[#This Row],[Total]],Table1[[#This Row],[Total]])</f>
        <v>8312.5</v>
      </c>
    </row>
    <row r="15" spans="1:16" x14ac:dyDescent="0.25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3">
        <v>157</v>
      </c>
      <c r="G15" s="3" t="str">
        <f>VLOOKUP(Table1[[#This Row],[Customer ID]],'Customer Info (2)'!$A$3:$C$12,2,FALSE)</f>
        <v>MarkPlus</v>
      </c>
      <c r="H15" s="3" t="str">
        <f>VLOOKUP(Table1[[#This Row],[Customer ID]],'Customer Info (2)'!$A$4:$C$12,3,FALSE)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5">
        <f>IF(Table1[[#This Row],[Number]]&gt;=20,0.95*Table1[[#This Row],[Total]],Table1[[#This Row],[Total]])</f>
        <v>10972.5</v>
      </c>
    </row>
    <row r="16" spans="1:16" x14ac:dyDescent="0.25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3">
        <v>178</v>
      </c>
      <c r="G16" s="3" t="str">
        <f>VLOOKUP(Table1[[#This Row],[Customer ID]],'Customer Info (2)'!$A$3:$C$12,2,FALSE)</f>
        <v>Vento</v>
      </c>
      <c r="H16" s="3" t="str">
        <f>VLOOKUP(Table1[[#This Row],[Customer ID]],'Customer Info (2)'!$A$4:$C$12,3,FALSE)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5">
        <f>IF(Table1[[#This Row],[Number]]&gt;=20,0.95*Table1[[#This Row],[Total]],Table1[[#This Row],[Total]])</f>
        <v>4425</v>
      </c>
    </row>
    <row r="17" spans="1:16" x14ac:dyDescent="0.25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3">
        <v>180</v>
      </c>
      <c r="G17" s="3" t="str">
        <f>VLOOKUP(Table1[[#This Row],[Customer ID]],'Customer Info (2)'!$A$3:$C$12,2,FALSE)</f>
        <v>Milago</v>
      </c>
      <c r="H17" s="3" t="str">
        <f>VLOOKUP(Table1[[#This Row],[Customer ID]],'Customer Info (2)'!$A$4:$C$12,3,FALSE)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5">
        <f>IF(Table1[[#This Row],[Number]]&gt;=20,0.95*Table1[[#This Row],[Total]],Table1[[#This Row],[Total]])</f>
        <v>3750</v>
      </c>
    </row>
    <row r="18" spans="1:16" x14ac:dyDescent="0.25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3">
        <v>132</v>
      </c>
      <c r="G18" s="3" t="str">
        <f>VLOOKUP(Table1[[#This Row],[Customer ID]],'Customer Info (2)'!$A$3:$C$12,2,FALSE)</f>
        <v>Bankia</v>
      </c>
      <c r="H18" s="3" t="str">
        <f>VLOOKUP(Table1[[#This Row],[Customer ID]],'Customer Info (2)'!$A$4:$C$12,3,FALSE)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5">
        <f>IF(Table1[[#This Row],[Number]]&gt;=20,0.95*Table1[[#This Row],[Total]],Table1[[#This Row],[Total]])</f>
        <v>11115</v>
      </c>
    </row>
    <row r="19" spans="1:16" x14ac:dyDescent="0.25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3">
        <v>180</v>
      </c>
      <c r="G19" s="3" t="str">
        <f>VLOOKUP(Table1[[#This Row],[Customer ID]],'Customer Info (2)'!$A$3:$C$12,2,FALSE)</f>
        <v>Milago</v>
      </c>
      <c r="H19" s="3" t="str">
        <f>VLOOKUP(Table1[[#This Row],[Customer ID]],'Customer Info (2)'!$A$4:$C$12,3,FALSE)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5">
        <f>IF(Table1[[#This Row],[Number]]&gt;=20,0.95*Table1[[#This Row],[Total]],Table1[[#This Row],[Total]])</f>
        <v>10640</v>
      </c>
    </row>
    <row r="20" spans="1:16" x14ac:dyDescent="0.25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3">
        <v>166</v>
      </c>
      <c r="G20" s="3" t="str">
        <f>VLOOKUP(Table1[[#This Row],[Customer ID]],'Customer Info (2)'!$A$3:$C$12,2,FALSE)</f>
        <v>Port Royale</v>
      </c>
      <c r="H20" s="3" t="str">
        <f>VLOOKUP(Table1[[#This Row],[Customer ID]],'Customer Info (2)'!$A$4:$C$12,3,FALSE)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5">
        <f>IF(Table1[[#This Row],[Number]]&gt;=20,0.95*Table1[[#This Row],[Total]],Table1[[#This Row],[Total]])</f>
        <v>9310</v>
      </c>
    </row>
    <row r="21" spans="1:16" x14ac:dyDescent="0.25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3">
        <v>162</v>
      </c>
      <c r="G21" s="3" t="str">
        <f>VLOOKUP(Table1[[#This Row],[Customer ID]],'Customer Info (2)'!$A$3:$C$12,2,FALSE)</f>
        <v>Cruise</v>
      </c>
      <c r="H21" s="3" t="str">
        <f>VLOOKUP(Table1[[#This Row],[Customer ID]],'Customer Info (2)'!$A$4:$C$12,3,FALSE)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5">
        <f>IF(Table1[[#This Row],[Number]]&gt;=20,0.95*Table1[[#This Row],[Total]],Table1[[#This Row],[Total]])</f>
        <v>2200</v>
      </c>
    </row>
    <row r="22" spans="1:16" x14ac:dyDescent="0.25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3">
        <v>136</v>
      </c>
      <c r="G22" s="3" t="str">
        <f>VLOOKUP(Table1[[#This Row],[Customer ID]],'Customer Info (2)'!$A$3:$C$12,2,FALSE)</f>
        <v>Telmark</v>
      </c>
      <c r="H22" s="3" t="str">
        <f>VLOOKUP(Table1[[#This Row],[Customer ID]],'Customer Info (2)'!$A$4:$C$12,3,FALSE)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5">
        <f>IF(Table1[[#This Row],[Number]]&gt;=20,0.95*Table1[[#This Row],[Total]],Table1[[#This Row],[Total]])</f>
        <v>4160</v>
      </c>
    </row>
    <row r="23" spans="1:16" x14ac:dyDescent="0.25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3">
        <v>132</v>
      </c>
      <c r="G23" s="3" t="str">
        <f>VLOOKUP(Table1[[#This Row],[Customer ID]],'Customer Info (2)'!$A$3:$C$12,2,FALSE)</f>
        <v>Bankia</v>
      </c>
      <c r="H23" s="3" t="str">
        <f>VLOOKUP(Table1[[#This Row],[Customer ID]],'Customer Info (2)'!$A$4:$C$12,3,FALSE)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5">
        <f>IF(Table1[[#This Row],[Number]]&gt;=20,0.95*Table1[[#This Row],[Total]],Table1[[#This Row],[Total]])</f>
        <v>7813.75</v>
      </c>
    </row>
    <row r="24" spans="1:16" x14ac:dyDescent="0.25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3">
        <v>132</v>
      </c>
      <c r="G24" s="3" t="str">
        <f>VLOOKUP(Table1[[#This Row],[Customer ID]],'Customer Info (2)'!$A$3:$C$12,2,FALSE)</f>
        <v>Bankia</v>
      </c>
      <c r="H24" s="3" t="str">
        <f>VLOOKUP(Table1[[#This Row],[Customer ID]],'Customer Info (2)'!$A$4:$C$12,3,FALSE)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5">
        <f>IF(Table1[[#This Row],[Number]]&gt;=20,0.95*Table1[[#This Row],[Total]],Table1[[#This Row],[Total]])</f>
        <v>3540</v>
      </c>
    </row>
    <row r="25" spans="1:16" x14ac:dyDescent="0.25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3">
        <v>136</v>
      </c>
      <c r="G25" s="3" t="str">
        <f>VLOOKUP(Table1[[#This Row],[Customer ID]],'Customer Info (2)'!$A$3:$C$12,2,FALSE)</f>
        <v>Telmark</v>
      </c>
      <c r="H25" s="3" t="str">
        <f>VLOOKUP(Table1[[#This Row],[Customer ID]],'Customer Info (2)'!$A$4:$C$12,3,FALSE)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5">
        <f>IF(Table1[[#This Row],[Number]]&gt;=20,0.95*Table1[[#This Row],[Total]],Table1[[#This Row],[Total]])</f>
        <v>14250</v>
      </c>
    </row>
    <row r="26" spans="1:16" x14ac:dyDescent="0.25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3">
        <v>144</v>
      </c>
      <c r="G26" s="3" t="str">
        <f>VLOOKUP(Table1[[#This Row],[Customer ID]],'Customer Info (2)'!$A$3:$C$12,2,FALSE)</f>
        <v>Affinity</v>
      </c>
      <c r="H26" s="3" t="str">
        <f>VLOOKUP(Table1[[#This Row],[Customer ID]],'Customer Info (2)'!$A$4:$C$12,3,FALSE)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5">
        <f>IF(Table1[[#This Row],[Number]]&gt;=20,0.95*Table1[[#This Row],[Total]],Table1[[#This Row],[Total]])</f>
        <v>3500</v>
      </c>
    </row>
    <row r="27" spans="1:16" x14ac:dyDescent="0.25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3">
        <v>132</v>
      </c>
      <c r="G27" s="3" t="str">
        <f>VLOOKUP(Table1[[#This Row],[Customer ID]],'Customer Info (2)'!$A$3:$C$12,2,FALSE)</f>
        <v>Bankia</v>
      </c>
      <c r="H27" s="3" t="str">
        <f>VLOOKUP(Table1[[#This Row],[Customer ID]],'Customer Info (2)'!$A$4:$C$12,3,FALSE)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5">
        <f>IF(Table1[[#This Row],[Number]]&gt;=20,0.95*Table1[[#This Row],[Total]],Table1[[#This Row],[Total]])</f>
        <v>8906.25</v>
      </c>
    </row>
    <row r="28" spans="1:16" x14ac:dyDescent="0.25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3">
        <v>162</v>
      </c>
      <c r="G28" s="3" t="str">
        <f>VLOOKUP(Table1[[#This Row],[Customer ID]],'Customer Info (2)'!$A$3:$C$12,2,FALSE)</f>
        <v>Cruise</v>
      </c>
      <c r="H28" s="3" t="str">
        <f>VLOOKUP(Table1[[#This Row],[Customer ID]],'Customer Info (2)'!$A$4:$C$12,3,FALSE)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5">
        <f>IF(Table1[[#This Row],[Number]]&gt;=20,0.95*Table1[[#This Row],[Total]],Table1[[#This Row],[Total]])</f>
        <v>12350</v>
      </c>
    </row>
    <row r="29" spans="1:16" x14ac:dyDescent="0.25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3">
        <v>180</v>
      </c>
      <c r="G29" s="3" t="str">
        <f>VLOOKUP(Table1[[#This Row],[Customer ID]],'Customer Info (2)'!$A$3:$C$12,2,FALSE)</f>
        <v>Milago</v>
      </c>
      <c r="H29" s="3" t="str">
        <f>VLOOKUP(Table1[[#This Row],[Customer ID]],'Customer Info (2)'!$A$4:$C$12,3,FALSE)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5">
        <f>IF(Table1[[#This Row],[Number]]&gt;=20,0.95*Table1[[#This Row],[Total]],Table1[[#This Row],[Total]])</f>
        <v>4911.5</v>
      </c>
    </row>
    <row r="30" spans="1:16" x14ac:dyDescent="0.25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3">
        <v>144</v>
      </c>
      <c r="G30" s="3" t="str">
        <f>VLOOKUP(Table1[[#This Row],[Customer ID]],'Customer Info (2)'!$A$3:$C$12,2,FALSE)</f>
        <v>Affinity</v>
      </c>
      <c r="H30" s="3" t="str">
        <f>VLOOKUP(Table1[[#This Row],[Customer ID]],'Customer Info (2)'!$A$4:$C$12,3,FALSE)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5">
        <f>IF(Table1[[#This Row],[Number]]&gt;=20,0.95*Table1[[#This Row],[Total]],Table1[[#This Row],[Total]])</f>
        <v>4425</v>
      </c>
    </row>
    <row r="31" spans="1:16" x14ac:dyDescent="0.25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3">
        <v>166</v>
      </c>
      <c r="G31" s="3" t="str">
        <f>VLOOKUP(Table1[[#This Row],[Customer ID]],'Customer Info (2)'!$A$3:$C$12,2,FALSE)</f>
        <v>Port Royale</v>
      </c>
      <c r="H31" s="3" t="str">
        <f>VLOOKUP(Table1[[#This Row],[Customer ID]],'Customer Info (2)'!$A$4:$C$12,3,FALSE)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5">
        <f>IF(Table1[[#This Row],[Number]]&gt;=20,0.95*Table1[[#This Row],[Total]],Table1[[#This Row],[Total]])</f>
        <v>2200</v>
      </c>
    </row>
    <row r="32" spans="1:16" x14ac:dyDescent="0.25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3">
        <v>178</v>
      </c>
      <c r="G32" s="3" t="str">
        <f>VLOOKUP(Table1[[#This Row],[Customer ID]],'Customer Info (2)'!$A$3:$C$12,2,FALSE)</f>
        <v>Vento</v>
      </c>
      <c r="H32" s="3" t="str">
        <f>VLOOKUP(Table1[[#This Row],[Customer ID]],'Customer Info (2)'!$A$4:$C$12,3,FALSE)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5">
        <f>IF(Table1[[#This Row],[Number]]&gt;=20,0.95*Table1[[#This Row],[Total]],Table1[[#This Row],[Total]])</f>
        <v>6650</v>
      </c>
    </row>
    <row r="33" spans="1:16" x14ac:dyDescent="0.25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3">
        <v>157</v>
      </c>
      <c r="G33" s="3" t="str">
        <f>VLOOKUP(Table1[[#This Row],[Customer ID]],'Customer Info (2)'!$A$3:$C$12,2,FALSE)</f>
        <v>MarkPlus</v>
      </c>
      <c r="H33" s="3" t="str">
        <f>VLOOKUP(Table1[[#This Row],[Customer ID]],'Customer Info (2)'!$A$4:$C$12,3,FALSE)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5">
        <f>IF(Table1[[#This Row],[Number]]&gt;=20,0.95*Table1[[#This Row],[Total]],Table1[[#This Row],[Total]])</f>
        <v>3290</v>
      </c>
    </row>
    <row r="34" spans="1:16" x14ac:dyDescent="0.25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3">
        <v>152</v>
      </c>
      <c r="G34" s="3" t="str">
        <f>VLOOKUP(Table1[[#This Row],[Customer ID]],'Customer Info (2)'!$A$3:$C$12,2,FALSE)</f>
        <v>Secspace</v>
      </c>
      <c r="H34" s="3" t="str">
        <f>VLOOKUP(Table1[[#This Row],[Customer ID]],'Customer Info (2)'!$A$4:$C$12,3,FALSE)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5">
        <f>IF(Table1[[#This Row],[Number]]&gt;=20,0.95*Table1[[#This Row],[Total]],Table1[[#This Row],[Total]])</f>
        <v>5852</v>
      </c>
    </row>
    <row r="35" spans="1:16" x14ac:dyDescent="0.25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3">
        <v>162</v>
      </c>
      <c r="G35" s="3" t="str">
        <f>VLOOKUP(Table1[[#This Row],[Customer ID]],'Customer Info (2)'!$A$3:$C$12,2,FALSE)</f>
        <v>Cruise</v>
      </c>
      <c r="H35" s="3" t="str">
        <f>VLOOKUP(Table1[[#This Row],[Customer ID]],'Customer Info (2)'!$A$4:$C$12,3,FALSE)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5">
        <f>IF(Table1[[#This Row],[Number]]&gt;=20,0.95*Table1[[#This Row],[Total]],Table1[[#This Row],[Total]])</f>
        <v>2820</v>
      </c>
    </row>
    <row r="36" spans="1:16" x14ac:dyDescent="0.25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3">
        <v>180</v>
      </c>
      <c r="G36" s="3" t="str">
        <f>VLOOKUP(Table1[[#This Row],[Customer ID]],'Customer Info (2)'!$A$3:$C$12,2,FALSE)</f>
        <v>Milago</v>
      </c>
      <c r="H36" s="3" t="str">
        <f>VLOOKUP(Table1[[#This Row],[Customer ID]],'Customer Info (2)'!$A$4:$C$12,3,FALSE)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5">
        <f>IF(Table1[[#This Row],[Number]]&gt;=20,0.95*Table1[[#This Row],[Total]],Table1[[#This Row],[Total]])</f>
        <v>9808.75</v>
      </c>
    </row>
    <row r="37" spans="1:16" x14ac:dyDescent="0.25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3">
        <v>178</v>
      </c>
      <c r="G37" s="3" t="str">
        <f>VLOOKUP(Table1[[#This Row],[Customer ID]],'Customer Info (2)'!$A$3:$C$12,2,FALSE)</f>
        <v>Vento</v>
      </c>
      <c r="H37" s="3" t="str">
        <f>VLOOKUP(Table1[[#This Row],[Customer ID]],'Customer Info (2)'!$A$4:$C$12,3,FALSE)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5">
        <f>IF(Table1[[#This Row],[Number]]&gt;=20,0.95*Table1[[#This Row],[Total]],Table1[[#This Row],[Total]])</f>
        <v>7125</v>
      </c>
    </row>
    <row r="38" spans="1:16" x14ac:dyDescent="0.25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3">
        <v>152</v>
      </c>
      <c r="G38" s="3" t="str">
        <f>VLOOKUP(Table1[[#This Row],[Customer ID]],'Customer Info (2)'!$A$3:$C$12,2,FALSE)</f>
        <v>Secspace</v>
      </c>
      <c r="H38" s="3" t="str">
        <f>VLOOKUP(Table1[[#This Row],[Customer ID]],'Customer Info (2)'!$A$4:$C$12,3,FALSE)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5">
        <f>IF(Table1[[#This Row],[Number]]&gt;=20,0.95*Table1[[#This Row],[Total]],Table1[[#This Row],[Total]])</f>
        <v>9405</v>
      </c>
    </row>
    <row r="39" spans="1:16" x14ac:dyDescent="0.25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3">
        <v>136</v>
      </c>
      <c r="G39" s="3" t="str">
        <f>VLOOKUP(Table1[[#This Row],[Customer ID]],'Customer Info (2)'!$A$3:$C$12,2,FALSE)</f>
        <v>Telmark</v>
      </c>
      <c r="H39" s="3" t="str">
        <f>VLOOKUP(Table1[[#This Row],[Customer ID]],'Customer Info (2)'!$A$4:$C$12,3,FALSE)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5">
        <f>IF(Table1[[#This Row],[Number]]&gt;=20,0.95*Table1[[#This Row],[Total]],Table1[[#This Row],[Total]])</f>
        <v>5625</v>
      </c>
    </row>
    <row r="40" spans="1:16" x14ac:dyDescent="0.25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3">
        <v>132</v>
      </c>
      <c r="G40" s="3" t="str">
        <f>VLOOKUP(Table1[[#This Row],[Customer ID]],'Customer Info (2)'!$A$3:$C$12,2,FALSE)</f>
        <v>Bankia</v>
      </c>
      <c r="H40" s="3" t="str">
        <f>VLOOKUP(Table1[[#This Row],[Customer ID]],'Customer Info (2)'!$A$4:$C$12,3,FALSE)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5">
        <f>IF(Table1[[#This Row],[Number]]&gt;=20,0.95*Table1[[#This Row],[Total]],Table1[[#This Row],[Total]])</f>
        <v>4900</v>
      </c>
    </row>
    <row r="41" spans="1:16" x14ac:dyDescent="0.25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3">
        <v>157</v>
      </c>
      <c r="G41" s="3" t="str">
        <f>VLOOKUP(Table1[[#This Row],[Customer ID]],'Customer Info (2)'!$A$3:$C$12,2,FALSE)</f>
        <v>MarkPlus</v>
      </c>
      <c r="H41" s="3" t="str">
        <f>VLOOKUP(Table1[[#This Row],[Customer ID]],'Customer Info (2)'!$A$4:$C$12,3,FALSE)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5">
        <f>IF(Table1[[#This Row],[Number]]&gt;=20,0.95*Table1[[#This Row],[Total]],Table1[[#This Row],[Total]])</f>
        <v>8968</v>
      </c>
    </row>
    <row r="42" spans="1:16" x14ac:dyDescent="0.25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3">
        <v>132</v>
      </c>
      <c r="G42" s="3" t="str">
        <f>VLOOKUP(Table1[[#This Row],[Customer ID]],'Customer Info (2)'!$A$3:$C$12,2,FALSE)</f>
        <v>Bankia</v>
      </c>
      <c r="H42" s="3" t="str">
        <f>VLOOKUP(Table1[[#This Row],[Customer ID]],'Customer Info (2)'!$A$4:$C$12,3,FALSE)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5">
        <f>IF(Table1[[#This Row],[Number]]&gt;=20,0.95*Table1[[#This Row],[Total]],Table1[[#This Row],[Total]])</f>
        <v>9880</v>
      </c>
    </row>
    <row r="43" spans="1:16" x14ac:dyDescent="0.25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3">
        <v>166</v>
      </c>
      <c r="G43" s="3" t="str">
        <f>VLOOKUP(Table1[[#This Row],[Customer ID]],'Customer Info (2)'!$A$3:$C$12,2,FALSE)</f>
        <v>Port Royale</v>
      </c>
      <c r="H43" s="3" t="str">
        <f>VLOOKUP(Table1[[#This Row],[Customer ID]],'Customer Info (2)'!$A$4:$C$12,3,FALSE)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5">
        <f>IF(Table1[[#This Row],[Number]]&gt;=20,0.95*Table1[[#This Row],[Total]],Table1[[#This Row],[Total]])</f>
        <v>10046.25</v>
      </c>
    </row>
    <row r="44" spans="1:16" x14ac:dyDescent="0.25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3">
        <v>180</v>
      </c>
      <c r="G44" s="3" t="str">
        <f>VLOOKUP(Table1[[#This Row],[Customer ID]],'Customer Info (2)'!$A$3:$C$12,2,FALSE)</f>
        <v>Milago</v>
      </c>
      <c r="H44" s="3" t="str">
        <f>VLOOKUP(Table1[[#This Row],[Customer ID]],'Customer Info (2)'!$A$4:$C$12,3,FALSE)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5">
        <f>IF(Table1[[#This Row],[Number]]&gt;=20,0.95*Table1[[#This Row],[Total]],Table1[[#This Row],[Total]])</f>
        <v>5016</v>
      </c>
    </row>
    <row r="45" spans="1:16" x14ac:dyDescent="0.25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3">
        <v>132</v>
      </c>
      <c r="G45" s="3" t="str">
        <f>VLOOKUP(Table1[[#This Row],[Customer ID]],'Customer Info (2)'!$A$3:$C$12,2,FALSE)</f>
        <v>Bankia</v>
      </c>
      <c r="H45" s="3" t="str">
        <f>VLOOKUP(Table1[[#This Row],[Customer ID]],'Customer Info (2)'!$A$4:$C$12,3,FALSE)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5">
        <f>IF(Table1[[#This Row],[Number]]&gt;=20,0.95*Table1[[#This Row],[Total]],Table1[[#This Row],[Total]])</f>
        <v>10687.5</v>
      </c>
    </row>
    <row r="46" spans="1:16" x14ac:dyDescent="0.25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3">
        <v>144</v>
      </c>
      <c r="G46" s="3" t="str">
        <f>VLOOKUP(Table1[[#This Row],[Customer ID]],'Customer Info (2)'!$A$3:$C$12,2,FALSE)</f>
        <v>Affinity</v>
      </c>
      <c r="H46" s="3" t="str">
        <f>VLOOKUP(Table1[[#This Row],[Customer ID]],'Customer Info (2)'!$A$4:$C$12,3,FALSE)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5">
        <f>IF(Table1[[#This Row],[Number]]&gt;=20,0.95*Table1[[#This Row],[Total]],Table1[[#This Row],[Total]])</f>
        <v>3900</v>
      </c>
    </row>
    <row r="47" spans="1:16" x14ac:dyDescent="0.25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3">
        <v>157</v>
      </c>
      <c r="G47" s="3" t="str">
        <f>VLOOKUP(Table1[[#This Row],[Customer ID]],'Customer Info (2)'!$A$3:$C$12,2,FALSE)</f>
        <v>MarkPlus</v>
      </c>
      <c r="H47" s="3" t="str">
        <f>VLOOKUP(Table1[[#This Row],[Customer ID]],'Customer Info (2)'!$A$4:$C$12,3,FALSE)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5">
        <f>IF(Table1[[#This Row],[Number]]&gt;=20,0.95*Table1[[#This Row],[Total]],Table1[[#This Row],[Total]])</f>
        <v>5625</v>
      </c>
    </row>
    <row r="48" spans="1:16" x14ac:dyDescent="0.25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3">
        <v>180</v>
      </c>
      <c r="G48" s="3" t="str">
        <f>VLOOKUP(Table1[[#This Row],[Customer ID]],'Customer Info (2)'!$A$3:$C$12,2,FALSE)</f>
        <v>Milago</v>
      </c>
      <c r="H48" s="3" t="str">
        <f>VLOOKUP(Table1[[#This Row],[Customer ID]],'Customer Info (2)'!$A$4:$C$12,3,FALSE)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5">
        <f>IF(Table1[[#This Row],[Number]]&gt;=20,0.95*Table1[[#This Row],[Total]],Table1[[#This Row],[Total]])</f>
        <v>11770.5</v>
      </c>
    </row>
    <row r="49" spans="1:16" x14ac:dyDescent="0.25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3">
        <v>132</v>
      </c>
      <c r="G49" s="3" t="str">
        <f>VLOOKUP(Table1[[#This Row],[Customer ID]],'Customer Info (2)'!$A$3:$C$12,2,FALSE)</f>
        <v>Bankia</v>
      </c>
      <c r="H49" s="3" t="str">
        <f>VLOOKUP(Table1[[#This Row],[Customer ID]],'Customer Info (2)'!$A$4:$C$12,3,FALSE)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5">
        <f>IF(Table1[[#This Row],[Number]]&gt;=20,0.95*Table1[[#This Row],[Total]],Table1[[#This Row],[Total]])</f>
        <v>8645</v>
      </c>
    </row>
    <row r="50" spans="1:16" x14ac:dyDescent="0.25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3">
        <v>162</v>
      </c>
      <c r="G50" s="3" t="str">
        <f>VLOOKUP(Table1[[#This Row],[Customer ID]],'Customer Info (2)'!$A$3:$C$12,2,FALSE)</f>
        <v>Cruise</v>
      </c>
      <c r="H50" s="3" t="str">
        <f>VLOOKUP(Table1[[#This Row],[Customer ID]],'Customer Info (2)'!$A$4:$C$12,3,FALSE)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5">
        <f>IF(Table1[[#This Row],[Number]]&gt;=20,0.95*Table1[[#This Row],[Total]],Table1[[#This Row],[Total]])</f>
        <v>8645</v>
      </c>
    </row>
    <row r="51" spans="1:16" x14ac:dyDescent="0.25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3">
        <v>144</v>
      </c>
      <c r="G51" s="3" t="str">
        <f>VLOOKUP(Table1[[#This Row],[Customer ID]],'Customer Info (2)'!$A$3:$C$12,2,FALSE)</f>
        <v>Affinity</v>
      </c>
      <c r="H51" s="3" t="str">
        <f>VLOOKUP(Table1[[#This Row],[Customer ID]],'Customer Info (2)'!$A$4:$C$12,3,FALSE)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5">
        <f>IF(Table1[[#This Row],[Number]]&gt;=20,0.95*Table1[[#This Row],[Total]],Table1[[#This Row],[Total]])</f>
        <v>6688</v>
      </c>
    </row>
    <row r="52" spans="1:16" x14ac:dyDescent="0.25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3">
        <v>132</v>
      </c>
      <c r="G52" s="3" t="str">
        <f>VLOOKUP(Table1[[#This Row],[Customer ID]],'Customer Info (2)'!$A$3:$C$12,2,FALSE)</f>
        <v>Bankia</v>
      </c>
      <c r="H52" s="3" t="str">
        <f>VLOOKUP(Table1[[#This Row],[Customer ID]],'Customer Info (2)'!$A$4:$C$12,3,FALSE)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5">
        <f>IF(Table1[[#This Row],[Number]]&gt;=20,0.95*Table1[[#This Row],[Total]],Table1[[#This Row],[Total]])</f>
        <v>5310</v>
      </c>
    </row>
    <row r="53" spans="1:16" x14ac:dyDescent="0.25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3">
        <v>180</v>
      </c>
      <c r="G53" s="3" t="str">
        <f>VLOOKUP(Table1[[#This Row],[Customer ID]],'Customer Info (2)'!$A$3:$C$12,2,FALSE)</f>
        <v>Milago</v>
      </c>
      <c r="H53" s="3" t="str">
        <f>VLOOKUP(Table1[[#This Row],[Customer ID]],'Customer Info (2)'!$A$4:$C$12,3,FALSE)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5">
        <f>IF(Table1[[#This Row],[Number]]&gt;=20,0.95*Table1[[#This Row],[Total]],Table1[[#This Row],[Total]])</f>
        <v>7315</v>
      </c>
    </row>
    <row r="54" spans="1:16" x14ac:dyDescent="0.25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3">
        <v>162</v>
      </c>
      <c r="G54" s="3" t="str">
        <f>VLOOKUP(Table1[[#This Row],[Customer ID]],'Customer Info (2)'!$A$3:$C$12,2,FALSE)</f>
        <v>Cruise</v>
      </c>
      <c r="H54" s="3" t="str">
        <f>VLOOKUP(Table1[[#This Row],[Customer ID]],'Customer Info (2)'!$A$4:$C$12,3,FALSE)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5">
        <f>IF(Table1[[#This Row],[Number]]&gt;=20,0.95*Table1[[#This Row],[Total]],Table1[[#This Row],[Total]])</f>
        <v>8483.5</v>
      </c>
    </row>
    <row r="55" spans="1:16" x14ac:dyDescent="0.25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3">
        <v>180</v>
      </c>
      <c r="G55" s="3" t="str">
        <f>VLOOKUP(Table1[[#This Row],[Customer ID]],'Customer Info (2)'!$A$3:$C$12,2,FALSE)</f>
        <v>Milago</v>
      </c>
      <c r="H55" s="3" t="str">
        <f>VLOOKUP(Table1[[#This Row],[Customer ID]],'Customer Info (2)'!$A$4:$C$12,3,FALSE)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5">
        <f>IF(Table1[[#This Row],[Number]]&gt;=20,0.95*Table1[[#This Row],[Total]],Table1[[#This Row],[Total]])</f>
        <v>8778</v>
      </c>
    </row>
    <row r="56" spans="1:16" x14ac:dyDescent="0.25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3">
        <v>162</v>
      </c>
      <c r="G56" s="3" t="str">
        <f>VLOOKUP(Table1[[#This Row],[Customer ID]],'Customer Info (2)'!$A$3:$C$12,2,FALSE)</f>
        <v>Cruise</v>
      </c>
      <c r="H56" s="3" t="str">
        <f>VLOOKUP(Table1[[#This Row],[Customer ID]],'Customer Info (2)'!$A$4:$C$12,3,FALSE)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5">
        <f>IF(Table1[[#This Row],[Number]]&gt;=20,0.95*Table1[[#This Row],[Total]],Table1[[#This Row],[Total]])</f>
        <v>4425</v>
      </c>
    </row>
    <row r="57" spans="1:16" x14ac:dyDescent="0.25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3">
        <v>136</v>
      </c>
      <c r="G57" s="3" t="str">
        <f>VLOOKUP(Table1[[#This Row],[Customer ID]],'Customer Info (2)'!$A$3:$C$12,2,FALSE)</f>
        <v>Telmark</v>
      </c>
      <c r="H57" s="3" t="str">
        <f>VLOOKUP(Table1[[#This Row],[Customer ID]],'Customer Info (2)'!$A$4:$C$12,3,FALSE)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5">
        <f>IF(Table1[[#This Row],[Number]]&gt;=20,0.95*Table1[[#This Row],[Total]],Table1[[#This Row],[Total]])</f>
        <v>3750</v>
      </c>
    </row>
    <row r="58" spans="1:16" x14ac:dyDescent="0.25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3">
        <v>136</v>
      </c>
      <c r="G58" s="3" t="str">
        <f>VLOOKUP(Table1[[#This Row],[Customer ID]],'Customer Info (2)'!$A$3:$C$12,2,FALSE)</f>
        <v>Telmark</v>
      </c>
      <c r="H58" s="3" t="str">
        <f>VLOOKUP(Table1[[#This Row],[Customer ID]],'Customer Info (2)'!$A$4:$C$12,3,FALSE)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5">
        <f>IF(Table1[[#This Row],[Number]]&gt;=20,0.95*Table1[[#This Row],[Total]],Table1[[#This Row],[Total]])</f>
        <v>5804.5</v>
      </c>
    </row>
    <row r="59" spans="1:16" x14ac:dyDescent="0.25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3">
        <v>152</v>
      </c>
      <c r="G59" s="3" t="str">
        <f>VLOOKUP(Table1[[#This Row],[Customer ID]],'Customer Info (2)'!$A$3:$C$12,2,FALSE)</f>
        <v>Secspace</v>
      </c>
      <c r="H59" s="3" t="str">
        <f>VLOOKUP(Table1[[#This Row],[Customer ID]],'Customer Info (2)'!$A$4:$C$12,3,FALSE)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5">
        <f>IF(Table1[[#This Row],[Number]]&gt;=20,0.95*Table1[[#This Row],[Total]],Table1[[#This Row],[Total]])</f>
        <v>8930</v>
      </c>
    </row>
    <row r="60" spans="1:16" x14ac:dyDescent="0.25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3">
        <v>180</v>
      </c>
      <c r="G60" s="3" t="str">
        <f>VLOOKUP(Table1[[#This Row],[Customer ID]],'Customer Info (2)'!$A$3:$C$12,2,FALSE)</f>
        <v>Milago</v>
      </c>
      <c r="H60" s="3" t="str">
        <f>VLOOKUP(Table1[[#This Row],[Customer ID]],'Customer Info (2)'!$A$4:$C$12,3,FALSE)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5">
        <f>IF(Table1[[#This Row],[Number]]&gt;=20,0.95*Table1[[#This Row],[Total]],Table1[[#This Row],[Total]])</f>
        <v>7410</v>
      </c>
    </row>
    <row r="61" spans="1:16" x14ac:dyDescent="0.25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3">
        <v>152</v>
      </c>
      <c r="G61" s="3" t="str">
        <f>VLOOKUP(Table1[[#This Row],[Customer ID]],'Customer Info (2)'!$A$3:$C$12,2,FALSE)</f>
        <v>Secspace</v>
      </c>
      <c r="H61" s="3" t="str">
        <f>VLOOKUP(Table1[[#This Row],[Customer ID]],'Customer Info (2)'!$A$4:$C$12,3,FALSE)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5">
        <f>IF(Table1[[#This Row],[Number]]&gt;=20,0.95*Table1[[#This Row],[Total]],Table1[[#This Row],[Total]])</f>
        <v>8645</v>
      </c>
    </row>
    <row r="62" spans="1:16" x14ac:dyDescent="0.25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3">
        <v>132</v>
      </c>
      <c r="G62" s="3" t="str">
        <f>VLOOKUP(Table1[[#This Row],[Customer ID]],'Customer Info (2)'!$A$3:$C$12,2,FALSE)</f>
        <v>Bankia</v>
      </c>
      <c r="H62" s="3" t="str">
        <f>VLOOKUP(Table1[[#This Row],[Customer ID]],'Customer Info (2)'!$A$4:$C$12,3,FALSE)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5">
        <f>IF(Table1[[#This Row],[Number]]&gt;=20,0.95*Table1[[#This Row],[Total]],Table1[[#This Row],[Total]])</f>
        <v>5310</v>
      </c>
    </row>
    <row r="63" spans="1:16" x14ac:dyDescent="0.25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3">
        <v>180</v>
      </c>
      <c r="G63" s="3" t="str">
        <f>VLOOKUP(Table1[[#This Row],[Customer ID]],'Customer Info (2)'!$A$3:$C$12,2,FALSE)</f>
        <v>Milago</v>
      </c>
      <c r="H63" s="3" t="str">
        <f>VLOOKUP(Table1[[#This Row],[Customer ID]],'Customer Info (2)'!$A$4:$C$12,3,FALSE)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5">
        <f>IF(Table1[[#This Row],[Number]]&gt;=20,0.95*Table1[[#This Row],[Total]],Table1[[#This Row],[Total]])</f>
        <v>4911.5</v>
      </c>
    </row>
    <row r="64" spans="1:16" x14ac:dyDescent="0.25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3">
        <v>144</v>
      </c>
      <c r="G64" s="3" t="str">
        <f>VLOOKUP(Table1[[#This Row],[Customer ID]],'Customer Info (2)'!$A$3:$C$12,2,FALSE)</f>
        <v>Affinity</v>
      </c>
      <c r="H64" s="3" t="str">
        <f>VLOOKUP(Table1[[#This Row],[Customer ID]],'Customer Info (2)'!$A$4:$C$12,3,FALSE)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5">
        <f>IF(Table1[[#This Row],[Number]]&gt;=20,0.95*Table1[[#This Row],[Total]],Table1[[#This Row],[Total]])</f>
        <v>13965</v>
      </c>
    </row>
    <row r="65" spans="1:16" x14ac:dyDescent="0.25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3">
        <v>162</v>
      </c>
      <c r="G65" s="3" t="str">
        <f>VLOOKUP(Table1[[#This Row],[Customer ID]],'Customer Info (2)'!$A$3:$C$12,2,FALSE)</f>
        <v>Cruise</v>
      </c>
      <c r="H65" s="3" t="str">
        <f>VLOOKUP(Table1[[#This Row],[Customer ID]],'Customer Info (2)'!$A$4:$C$12,3,FALSE)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5">
        <f>IF(Table1[[#This Row],[Number]]&gt;=20,0.95*Table1[[#This Row],[Total]],Table1[[#This Row],[Total]])</f>
        <v>14962.5</v>
      </c>
    </row>
    <row r="66" spans="1:16" x14ac:dyDescent="0.25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3">
        <v>132</v>
      </c>
      <c r="G66" s="3" t="str">
        <f>VLOOKUP(Table1[[#This Row],[Customer ID]],'Customer Info (2)'!$A$3:$C$12,2,FALSE)</f>
        <v>Bankia</v>
      </c>
      <c r="H66" s="3" t="str">
        <f>VLOOKUP(Table1[[#This Row],[Customer ID]],'Customer Info (2)'!$A$4:$C$12,3,FALSE)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5">
        <f>IF(Table1[[#This Row],[Number]]&gt;=20,0.95*Table1[[#This Row],[Total]],Table1[[#This Row],[Total]])</f>
        <v>5605</v>
      </c>
    </row>
    <row r="67" spans="1:16" x14ac:dyDescent="0.25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3">
        <v>136</v>
      </c>
      <c r="G67" s="3" t="str">
        <f>VLOOKUP(Table1[[#This Row],[Customer ID]],'Customer Info (2)'!$A$3:$C$12,2,FALSE)</f>
        <v>Telmark</v>
      </c>
      <c r="H67" s="3" t="str">
        <f>VLOOKUP(Table1[[#This Row],[Customer ID]],'Customer Info (2)'!$A$4:$C$12,3,FALSE)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5">
        <f>IF(Table1[[#This Row],[Number]]&gt;=20,0.95*Table1[[#This Row],[Total]],Table1[[#This Row],[Total]])</f>
        <v>6165.5</v>
      </c>
    </row>
    <row r="68" spans="1:16" x14ac:dyDescent="0.25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3">
        <v>157</v>
      </c>
      <c r="G68" s="3" t="str">
        <f>VLOOKUP(Table1[[#This Row],[Customer ID]],'Customer Info (2)'!$A$3:$C$12,2,FALSE)</f>
        <v>MarkPlus</v>
      </c>
      <c r="H68" s="3" t="str">
        <f>VLOOKUP(Table1[[#This Row],[Customer ID]],'Customer Info (2)'!$A$4:$C$12,3,FALSE)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5">
        <f>IF(Table1[[#This Row],[Number]]&gt;=20,0.95*Table1[[#This Row],[Total]],Table1[[#This Row],[Total]])</f>
        <v>3300</v>
      </c>
    </row>
    <row r="69" spans="1:16" x14ac:dyDescent="0.25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3">
        <v>132</v>
      </c>
      <c r="G69" s="3" t="str">
        <f>VLOOKUP(Table1[[#This Row],[Customer ID]],'Customer Info (2)'!$A$3:$C$12,2,FALSE)</f>
        <v>Bankia</v>
      </c>
      <c r="H69" s="3" t="str">
        <f>VLOOKUP(Table1[[#This Row],[Customer ID]],'Customer Info (2)'!$A$4:$C$12,3,FALSE)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5">
        <f>IF(Table1[[#This Row],[Number]]&gt;=20,0.95*Table1[[#This Row],[Total]],Table1[[#This Row],[Total]])</f>
        <v>7813.75</v>
      </c>
    </row>
    <row r="70" spans="1:16" x14ac:dyDescent="0.25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3">
        <v>178</v>
      </c>
      <c r="G70" s="3" t="str">
        <f>VLOOKUP(Table1[[#This Row],[Customer ID]],'Customer Info (2)'!$A$3:$C$12,2,FALSE)</f>
        <v>Vento</v>
      </c>
      <c r="H70" s="3" t="str">
        <f>VLOOKUP(Table1[[#This Row],[Customer ID]],'Customer Info (2)'!$A$4:$C$12,3,FALSE)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5">
        <f>IF(Table1[[#This Row],[Number]]&gt;=20,0.95*Table1[[#This Row],[Total]],Table1[[#This Row],[Total]])</f>
        <v>11756.25</v>
      </c>
    </row>
    <row r="71" spans="1:16" x14ac:dyDescent="0.25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3">
        <v>144</v>
      </c>
      <c r="G71" s="3" t="str">
        <f>VLOOKUP(Table1[[#This Row],[Customer ID]],'Customer Info (2)'!$A$3:$C$12,2,FALSE)</f>
        <v>Affinity</v>
      </c>
      <c r="H71" s="3" t="str">
        <f>VLOOKUP(Table1[[#This Row],[Customer ID]],'Customer Info (2)'!$A$4:$C$12,3,FALSE)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5">
        <f>IF(Table1[[#This Row],[Number]]&gt;=20,0.95*Table1[[#This Row],[Total]],Table1[[#This Row],[Total]])</f>
        <v>5434</v>
      </c>
    </row>
    <row r="72" spans="1:16" x14ac:dyDescent="0.25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3">
        <v>136</v>
      </c>
      <c r="G72" s="3" t="str">
        <f>VLOOKUP(Table1[[#This Row],[Customer ID]],'Customer Info (2)'!$A$3:$C$12,2,FALSE)</f>
        <v>Telmark</v>
      </c>
      <c r="H72" s="3" t="str">
        <f>VLOOKUP(Table1[[#This Row],[Customer ID]],'Customer Info (2)'!$A$4:$C$12,3,FALSE)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5">
        <f>IF(Table1[[#This Row],[Number]]&gt;=20,0.95*Table1[[#This Row],[Total]],Table1[[#This Row],[Total]])</f>
        <v>6422</v>
      </c>
    </row>
    <row r="73" spans="1:16" x14ac:dyDescent="0.25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3">
        <v>132</v>
      </c>
      <c r="G73" s="3" t="str">
        <f>VLOOKUP(Table1[[#This Row],[Customer ID]],'Customer Info (2)'!$A$3:$C$12,2,FALSE)</f>
        <v>Bankia</v>
      </c>
      <c r="H73" s="3" t="str">
        <f>VLOOKUP(Table1[[#This Row],[Customer ID]],'Customer Info (2)'!$A$4:$C$12,3,FALSE)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5">
        <f>IF(Table1[[#This Row],[Number]]&gt;=20,0.95*Table1[[#This Row],[Total]],Table1[[#This Row],[Total]])</f>
        <v>3520</v>
      </c>
    </row>
    <row r="74" spans="1:16" x14ac:dyDescent="0.25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3">
        <v>178</v>
      </c>
      <c r="G74" s="3" t="str">
        <f>VLOOKUP(Table1[[#This Row],[Customer ID]],'Customer Info (2)'!$A$3:$C$12,2,FALSE)</f>
        <v>Vento</v>
      </c>
      <c r="H74" s="3" t="str">
        <f>VLOOKUP(Table1[[#This Row],[Customer ID]],'Customer Info (2)'!$A$4:$C$12,3,FALSE)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5">
        <f>IF(Table1[[#This Row],[Number]]&gt;=20,0.95*Table1[[#This Row],[Total]],Table1[[#This Row],[Total]])</f>
        <v>2950</v>
      </c>
    </row>
    <row r="75" spans="1:16" x14ac:dyDescent="0.25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3">
        <v>162</v>
      </c>
      <c r="G75" s="3" t="str">
        <f>VLOOKUP(Table1[[#This Row],[Customer ID]],'Customer Info (2)'!$A$3:$C$12,2,FALSE)</f>
        <v>Cruise</v>
      </c>
      <c r="H75" s="3" t="str">
        <f>VLOOKUP(Table1[[#This Row],[Customer ID]],'Customer Info (2)'!$A$4:$C$12,3,FALSE)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5">
        <f>IF(Table1[[#This Row],[Number]]&gt;=20,0.95*Table1[[#This Row],[Total]],Table1[[#This Row],[Total]])</f>
        <v>9880</v>
      </c>
    </row>
    <row r="76" spans="1:16" x14ac:dyDescent="0.25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3">
        <v>157</v>
      </c>
      <c r="G76" s="3" t="str">
        <f>VLOOKUP(Table1[[#This Row],[Customer ID]],'Customer Info (2)'!$A$3:$C$12,2,FALSE)</f>
        <v>MarkPlus</v>
      </c>
      <c r="H76" s="3" t="str">
        <f>VLOOKUP(Table1[[#This Row],[Customer ID]],'Customer Info (2)'!$A$4:$C$12,3,FALSE)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5">
        <f>IF(Table1[[#This Row],[Number]]&gt;=20,0.95*Table1[[#This Row],[Total]],Table1[[#This Row],[Total]])</f>
        <v>3525</v>
      </c>
    </row>
    <row r="77" spans="1:16" x14ac:dyDescent="0.25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3">
        <v>132</v>
      </c>
      <c r="G77" s="3" t="str">
        <f>VLOOKUP(Table1[[#This Row],[Customer ID]],'Customer Info (2)'!$A$3:$C$12,2,FALSE)</f>
        <v>Bankia</v>
      </c>
      <c r="H77" s="3" t="str">
        <f>VLOOKUP(Table1[[#This Row],[Customer ID]],'Customer Info (2)'!$A$4:$C$12,3,FALSE)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5">
        <f>IF(Table1[[#This Row],[Number]]&gt;=20,0.95*Table1[[#This Row],[Total]],Table1[[#This Row],[Total]])</f>
        <v>8906.25</v>
      </c>
    </row>
    <row r="78" spans="1:16" x14ac:dyDescent="0.25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3">
        <v>144</v>
      </c>
      <c r="G78" s="3" t="str">
        <f>VLOOKUP(Table1[[#This Row],[Customer ID]],'Customer Info (2)'!$A$3:$C$12,2,FALSE)</f>
        <v>Affinity</v>
      </c>
      <c r="H78" s="3" t="str">
        <f>VLOOKUP(Table1[[#This Row],[Customer ID]],'Customer Info (2)'!$A$4:$C$12,3,FALSE)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5">
        <f>IF(Table1[[#This Row],[Number]]&gt;=20,0.95*Table1[[#This Row],[Total]],Table1[[#This Row],[Total]])</f>
        <v>5605</v>
      </c>
    </row>
    <row r="79" spans="1:16" x14ac:dyDescent="0.25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3">
        <v>166</v>
      </c>
      <c r="G79" s="3" t="str">
        <f>VLOOKUP(Table1[[#This Row],[Customer ID]],'Customer Info (2)'!$A$3:$C$12,2,FALSE)</f>
        <v>Port Royale</v>
      </c>
      <c r="H79" s="3" t="str">
        <f>VLOOKUP(Table1[[#This Row],[Customer ID]],'Customer Info (2)'!$A$4:$C$12,3,FALSE)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5">
        <f>IF(Table1[[#This Row],[Number]]&gt;=20,0.95*Table1[[#This Row],[Total]],Table1[[#This Row],[Total]])</f>
        <v>8645</v>
      </c>
    </row>
    <row r="80" spans="1:16" x14ac:dyDescent="0.25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3">
        <v>178</v>
      </c>
      <c r="G80" s="3" t="str">
        <f>VLOOKUP(Table1[[#This Row],[Customer ID]],'Customer Info (2)'!$A$3:$C$12,2,FALSE)</f>
        <v>Vento</v>
      </c>
      <c r="H80" s="3" t="str">
        <f>VLOOKUP(Table1[[#This Row],[Customer ID]],'Customer Info (2)'!$A$4:$C$12,3,FALSE)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5">
        <f>IF(Table1[[#This Row],[Number]]&gt;=20,0.95*Table1[[#This Row],[Total]],Table1[[#This Row],[Total]])</f>
        <v>7315</v>
      </c>
    </row>
    <row r="81" spans="1:16" x14ac:dyDescent="0.25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3">
        <v>166</v>
      </c>
      <c r="G81" s="3" t="str">
        <f>VLOOKUP(Table1[[#This Row],[Customer ID]],'Customer Info (2)'!$A$3:$C$12,2,FALSE)</f>
        <v>Port Royale</v>
      </c>
      <c r="H81" s="3" t="str">
        <f>VLOOKUP(Table1[[#This Row],[Customer ID]],'Customer Info (2)'!$A$4:$C$12,3,FALSE)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5">
        <f>IF(Table1[[#This Row],[Number]]&gt;=20,0.95*Table1[[#This Row],[Total]],Table1[[#This Row],[Total]])</f>
        <v>3520</v>
      </c>
    </row>
    <row r="82" spans="1:16" x14ac:dyDescent="0.25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3">
        <v>162</v>
      </c>
      <c r="G82" s="3" t="str">
        <f>VLOOKUP(Table1[[#This Row],[Customer ID]],'Customer Info (2)'!$A$3:$C$12,2,FALSE)</f>
        <v>Cruise</v>
      </c>
      <c r="H82" s="3" t="str">
        <f>VLOOKUP(Table1[[#This Row],[Customer ID]],'Customer Info (2)'!$A$4:$C$12,3,FALSE)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5">
        <f>IF(Table1[[#This Row],[Number]]&gt;=20,0.95*Table1[[#This Row],[Total]],Table1[[#This Row],[Total]])</f>
        <v>14012.5</v>
      </c>
    </row>
    <row r="83" spans="1:16" x14ac:dyDescent="0.25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3">
        <v>178</v>
      </c>
      <c r="G83" s="3" t="str">
        <f>VLOOKUP(Table1[[#This Row],[Customer ID]],'Customer Info (2)'!$A$3:$C$12,2,FALSE)</f>
        <v>Vento</v>
      </c>
      <c r="H83" s="3" t="str">
        <f>VLOOKUP(Table1[[#This Row],[Customer ID]],'Customer Info (2)'!$A$4:$C$12,3,FALSE)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5">
        <f>IF(Table1[[#This Row],[Number]]&gt;=20,0.95*Table1[[#This Row],[Total]],Table1[[#This Row],[Total]])</f>
        <v>11400</v>
      </c>
    </row>
    <row r="84" spans="1:16" x14ac:dyDescent="0.25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3">
        <v>136</v>
      </c>
      <c r="G84" s="3" t="str">
        <f>VLOOKUP(Table1[[#This Row],[Customer ID]],'Customer Info (2)'!$A$3:$C$12,2,FALSE)</f>
        <v>Telmark</v>
      </c>
      <c r="H84" s="3" t="str">
        <f>VLOOKUP(Table1[[#This Row],[Customer ID]],'Customer Info (2)'!$A$4:$C$12,3,FALSE)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5">
        <f>IF(Table1[[#This Row],[Number]]&gt;=20,0.95*Table1[[#This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E1C3-38AE-41D8-BBFD-7AD2F407A404}">
  <dimension ref="A1:C12"/>
  <sheetViews>
    <sheetView workbookViewId="0">
      <selection activeCell="D3" sqref="D3"/>
    </sheetView>
  </sheetViews>
  <sheetFormatPr defaultColWidth="11.42578125" defaultRowHeight="15" x14ac:dyDescent="0.25"/>
  <cols>
    <col min="1" max="1" width="32.7109375" bestFit="1" customWidth="1"/>
    <col min="2" max="2" width="15.140625" bestFit="1" customWidth="1"/>
    <col min="3" max="3" width="14.7109375" bestFit="1" customWidth="1"/>
  </cols>
  <sheetData>
    <row r="1" spans="1:3" ht="21" x14ac:dyDescent="0.35">
      <c r="A1" s="7" t="s">
        <v>66</v>
      </c>
      <c r="B1" s="8"/>
      <c r="C1" s="8"/>
    </row>
    <row r="2" spans="1:3" x14ac:dyDescent="0.25">
      <c r="A2" s="8"/>
      <c r="B2" s="8"/>
      <c r="C2" s="8"/>
    </row>
    <row r="3" spans="1:3" x14ac:dyDescent="0.25">
      <c r="A3" s="9" t="s">
        <v>7</v>
      </c>
      <c r="B3" s="9" t="s">
        <v>67</v>
      </c>
      <c r="C3" s="9" t="s">
        <v>68</v>
      </c>
    </row>
    <row r="4" spans="1:3" x14ac:dyDescent="0.25">
      <c r="A4" s="10">
        <v>132</v>
      </c>
      <c r="B4" s="10" t="s">
        <v>69</v>
      </c>
      <c r="C4" s="11" t="s">
        <v>70</v>
      </c>
    </row>
    <row r="5" spans="1:3" x14ac:dyDescent="0.25">
      <c r="A5" s="12">
        <v>136</v>
      </c>
      <c r="B5" s="12" t="s">
        <v>71</v>
      </c>
      <c r="C5" s="13" t="s">
        <v>72</v>
      </c>
    </row>
    <row r="6" spans="1:3" x14ac:dyDescent="0.25">
      <c r="A6" s="12">
        <v>144</v>
      </c>
      <c r="B6" s="12" t="s">
        <v>73</v>
      </c>
      <c r="C6" s="13" t="s">
        <v>74</v>
      </c>
    </row>
    <row r="7" spans="1:3" x14ac:dyDescent="0.25">
      <c r="A7" s="12">
        <v>152</v>
      </c>
      <c r="B7" s="12" t="s">
        <v>75</v>
      </c>
      <c r="C7" s="13" t="s">
        <v>76</v>
      </c>
    </row>
    <row r="8" spans="1:3" x14ac:dyDescent="0.25">
      <c r="A8" s="12">
        <v>157</v>
      </c>
      <c r="B8" s="12" t="s">
        <v>77</v>
      </c>
      <c r="C8" s="13" t="s">
        <v>78</v>
      </c>
    </row>
    <row r="9" spans="1:3" x14ac:dyDescent="0.25">
      <c r="A9" s="12">
        <v>162</v>
      </c>
      <c r="B9" s="12" t="s">
        <v>79</v>
      </c>
      <c r="C9" s="13" t="s">
        <v>80</v>
      </c>
    </row>
    <row r="10" spans="1:3" x14ac:dyDescent="0.25">
      <c r="A10" s="12">
        <v>166</v>
      </c>
      <c r="B10" s="12" t="s">
        <v>81</v>
      </c>
      <c r="C10" s="13" t="s">
        <v>82</v>
      </c>
    </row>
    <row r="11" spans="1:3" x14ac:dyDescent="0.25">
      <c r="A11" s="12">
        <v>178</v>
      </c>
      <c r="B11" s="12" t="s">
        <v>83</v>
      </c>
      <c r="C11" s="13" t="s">
        <v>84</v>
      </c>
    </row>
    <row r="12" spans="1:3" x14ac:dyDescent="0.25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Customer Info</vt:lpstr>
      <vt:lpstr>Sheet1</vt:lpstr>
      <vt:lpstr>Sheet2</vt:lpstr>
      <vt:lpstr>Sales Data (2)</vt:lpstr>
      <vt:lpstr>Customer Info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Mahmood Oni</cp:lastModifiedBy>
  <cp:revision/>
  <dcterms:created xsi:type="dcterms:W3CDTF">2021-09-09T16:24:17Z</dcterms:created>
  <dcterms:modified xsi:type="dcterms:W3CDTF">2024-01-21T10:56:00Z</dcterms:modified>
  <cp:category/>
  <cp:contentStatus/>
</cp:coreProperties>
</file>