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ONI\Study\DATA\1.Excel\Works_BA_Excel\Works\"/>
    </mc:Choice>
  </mc:AlternateContent>
  <xr:revisionPtr revIDLastSave="0" documentId="13_ncr:1_{3BEE7E99-1017-4FA4-9F71-7721AA96A3CB}" xr6:coauthVersionLast="47" xr6:coauthVersionMax="47" xr10:uidLastSave="{00000000-0000-0000-0000-000000000000}"/>
  <bookViews>
    <workbookView xWindow="-120" yWindow="-120" windowWidth="20730" windowHeight="11160" xr2:uid="{ED461058-E96F-4D45-9D1A-027517ED1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1" l="1"/>
  <c r="B39" i="1" s="1"/>
  <c r="H33" i="1"/>
  <c r="G33" i="1"/>
  <c r="F33" i="1"/>
  <c r="H22" i="1"/>
  <c r="H23" i="1"/>
  <c r="H24" i="1"/>
  <c r="H25" i="1"/>
  <c r="H26" i="1"/>
  <c r="H27" i="1"/>
  <c r="H28" i="1"/>
  <c r="H29" i="1"/>
  <c r="H30" i="1"/>
  <c r="H31" i="1"/>
  <c r="H32" i="1"/>
  <c r="H21" i="1"/>
  <c r="G22" i="1"/>
  <c r="G23" i="1"/>
  <c r="G24" i="1"/>
  <c r="G25" i="1"/>
  <c r="G26" i="1"/>
  <c r="G27" i="1"/>
  <c r="G28" i="1"/>
  <c r="G29" i="1"/>
  <c r="G30" i="1"/>
  <c r="G31" i="1"/>
  <c r="G32" i="1"/>
  <c r="G21" i="1"/>
  <c r="F22" i="1"/>
  <c r="F23" i="1"/>
  <c r="F24" i="1"/>
  <c r="F25" i="1"/>
  <c r="F26" i="1"/>
  <c r="F27" i="1"/>
  <c r="F28" i="1"/>
  <c r="F29" i="1"/>
  <c r="F30" i="1"/>
  <c r="F31" i="1"/>
  <c r="F32" i="1"/>
  <c r="F21" i="1"/>
  <c r="D22" i="1"/>
  <c r="D23" i="1"/>
  <c r="D24" i="1"/>
  <c r="D25" i="1"/>
  <c r="D26" i="1"/>
  <c r="D27" i="1"/>
  <c r="D28" i="1"/>
  <c r="D29" i="1"/>
  <c r="D30" i="1"/>
  <c r="D31" i="1"/>
  <c r="D32" i="1"/>
  <c r="D21" i="1"/>
  <c r="C22" i="1"/>
  <c r="C23" i="1"/>
  <c r="C24" i="1"/>
  <c r="C25" i="1"/>
  <c r="C26" i="1"/>
  <c r="C27" i="1"/>
  <c r="C28" i="1"/>
  <c r="C29" i="1"/>
  <c r="C30" i="1"/>
  <c r="C31" i="1"/>
  <c r="C32" i="1"/>
  <c r="C21" i="1"/>
  <c r="B22" i="1"/>
  <c r="B23" i="1"/>
  <c r="B24" i="1"/>
  <c r="B25" i="1"/>
  <c r="B26" i="1"/>
  <c r="B27" i="1"/>
  <c r="B28" i="1"/>
  <c r="B29" i="1"/>
  <c r="B30" i="1"/>
  <c r="B31" i="1"/>
  <c r="B32" i="1"/>
  <c r="B21" i="1"/>
  <c r="D38" i="1"/>
  <c r="D43" i="1"/>
  <c r="D42" i="1"/>
  <c r="D41" i="1"/>
  <c r="D39" i="1"/>
  <c r="B42" i="1" l="1"/>
  <c r="B41" i="1"/>
  <c r="B43" i="1" l="1"/>
  <c r="I37" i="1" l="1"/>
  <c r="D133" i="1"/>
</calcChain>
</file>

<file path=xl/sharedStrings.xml><?xml version="1.0" encoding="utf-8"?>
<sst xmlns="http://schemas.openxmlformats.org/spreadsheetml/2006/main" count="39" uniqueCount="31">
  <si>
    <t xml:space="preserve">Month </t>
  </si>
  <si>
    <t>Price</t>
  </si>
  <si>
    <t>Demand (00s)</t>
  </si>
  <si>
    <t>Linear: y=mx+b</t>
  </si>
  <si>
    <t>Intercept (b):</t>
  </si>
  <si>
    <t>Slope (m):</t>
  </si>
  <si>
    <t>Power: y=ax^b</t>
  </si>
  <si>
    <t>Exponential: y=ae^(bx)</t>
  </si>
  <si>
    <t>Constant (a):</t>
  </si>
  <si>
    <t>Exponent (b):</t>
  </si>
  <si>
    <t>Predictions Based on Models</t>
  </si>
  <si>
    <t>Price (x)</t>
  </si>
  <si>
    <t xml:space="preserve">Linear </t>
  </si>
  <si>
    <t xml:space="preserve">Power </t>
  </si>
  <si>
    <t>Exponential</t>
  </si>
  <si>
    <t>Absolute Percent Error</t>
  </si>
  <si>
    <t>Average:</t>
  </si>
  <si>
    <t>&lt;-Use the model with smallest error</t>
  </si>
  <si>
    <t>Model the Business:</t>
  </si>
  <si>
    <t>Unit Cost:</t>
  </si>
  <si>
    <t>Sale Price:</t>
  </si>
  <si>
    <t>Demand (00s):</t>
  </si>
  <si>
    <t>Cost:</t>
  </si>
  <si>
    <t>Actual Demand:</t>
  </si>
  <si>
    <t>per set of clubs</t>
  </si>
  <si>
    <t>multiple of 10</t>
  </si>
  <si>
    <t>from power model</t>
  </si>
  <si>
    <t>Revenue:</t>
  </si>
  <si>
    <t>Profit:</t>
  </si>
  <si>
    <t>Profit</t>
  </si>
  <si>
    <t>Unit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</si>
</sst>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_(&quot;$&quot;* #,##0_);_(&quot;$&quot;* \(#,##0\);_(&quot;$&quot;* &quot;-&quot;??_);_(@_)"/>
  </numFmts>
  <fonts count="6"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b/>
      <sz val="11"/>
      <color rgb="FFFF0000"/>
      <name val="Aptos Narrow"/>
      <family val="2"/>
      <scheme val="minor"/>
    </font>
    <font>
      <sz val="11"/>
      <color theme="0" tint="-0.499984740745262"/>
      <name val="Aptos Narrow"/>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0" fillId="0" borderId="1" xfId="0" applyBorder="1"/>
    <xf numFmtId="0" fontId="4" fillId="2" borderId="1" xfId="0" applyFont="1" applyFill="1" applyBorder="1" applyAlignment="1">
      <alignment horizontal="center"/>
    </xf>
    <xf numFmtId="0" fontId="2" fillId="2" borderId="1" xfId="0" applyFont="1" applyFill="1" applyBorder="1"/>
    <xf numFmtId="0" fontId="3" fillId="0" borderId="0" xfId="0" applyFont="1"/>
    <xf numFmtId="164" fontId="0" fillId="0" borderId="1" xfId="0" applyNumberFormat="1" applyBorder="1"/>
    <xf numFmtId="165" fontId="0" fillId="0" borderId="1" xfId="2" applyNumberFormat="1" applyFont="1" applyBorder="1"/>
    <xf numFmtId="0" fontId="3" fillId="0" borderId="5" xfId="0" applyFont="1" applyBorder="1" applyAlignment="1">
      <alignment horizontal="center"/>
    </xf>
    <xf numFmtId="0" fontId="4" fillId="0" borderId="3" xfId="0" applyFont="1" applyBorder="1" applyAlignment="1">
      <alignment horizontal="center"/>
    </xf>
    <xf numFmtId="0" fontId="2" fillId="0" borderId="3" xfId="0" applyFont="1" applyBorder="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164" fontId="0" fillId="0" borderId="13" xfId="0" applyNumberFormat="1" applyBorder="1"/>
    <xf numFmtId="164" fontId="0" fillId="0" borderId="14" xfId="0" applyNumberFormat="1" applyBorder="1"/>
    <xf numFmtId="164" fontId="0" fillId="0" borderId="15" xfId="0" applyNumberFormat="1" applyBorder="1"/>
    <xf numFmtId="164" fontId="0" fillId="0" borderId="16" xfId="0" applyNumberFormat="1" applyBorder="1"/>
    <xf numFmtId="164" fontId="0" fillId="0" borderId="17" xfId="0" applyNumberFormat="1" applyBorder="1"/>
    <xf numFmtId="0" fontId="4" fillId="0" borderId="18" xfId="0" applyFont="1" applyBorder="1" applyAlignment="1">
      <alignment horizontal="center"/>
    </xf>
    <xf numFmtId="0" fontId="2" fillId="0" borderId="18" xfId="0" applyFont="1" applyBorder="1"/>
    <xf numFmtId="0" fontId="2" fillId="0" borderId="2" xfId="0" applyFont="1" applyBorder="1"/>
    <xf numFmtId="165" fontId="0" fillId="0" borderId="13" xfId="2" applyNumberFormat="1" applyFont="1" applyBorder="1"/>
    <xf numFmtId="165" fontId="0" fillId="0" borderId="14" xfId="2" applyNumberFormat="1" applyFont="1" applyBorder="1"/>
    <xf numFmtId="165" fontId="0" fillId="0" borderId="15" xfId="2" applyNumberFormat="1" applyFont="1" applyBorder="1"/>
    <xf numFmtId="165" fontId="0" fillId="0" borderId="16" xfId="2" applyNumberFormat="1" applyFont="1" applyBorder="1"/>
    <xf numFmtId="165" fontId="0" fillId="0" borderId="17" xfId="2" applyNumberFormat="1" applyFont="1" applyBorder="1"/>
    <xf numFmtId="165" fontId="3" fillId="0" borderId="7" xfId="0" applyNumberFormat="1" applyFont="1" applyBorder="1"/>
    <xf numFmtId="165" fontId="3" fillId="0" borderId="9" xfId="0" applyNumberFormat="1" applyFont="1" applyBorder="1"/>
    <xf numFmtId="165" fontId="3" fillId="4" borderId="8" xfId="0" applyNumberFormat="1" applyFont="1" applyFill="1" applyBorder="1"/>
    <xf numFmtId="166" fontId="0" fillId="0" borderId="0" xfId="0" applyNumberFormat="1"/>
    <xf numFmtId="1" fontId="0" fillId="0" borderId="0" xfId="0" applyNumberFormat="1"/>
    <xf numFmtId="44" fontId="3" fillId="0" borderId="0" xfId="0" applyNumberFormat="1" applyFont="1"/>
    <xf numFmtId="166" fontId="0" fillId="3" borderId="0" xfId="1" applyNumberFormat="1" applyFont="1" applyFill="1"/>
    <xf numFmtId="0" fontId="3" fillId="0" borderId="1" xfId="0" applyFont="1" applyBorder="1"/>
    <xf numFmtId="166" fontId="0" fillId="0" borderId="1" xfId="0" applyNumberFormat="1" applyBorder="1"/>
    <xf numFmtId="166" fontId="5" fillId="0" borderId="1" xfId="0" applyNumberFormat="1" applyFont="1" applyBorder="1"/>
    <xf numFmtId="44" fontId="5" fillId="3" borderId="0" xfId="0" applyNumberFormat="1" applyFont="1" applyFill="1"/>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vertical="center"/>
    </xf>
  </cellXfs>
  <cellStyles count="3">
    <cellStyle name="Currency" xfId="1" builtinId="4"/>
    <cellStyle name="Normal" xfId="0" builtinId="0"/>
    <cellStyle name="Percent" xfId="2"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Price vs Demand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Sheet1!$C$1</c:f>
              <c:strCache>
                <c:ptCount val="1"/>
                <c:pt idx="0">
                  <c:v>Demand (00s)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1"/>
            <c:trendlineLbl>
              <c:layout>
                <c:manualLayout>
                  <c:x val="0.14196382986373279"/>
                  <c:y val="-0.59282744227223017"/>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trendlineLbl>
          </c:trendline>
          <c:trendline>
            <c:spPr>
              <a:ln w="25400" cap="rnd">
                <a:solidFill>
                  <a:schemeClr val="accent1">
                    <a:alpha val="50000"/>
                  </a:schemeClr>
                </a:solidFill>
              </a:ln>
              <a:effectLst/>
            </c:spPr>
            <c:trendlineType val="power"/>
            <c:dispRSqr val="0"/>
            <c:dispEq val="1"/>
            <c:trendlineLbl>
              <c:layout>
                <c:manualLayout>
                  <c:x val="0.14343796066587566"/>
                  <c:y val="-0.48255147862940861"/>
                </c:manualLayout>
              </c:layout>
              <c:numFmt formatCode="#,##0" sourceLinked="0"/>
              <c:spPr>
                <a:noFill/>
                <a:ln>
                  <a:noFill/>
                </a:ln>
                <a:effectLst/>
              </c:spPr>
              <c:txPr>
                <a:bodyPr rot="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trendlineLbl>
          </c:trendline>
          <c:trendline>
            <c:spPr>
              <a:ln w="25400" cap="rnd">
                <a:solidFill>
                  <a:schemeClr val="accent1">
                    <a:alpha val="50000"/>
                  </a:schemeClr>
                </a:solidFill>
              </a:ln>
              <a:effectLst/>
            </c:spPr>
            <c:trendlineType val="exp"/>
            <c:dispRSqr val="0"/>
            <c:dispEq val="1"/>
            <c:trendlineLbl>
              <c:layout>
                <c:manualLayout>
                  <c:x val="-0.49688809446764359"/>
                  <c:y val="-0.5526022729245309"/>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trendlineLbl>
          </c:trendline>
          <c:xVal>
            <c:numRef>
              <c:f>Sheet1!$B$2:$B$13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Sheet1!$C$2:$C$13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42CF-45AC-B55F-7466EC83E3F5}"/>
            </c:ext>
          </c:extLst>
        </c:ser>
        <c:dLbls>
          <c:showLegendKey val="0"/>
          <c:showVal val="0"/>
          <c:showCatName val="0"/>
          <c:showSerName val="0"/>
          <c:showPercent val="0"/>
          <c:showBubbleSize val="0"/>
        </c:dLbls>
        <c:axId val="566603072"/>
        <c:axId val="566599712"/>
      </c:scatterChart>
      <c:valAx>
        <c:axId val="566603072"/>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Price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6599712"/>
        <c:crosses val="autoZero"/>
        <c:crossBetween val="midCat"/>
      </c:valAx>
      <c:valAx>
        <c:axId val="566599712"/>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Demand (00s)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6603072"/>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Sheet1!$H$38:$H$127</c:f>
              <c:numCache>
                <c:formatCode>_("$"* #,##0_);_("$"* \(#,##0\);_("$"* "-"??_);_(@_)</c:formatCode>
                <c:ptCount val="90"/>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pt idx="55">
                  <c:v>810</c:v>
                </c:pt>
                <c:pt idx="56">
                  <c:v>820</c:v>
                </c:pt>
                <c:pt idx="57">
                  <c:v>830</c:v>
                </c:pt>
                <c:pt idx="58">
                  <c:v>840</c:v>
                </c:pt>
                <c:pt idx="59">
                  <c:v>850</c:v>
                </c:pt>
                <c:pt idx="60">
                  <c:v>860</c:v>
                </c:pt>
                <c:pt idx="61">
                  <c:v>870</c:v>
                </c:pt>
                <c:pt idx="62">
                  <c:v>880</c:v>
                </c:pt>
                <c:pt idx="63">
                  <c:v>890</c:v>
                </c:pt>
                <c:pt idx="64">
                  <c:v>900</c:v>
                </c:pt>
                <c:pt idx="65">
                  <c:v>910</c:v>
                </c:pt>
                <c:pt idx="66">
                  <c:v>920</c:v>
                </c:pt>
                <c:pt idx="67">
                  <c:v>930</c:v>
                </c:pt>
                <c:pt idx="68">
                  <c:v>940</c:v>
                </c:pt>
                <c:pt idx="69">
                  <c:v>950</c:v>
                </c:pt>
                <c:pt idx="70">
                  <c:v>960</c:v>
                </c:pt>
                <c:pt idx="71">
                  <c:v>970</c:v>
                </c:pt>
                <c:pt idx="72">
                  <c:v>980</c:v>
                </c:pt>
                <c:pt idx="73">
                  <c:v>990</c:v>
                </c:pt>
                <c:pt idx="74">
                  <c:v>1000</c:v>
                </c:pt>
                <c:pt idx="75">
                  <c:v>1010</c:v>
                </c:pt>
                <c:pt idx="76">
                  <c:v>1020</c:v>
                </c:pt>
                <c:pt idx="77">
                  <c:v>1030</c:v>
                </c:pt>
                <c:pt idx="78">
                  <c:v>1040</c:v>
                </c:pt>
                <c:pt idx="79">
                  <c:v>1050</c:v>
                </c:pt>
                <c:pt idx="80">
                  <c:v>1060</c:v>
                </c:pt>
                <c:pt idx="81">
                  <c:v>1070</c:v>
                </c:pt>
                <c:pt idx="82">
                  <c:v>1080</c:v>
                </c:pt>
                <c:pt idx="83">
                  <c:v>1090</c:v>
                </c:pt>
                <c:pt idx="84">
                  <c:v>1100</c:v>
                </c:pt>
                <c:pt idx="85">
                  <c:v>1110</c:v>
                </c:pt>
                <c:pt idx="86">
                  <c:v>1120</c:v>
                </c:pt>
                <c:pt idx="87">
                  <c:v>1130</c:v>
                </c:pt>
                <c:pt idx="88">
                  <c:v>1140</c:v>
                </c:pt>
                <c:pt idx="89">
                  <c:v>1150</c:v>
                </c:pt>
              </c:numCache>
            </c:numRef>
          </c:xVal>
          <c:yVal>
            <c:numRef>
              <c:f>Sheet1!$I$38:$I$127</c:f>
              <c:numCache>
                <c:formatCode>_("$"* #,##0_);_("$"* \(#,##0\);_("$"* "-"??_);_(@_)</c:formatCode>
                <c:ptCount val="90"/>
                <c:pt idx="0">
                  <c:v>143257.61611612327</c:v>
                </c:pt>
                <c:pt idx="1">
                  <c:v>266588.87425550679</c:v>
                </c:pt>
                <c:pt idx="2">
                  <c:v>373049.30005560862</c:v>
                </c:pt>
                <c:pt idx="3">
                  <c:v>465153.86077890405</c:v>
                </c:pt>
                <c:pt idx="4">
                  <c:v>544985.84500969062</c:v>
                </c:pt>
                <c:pt idx="5">
                  <c:v>614281.2081739828</c:v>
                </c:pt>
                <c:pt idx="6">
                  <c:v>674494.47415933618</c:v>
                </c:pt>
                <c:pt idx="7">
                  <c:v>726850.63876610016</c:v>
                </c:pt>
                <c:pt idx="8">
                  <c:v>772386.35426280554</c:v>
                </c:pt>
                <c:pt idx="9">
                  <c:v>811982.83758281171</c:v>
                </c:pt>
                <c:pt idx="10">
                  <c:v>846392.33812602074</c:v>
                </c:pt>
                <c:pt idx="11">
                  <c:v>876259.55704450351</c:v>
                </c:pt>
                <c:pt idx="12">
                  <c:v>902139.08173896605</c:v>
                </c:pt>
                <c:pt idx="13">
                  <c:v>924509.65468502813</c:v>
                </c:pt>
                <c:pt idx="14">
                  <c:v>943785.91187003069</c:v>
                </c:pt>
                <c:pt idx="15">
                  <c:v>960328.08687900961</c:v>
                </c:pt>
                <c:pt idx="16">
                  <c:v>974450.07042763173</c:v>
                </c:pt>
                <c:pt idx="17">
                  <c:v>986426.13351348508</c:v>
                </c:pt>
                <c:pt idx="18">
                  <c:v>996496.55922795855</c:v>
                </c:pt>
                <c:pt idx="19">
                  <c:v>1004872.3791405363</c:v>
                </c:pt>
                <c:pt idx="20">
                  <c:v>1011739.3717035837</c:v>
                </c:pt>
                <c:pt idx="21">
                  <c:v>1017261.4498414318</c:v>
                </c:pt>
                <c:pt idx="22">
                  <c:v>1021583.5409143583</c:v>
                </c:pt>
                <c:pt idx="23">
                  <c:v>1024834.0431726226</c:v>
                </c:pt>
                <c:pt idx="24">
                  <c:v>1027126.9275624898</c:v>
                </c:pt>
                <c:pt idx="25">
                  <c:v>1028563.541491754</c:v>
                </c:pt>
                <c:pt idx="26">
                  <c:v>1029234.1612726232</c:v>
                </c:pt>
                <c:pt idx="27">
                  <c:v>1029219.3319439844</c:v>
                </c:pt>
                <c:pt idx="28">
                  <c:v>1028591.0266512141</c:v>
                </c:pt>
                <c:pt idx="29">
                  <c:v>1027413.6524308017</c:v>
                </c:pt>
                <c:pt idx="30">
                  <c:v>1025744.9248744058</c:v>
                </c:pt>
                <c:pt idx="31">
                  <c:v>1023636.6305472357</c:v>
                </c:pt>
                <c:pt idx="32">
                  <c:v>1021135.2930613875</c:v>
                </c:pt>
                <c:pt idx="33">
                  <c:v>1018282.7562394496</c:v>
                </c:pt>
                <c:pt idx="34">
                  <c:v>1015116.6957530591</c:v>
                </c:pt>
                <c:pt idx="35">
                  <c:v>1011671.0689102405</c:v>
                </c:pt>
                <c:pt idx="36">
                  <c:v>1007976.5108336278</c:v>
                </c:pt>
                <c:pt idx="37">
                  <c:v>1004060.6840699349</c:v>
                </c:pt>
                <c:pt idx="38">
                  <c:v>999948.58765948249</c:v>
                </c:pt>
                <c:pt idx="39">
                  <c:v>995662.83084089658</c:v>
                </c:pt>
                <c:pt idx="40">
                  <c:v>991223.87584351201</c:v>
                </c:pt>
                <c:pt idx="41">
                  <c:v>986650.25360704353</c:v>
                </c:pt>
                <c:pt idx="42">
                  <c:v>981958.75574669801</c:v>
                </c:pt>
                <c:pt idx="43">
                  <c:v>977164.60563733231</c:v>
                </c:pt>
                <c:pt idx="44">
                  <c:v>972281.61111039086</c:v>
                </c:pt>
                <c:pt idx="45">
                  <c:v>967322.3009319558</c:v>
                </c:pt>
                <c:pt idx="46">
                  <c:v>962298.04695093073</c:v>
                </c:pt>
                <c:pt idx="47">
                  <c:v>957219.17356613395</c:v>
                </c:pt>
                <c:pt idx="48">
                  <c:v>952095.05595395737</c:v>
                </c:pt>
                <c:pt idx="49">
                  <c:v>946934.2083193704</c:v>
                </c:pt>
                <c:pt idx="50">
                  <c:v>941744.3632782551</c:v>
                </c:pt>
                <c:pt idx="51">
                  <c:v>936532.5433448446</c:v>
                </c:pt>
                <c:pt idx="52">
                  <c:v>931305.12538144249</c:v>
                </c:pt>
                <c:pt idx="53">
                  <c:v>926067.89876618935</c:v>
                </c:pt>
                <c:pt idx="54">
                  <c:v>920826.11794618017</c:v>
                </c:pt>
                <c:pt idx="55">
                  <c:v>915584.54996603238</c:v>
                </c:pt>
                <c:pt idx="56">
                  <c:v>910347.51749453833</c:v>
                </c:pt>
                <c:pt idx="57">
                  <c:v>905118.93781275745</c:v>
                </c:pt>
                <c:pt idx="58">
                  <c:v>899902.35817517794</c:v>
                </c:pt>
                <c:pt idx="59">
                  <c:v>894700.98790979269</c:v>
                </c:pt>
                <c:pt idx="60">
                  <c:v>889517.72758298786</c:v>
                </c:pt>
                <c:pt idx="61">
                  <c:v>884355.19551961753</c:v>
                </c:pt>
                <c:pt idx="62">
                  <c:v>879215.75193757028</c:v>
                </c:pt>
                <c:pt idx="63">
                  <c:v>874101.52092844213</c:v>
                </c:pt>
                <c:pt idx="64">
                  <c:v>869014.4104916252</c:v>
                </c:pt>
                <c:pt idx="65">
                  <c:v>863956.13080741302</c:v>
                </c:pt>
                <c:pt idx="66">
                  <c:v>858928.21091560903</c:v>
                </c:pt>
                <c:pt idx="67">
                  <c:v>853932.01394907048</c:v>
                </c:pt>
                <c:pt idx="68">
                  <c:v>848968.75105640956</c:v>
                </c:pt>
                <c:pt idx="69">
                  <c:v>844039.49413469946</c:v>
                </c:pt>
                <c:pt idx="70">
                  <c:v>839145.18748086807</c:v>
                </c:pt>
                <c:pt idx="71">
                  <c:v>834286.65845983918</c:v>
                </c:pt>
                <c:pt idx="72">
                  <c:v>829464.62727783574</c:v>
                </c:pt>
                <c:pt idx="73">
                  <c:v>824679.71594068967</c:v>
                </c:pt>
                <c:pt idx="74">
                  <c:v>819932.4564693342</c:v>
                </c:pt>
                <c:pt idx="75">
                  <c:v>815223.29843776382</c:v>
                </c:pt>
                <c:pt idx="76">
                  <c:v>810552.61589258455</c:v>
                </c:pt>
                <c:pt idx="77">
                  <c:v>805920.71370770095</c:v>
                </c:pt>
                <c:pt idx="78">
                  <c:v>801327.83342274837</c:v>
                </c:pt>
                <c:pt idx="79">
                  <c:v>796774.15860934218</c:v>
                </c:pt>
                <c:pt idx="80">
                  <c:v>792259.81980522524</c:v>
                </c:pt>
                <c:pt idx="81">
                  <c:v>787784.8990527147</c:v>
                </c:pt>
                <c:pt idx="82">
                  <c:v>783349.43407457939</c:v>
                </c:pt>
                <c:pt idx="83">
                  <c:v>778953.42211752885</c:v>
                </c:pt>
                <c:pt idx="84">
                  <c:v>774596.82349076518</c:v>
                </c:pt>
                <c:pt idx="85">
                  <c:v>770279.56482469616</c:v>
                </c:pt>
                <c:pt idx="86">
                  <c:v>766001.54207265098</c:v>
                </c:pt>
                <c:pt idx="87">
                  <c:v>761762.62327644927</c:v>
                </c:pt>
                <c:pt idx="88">
                  <c:v>757562.65111495159</c:v>
                </c:pt>
                <c:pt idx="89">
                  <c:v>753401.44525297743</c:v>
                </c:pt>
              </c:numCache>
            </c:numRef>
          </c:yVal>
          <c:smooth val="0"/>
          <c:extLst>
            <c:ext xmlns:c16="http://schemas.microsoft.com/office/drawing/2014/chart" uri="{C3380CC4-5D6E-409C-BE32-E72D297353CC}">
              <c16:uniqueId val="{00000000-4D9F-4EFE-872C-C9CFDC584C5D}"/>
            </c:ext>
          </c:extLst>
        </c:ser>
        <c:dLbls>
          <c:showLegendKey val="0"/>
          <c:showVal val="0"/>
          <c:showCatName val="0"/>
          <c:showSerName val="0"/>
          <c:showPercent val="0"/>
          <c:showBubbleSize val="0"/>
        </c:dLbls>
        <c:axId val="1388503391"/>
        <c:axId val="1504254671"/>
      </c:scatterChart>
      <c:valAx>
        <c:axId val="138850339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4254671"/>
        <c:crosses val="autoZero"/>
        <c:crossBetween val="midCat"/>
      </c:valAx>
      <c:valAx>
        <c:axId val="150425467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885033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133350</xdr:colOff>
      <xdr:row>11</xdr:row>
      <xdr:rowOff>9525</xdr:rowOff>
    </xdr:from>
    <xdr:to>
      <xdr:col>17</xdr:col>
      <xdr:colOff>428625</xdr:colOff>
      <xdr:row>26</xdr:row>
      <xdr:rowOff>138112</xdr:rowOff>
    </xdr:to>
    <xdr:graphicFrame macro="">
      <xdr:nvGraphicFramePr>
        <xdr:cNvPr id="2" name="Chart 1">
          <a:extLst>
            <a:ext uri="{FF2B5EF4-FFF2-40B4-BE49-F238E27FC236}">
              <a16:creationId xmlns:a16="http://schemas.microsoft.com/office/drawing/2014/main" id="{ABF7FEA6-FD18-7368-7C10-A361A6B5C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133350</xdr:colOff>
      <xdr:row>35</xdr:row>
      <xdr:rowOff>14287</xdr:rowOff>
    </xdr:from>
    <xdr:to>
      <xdr:col>16</xdr:col>
      <xdr:colOff>438150</xdr:colOff>
      <xdr:row>49</xdr:row>
      <xdr:rowOff>90487</xdr:rowOff>
    </xdr:to>
    <xdr:graphicFrame macro="">
      <xdr:nvGraphicFramePr>
        <xdr:cNvPr id="3" name="Chart 2">
          <a:extLst>
            <a:ext uri="{FF2B5EF4-FFF2-40B4-BE49-F238E27FC236}">
              <a16:creationId xmlns:a16="http://schemas.microsoft.com/office/drawing/2014/main" id="{0B26ECE9-FC9A-5478-23B3-DE66A75FD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209549</xdr:colOff>
      <xdr:row>1</xdr:row>
      <xdr:rowOff>133350</xdr:rowOff>
    </xdr:from>
    <xdr:to>
      <xdr:col>16</xdr:col>
      <xdr:colOff>76200</xdr:colOff>
      <xdr:row>7</xdr:row>
      <xdr:rowOff>142875</xdr:rowOff>
    </xdr:to>
    <xdr:sp macro="" textlink="">
      <xdr:nvSpPr>
        <xdr:cNvPr id="4" name="TextBox 3">
          <a:extLst>
            <a:ext uri="{FF2B5EF4-FFF2-40B4-BE49-F238E27FC236}">
              <a16:creationId xmlns:a16="http://schemas.microsoft.com/office/drawing/2014/main" id="{4F003900-B475-8A45-345B-CEA119D3D3A6}"/>
            </a:ext>
          </a:extLst>
        </xdr:cNvPr>
        <xdr:cNvSpPr txBox="1"/>
      </xdr:nvSpPr>
      <xdr:spPr>
        <a:xfrm>
          <a:off x="4610099" y="323850"/>
          <a:ext cx="10506076" cy="11525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19th Hole sells golf clubs at its golf outlet stores throughout the US.  The company knows that the demand for its club varies considerably with price.  In the last year, the demand at each price level was recorded in the table. The company wants to estimate the relationship between demand and price and then use this estimated relationship to answer the following questions: </a:t>
          </a:r>
        </a:p>
        <a:p>
          <a:r>
            <a:rPr lang="en-US"/>
            <a:t>     Assuming the unit cost of producing a set of clubs is $250, and the price must be a multiple of $10, what price should the company charge to maximize its profit?</a:t>
          </a:r>
        </a:p>
        <a:p>
          <a:r>
            <a:rPr lang="en-US"/>
            <a:t>     How does the optimal price depend on the unit cost of producing a set of clubs?</a:t>
          </a:r>
        </a:p>
        <a:p>
          <a:r>
            <a:rPr lang="en-US"/>
            <a:t>     Is the model an accurate representation of reality?</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85E1B-B44A-48B0-89D7-09B4247FB6C0}">
  <dimension ref="A1:L223"/>
  <sheetViews>
    <sheetView tabSelected="1" workbookViewId="0">
      <selection activeCell="H14" sqref="H14"/>
    </sheetView>
  </sheetViews>
  <sheetFormatPr defaultRowHeight="15" x14ac:dyDescent="0.25"/>
  <cols>
    <col min="1" max="1" width="18.85546875" customWidth="1"/>
    <col min="2" max="2" width="17.7109375" customWidth="1"/>
    <col min="3" max="3" width="17" customWidth="1"/>
    <col min="4" max="4" width="12.42578125" customWidth="1"/>
    <col min="5" max="5" width="17.85546875" customWidth="1"/>
    <col min="6" max="6" width="13.140625" customWidth="1"/>
    <col min="7" max="7" width="15" bestFit="1" customWidth="1"/>
    <col min="8" max="8" width="17" customWidth="1"/>
    <col min="9" max="12" width="15" bestFit="1" customWidth="1"/>
  </cols>
  <sheetData>
    <row r="1" spans="1:6" x14ac:dyDescent="0.25">
      <c r="A1" s="2" t="s">
        <v>0</v>
      </c>
      <c r="B1" s="2" t="s">
        <v>1</v>
      </c>
      <c r="C1" s="2" t="s">
        <v>2</v>
      </c>
    </row>
    <row r="2" spans="1:6" x14ac:dyDescent="0.25">
      <c r="A2" s="3">
        <v>1</v>
      </c>
      <c r="B2" s="3">
        <v>450</v>
      </c>
      <c r="C2" s="3">
        <v>45</v>
      </c>
    </row>
    <row r="3" spans="1:6" x14ac:dyDescent="0.25">
      <c r="A3" s="3">
        <v>2</v>
      </c>
      <c r="B3" s="3">
        <v>300</v>
      </c>
      <c r="C3" s="3">
        <v>103</v>
      </c>
    </row>
    <row r="4" spans="1:6" x14ac:dyDescent="0.25">
      <c r="A4" s="3">
        <v>3</v>
      </c>
      <c r="B4" s="3">
        <v>440</v>
      </c>
      <c r="C4" s="3">
        <v>49</v>
      </c>
    </row>
    <row r="5" spans="1:6" x14ac:dyDescent="0.25">
      <c r="A5" s="3">
        <v>4</v>
      </c>
      <c r="B5" s="3">
        <v>360</v>
      </c>
      <c r="C5" s="3">
        <v>86</v>
      </c>
    </row>
    <row r="6" spans="1:6" x14ac:dyDescent="0.25">
      <c r="A6" s="3">
        <v>5</v>
      </c>
      <c r="B6" s="3">
        <v>290</v>
      </c>
      <c r="C6" s="3">
        <v>125</v>
      </c>
    </row>
    <row r="7" spans="1:6" x14ac:dyDescent="0.25">
      <c r="A7" s="3">
        <v>6</v>
      </c>
      <c r="B7" s="3">
        <v>450</v>
      </c>
      <c r="C7" s="3">
        <v>52</v>
      </c>
    </row>
    <row r="8" spans="1:6" x14ac:dyDescent="0.25">
      <c r="A8" s="3">
        <v>7</v>
      </c>
      <c r="B8" s="3">
        <v>340</v>
      </c>
      <c r="C8" s="3">
        <v>87</v>
      </c>
    </row>
    <row r="9" spans="1:6" x14ac:dyDescent="0.25">
      <c r="A9" s="3">
        <v>8</v>
      </c>
      <c r="B9" s="3">
        <v>370</v>
      </c>
      <c r="C9" s="3">
        <v>68</v>
      </c>
    </row>
    <row r="10" spans="1:6" x14ac:dyDescent="0.25">
      <c r="A10" s="3">
        <v>9</v>
      </c>
      <c r="B10" s="3">
        <v>500</v>
      </c>
      <c r="C10" s="3">
        <v>45</v>
      </c>
    </row>
    <row r="11" spans="1:6" x14ac:dyDescent="0.25">
      <c r="A11" s="3">
        <v>10</v>
      </c>
      <c r="B11" s="3">
        <v>490</v>
      </c>
      <c r="C11" s="3">
        <v>44</v>
      </c>
    </row>
    <row r="12" spans="1:6" x14ac:dyDescent="0.25">
      <c r="A12" s="3">
        <v>11</v>
      </c>
      <c r="B12" s="3">
        <v>430</v>
      </c>
      <c r="C12" s="3">
        <v>58</v>
      </c>
    </row>
    <row r="13" spans="1:6" x14ac:dyDescent="0.25">
      <c r="A13" s="3">
        <v>12</v>
      </c>
      <c r="B13" s="3">
        <v>390</v>
      </c>
      <c r="C13" s="3">
        <v>68</v>
      </c>
    </row>
    <row r="15" spans="1:6" x14ac:dyDescent="0.25">
      <c r="A15" s="37" t="s">
        <v>3</v>
      </c>
      <c r="B15" s="38"/>
      <c r="C15" s="37" t="s">
        <v>6</v>
      </c>
      <c r="D15" s="38"/>
      <c r="E15" s="37" t="s">
        <v>7</v>
      </c>
      <c r="F15" s="38"/>
    </row>
    <row r="16" spans="1:6" x14ac:dyDescent="0.25">
      <c r="A16" s="1" t="s">
        <v>4</v>
      </c>
      <c r="B16" s="1">
        <v>211.31</v>
      </c>
      <c r="C16" s="1" t="s">
        <v>8</v>
      </c>
      <c r="D16" s="1">
        <v>5871064</v>
      </c>
      <c r="E16" s="1" t="s">
        <v>8</v>
      </c>
      <c r="F16" s="1">
        <v>466.51</v>
      </c>
    </row>
    <row r="17" spans="1:8" x14ac:dyDescent="0.25">
      <c r="A17" s="1" t="s">
        <v>5</v>
      </c>
      <c r="B17" s="1">
        <v>-0.35460000000000003</v>
      </c>
      <c r="C17" s="1" t="s">
        <v>9</v>
      </c>
      <c r="D17" s="1">
        <v>-1.91</v>
      </c>
      <c r="E17" s="1" t="s">
        <v>9</v>
      </c>
      <c r="F17" s="1">
        <v>-5.0000000000000001E-3</v>
      </c>
    </row>
    <row r="19" spans="1:8" ht="15.75" thickBot="1" x14ac:dyDescent="0.3">
      <c r="A19" s="39" t="s">
        <v>10</v>
      </c>
      <c r="B19" s="40"/>
      <c r="C19" s="40"/>
      <c r="D19" s="40"/>
      <c r="F19" s="40" t="s">
        <v>15</v>
      </c>
      <c r="G19" s="40"/>
      <c r="H19" s="40"/>
    </row>
    <row r="20" spans="1:8" x14ac:dyDescent="0.25">
      <c r="A20" s="8" t="s">
        <v>11</v>
      </c>
      <c r="B20" s="10" t="s">
        <v>12</v>
      </c>
      <c r="C20" s="11" t="s">
        <v>13</v>
      </c>
      <c r="D20" s="12" t="s">
        <v>14</v>
      </c>
      <c r="E20" s="18" t="s">
        <v>2</v>
      </c>
      <c r="F20" s="10" t="s">
        <v>12</v>
      </c>
      <c r="G20" s="11" t="s">
        <v>13</v>
      </c>
      <c r="H20" s="12" t="s">
        <v>14</v>
      </c>
    </row>
    <row r="21" spans="1:8" x14ac:dyDescent="0.25">
      <c r="A21" s="9">
        <v>450</v>
      </c>
      <c r="B21" s="13">
        <f>$B$17*A21+$B$16</f>
        <v>51.739999999999981</v>
      </c>
      <c r="C21" s="5">
        <f>$D$16*(A21^$D$17)</f>
        <v>50.243618957026818</v>
      </c>
      <c r="D21" s="14">
        <f>$F$16*EXP($F$17*A21)</f>
        <v>49.169792250355329</v>
      </c>
      <c r="E21" s="19">
        <v>45</v>
      </c>
      <c r="F21" s="21">
        <f>ABS(B21-E21)/E21</f>
        <v>0.14977777777777734</v>
      </c>
      <c r="G21" s="6">
        <f>ABS(C21-E21)/E21</f>
        <v>0.11652486571170707</v>
      </c>
      <c r="H21" s="22">
        <f>ABS(D21-E21)/E21</f>
        <v>9.2662050007896193E-2</v>
      </c>
    </row>
    <row r="22" spans="1:8" x14ac:dyDescent="0.25">
      <c r="A22" s="9">
        <v>300</v>
      </c>
      <c r="B22" s="13">
        <f t="shared" ref="B22:B32" si="0">$B$17*A22+$B$16</f>
        <v>104.92999999999999</v>
      </c>
      <c r="C22" s="5">
        <f t="shared" ref="C22:C32" si="1">$D$16*(A22^$D$17)</f>
        <v>108.99716900193806</v>
      </c>
      <c r="D22" s="14">
        <f t="shared" ref="D22:D32" si="2">$F$16*EXP($F$17*A22)</f>
        <v>104.09245101084399</v>
      </c>
      <c r="E22" s="19">
        <v>103</v>
      </c>
      <c r="F22" s="21">
        <f t="shared" ref="F22:F32" si="3">ABS(B22-E22)/E22</f>
        <v>1.8737864077669832E-2</v>
      </c>
      <c r="G22" s="6">
        <f t="shared" ref="G22:G32" si="4">ABS(C22-E22)/E22</f>
        <v>5.8224941766388948E-2</v>
      </c>
      <c r="H22" s="22">
        <f t="shared" ref="H22:H32" si="5">ABS(D22-E22)/E22</f>
        <v>1.0606320493630948E-2</v>
      </c>
    </row>
    <row r="23" spans="1:8" x14ac:dyDescent="0.25">
      <c r="A23" s="9">
        <v>440</v>
      </c>
      <c r="B23" s="13">
        <f t="shared" si="0"/>
        <v>55.286000000000001</v>
      </c>
      <c r="C23" s="5">
        <f t="shared" si="1"/>
        <v>52.44718732778729</v>
      </c>
      <c r="D23" s="14">
        <f t="shared" si="2"/>
        <v>51.69078140761237</v>
      </c>
      <c r="E23" s="19">
        <v>49</v>
      </c>
      <c r="F23" s="21">
        <f t="shared" si="3"/>
        <v>0.12828571428571431</v>
      </c>
      <c r="G23" s="6">
        <f t="shared" si="4"/>
        <v>7.0350761791577357E-2</v>
      </c>
      <c r="H23" s="22">
        <f t="shared" si="5"/>
        <v>5.4913906277803466E-2</v>
      </c>
    </row>
    <row r="24" spans="1:8" x14ac:dyDescent="0.25">
      <c r="A24" s="9">
        <v>360</v>
      </c>
      <c r="B24" s="13">
        <f t="shared" si="0"/>
        <v>83.653999999999996</v>
      </c>
      <c r="C24" s="5">
        <f t="shared" si="1"/>
        <v>76.944758011456443</v>
      </c>
      <c r="D24" s="14">
        <f t="shared" si="2"/>
        <v>77.113584344252331</v>
      </c>
      <c r="E24" s="19">
        <v>86</v>
      </c>
      <c r="F24" s="21">
        <f t="shared" si="3"/>
        <v>2.7279069767441901E-2</v>
      </c>
      <c r="G24" s="6">
        <f t="shared" si="4"/>
        <v>0.10529351149469252</v>
      </c>
      <c r="H24" s="22">
        <f t="shared" si="5"/>
        <v>0.10333041460171709</v>
      </c>
    </row>
    <row r="25" spans="1:8" x14ac:dyDescent="0.25">
      <c r="A25" s="9">
        <v>290</v>
      </c>
      <c r="B25" s="13">
        <f t="shared" si="0"/>
        <v>108.476</v>
      </c>
      <c r="C25" s="5">
        <f t="shared" si="1"/>
        <v>116.28846519472596</v>
      </c>
      <c r="D25" s="14">
        <f t="shared" si="2"/>
        <v>109.42938509863754</v>
      </c>
      <c r="E25" s="19">
        <v>125</v>
      </c>
      <c r="F25" s="21">
        <f t="shared" si="3"/>
        <v>0.132192</v>
      </c>
      <c r="G25" s="6">
        <f t="shared" si="4"/>
        <v>6.9692278442192335E-2</v>
      </c>
      <c r="H25" s="22">
        <f t="shared" si="5"/>
        <v>0.12456491921089968</v>
      </c>
    </row>
    <row r="26" spans="1:8" x14ac:dyDescent="0.25">
      <c r="A26" s="9">
        <v>450</v>
      </c>
      <c r="B26" s="13">
        <f t="shared" si="0"/>
        <v>51.739999999999981</v>
      </c>
      <c r="C26" s="5">
        <f t="shared" si="1"/>
        <v>50.243618957026818</v>
      </c>
      <c r="D26" s="14">
        <f t="shared" si="2"/>
        <v>49.169792250355329</v>
      </c>
      <c r="E26" s="19">
        <v>52</v>
      </c>
      <c r="F26" s="21">
        <f t="shared" si="3"/>
        <v>5.0000000000003713E-3</v>
      </c>
      <c r="G26" s="6">
        <f t="shared" si="4"/>
        <v>3.3776558518715034E-2</v>
      </c>
      <c r="H26" s="22">
        <f t="shared" si="5"/>
        <v>5.4427072108551369E-2</v>
      </c>
    </row>
    <row r="27" spans="1:8" x14ac:dyDescent="0.25">
      <c r="A27" s="9">
        <v>340</v>
      </c>
      <c r="B27" s="13">
        <f t="shared" si="0"/>
        <v>90.745999999999995</v>
      </c>
      <c r="C27" s="5">
        <f t="shared" si="1"/>
        <v>85.820706029200636</v>
      </c>
      <c r="D27" s="14">
        <f t="shared" si="2"/>
        <v>85.223690805841244</v>
      </c>
      <c r="E27" s="19">
        <v>87</v>
      </c>
      <c r="F27" s="21">
        <f t="shared" si="3"/>
        <v>4.3057471264367757E-2</v>
      </c>
      <c r="G27" s="6">
        <f t="shared" si="4"/>
        <v>1.3555103112636368E-2</v>
      </c>
      <c r="H27" s="22">
        <f t="shared" si="5"/>
        <v>2.0417347059296046E-2</v>
      </c>
    </row>
    <row r="28" spans="1:8" x14ac:dyDescent="0.25">
      <c r="A28" s="9">
        <v>370</v>
      </c>
      <c r="B28" s="13">
        <f t="shared" si="0"/>
        <v>80.108000000000004</v>
      </c>
      <c r="C28" s="5">
        <f t="shared" si="1"/>
        <v>73.021629753708623</v>
      </c>
      <c r="D28" s="14">
        <f t="shared" si="2"/>
        <v>73.352710456970414</v>
      </c>
      <c r="E28" s="19">
        <v>68</v>
      </c>
      <c r="F28" s="21">
        <f t="shared" si="3"/>
        <v>0.17805882352941182</v>
      </c>
      <c r="G28" s="6">
        <f t="shared" si="4"/>
        <v>7.3847496378067992E-2</v>
      </c>
      <c r="H28" s="22">
        <f t="shared" si="5"/>
        <v>7.8716330249564911E-2</v>
      </c>
    </row>
    <row r="29" spans="1:8" x14ac:dyDescent="0.25">
      <c r="A29" s="9">
        <v>500</v>
      </c>
      <c r="B29" s="13">
        <f t="shared" si="0"/>
        <v>34.009999999999991</v>
      </c>
      <c r="C29" s="5">
        <f t="shared" si="1"/>
        <v>41.085077102499589</v>
      </c>
      <c r="D29" s="14">
        <f t="shared" si="2"/>
        <v>38.293472708035026</v>
      </c>
      <c r="E29" s="19">
        <v>45</v>
      </c>
      <c r="F29" s="21">
        <f t="shared" si="3"/>
        <v>0.24422222222222242</v>
      </c>
      <c r="G29" s="6">
        <f t="shared" si="4"/>
        <v>8.6998286611120232E-2</v>
      </c>
      <c r="H29" s="22">
        <f t="shared" si="5"/>
        <v>0.14903393982144386</v>
      </c>
    </row>
    <row r="30" spans="1:8" x14ac:dyDescent="0.25">
      <c r="A30" s="9">
        <v>490</v>
      </c>
      <c r="B30" s="13">
        <f t="shared" si="0"/>
        <v>37.555999999999983</v>
      </c>
      <c r="C30" s="5">
        <f t="shared" si="1"/>
        <v>42.70141846552594</v>
      </c>
      <c r="D30" s="14">
        <f t="shared" si="2"/>
        <v>40.256821037821332</v>
      </c>
      <c r="E30" s="19">
        <v>44</v>
      </c>
      <c r="F30" s="21">
        <f t="shared" si="3"/>
        <v>0.14645454545454584</v>
      </c>
      <c r="G30" s="6">
        <f t="shared" si="4"/>
        <v>2.9513216692592274E-2</v>
      </c>
      <c r="H30" s="22">
        <f t="shared" si="5"/>
        <v>8.5072249140424272E-2</v>
      </c>
    </row>
    <row r="31" spans="1:8" x14ac:dyDescent="0.25">
      <c r="A31" s="9">
        <v>430</v>
      </c>
      <c r="B31" s="13">
        <f t="shared" si="0"/>
        <v>58.831999999999994</v>
      </c>
      <c r="C31" s="5">
        <f t="shared" si="1"/>
        <v>54.801451861860286</v>
      </c>
      <c r="D31" s="14">
        <f t="shared" si="2"/>
        <v>54.341024442914069</v>
      </c>
      <c r="E31" s="19">
        <v>58</v>
      </c>
      <c r="F31" s="21">
        <f t="shared" si="3"/>
        <v>1.4344827586206787E-2</v>
      </c>
      <c r="G31" s="6">
        <f t="shared" si="4"/>
        <v>5.5147381692064026E-2</v>
      </c>
      <c r="H31" s="22">
        <f t="shared" si="5"/>
        <v>6.3085785466998806E-2</v>
      </c>
    </row>
    <row r="32" spans="1:8" ht="15.75" thickBot="1" x14ac:dyDescent="0.3">
      <c r="A32" s="9">
        <v>390</v>
      </c>
      <c r="B32" s="15">
        <f t="shared" si="0"/>
        <v>73.015999999999991</v>
      </c>
      <c r="C32" s="16">
        <f t="shared" si="1"/>
        <v>66.036403906073431</v>
      </c>
      <c r="D32" s="17">
        <f t="shared" si="2"/>
        <v>66.372277135824447</v>
      </c>
      <c r="E32" s="20">
        <v>68</v>
      </c>
      <c r="F32" s="23">
        <f t="shared" si="3"/>
        <v>7.3764705882352816E-2</v>
      </c>
      <c r="G32" s="24">
        <f t="shared" si="4"/>
        <v>2.8876413145978951E-2</v>
      </c>
      <c r="H32" s="25">
        <f t="shared" si="5"/>
        <v>2.393710094375813E-2</v>
      </c>
    </row>
    <row r="33" spans="1:9" ht="15.75" thickBot="1" x14ac:dyDescent="0.3">
      <c r="E33" s="7" t="s">
        <v>16</v>
      </c>
      <c r="F33" s="26">
        <f>AVERAGE(F21:F32)</f>
        <v>9.6764585153975916E-2</v>
      </c>
      <c r="G33" s="28">
        <f>AVERAGE(G21:G32)</f>
        <v>6.1816734613144429E-2</v>
      </c>
      <c r="H33" s="27">
        <f>AVERAGE(H21:H32)</f>
        <v>7.17306196151654E-2</v>
      </c>
      <c r="I33" t="s">
        <v>17</v>
      </c>
    </row>
    <row r="35" spans="1:9" x14ac:dyDescent="0.25">
      <c r="A35" s="4" t="s">
        <v>18</v>
      </c>
    </row>
    <row r="36" spans="1:9" x14ac:dyDescent="0.25">
      <c r="A36" t="s">
        <v>19</v>
      </c>
      <c r="B36" s="32">
        <v>250</v>
      </c>
      <c r="C36" t="s">
        <v>24</v>
      </c>
      <c r="H36" s="33" t="s">
        <v>1</v>
      </c>
      <c r="I36" s="33" t="s">
        <v>29</v>
      </c>
    </row>
    <row r="37" spans="1:9" x14ac:dyDescent="0.25">
      <c r="A37" t="s">
        <v>20</v>
      </c>
      <c r="B37" s="32">
        <v>272</v>
      </c>
      <c r="C37" t="s">
        <v>25</v>
      </c>
      <c r="H37" s="34"/>
      <c r="I37" s="35">
        <f>B43</f>
        <v>289143.13715263223</v>
      </c>
    </row>
    <row r="38" spans="1:9" x14ac:dyDescent="0.25">
      <c r="A38" t="s">
        <v>21</v>
      </c>
      <c r="B38" s="30">
        <f>D16*B37^D17</f>
        <v>131.42869870574194</v>
      </c>
      <c r="C38" t="s">
        <v>26</v>
      </c>
      <c r="D38" t="str">
        <f ca="1">_xlfn.FORMULATEXT(B38)</f>
        <v>=D16*B37^D17</v>
      </c>
      <c r="H38" s="34">
        <v>260</v>
      </c>
      <c r="I38" s="34">
        <f t="dataTable" ref="I38:I127" dt2D="0" dtr="0" r1="B37" ca="1"/>
        <v>143257.61611612327</v>
      </c>
    </row>
    <row r="39" spans="1:9" x14ac:dyDescent="0.25">
      <c r="A39" t="s">
        <v>23</v>
      </c>
      <c r="B39" s="30">
        <f>B38*100</f>
        <v>13142.869870574194</v>
      </c>
      <c r="D39" t="str">
        <f ca="1">_xlfn.FORMULATEXT(B39)</f>
        <v>=B38*100</v>
      </c>
      <c r="H39" s="34">
        <v>270</v>
      </c>
      <c r="I39" s="34">
        <v>266588.87425550679</v>
      </c>
    </row>
    <row r="40" spans="1:9" x14ac:dyDescent="0.25">
      <c r="H40" s="34">
        <v>280</v>
      </c>
      <c r="I40" s="34">
        <v>373049.30005560862</v>
      </c>
    </row>
    <row r="41" spans="1:9" x14ac:dyDescent="0.25">
      <c r="A41" t="s">
        <v>22</v>
      </c>
      <c r="B41" s="29">
        <f>B39*B36</f>
        <v>3285717.4676435483</v>
      </c>
      <c r="D41" t="str">
        <f t="shared" ref="D41:D43" ca="1" si="6">_xlfn.FORMULATEXT(B41)</f>
        <v>=B39*B36</v>
      </c>
      <c r="H41" s="34">
        <v>290</v>
      </c>
      <c r="I41" s="34">
        <v>465153.86077890405</v>
      </c>
    </row>
    <row r="42" spans="1:9" x14ac:dyDescent="0.25">
      <c r="A42" t="s">
        <v>27</v>
      </c>
      <c r="B42" s="29">
        <f>B39*B37</f>
        <v>3574860.6047961805</v>
      </c>
      <c r="D42" t="str">
        <f t="shared" ca="1" si="6"/>
        <v>=B39*B37</v>
      </c>
      <c r="H42" s="34">
        <v>300</v>
      </c>
      <c r="I42" s="34">
        <v>544985.84500969062</v>
      </c>
    </row>
    <row r="43" spans="1:9" x14ac:dyDescent="0.25">
      <c r="A43" s="4" t="s">
        <v>28</v>
      </c>
      <c r="B43" s="31">
        <f>B42-B41</f>
        <v>289143.13715263223</v>
      </c>
      <c r="D43" t="str">
        <f t="shared" ca="1" si="6"/>
        <v>=B42-B41</v>
      </c>
      <c r="H43" s="34">
        <v>310</v>
      </c>
      <c r="I43" s="34">
        <v>614281.2081739828</v>
      </c>
    </row>
    <row r="44" spans="1:9" x14ac:dyDescent="0.25">
      <c r="H44" s="34">
        <v>320</v>
      </c>
      <c r="I44" s="34">
        <v>674494.47415933618</v>
      </c>
    </row>
    <row r="45" spans="1:9" x14ac:dyDescent="0.25">
      <c r="H45" s="34">
        <v>330</v>
      </c>
      <c r="I45" s="34">
        <v>726850.63876610016</v>
      </c>
    </row>
    <row r="46" spans="1:9" x14ac:dyDescent="0.25">
      <c r="H46" s="34">
        <v>340</v>
      </c>
      <c r="I46" s="34">
        <v>772386.35426280554</v>
      </c>
    </row>
    <row r="47" spans="1:9" x14ac:dyDescent="0.25">
      <c r="H47" s="34">
        <v>350</v>
      </c>
      <c r="I47" s="34">
        <v>811982.83758281171</v>
      </c>
    </row>
    <row r="48" spans="1:9" x14ac:dyDescent="0.25">
      <c r="H48" s="34">
        <v>360</v>
      </c>
      <c r="I48" s="34">
        <v>846392.33812602074</v>
      </c>
    </row>
    <row r="49" spans="8:9" x14ac:dyDescent="0.25">
      <c r="H49" s="34">
        <v>370</v>
      </c>
      <c r="I49" s="34">
        <v>876259.55704450351</v>
      </c>
    </row>
    <row r="50" spans="8:9" x14ac:dyDescent="0.25">
      <c r="H50" s="34">
        <v>380</v>
      </c>
      <c r="I50" s="34">
        <v>902139.08173896605</v>
      </c>
    </row>
    <row r="51" spans="8:9" x14ac:dyDescent="0.25">
      <c r="H51" s="34">
        <v>390</v>
      </c>
      <c r="I51" s="34">
        <v>924509.65468502813</v>
      </c>
    </row>
    <row r="52" spans="8:9" x14ac:dyDescent="0.25">
      <c r="H52" s="34">
        <v>400</v>
      </c>
      <c r="I52" s="34">
        <v>943785.91187003069</v>
      </c>
    </row>
    <row r="53" spans="8:9" x14ac:dyDescent="0.25">
      <c r="H53" s="34">
        <v>410</v>
      </c>
      <c r="I53" s="34">
        <v>960328.08687900961</v>
      </c>
    </row>
    <row r="54" spans="8:9" x14ac:dyDescent="0.25">
      <c r="H54" s="34">
        <v>420</v>
      </c>
      <c r="I54" s="34">
        <v>974450.07042763173</v>
      </c>
    </row>
    <row r="55" spans="8:9" x14ac:dyDescent="0.25">
      <c r="H55" s="34">
        <v>430</v>
      </c>
      <c r="I55" s="34">
        <v>986426.13351348508</v>
      </c>
    </row>
    <row r="56" spans="8:9" x14ac:dyDescent="0.25">
      <c r="H56" s="34">
        <v>440</v>
      </c>
      <c r="I56" s="34">
        <v>996496.55922795855</v>
      </c>
    </row>
    <row r="57" spans="8:9" x14ac:dyDescent="0.25">
      <c r="H57" s="34">
        <v>450</v>
      </c>
      <c r="I57" s="34">
        <v>1004872.3791405363</v>
      </c>
    </row>
    <row r="58" spans="8:9" x14ac:dyDescent="0.25">
      <c r="H58" s="34">
        <v>460</v>
      </c>
      <c r="I58" s="34">
        <v>1011739.3717035837</v>
      </c>
    </row>
    <row r="59" spans="8:9" x14ac:dyDescent="0.25">
      <c r="H59" s="34">
        <v>470</v>
      </c>
      <c r="I59" s="34">
        <v>1017261.4498414318</v>
      </c>
    </row>
    <row r="60" spans="8:9" x14ac:dyDescent="0.25">
      <c r="H60" s="34">
        <v>480</v>
      </c>
      <c r="I60" s="34">
        <v>1021583.5409143583</v>
      </c>
    </row>
    <row r="61" spans="8:9" x14ac:dyDescent="0.25">
      <c r="H61" s="34">
        <v>490</v>
      </c>
      <c r="I61" s="34">
        <v>1024834.0431726226</v>
      </c>
    </row>
    <row r="62" spans="8:9" x14ac:dyDescent="0.25">
      <c r="H62" s="34">
        <v>500</v>
      </c>
      <c r="I62" s="34">
        <v>1027126.9275624898</v>
      </c>
    </row>
    <row r="63" spans="8:9" x14ac:dyDescent="0.25">
      <c r="H63" s="34">
        <v>510</v>
      </c>
      <c r="I63" s="34">
        <v>1028563.541491754</v>
      </c>
    </row>
    <row r="64" spans="8:9" x14ac:dyDescent="0.25">
      <c r="H64" s="34">
        <v>520</v>
      </c>
      <c r="I64" s="34">
        <v>1029234.1612726232</v>
      </c>
    </row>
    <row r="65" spans="8:9" x14ac:dyDescent="0.25">
      <c r="H65" s="34">
        <v>530</v>
      </c>
      <c r="I65" s="34">
        <v>1029219.3319439844</v>
      </c>
    </row>
    <row r="66" spans="8:9" x14ac:dyDescent="0.25">
      <c r="H66" s="34">
        <v>540</v>
      </c>
      <c r="I66" s="34">
        <v>1028591.0266512141</v>
      </c>
    </row>
    <row r="67" spans="8:9" x14ac:dyDescent="0.25">
      <c r="H67" s="34">
        <v>550</v>
      </c>
      <c r="I67" s="34">
        <v>1027413.6524308017</v>
      </c>
    </row>
    <row r="68" spans="8:9" x14ac:dyDescent="0.25">
      <c r="H68" s="34">
        <v>560</v>
      </c>
      <c r="I68" s="34">
        <v>1025744.9248744058</v>
      </c>
    </row>
    <row r="69" spans="8:9" x14ac:dyDescent="0.25">
      <c r="H69" s="34">
        <v>570</v>
      </c>
      <c r="I69" s="34">
        <v>1023636.6305472357</v>
      </c>
    </row>
    <row r="70" spans="8:9" x14ac:dyDescent="0.25">
      <c r="H70" s="34">
        <v>580</v>
      </c>
      <c r="I70" s="34">
        <v>1021135.2930613875</v>
      </c>
    </row>
    <row r="71" spans="8:9" x14ac:dyDescent="0.25">
      <c r="H71" s="34">
        <v>590</v>
      </c>
      <c r="I71" s="34">
        <v>1018282.7562394496</v>
      </c>
    </row>
    <row r="72" spans="8:9" x14ac:dyDescent="0.25">
      <c r="H72" s="34">
        <v>600</v>
      </c>
      <c r="I72" s="34">
        <v>1015116.6957530591</v>
      </c>
    </row>
    <row r="73" spans="8:9" x14ac:dyDescent="0.25">
      <c r="H73" s="34">
        <v>610</v>
      </c>
      <c r="I73" s="34">
        <v>1011671.0689102405</v>
      </c>
    </row>
    <row r="74" spans="8:9" x14ac:dyDescent="0.25">
      <c r="H74" s="34">
        <v>620</v>
      </c>
      <c r="I74" s="34">
        <v>1007976.5108336278</v>
      </c>
    </row>
    <row r="75" spans="8:9" x14ac:dyDescent="0.25">
      <c r="H75" s="34">
        <v>630</v>
      </c>
      <c r="I75" s="34">
        <v>1004060.6840699349</v>
      </c>
    </row>
    <row r="76" spans="8:9" x14ac:dyDescent="0.25">
      <c r="H76" s="34">
        <v>640</v>
      </c>
      <c r="I76" s="34">
        <v>999948.58765948249</v>
      </c>
    </row>
    <row r="77" spans="8:9" x14ac:dyDescent="0.25">
      <c r="H77" s="34">
        <v>650</v>
      </c>
      <c r="I77" s="34">
        <v>995662.83084089658</v>
      </c>
    </row>
    <row r="78" spans="8:9" x14ac:dyDescent="0.25">
      <c r="H78" s="34">
        <v>660</v>
      </c>
      <c r="I78" s="34">
        <v>991223.87584351201</v>
      </c>
    </row>
    <row r="79" spans="8:9" x14ac:dyDescent="0.25">
      <c r="H79" s="34">
        <v>670</v>
      </c>
      <c r="I79" s="34">
        <v>986650.25360704353</v>
      </c>
    </row>
    <row r="80" spans="8:9" x14ac:dyDescent="0.25">
      <c r="H80" s="34">
        <v>680</v>
      </c>
      <c r="I80" s="34">
        <v>981958.75574669801</v>
      </c>
    </row>
    <row r="81" spans="8:9" x14ac:dyDescent="0.25">
      <c r="H81" s="34">
        <v>690</v>
      </c>
      <c r="I81" s="34">
        <v>977164.60563733231</v>
      </c>
    </row>
    <row r="82" spans="8:9" x14ac:dyDescent="0.25">
      <c r="H82" s="34">
        <v>700</v>
      </c>
      <c r="I82" s="34">
        <v>972281.61111039086</v>
      </c>
    </row>
    <row r="83" spans="8:9" x14ac:dyDescent="0.25">
      <c r="H83" s="34">
        <v>710</v>
      </c>
      <c r="I83" s="34">
        <v>967322.3009319558</v>
      </c>
    </row>
    <row r="84" spans="8:9" x14ac:dyDescent="0.25">
      <c r="H84" s="34">
        <v>720</v>
      </c>
      <c r="I84" s="34">
        <v>962298.04695093073</v>
      </c>
    </row>
    <row r="85" spans="8:9" x14ac:dyDescent="0.25">
      <c r="H85" s="34">
        <v>730</v>
      </c>
      <c r="I85" s="34">
        <v>957219.17356613395</v>
      </c>
    </row>
    <row r="86" spans="8:9" x14ac:dyDescent="0.25">
      <c r="H86" s="34">
        <v>740</v>
      </c>
      <c r="I86" s="34">
        <v>952095.05595395737</v>
      </c>
    </row>
    <row r="87" spans="8:9" x14ac:dyDescent="0.25">
      <c r="H87" s="34">
        <v>750</v>
      </c>
      <c r="I87" s="34">
        <v>946934.2083193704</v>
      </c>
    </row>
    <row r="88" spans="8:9" x14ac:dyDescent="0.25">
      <c r="H88" s="34">
        <v>760</v>
      </c>
      <c r="I88" s="34">
        <v>941744.3632782551</v>
      </c>
    </row>
    <row r="89" spans="8:9" x14ac:dyDescent="0.25">
      <c r="H89" s="34">
        <v>770</v>
      </c>
      <c r="I89" s="34">
        <v>936532.5433448446</v>
      </c>
    </row>
    <row r="90" spans="8:9" x14ac:dyDescent="0.25">
      <c r="H90" s="34">
        <v>780</v>
      </c>
      <c r="I90" s="34">
        <v>931305.12538144249</v>
      </c>
    </row>
    <row r="91" spans="8:9" x14ac:dyDescent="0.25">
      <c r="H91" s="34">
        <v>790</v>
      </c>
      <c r="I91" s="34">
        <v>926067.89876618935</v>
      </c>
    </row>
    <row r="92" spans="8:9" x14ac:dyDescent="0.25">
      <c r="H92" s="34">
        <v>800</v>
      </c>
      <c r="I92" s="34">
        <v>920826.11794618017</v>
      </c>
    </row>
    <row r="93" spans="8:9" x14ac:dyDescent="0.25">
      <c r="H93" s="34">
        <v>810</v>
      </c>
      <c r="I93" s="34">
        <v>915584.54996603238</v>
      </c>
    </row>
    <row r="94" spans="8:9" x14ac:dyDescent="0.25">
      <c r="H94" s="34">
        <v>820</v>
      </c>
      <c r="I94" s="34">
        <v>910347.51749453833</v>
      </c>
    </row>
    <row r="95" spans="8:9" x14ac:dyDescent="0.25">
      <c r="H95" s="34">
        <v>830</v>
      </c>
      <c r="I95" s="34">
        <v>905118.93781275745</v>
      </c>
    </row>
    <row r="96" spans="8:9" x14ac:dyDescent="0.25">
      <c r="H96" s="34">
        <v>840</v>
      </c>
      <c r="I96" s="34">
        <v>899902.35817517794</v>
      </c>
    </row>
    <row r="97" spans="8:9" x14ac:dyDescent="0.25">
      <c r="H97" s="34">
        <v>850</v>
      </c>
      <c r="I97" s="34">
        <v>894700.98790979269</v>
      </c>
    </row>
    <row r="98" spans="8:9" x14ac:dyDescent="0.25">
      <c r="H98" s="34">
        <v>860</v>
      </c>
      <c r="I98" s="34">
        <v>889517.72758298786</v>
      </c>
    </row>
    <row r="99" spans="8:9" x14ac:dyDescent="0.25">
      <c r="H99" s="34">
        <v>870</v>
      </c>
      <c r="I99" s="34">
        <v>884355.19551961753</v>
      </c>
    </row>
    <row r="100" spans="8:9" x14ac:dyDescent="0.25">
      <c r="H100" s="34">
        <v>880</v>
      </c>
      <c r="I100" s="34">
        <v>879215.75193757028</v>
      </c>
    </row>
    <row r="101" spans="8:9" x14ac:dyDescent="0.25">
      <c r="H101" s="34">
        <v>890</v>
      </c>
      <c r="I101" s="34">
        <v>874101.52092844213</v>
      </c>
    </row>
    <row r="102" spans="8:9" x14ac:dyDescent="0.25">
      <c r="H102" s="34">
        <v>900</v>
      </c>
      <c r="I102" s="34">
        <v>869014.4104916252</v>
      </c>
    </row>
    <row r="103" spans="8:9" x14ac:dyDescent="0.25">
      <c r="H103" s="34">
        <v>910</v>
      </c>
      <c r="I103" s="34">
        <v>863956.13080741302</v>
      </c>
    </row>
    <row r="104" spans="8:9" x14ac:dyDescent="0.25">
      <c r="H104" s="34">
        <v>920</v>
      </c>
      <c r="I104" s="34">
        <v>858928.21091560903</v>
      </c>
    </row>
    <row r="105" spans="8:9" x14ac:dyDescent="0.25">
      <c r="H105" s="34">
        <v>930</v>
      </c>
      <c r="I105" s="34">
        <v>853932.01394907048</v>
      </c>
    </row>
    <row r="106" spans="8:9" x14ac:dyDescent="0.25">
      <c r="H106" s="34">
        <v>940</v>
      </c>
      <c r="I106" s="34">
        <v>848968.75105640956</v>
      </c>
    </row>
    <row r="107" spans="8:9" x14ac:dyDescent="0.25">
      <c r="H107" s="34">
        <v>950</v>
      </c>
      <c r="I107" s="34">
        <v>844039.49413469946</v>
      </c>
    </row>
    <row r="108" spans="8:9" x14ac:dyDescent="0.25">
      <c r="H108" s="34">
        <v>960</v>
      </c>
      <c r="I108" s="34">
        <v>839145.18748086807</v>
      </c>
    </row>
    <row r="109" spans="8:9" x14ac:dyDescent="0.25">
      <c r="H109" s="34">
        <v>970</v>
      </c>
      <c r="I109" s="34">
        <v>834286.65845983918</v>
      </c>
    </row>
    <row r="110" spans="8:9" x14ac:dyDescent="0.25">
      <c r="H110" s="34">
        <v>980</v>
      </c>
      <c r="I110" s="34">
        <v>829464.62727783574</v>
      </c>
    </row>
    <row r="111" spans="8:9" x14ac:dyDescent="0.25">
      <c r="H111" s="34">
        <v>990</v>
      </c>
      <c r="I111" s="34">
        <v>824679.71594068967</v>
      </c>
    </row>
    <row r="112" spans="8:9" x14ac:dyDescent="0.25">
      <c r="H112" s="34">
        <v>1000</v>
      </c>
      <c r="I112" s="34">
        <v>819932.4564693342</v>
      </c>
    </row>
    <row r="113" spans="8:9" x14ac:dyDescent="0.25">
      <c r="H113" s="34">
        <v>1010</v>
      </c>
      <c r="I113" s="34">
        <v>815223.29843776382</v>
      </c>
    </row>
    <row r="114" spans="8:9" x14ac:dyDescent="0.25">
      <c r="H114" s="34">
        <v>1020</v>
      </c>
      <c r="I114" s="34">
        <v>810552.61589258455</v>
      </c>
    </row>
    <row r="115" spans="8:9" x14ac:dyDescent="0.25">
      <c r="H115" s="34">
        <v>1030</v>
      </c>
      <c r="I115" s="34">
        <v>805920.71370770095</v>
      </c>
    </row>
    <row r="116" spans="8:9" x14ac:dyDescent="0.25">
      <c r="H116" s="34">
        <v>1040</v>
      </c>
      <c r="I116" s="34">
        <v>801327.83342274837</v>
      </c>
    </row>
    <row r="117" spans="8:9" x14ac:dyDescent="0.25">
      <c r="H117" s="34">
        <v>1050</v>
      </c>
      <c r="I117" s="34">
        <v>796774.15860934218</v>
      </c>
    </row>
    <row r="118" spans="8:9" x14ac:dyDescent="0.25">
      <c r="H118" s="34">
        <v>1060</v>
      </c>
      <c r="I118" s="34">
        <v>792259.81980522524</v>
      </c>
    </row>
    <row r="119" spans="8:9" x14ac:dyDescent="0.25">
      <c r="H119" s="34">
        <v>1070</v>
      </c>
      <c r="I119" s="34">
        <v>787784.8990527147</v>
      </c>
    </row>
    <row r="120" spans="8:9" x14ac:dyDescent="0.25">
      <c r="H120" s="34">
        <v>1080</v>
      </c>
      <c r="I120" s="34">
        <v>783349.43407457939</v>
      </c>
    </row>
    <row r="121" spans="8:9" x14ac:dyDescent="0.25">
      <c r="H121" s="34">
        <v>1090</v>
      </c>
      <c r="I121" s="34">
        <v>778953.42211752885</v>
      </c>
    </row>
    <row r="122" spans="8:9" x14ac:dyDescent="0.25">
      <c r="H122" s="34">
        <v>1100</v>
      </c>
      <c r="I122" s="34">
        <v>774596.82349076518</v>
      </c>
    </row>
    <row r="123" spans="8:9" x14ac:dyDescent="0.25">
      <c r="H123" s="34">
        <v>1110</v>
      </c>
      <c r="I123" s="34">
        <v>770279.56482469616</v>
      </c>
    </row>
    <row r="124" spans="8:9" x14ac:dyDescent="0.25">
      <c r="H124" s="34">
        <v>1120</v>
      </c>
      <c r="I124" s="34">
        <v>766001.54207265098</v>
      </c>
    </row>
    <row r="125" spans="8:9" x14ac:dyDescent="0.25">
      <c r="H125" s="34">
        <v>1130</v>
      </c>
      <c r="I125" s="34">
        <v>761762.62327644927</v>
      </c>
    </row>
    <row r="126" spans="8:9" x14ac:dyDescent="0.25">
      <c r="H126" s="34">
        <v>1140</v>
      </c>
      <c r="I126" s="34">
        <v>757562.65111495159</v>
      </c>
    </row>
    <row r="127" spans="8:9" x14ac:dyDescent="0.25">
      <c r="H127" s="34">
        <v>1150</v>
      </c>
      <c r="I127" s="34">
        <v>753401.44525297743</v>
      </c>
    </row>
    <row r="132" spans="3:12" x14ac:dyDescent="0.25">
      <c r="E132" s="39" t="s">
        <v>30</v>
      </c>
      <c r="F132" s="39"/>
      <c r="G132" s="39"/>
      <c r="H132" s="39"/>
      <c r="I132" s="39"/>
      <c r="J132" s="39"/>
      <c r="K132" s="39"/>
    </row>
    <row r="133" spans="3:12" x14ac:dyDescent="0.25">
      <c r="D133" s="36">
        <f>B43</f>
        <v>289143.13715263223</v>
      </c>
      <c r="E133" s="1">
        <v>250</v>
      </c>
      <c r="F133" s="1">
        <v>300</v>
      </c>
      <c r="G133" s="1">
        <v>350</v>
      </c>
      <c r="H133" s="1">
        <v>400</v>
      </c>
      <c r="I133" s="1">
        <v>450</v>
      </c>
      <c r="J133" s="1">
        <v>500</v>
      </c>
      <c r="K133" s="1">
        <v>550</v>
      </c>
      <c r="L133" s="1">
        <v>600</v>
      </c>
    </row>
    <row r="134" spans="3:12" x14ac:dyDescent="0.25">
      <c r="C134" s="41" t="s">
        <v>1</v>
      </c>
      <c r="D134" s="34">
        <v>260</v>
      </c>
      <c r="E134" s="29">
        <f t="dataTable" ref="E134:L223" dt2D="1" dtr="1" r1="B36" r2="B37"/>
        <v>143257.61611612327</v>
      </c>
      <c r="F134" s="29">
        <v>-573030.46446449403</v>
      </c>
      <c r="G134" s="29">
        <v>-1289318.5450451104</v>
      </c>
      <c r="H134" s="29">
        <v>-2005606.6256257277</v>
      </c>
      <c r="I134" s="29">
        <v>-2721894.706206345</v>
      </c>
      <c r="J134" s="29">
        <v>-3438182.7867869614</v>
      </c>
      <c r="K134" s="29">
        <v>-4154470.8673675787</v>
      </c>
      <c r="L134" s="29">
        <v>-4870758.947948196</v>
      </c>
    </row>
    <row r="135" spans="3:12" x14ac:dyDescent="0.25">
      <c r="C135" s="41"/>
      <c r="D135" s="34">
        <v>270</v>
      </c>
      <c r="E135" s="29">
        <v>266588.87425550679</v>
      </c>
      <c r="F135" s="29">
        <v>-399883.31138326041</v>
      </c>
      <c r="G135" s="29">
        <v>-1066355.4970220276</v>
      </c>
      <c r="H135" s="29">
        <v>-1732827.6826607944</v>
      </c>
      <c r="I135" s="29">
        <v>-2399299.8682995611</v>
      </c>
      <c r="J135" s="29">
        <v>-3065772.0539383278</v>
      </c>
      <c r="K135" s="29">
        <v>-3732244.2395770955</v>
      </c>
      <c r="L135" s="29">
        <v>-4398716.4252158627</v>
      </c>
    </row>
    <row r="136" spans="3:12" x14ac:dyDescent="0.25">
      <c r="C136" s="41"/>
      <c r="D136" s="34">
        <v>280</v>
      </c>
      <c r="E136" s="29">
        <v>373049.30005560862</v>
      </c>
      <c r="F136" s="29">
        <v>-248699.5333704059</v>
      </c>
      <c r="G136" s="29">
        <v>-870448.36679642042</v>
      </c>
      <c r="H136" s="29">
        <v>-1492197.200222434</v>
      </c>
      <c r="I136" s="29">
        <v>-2113946.0336484485</v>
      </c>
      <c r="J136" s="29">
        <v>-2735694.8670744631</v>
      </c>
      <c r="K136" s="29">
        <v>-3357443.7005004776</v>
      </c>
      <c r="L136" s="29">
        <v>-3979192.5339264921</v>
      </c>
    </row>
    <row r="137" spans="3:12" x14ac:dyDescent="0.25">
      <c r="C137" s="41"/>
      <c r="D137" s="34">
        <v>290</v>
      </c>
      <c r="E137" s="29">
        <v>465153.86077890405</v>
      </c>
      <c r="F137" s="29">
        <v>-116288.4651947259</v>
      </c>
      <c r="G137" s="29">
        <v>-697730.79116835585</v>
      </c>
      <c r="H137" s="29">
        <v>-1279173.1171419858</v>
      </c>
      <c r="I137" s="29">
        <v>-1860615.4431156148</v>
      </c>
      <c r="J137" s="29">
        <v>-2442057.7690892448</v>
      </c>
      <c r="K137" s="29">
        <v>-3023500.0950628747</v>
      </c>
      <c r="L137" s="29">
        <v>-3604942.4210365047</v>
      </c>
    </row>
    <row r="138" spans="3:12" x14ac:dyDescent="0.25">
      <c r="C138" s="41"/>
      <c r="D138" s="34">
        <v>300</v>
      </c>
      <c r="E138" s="29">
        <v>544985.84500969062</v>
      </c>
      <c r="F138" s="29">
        <v>0</v>
      </c>
      <c r="G138" s="29">
        <v>-544985.84500969015</v>
      </c>
      <c r="H138" s="29">
        <v>-1089971.6900193803</v>
      </c>
      <c r="I138" s="29">
        <v>-1634957.5350290705</v>
      </c>
      <c r="J138" s="29">
        <v>-2179943.3800387606</v>
      </c>
      <c r="K138" s="29">
        <v>-2724929.2250484508</v>
      </c>
      <c r="L138" s="29">
        <v>-3269915.0700581418</v>
      </c>
    </row>
    <row r="139" spans="3:12" x14ac:dyDescent="0.25">
      <c r="C139" s="41"/>
      <c r="D139" s="34">
        <v>310</v>
      </c>
      <c r="E139" s="29">
        <v>614281.2081739828</v>
      </c>
      <c r="F139" s="29">
        <v>102380.20136233047</v>
      </c>
      <c r="G139" s="29">
        <v>-409520.80544932233</v>
      </c>
      <c r="H139" s="29">
        <v>-921421.81226097466</v>
      </c>
      <c r="I139" s="29">
        <v>-1433322.819072627</v>
      </c>
      <c r="J139" s="29">
        <v>-1945223.8258842803</v>
      </c>
      <c r="K139" s="29">
        <v>-2457124.8326959326</v>
      </c>
      <c r="L139" s="29">
        <v>-2969025.8395075849</v>
      </c>
    </row>
    <row r="140" spans="3:12" x14ac:dyDescent="0.25">
      <c r="C140" s="41"/>
      <c r="D140" s="34">
        <v>320</v>
      </c>
      <c r="E140" s="29">
        <v>674494.47415933618</v>
      </c>
      <c r="F140" s="29">
        <v>192712.70690266741</v>
      </c>
      <c r="G140" s="29">
        <v>-289069.06035400135</v>
      </c>
      <c r="H140" s="29">
        <v>-770850.82761067012</v>
      </c>
      <c r="I140" s="29">
        <v>-1252632.5948673389</v>
      </c>
      <c r="J140" s="29">
        <v>-1734414.3621240067</v>
      </c>
      <c r="K140" s="29">
        <v>-2216196.1293806755</v>
      </c>
      <c r="L140" s="29">
        <v>-2697977.8966373443</v>
      </c>
    </row>
    <row r="141" spans="3:12" x14ac:dyDescent="0.25">
      <c r="C141" s="41"/>
      <c r="D141" s="34">
        <v>330</v>
      </c>
      <c r="E141" s="29">
        <v>726850.63876610016</v>
      </c>
      <c r="F141" s="29">
        <v>272568.9895372875</v>
      </c>
      <c r="G141" s="29">
        <v>-181712.65969152469</v>
      </c>
      <c r="H141" s="29">
        <v>-635994.30892033689</v>
      </c>
      <c r="I141" s="29">
        <v>-1090275.9581491495</v>
      </c>
      <c r="J141" s="29">
        <v>-1544557.6073779613</v>
      </c>
      <c r="K141" s="29">
        <v>-1998839.2566067744</v>
      </c>
      <c r="L141" s="29">
        <v>-2453120.9058355866</v>
      </c>
    </row>
    <row r="142" spans="3:12" x14ac:dyDescent="0.25">
      <c r="C142" s="41"/>
      <c r="D142" s="34">
        <v>340</v>
      </c>
      <c r="E142" s="29">
        <v>772386.35426280554</v>
      </c>
      <c r="F142" s="29">
        <v>343282.82411680231</v>
      </c>
      <c r="G142" s="29">
        <v>-85820.706029200926</v>
      </c>
      <c r="H142" s="29">
        <v>-514924.2361752037</v>
      </c>
      <c r="I142" s="29">
        <v>-944027.76632120693</v>
      </c>
      <c r="J142" s="29">
        <v>-1373131.2964672102</v>
      </c>
      <c r="K142" s="29">
        <v>-1802234.8266132129</v>
      </c>
      <c r="L142" s="29">
        <v>-2231338.3567592166</v>
      </c>
    </row>
    <row r="143" spans="3:12" x14ac:dyDescent="0.25">
      <c r="C143" s="41"/>
      <c r="D143" s="34">
        <v>350</v>
      </c>
      <c r="E143" s="29">
        <v>811982.83758281171</v>
      </c>
      <c r="F143" s="29">
        <v>405991.41879140586</v>
      </c>
      <c r="G143" s="29">
        <v>0</v>
      </c>
      <c r="H143" s="29">
        <v>-405991.41879140632</v>
      </c>
      <c r="I143" s="29">
        <v>-811982.83758281218</v>
      </c>
      <c r="J143" s="29">
        <v>-1217974.2563742185</v>
      </c>
      <c r="K143" s="29">
        <v>-1623965.6751656244</v>
      </c>
      <c r="L143" s="29">
        <v>-2029957.0939570302</v>
      </c>
    </row>
    <row r="144" spans="3:12" x14ac:dyDescent="0.25">
      <c r="C144" s="41"/>
      <c r="D144" s="34">
        <v>360</v>
      </c>
      <c r="E144" s="29">
        <v>846392.33812602074</v>
      </c>
      <c r="F144" s="29">
        <v>461668.54806873854</v>
      </c>
      <c r="G144" s="29">
        <v>76944.758011456113</v>
      </c>
      <c r="H144" s="29">
        <v>-307779.03204582585</v>
      </c>
      <c r="I144" s="29">
        <v>-692502.82210310828</v>
      </c>
      <c r="J144" s="29">
        <v>-1077226.6121603902</v>
      </c>
      <c r="K144" s="29">
        <v>-1461950.4022176727</v>
      </c>
      <c r="L144" s="29">
        <v>-1846674.1922749546</v>
      </c>
    </row>
    <row r="145" spans="3:12" x14ac:dyDescent="0.25">
      <c r="C145" s="41"/>
      <c r="D145" s="34">
        <v>370</v>
      </c>
      <c r="E145" s="29">
        <v>876259.55704450351</v>
      </c>
      <c r="F145" s="29">
        <v>511151.40827596048</v>
      </c>
      <c r="G145" s="29">
        <v>146043.25950741721</v>
      </c>
      <c r="H145" s="29">
        <v>-219064.88926112559</v>
      </c>
      <c r="I145" s="29">
        <v>-584173.03802966885</v>
      </c>
      <c r="J145" s="29">
        <v>-949281.18679821212</v>
      </c>
      <c r="K145" s="29">
        <v>-1314389.3355667549</v>
      </c>
      <c r="L145" s="29">
        <v>-1679497.4843352982</v>
      </c>
    </row>
    <row r="146" spans="3:12" x14ac:dyDescent="0.25">
      <c r="C146" s="41"/>
      <c r="D146" s="34">
        <v>380</v>
      </c>
      <c r="E146" s="29">
        <v>902139.08173896605</v>
      </c>
      <c r="F146" s="29">
        <v>555162.51183936372</v>
      </c>
      <c r="G146" s="29">
        <v>208185.9419397614</v>
      </c>
      <c r="H146" s="29">
        <v>-138790.62795984047</v>
      </c>
      <c r="I146" s="29">
        <v>-485767.19785944279</v>
      </c>
      <c r="J146" s="29">
        <v>-832743.76775904512</v>
      </c>
      <c r="K146" s="29">
        <v>-1179720.3376586474</v>
      </c>
      <c r="L146" s="29">
        <v>-1526696.9075582498</v>
      </c>
    </row>
    <row r="147" spans="3:12" x14ac:dyDescent="0.25">
      <c r="D147" s="34">
        <v>390</v>
      </c>
      <c r="E147" s="29">
        <v>924509.65468502813</v>
      </c>
      <c r="F147" s="29">
        <v>594327.63515466102</v>
      </c>
      <c r="G147" s="29">
        <v>264145.61562429368</v>
      </c>
      <c r="H147" s="29">
        <v>-66036.403906073421</v>
      </c>
      <c r="I147" s="29">
        <v>-396218.42343644053</v>
      </c>
      <c r="J147" s="29">
        <v>-726400.44296680763</v>
      </c>
      <c r="K147" s="29">
        <v>-1056582.4624971747</v>
      </c>
      <c r="L147" s="29">
        <v>-1386764.4820275418</v>
      </c>
    </row>
    <row r="148" spans="3:12" x14ac:dyDescent="0.25">
      <c r="D148" s="34">
        <v>400</v>
      </c>
      <c r="E148" s="29">
        <v>943785.91187003069</v>
      </c>
      <c r="F148" s="29">
        <v>629190.60791335371</v>
      </c>
      <c r="G148" s="29">
        <v>314595.30395667674</v>
      </c>
      <c r="H148" s="29">
        <v>0</v>
      </c>
      <c r="I148" s="29">
        <v>-314595.30395667674</v>
      </c>
      <c r="J148" s="29">
        <v>-629190.60791335348</v>
      </c>
      <c r="K148" s="29">
        <v>-943785.91187003022</v>
      </c>
      <c r="L148" s="29">
        <v>-1258381.2158267074</v>
      </c>
    </row>
    <row r="149" spans="3:12" x14ac:dyDescent="0.25">
      <c r="D149" s="34">
        <v>410</v>
      </c>
      <c r="E149" s="29">
        <v>960328.08687900961</v>
      </c>
      <c r="F149" s="29">
        <v>660225.55972931907</v>
      </c>
      <c r="G149" s="29">
        <v>360123.03257962829</v>
      </c>
      <c r="H149" s="29">
        <v>60020.50542993797</v>
      </c>
      <c r="I149" s="29">
        <v>-240082.02171975281</v>
      </c>
      <c r="J149" s="29">
        <v>-540184.54886944313</v>
      </c>
      <c r="K149" s="29">
        <v>-840287.07601913391</v>
      </c>
      <c r="L149" s="29">
        <v>-1140389.6031688242</v>
      </c>
    </row>
    <row r="150" spans="3:12" x14ac:dyDescent="0.25">
      <c r="D150" s="34">
        <v>420</v>
      </c>
      <c r="E150" s="29">
        <v>974450.07042763173</v>
      </c>
      <c r="F150" s="29">
        <v>687847.10853715194</v>
      </c>
      <c r="G150" s="29">
        <v>401244.14664667193</v>
      </c>
      <c r="H150" s="29">
        <v>114641.18475619191</v>
      </c>
      <c r="I150" s="29">
        <v>-171961.7771342881</v>
      </c>
      <c r="J150" s="29">
        <v>-458564.73902476812</v>
      </c>
      <c r="K150" s="29">
        <v>-745167.70091524767</v>
      </c>
      <c r="L150" s="29">
        <v>-1031770.6628057277</v>
      </c>
    </row>
    <row r="151" spans="3:12" x14ac:dyDescent="0.25">
      <c r="D151" s="34">
        <v>430</v>
      </c>
      <c r="E151" s="29">
        <v>986426.13351348508</v>
      </c>
      <c r="F151" s="29">
        <v>712418.8742041837</v>
      </c>
      <c r="G151" s="29">
        <v>438411.61489488231</v>
      </c>
      <c r="H151" s="29">
        <v>164404.35558558069</v>
      </c>
      <c r="I151" s="29">
        <v>-109602.90372372046</v>
      </c>
      <c r="J151" s="29">
        <v>-383610.16303302208</v>
      </c>
      <c r="K151" s="29">
        <v>-657617.4223423237</v>
      </c>
      <c r="L151" s="29">
        <v>-931624.68165162485</v>
      </c>
    </row>
    <row r="152" spans="3:12" x14ac:dyDescent="0.25">
      <c r="D152" s="34">
        <v>440</v>
      </c>
      <c r="E152" s="29">
        <v>996496.55922795855</v>
      </c>
      <c r="F152" s="29">
        <v>734260.62258902215</v>
      </c>
      <c r="G152" s="29">
        <v>472024.68595008575</v>
      </c>
      <c r="H152" s="29">
        <v>209788.74931114912</v>
      </c>
      <c r="I152" s="29">
        <v>-52447.18732778728</v>
      </c>
      <c r="J152" s="29">
        <v>-314683.12396672368</v>
      </c>
      <c r="K152" s="29">
        <v>-576919.06060566008</v>
      </c>
      <c r="L152" s="29">
        <v>-839154.99724459648</v>
      </c>
    </row>
    <row r="153" spans="3:12" x14ac:dyDescent="0.25">
      <c r="D153" s="34">
        <v>450</v>
      </c>
      <c r="E153" s="29">
        <v>1004872.3791405363</v>
      </c>
      <c r="F153" s="29">
        <v>753654.28435540223</v>
      </c>
      <c r="G153" s="29">
        <v>502436.18957026815</v>
      </c>
      <c r="H153" s="29">
        <v>251218.09478513408</v>
      </c>
      <c r="I153" s="29">
        <v>0</v>
      </c>
      <c r="J153" s="29">
        <v>-251218.09478513431</v>
      </c>
      <c r="K153" s="29">
        <v>-502436.18957026815</v>
      </c>
      <c r="L153" s="29">
        <v>-753654.28435540246</v>
      </c>
    </row>
    <row r="154" spans="3:12" x14ac:dyDescent="0.25">
      <c r="D154" s="34">
        <v>460</v>
      </c>
      <c r="E154" s="29">
        <v>1011739.3717035837</v>
      </c>
      <c r="F154" s="29">
        <v>770849.04510749225</v>
      </c>
      <c r="G154" s="29">
        <v>529958.71851140098</v>
      </c>
      <c r="H154" s="29">
        <v>289068.39191530971</v>
      </c>
      <c r="I154" s="29">
        <v>48178.065319218207</v>
      </c>
      <c r="J154" s="29">
        <v>-192712.26127687283</v>
      </c>
      <c r="K154" s="29">
        <v>-433602.58787296433</v>
      </c>
      <c r="L154" s="29">
        <v>-674492.91446905583</v>
      </c>
    </row>
    <row r="155" spans="3:12" x14ac:dyDescent="0.25">
      <c r="D155" s="34">
        <v>470</v>
      </c>
      <c r="E155" s="29">
        <v>1017261.4498414318</v>
      </c>
      <c r="F155" s="29">
        <v>786065.66578656086</v>
      </c>
      <c r="G155" s="29">
        <v>554869.88173169014</v>
      </c>
      <c r="H155" s="29">
        <v>323674.09767681919</v>
      </c>
      <c r="I155" s="29">
        <v>92478.313621948473</v>
      </c>
      <c r="J155" s="29">
        <v>-138717.47043292224</v>
      </c>
      <c r="K155" s="29">
        <v>-369913.25448779296</v>
      </c>
      <c r="L155" s="29">
        <v>-601109.03854266414</v>
      </c>
    </row>
    <row r="156" spans="3:12" x14ac:dyDescent="0.25">
      <c r="D156" s="34">
        <v>480</v>
      </c>
      <c r="E156" s="29">
        <v>1021583.5409143583</v>
      </c>
      <c r="F156" s="29">
        <v>799500.16245471523</v>
      </c>
      <c r="G156" s="29">
        <v>577416.78399507212</v>
      </c>
      <c r="H156" s="29">
        <v>355333.40553542925</v>
      </c>
      <c r="I156" s="29">
        <v>133250.02707578614</v>
      </c>
      <c r="J156" s="29">
        <v>-88833.351383856963</v>
      </c>
      <c r="K156" s="29">
        <v>-310916.72984350007</v>
      </c>
      <c r="L156" s="29">
        <v>-533000.10830314318</v>
      </c>
    </row>
    <row r="157" spans="3:12" x14ac:dyDescent="0.25">
      <c r="D157" s="34">
        <v>490</v>
      </c>
      <c r="E157" s="29">
        <v>1024834.0431726226</v>
      </c>
      <c r="F157" s="29">
        <v>811326.95084499288</v>
      </c>
      <c r="G157" s="29">
        <v>597819.8585173632</v>
      </c>
      <c r="H157" s="29">
        <v>384312.76618973329</v>
      </c>
      <c r="I157" s="29">
        <v>170805.67386210361</v>
      </c>
      <c r="J157" s="29">
        <v>-42701.418465525843</v>
      </c>
      <c r="K157" s="29">
        <v>-256208.51079315552</v>
      </c>
      <c r="L157" s="29">
        <v>-469715.60312078521</v>
      </c>
    </row>
    <row r="158" spans="3:12" x14ac:dyDescent="0.25">
      <c r="D158" s="34">
        <v>500</v>
      </c>
      <c r="E158" s="29">
        <v>1027126.9275624898</v>
      </c>
      <c r="F158" s="29">
        <v>821701.5420499919</v>
      </c>
      <c r="G158" s="29">
        <v>616276.15653749392</v>
      </c>
      <c r="H158" s="29">
        <v>410850.77102499595</v>
      </c>
      <c r="I158" s="29">
        <v>205425.38551249797</v>
      </c>
      <c r="J158" s="29">
        <v>0</v>
      </c>
      <c r="K158" s="29">
        <v>-205425.38551249797</v>
      </c>
      <c r="L158" s="29">
        <v>-410850.77102499572</v>
      </c>
    </row>
    <row r="159" spans="3:12" x14ac:dyDescent="0.25">
      <c r="D159" s="34">
        <v>510</v>
      </c>
      <c r="E159" s="29">
        <v>1028563.541491754</v>
      </c>
      <c r="F159" s="29">
        <v>830762.86043564742</v>
      </c>
      <c r="G159" s="29">
        <v>632962.17937954096</v>
      </c>
      <c r="H159" s="29">
        <v>435161.4983234345</v>
      </c>
      <c r="I159" s="29">
        <v>237360.8172673278</v>
      </c>
      <c r="J159" s="29">
        <v>39560.136211221339</v>
      </c>
      <c r="K159" s="29">
        <v>-158240.54484488536</v>
      </c>
      <c r="L159" s="29">
        <v>-356041.22590099182</v>
      </c>
    </row>
    <row r="160" spans="3:12" x14ac:dyDescent="0.25">
      <c r="D160" s="34">
        <v>520</v>
      </c>
      <c r="E160" s="29">
        <v>1029234.1612726232</v>
      </c>
      <c r="F160" s="29">
        <v>838635.24251843384</v>
      </c>
      <c r="G160" s="29">
        <v>648036.32376424433</v>
      </c>
      <c r="H160" s="29">
        <v>457437.40501005482</v>
      </c>
      <c r="I160" s="29">
        <v>266838.48625586531</v>
      </c>
      <c r="J160" s="29">
        <v>76239.567501675803</v>
      </c>
      <c r="K160" s="29">
        <v>-114359.3512525137</v>
      </c>
      <c r="L160" s="29">
        <v>-304958.27000670298</v>
      </c>
    </row>
    <row r="161" spans="4:12" x14ac:dyDescent="0.25">
      <c r="D161" s="34">
        <v>530</v>
      </c>
      <c r="E161" s="29">
        <v>1029219.3319439844</v>
      </c>
      <c r="F161" s="29">
        <v>845430.16552541568</v>
      </c>
      <c r="G161" s="29">
        <v>661640.99910684698</v>
      </c>
      <c r="H161" s="29">
        <v>477851.83268827852</v>
      </c>
      <c r="I161" s="29">
        <v>294062.66626970982</v>
      </c>
      <c r="J161" s="29">
        <v>110273.49985114112</v>
      </c>
      <c r="K161" s="29">
        <v>-73515.666567427572</v>
      </c>
      <c r="L161" s="29">
        <v>-257304.83298599627</v>
      </c>
    </row>
    <row r="162" spans="4:12" x14ac:dyDescent="0.25">
      <c r="D162" s="34">
        <v>540</v>
      </c>
      <c r="E162" s="29">
        <v>1028591.0266512141</v>
      </c>
      <c r="F162" s="29">
        <v>851247.74619410816</v>
      </c>
      <c r="G162" s="29">
        <v>673904.46573700244</v>
      </c>
      <c r="H162" s="29">
        <v>496561.18527989648</v>
      </c>
      <c r="I162" s="29">
        <v>319217.90482279053</v>
      </c>
      <c r="J162" s="29">
        <v>141874.62436568458</v>
      </c>
      <c r="K162" s="29">
        <v>-35468.656091421377</v>
      </c>
      <c r="L162" s="29">
        <v>-212811.93654852733</v>
      </c>
    </row>
    <row r="163" spans="4:12" x14ac:dyDescent="0.25">
      <c r="D163" s="34">
        <v>550</v>
      </c>
      <c r="E163" s="29">
        <v>1027413.6524308017</v>
      </c>
      <c r="F163" s="29">
        <v>856178.04369233467</v>
      </c>
      <c r="G163" s="29">
        <v>684942.43495386769</v>
      </c>
      <c r="H163" s="29">
        <v>513706.82621540083</v>
      </c>
      <c r="I163" s="29">
        <v>342471.21747693396</v>
      </c>
      <c r="J163" s="29">
        <v>171235.60873846686</v>
      </c>
      <c r="K163" s="29">
        <v>0</v>
      </c>
      <c r="L163" s="29">
        <v>-171235.6087384671</v>
      </c>
    </row>
    <row r="164" spans="4:12" x14ac:dyDescent="0.25">
      <c r="D164" s="34">
        <v>560</v>
      </c>
      <c r="E164" s="29">
        <v>1025744.9248744058</v>
      </c>
      <c r="F164" s="29">
        <v>860302.19505595334</v>
      </c>
      <c r="G164" s="29">
        <v>694859.46523750084</v>
      </c>
      <c r="H164" s="29">
        <v>529416.73541904823</v>
      </c>
      <c r="I164" s="29">
        <v>363974.00560059561</v>
      </c>
      <c r="J164" s="29">
        <v>198531.275782143</v>
      </c>
      <c r="K164" s="29">
        <v>33088.545963690383</v>
      </c>
      <c r="L164" s="29">
        <v>-132354.183854762</v>
      </c>
    </row>
    <row r="165" spans="4:12" x14ac:dyDescent="0.25">
      <c r="D165" s="34">
        <v>570</v>
      </c>
      <c r="E165" s="29">
        <v>1023636.6305472357</v>
      </c>
      <c r="F165" s="29">
        <v>863693.40702423023</v>
      </c>
      <c r="G165" s="29">
        <v>703750.1835012245</v>
      </c>
      <c r="H165" s="29">
        <v>543806.95997821889</v>
      </c>
      <c r="I165" s="29">
        <v>383863.73645521328</v>
      </c>
      <c r="J165" s="29">
        <v>223920.51293220767</v>
      </c>
      <c r="K165" s="29">
        <v>63977.289409202291</v>
      </c>
      <c r="L165" s="29">
        <v>-95965.93411380332</v>
      </c>
    </row>
    <row r="166" spans="4:12" x14ac:dyDescent="0.25">
      <c r="D166" s="34">
        <v>580</v>
      </c>
      <c r="E166" s="29">
        <v>1021135.2930613875</v>
      </c>
      <c r="F166" s="29">
        <v>866417.82441572263</v>
      </c>
      <c r="G166" s="29">
        <v>711700.35577005777</v>
      </c>
      <c r="H166" s="29">
        <v>556982.88712439314</v>
      </c>
      <c r="I166" s="29">
        <v>402265.41847872827</v>
      </c>
      <c r="J166" s="29">
        <v>247547.94983306364</v>
      </c>
      <c r="K166" s="29">
        <v>92830.481187398778</v>
      </c>
      <c r="L166" s="29">
        <v>-61886.987458266085</v>
      </c>
    </row>
    <row r="167" spans="4:12" x14ac:dyDescent="0.25">
      <c r="D167" s="34">
        <v>590</v>
      </c>
      <c r="E167" s="29">
        <v>1018282.7562394496</v>
      </c>
      <c r="F167" s="29">
        <v>868535.29208658938</v>
      </c>
      <c r="G167" s="29">
        <v>718787.82793372916</v>
      </c>
      <c r="H167" s="29">
        <v>569040.36378086894</v>
      </c>
      <c r="I167" s="29">
        <v>419292.89962800872</v>
      </c>
      <c r="J167" s="29">
        <v>269545.43547514849</v>
      </c>
      <c r="K167" s="29">
        <v>119797.97132228827</v>
      </c>
      <c r="L167" s="29">
        <v>-29949.492830571951</v>
      </c>
    </row>
    <row r="168" spans="4:12" x14ac:dyDescent="0.25">
      <c r="D168" s="34">
        <v>600</v>
      </c>
      <c r="E168" s="29">
        <v>1015116.6957530591</v>
      </c>
      <c r="F168" s="29">
        <v>870100.02493119356</v>
      </c>
      <c r="G168" s="29">
        <v>725083.35410932801</v>
      </c>
      <c r="H168" s="29">
        <v>580066.68328746245</v>
      </c>
      <c r="I168" s="29">
        <v>435050.0124655969</v>
      </c>
      <c r="J168" s="29">
        <v>290033.34164373111</v>
      </c>
      <c r="K168" s="29">
        <v>145016.67082186555</v>
      </c>
      <c r="L168" s="29">
        <v>0</v>
      </c>
    </row>
    <row r="169" spans="4:12" x14ac:dyDescent="0.25">
      <c r="D169" s="34">
        <v>610</v>
      </c>
      <c r="E169" s="29">
        <v>1011671.0689102405</v>
      </c>
      <c r="F169" s="29">
        <v>871161.19822826271</v>
      </c>
      <c r="G169" s="29">
        <v>730651.32754628488</v>
      </c>
      <c r="H169" s="29">
        <v>590141.45686430694</v>
      </c>
      <c r="I169" s="29">
        <v>449631.58618232911</v>
      </c>
      <c r="J169" s="29">
        <v>309121.71550035127</v>
      </c>
      <c r="K169" s="29">
        <v>168611.84481837344</v>
      </c>
      <c r="L169" s="29">
        <v>28101.974136395613</v>
      </c>
    </row>
    <row r="170" spans="4:12" x14ac:dyDescent="0.25">
      <c r="D170" s="34">
        <v>620</v>
      </c>
      <c r="E170" s="29">
        <v>1007976.5108336278</v>
      </c>
      <c r="F170" s="29">
        <v>871763.46882908349</v>
      </c>
      <c r="G170" s="29">
        <v>735550.4268245392</v>
      </c>
      <c r="H170" s="29">
        <v>599337.38481999491</v>
      </c>
      <c r="I170" s="29">
        <v>463124.34281545063</v>
      </c>
      <c r="J170" s="29">
        <v>326911.30081090634</v>
      </c>
      <c r="K170" s="29">
        <v>190698.25880636205</v>
      </c>
      <c r="L170" s="29">
        <v>54485.216801817762</v>
      </c>
    </row>
    <row r="171" spans="4:12" x14ac:dyDescent="0.25">
      <c r="D171" s="34">
        <v>630</v>
      </c>
      <c r="E171" s="29">
        <v>1004060.6840699349</v>
      </c>
      <c r="F171" s="29">
        <v>871947.43616599601</v>
      </c>
      <c r="G171" s="29">
        <v>739834.18826205726</v>
      </c>
      <c r="H171" s="29">
        <v>607720.94035811839</v>
      </c>
      <c r="I171" s="29">
        <v>475607.69245417975</v>
      </c>
      <c r="J171" s="29">
        <v>343494.44455024088</v>
      </c>
      <c r="K171" s="29">
        <v>211381.19664630201</v>
      </c>
      <c r="L171" s="29">
        <v>79267.948742363136</v>
      </c>
    </row>
    <row r="172" spans="4:12" x14ac:dyDescent="0.25">
      <c r="D172" s="34">
        <v>640</v>
      </c>
      <c r="E172" s="29">
        <v>999948.58765948249</v>
      </c>
      <c r="F172" s="29">
        <v>871750.05078006163</v>
      </c>
      <c r="G172" s="29">
        <v>743551.51390064089</v>
      </c>
      <c r="H172" s="29">
        <v>615352.97702122002</v>
      </c>
      <c r="I172" s="29">
        <v>487154.44014179916</v>
      </c>
      <c r="J172" s="29">
        <v>358955.90326237842</v>
      </c>
      <c r="K172" s="29">
        <v>230757.36638295767</v>
      </c>
      <c r="L172" s="29">
        <v>102558.82950353669</v>
      </c>
    </row>
    <row r="173" spans="4:12" x14ac:dyDescent="0.25">
      <c r="D173" s="34">
        <v>650</v>
      </c>
      <c r="E173" s="29">
        <v>995662.83084089658</v>
      </c>
      <c r="F173" s="29">
        <v>871204.97698578448</v>
      </c>
      <c r="G173" s="29">
        <v>746747.12313067249</v>
      </c>
      <c r="H173" s="29">
        <v>622289.26927556039</v>
      </c>
      <c r="I173" s="29">
        <v>497831.41542044841</v>
      </c>
      <c r="J173" s="29">
        <v>373373.56156533631</v>
      </c>
      <c r="K173" s="29">
        <v>248915.7077102242</v>
      </c>
      <c r="L173" s="29">
        <v>124457.8538551121</v>
      </c>
    </row>
    <row r="174" spans="4:12" x14ac:dyDescent="0.25">
      <c r="D174" s="34">
        <v>660</v>
      </c>
      <c r="E174" s="29">
        <v>991223.87584351201</v>
      </c>
      <c r="F174" s="29">
        <v>870342.91537479102</v>
      </c>
      <c r="G174" s="29">
        <v>749461.95490607002</v>
      </c>
      <c r="H174" s="29">
        <v>628580.99443734903</v>
      </c>
      <c r="I174" s="29">
        <v>507700.03396862815</v>
      </c>
      <c r="J174" s="29">
        <v>386819.07349990704</v>
      </c>
      <c r="K174" s="29">
        <v>265938.11303118616</v>
      </c>
      <c r="L174" s="29">
        <v>145057.15256246505</v>
      </c>
    </row>
    <row r="175" spans="4:12" x14ac:dyDescent="0.25">
      <c r="D175" s="34">
        <v>670</v>
      </c>
      <c r="E175" s="29">
        <v>986650.25360704353</v>
      </c>
      <c r="F175" s="29">
        <v>869191.89008239552</v>
      </c>
      <c r="G175" s="29">
        <v>751733.52655774751</v>
      </c>
      <c r="H175" s="29">
        <v>634275.1630330995</v>
      </c>
      <c r="I175" s="29">
        <v>516816.79950845148</v>
      </c>
      <c r="J175" s="29">
        <v>399358.43598380336</v>
      </c>
      <c r="K175" s="29">
        <v>281900.07245915546</v>
      </c>
      <c r="L175" s="29">
        <v>164441.70893450733</v>
      </c>
    </row>
    <row r="176" spans="4:12" x14ac:dyDescent="0.25">
      <c r="D176" s="34">
        <v>680</v>
      </c>
      <c r="E176" s="29">
        <v>981958.75574669801</v>
      </c>
      <c r="F176" s="29">
        <v>867777.50507847732</v>
      </c>
      <c r="G176" s="29">
        <v>753596.25441025663</v>
      </c>
      <c r="H176" s="29">
        <v>639415.00374203583</v>
      </c>
      <c r="I176" s="29">
        <v>525233.75307381514</v>
      </c>
      <c r="J176" s="29">
        <v>411052.50240559457</v>
      </c>
      <c r="K176" s="29">
        <v>296871.25173737388</v>
      </c>
      <c r="L176" s="29">
        <v>182690.00106915319</v>
      </c>
    </row>
    <row r="177" spans="4:12" x14ac:dyDescent="0.25">
      <c r="D177" s="34">
        <v>690</v>
      </c>
      <c r="E177" s="29">
        <v>977164.60563733231</v>
      </c>
      <c r="F177" s="29">
        <v>866123.1731785445</v>
      </c>
      <c r="G177" s="29">
        <v>755081.74071975669</v>
      </c>
      <c r="H177" s="29">
        <v>644040.308260969</v>
      </c>
      <c r="I177" s="29">
        <v>532998.8758021812</v>
      </c>
      <c r="J177" s="29">
        <v>421957.4433433935</v>
      </c>
      <c r="K177" s="29">
        <v>310916.01088460558</v>
      </c>
      <c r="L177" s="29">
        <v>199874.57842581789</v>
      </c>
    </row>
    <row r="178" spans="4:12" x14ac:dyDescent="0.25">
      <c r="D178" s="34">
        <v>700</v>
      </c>
      <c r="E178" s="29">
        <v>972281.61111039086</v>
      </c>
      <c r="F178" s="29">
        <v>864250.3209870141</v>
      </c>
      <c r="G178" s="29">
        <v>756219.03086363734</v>
      </c>
      <c r="H178" s="29">
        <v>648187.74074026057</v>
      </c>
      <c r="I178" s="29">
        <v>540156.45061688381</v>
      </c>
      <c r="J178" s="29">
        <v>432125.16049350705</v>
      </c>
      <c r="K178" s="29">
        <v>324093.87037013029</v>
      </c>
      <c r="L178" s="29">
        <v>216062.58024675352</v>
      </c>
    </row>
    <row r="179" spans="4:12" x14ac:dyDescent="0.25">
      <c r="D179" s="34">
        <v>710</v>
      </c>
      <c r="E179" s="29">
        <v>967322.3009319558</v>
      </c>
      <c r="F179" s="29">
        <v>862178.57256978669</v>
      </c>
      <c r="G179" s="29">
        <v>757034.84420761757</v>
      </c>
      <c r="H179" s="29">
        <v>651891.11584544845</v>
      </c>
      <c r="I179" s="29">
        <v>546747.38748327934</v>
      </c>
      <c r="J179" s="29">
        <v>441603.65912111034</v>
      </c>
      <c r="K179" s="29">
        <v>336459.93075894122</v>
      </c>
      <c r="L179" s="29">
        <v>231316.2023967721</v>
      </c>
    </row>
    <row r="180" spans="4:12" x14ac:dyDescent="0.25">
      <c r="D180" s="34">
        <v>720</v>
      </c>
      <c r="E180" s="29">
        <v>962298.04695093073</v>
      </c>
      <c r="F180" s="29">
        <v>859925.9142965764</v>
      </c>
      <c r="G180" s="29">
        <v>757553.78164222208</v>
      </c>
      <c r="H180" s="29">
        <v>655181.64898786775</v>
      </c>
      <c r="I180" s="29">
        <v>552809.51633351331</v>
      </c>
      <c r="J180" s="29">
        <v>450437.38367915899</v>
      </c>
      <c r="K180" s="29">
        <v>348065.25102480478</v>
      </c>
      <c r="L180" s="29">
        <v>245693.11837045033</v>
      </c>
    </row>
    <row r="181" spans="4:12" x14ac:dyDescent="0.25">
      <c r="D181" s="34">
        <v>730</v>
      </c>
      <c r="E181" s="29">
        <v>957219.17356613395</v>
      </c>
      <c r="F181" s="29">
        <v>857508.84298632829</v>
      </c>
      <c r="G181" s="29">
        <v>757798.51240652276</v>
      </c>
      <c r="H181" s="29">
        <v>658088.1818267171</v>
      </c>
      <c r="I181" s="29">
        <v>558377.85124691145</v>
      </c>
      <c r="J181" s="29">
        <v>458667.52066710591</v>
      </c>
      <c r="K181" s="29">
        <v>358957.19008730026</v>
      </c>
      <c r="L181" s="29">
        <v>259246.85950749461</v>
      </c>
    </row>
    <row r="182" spans="4:12" x14ac:dyDescent="0.25">
      <c r="D182" s="34">
        <v>740</v>
      </c>
      <c r="E182" s="29">
        <v>952095.05595395737</v>
      </c>
      <c r="F182" s="29">
        <v>854942.49922396173</v>
      </c>
      <c r="G182" s="29">
        <v>757789.94249396608</v>
      </c>
      <c r="H182" s="29">
        <v>660637.38576397044</v>
      </c>
      <c r="I182" s="29">
        <v>563484.82903397479</v>
      </c>
      <c r="J182" s="29">
        <v>466332.27230397915</v>
      </c>
      <c r="K182" s="29">
        <v>369179.7155739835</v>
      </c>
      <c r="L182" s="29">
        <v>272027.15884398785</v>
      </c>
    </row>
    <row r="183" spans="4:12" x14ac:dyDescent="0.25">
      <c r="D183" s="34">
        <v>750</v>
      </c>
      <c r="E183" s="29">
        <v>946934.2083193704</v>
      </c>
      <c r="F183" s="29">
        <v>852240.78748743341</v>
      </c>
      <c r="G183" s="29">
        <v>757547.3666554963</v>
      </c>
      <c r="H183" s="29">
        <v>662853.9458235593</v>
      </c>
      <c r="I183" s="29">
        <v>568160.52499162219</v>
      </c>
      <c r="J183" s="29">
        <v>473467.1041596852</v>
      </c>
      <c r="K183" s="29">
        <v>378773.68332774809</v>
      </c>
      <c r="L183" s="29">
        <v>284080.2624958111</v>
      </c>
    </row>
    <row r="184" spans="4:12" x14ac:dyDescent="0.25">
      <c r="D184" s="34">
        <v>760</v>
      </c>
      <c r="E184" s="29">
        <v>941744.3632782551</v>
      </c>
      <c r="F184" s="29">
        <v>849416.48452548508</v>
      </c>
      <c r="G184" s="29">
        <v>757088.60577271495</v>
      </c>
      <c r="H184" s="29">
        <v>664760.72701994481</v>
      </c>
      <c r="I184" s="29">
        <v>572432.84826717468</v>
      </c>
      <c r="J184" s="29">
        <v>480104.96951440454</v>
      </c>
      <c r="K184" s="29">
        <v>387777.09076163452</v>
      </c>
      <c r="L184" s="29">
        <v>295449.21200886439</v>
      </c>
    </row>
    <row r="185" spans="4:12" x14ac:dyDescent="0.25">
      <c r="D185" s="34">
        <v>770</v>
      </c>
      <c r="E185" s="29">
        <v>936532.5433448446</v>
      </c>
      <c r="F185" s="29">
        <v>846481.33725399408</v>
      </c>
      <c r="G185" s="29">
        <v>756430.13116314367</v>
      </c>
      <c r="H185" s="29">
        <v>666378.92507229326</v>
      </c>
      <c r="I185" s="29">
        <v>576327.71898144274</v>
      </c>
      <c r="J185" s="29">
        <v>486276.51289059233</v>
      </c>
      <c r="K185" s="29">
        <v>396225.30679974193</v>
      </c>
      <c r="L185" s="29">
        <v>306174.1007088914</v>
      </c>
    </row>
    <row r="186" spans="4:12" x14ac:dyDescent="0.25">
      <c r="D186" s="34">
        <v>780</v>
      </c>
      <c r="E186" s="29">
        <v>931305.12538144249</v>
      </c>
      <c r="F186" s="29">
        <v>843446.15128885361</v>
      </c>
      <c r="G186" s="29">
        <v>755587.17719626462</v>
      </c>
      <c r="H186" s="29">
        <v>667728.20310367574</v>
      </c>
      <c r="I186" s="29">
        <v>579869.22901108686</v>
      </c>
      <c r="J186" s="29">
        <v>492010.25491849799</v>
      </c>
      <c r="K186" s="29">
        <v>404151.28082590899</v>
      </c>
      <c r="L186" s="29">
        <v>316292.30673332023</v>
      </c>
    </row>
    <row r="187" spans="4:12" x14ac:dyDescent="0.25">
      <c r="D187" s="34">
        <v>790</v>
      </c>
      <c r="E187" s="29">
        <v>926067.89876618935</v>
      </c>
      <c r="F187" s="29">
        <v>840320.87110265321</v>
      </c>
      <c r="G187" s="29">
        <v>754573.84343911719</v>
      </c>
      <c r="H187" s="29">
        <v>668826.81577558117</v>
      </c>
      <c r="I187" s="29">
        <v>583079.78811204515</v>
      </c>
      <c r="J187" s="29">
        <v>497332.76044850901</v>
      </c>
      <c r="K187" s="29">
        <v>411585.73278497299</v>
      </c>
      <c r="L187" s="29">
        <v>325838.70512143697</v>
      </c>
    </row>
    <row r="188" spans="4:12" x14ac:dyDescent="0.25">
      <c r="D188" s="34">
        <v>800</v>
      </c>
      <c r="E188" s="29">
        <v>920826.11794618017</v>
      </c>
      <c r="F188" s="29">
        <v>837114.65267834556</v>
      </c>
      <c r="G188" s="29">
        <v>753403.18741051108</v>
      </c>
      <c r="H188" s="29">
        <v>669691.72214267647</v>
      </c>
      <c r="I188" s="29">
        <v>585980.25687484187</v>
      </c>
      <c r="J188" s="29">
        <v>502268.79160700738</v>
      </c>
      <c r="K188" s="29">
        <v>418557.32633917278</v>
      </c>
      <c r="L188" s="29">
        <v>334845.8610713383</v>
      </c>
    </row>
    <row r="189" spans="4:12" x14ac:dyDescent="0.25">
      <c r="D189" s="34">
        <v>810</v>
      </c>
      <c r="E189" s="29">
        <v>915584.54996603238</v>
      </c>
      <c r="F189" s="29">
        <v>833835.92943335092</v>
      </c>
      <c r="G189" s="29">
        <v>752087.30890066945</v>
      </c>
      <c r="H189" s="29">
        <v>670338.68836798798</v>
      </c>
      <c r="I189" s="29">
        <v>588590.06783530652</v>
      </c>
      <c r="J189" s="29">
        <v>506841.44730262505</v>
      </c>
      <c r="K189" s="29">
        <v>425092.82676994358</v>
      </c>
      <c r="L189" s="29">
        <v>343344.20623726211</v>
      </c>
    </row>
    <row r="190" spans="4:12" x14ac:dyDescent="0.25">
      <c r="D190" s="34">
        <v>820</v>
      </c>
      <c r="E190" s="29">
        <v>910347.51749453833</v>
      </c>
      <c r="F190" s="29">
        <v>830492.47210028057</v>
      </c>
      <c r="G190" s="29">
        <v>750637.42670602282</v>
      </c>
      <c r="H190" s="29">
        <v>670782.38131176506</v>
      </c>
      <c r="I190" s="29">
        <v>590927.3359175073</v>
      </c>
      <c r="J190" s="29">
        <v>511072.29052324966</v>
      </c>
      <c r="K190" s="29">
        <v>431217.2451289919</v>
      </c>
      <c r="L190" s="29">
        <v>351362.19973473414</v>
      </c>
    </row>
    <row r="191" spans="4:12" x14ac:dyDescent="0.25">
      <c r="D191" s="34">
        <v>830</v>
      </c>
      <c r="E191" s="29">
        <v>905118.93781275745</v>
      </c>
      <c r="F191" s="29">
        <v>827091.44317372667</v>
      </c>
      <c r="G191" s="29">
        <v>749063.9485346959</v>
      </c>
      <c r="H191" s="29">
        <v>671036.45389566501</v>
      </c>
      <c r="I191" s="29">
        <v>593008.95925663423</v>
      </c>
      <c r="J191" s="29">
        <v>514981.46461760334</v>
      </c>
      <c r="K191" s="29">
        <v>436953.96997857257</v>
      </c>
      <c r="L191" s="29">
        <v>358926.47533954168</v>
      </c>
    </row>
    <row r="192" spans="4:12" x14ac:dyDescent="0.25">
      <c r="D192" s="34">
        <v>840</v>
      </c>
      <c r="E192" s="29">
        <v>899902.35817517794</v>
      </c>
      <c r="F192" s="29">
        <v>823639.44646541704</v>
      </c>
      <c r="G192" s="29">
        <v>747376.53475565626</v>
      </c>
      <c r="H192" s="29">
        <v>671113.62304589537</v>
      </c>
      <c r="I192" s="29">
        <v>594850.71133613458</v>
      </c>
      <c r="J192" s="29">
        <v>518587.79962637369</v>
      </c>
      <c r="K192" s="29">
        <v>442324.88791661279</v>
      </c>
      <c r="L192" s="29">
        <v>366061.97620685201</v>
      </c>
    </row>
    <row r="193" spans="4:12" x14ac:dyDescent="0.25">
      <c r="D193" s="34">
        <v>850</v>
      </c>
      <c r="E193" s="29">
        <v>894700.98790979269</v>
      </c>
      <c r="F193" s="29">
        <v>820142.57225064328</v>
      </c>
      <c r="G193" s="29">
        <v>745584.15659149387</v>
      </c>
      <c r="H193" s="29">
        <v>671025.74093234458</v>
      </c>
      <c r="I193" s="29">
        <v>596467.32527319517</v>
      </c>
      <c r="J193" s="29">
        <v>521908.90961404576</v>
      </c>
      <c r="K193" s="29">
        <v>447350.49395489634</v>
      </c>
      <c r="L193" s="29">
        <v>372792.07829574693</v>
      </c>
    </row>
    <row r="194" spans="4:12" x14ac:dyDescent="0.25">
      <c r="D194" s="34">
        <v>860</v>
      </c>
      <c r="E194" s="29">
        <v>889517.72758298786</v>
      </c>
      <c r="F194" s="29">
        <v>816606.43843684136</v>
      </c>
      <c r="G194" s="29">
        <v>743695.14929069486</v>
      </c>
      <c r="H194" s="29">
        <v>670783.86014454823</v>
      </c>
      <c r="I194" s="29">
        <v>597872.57099840173</v>
      </c>
      <c r="J194" s="29">
        <v>524961.28185225523</v>
      </c>
      <c r="K194" s="29">
        <v>452049.99270610861</v>
      </c>
      <c r="L194" s="29">
        <v>379138.7035599621</v>
      </c>
    </row>
    <row r="195" spans="4:12" x14ac:dyDescent="0.25">
      <c r="D195" s="34">
        <v>870</v>
      </c>
      <c r="E195" s="29">
        <v>884355.19551961753</v>
      </c>
      <c r="F195" s="29">
        <v>813036.22813900316</v>
      </c>
      <c r="G195" s="29">
        <v>741717.26075838879</v>
      </c>
      <c r="H195" s="29">
        <v>670398.29337777453</v>
      </c>
      <c r="I195" s="29">
        <v>599079.32599716028</v>
      </c>
      <c r="J195" s="29">
        <v>527760.35861654591</v>
      </c>
      <c r="K195" s="29">
        <v>456441.39123593166</v>
      </c>
      <c r="L195" s="29">
        <v>385122.42385531729</v>
      </c>
    </row>
    <row r="196" spans="4:12" x14ac:dyDescent="0.25">
      <c r="D196" s="34">
        <v>880</v>
      </c>
      <c r="E196" s="29">
        <v>879215.75193757028</v>
      </c>
      <c r="F196" s="29">
        <v>809436.7240060172</v>
      </c>
      <c r="G196" s="29">
        <v>739657.69607446389</v>
      </c>
      <c r="H196" s="29">
        <v>669878.6681429107</v>
      </c>
      <c r="I196" s="29">
        <v>600099.6402113575</v>
      </c>
      <c r="J196" s="29">
        <v>530320.61227980431</v>
      </c>
      <c r="K196" s="29">
        <v>460541.58434825111</v>
      </c>
      <c r="L196" s="29">
        <v>390762.55641669792</v>
      </c>
    </row>
    <row r="197" spans="4:12" x14ac:dyDescent="0.25">
      <c r="D197" s="34">
        <v>890</v>
      </c>
      <c r="E197" s="29">
        <v>874101.52092844213</v>
      </c>
      <c r="F197" s="29">
        <v>805812.33960590756</v>
      </c>
      <c r="G197" s="29">
        <v>737523.15828337311</v>
      </c>
      <c r="H197" s="29">
        <v>669233.97696083854</v>
      </c>
      <c r="I197" s="29">
        <v>600944.79563830397</v>
      </c>
      <c r="J197" s="29">
        <v>532655.6143157694</v>
      </c>
      <c r="K197" s="29">
        <v>464366.43299323483</v>
      </c>
      <c r="L197" s="29">
        <v>396077.25167070027</v>
      </c>
    </row>
    <row r="198" spans="4:12" x14ac:dyDescent="0.25">
      <c r="D198" s="34">
        <v>900</v>
      </c>
      <c r="E198" s="29">
        <v>869014.4104916252</v>
      </c>
      <c r="F198" s="29">
        <v>802167.14814611559</v>
      </c>
      <c r="G198" s="29">
        <v>735319.88580060587</v>
      </c>
      <c r="H198" s="29">
        <v>668472.62345509627</v>
      </c>
      <c r="I198" s="29">
        <v>601625.36110958667</v>
      </c>
      <c r="J198" s="29">
        <v>534778.09876407706</v>
      </c>
      <c r="K198" s="29">
        <v>467930.83641856746</v>
      </c>
      <c r="L198" s="29">
        <v>401083.57407305785</v>
      </c>
    </row>
    <row r="199" spans="4:12" x14ac:dyDescent="0.25">
      <c r="D199" s="34">
        <v>910</v>
      </c>
      <c r="E199" s="29">
        <v>863956.13080741302</v>
      </c>
      <c r="F199" s="29">
        <v>798504.90877654834</v>
      </c>
      <c r="G199" s="29">
        <v>733053.68674568366</v>
      </c>
      <c r="H199" s="29">
        <v>667602.4647148191</v>
      </c>
      <c r="I199" s="29">
        <v>602151.24268395454</v>
      </c>
      <c r="J199" s="29">
        <v>536700.02065308986</v>
      </c>
      <c r="K199" s="29">
        <v>471248.79862222529</v>
      </c>
      <c r="L199" s="29">
        <v>405797.57659136062</v>
      </c>
    </row>
    <row r="200" spans="4:12" x14ac:dyDescent="0.25">
      <c r="D200" s="34">
        <v>920</v>
      </c>
      <c r="E200" s="29">
        <v>858928.21091560903</v>
      </c>
      <c r="F200" s="29">
        <v>794829.09069802635</v>
      </c>
      <c r="G200" s="29">
        <v>730729.97048044344</v>
      </c>
      <c r="H200" s="29">
        <v>666630.85026286077</v>
      </c>
      <c r="I200" s="29">
        <v>602531.73004527797</v>
      </c>
      <c r="J200" s="29">
        <v>538432.60982769518</v>
      </c>
      <c r="K200" s="29">
        <v>474333.48961011251</v>
      </c>
      <c r="L200" s="29">
        <v>410234.36939252971</v>
      </c>
    </row>
    <row r="201" spans="4:12" x14ac:dyDescent="0.25">
      <c r="D201" s="34">
        <v>930</v>
      </c>
      <c r="E201" s="29">
        <v>853932.01394907048</v>
      </c>
      <c r="F201" s="29">
        <v>791142.89527634461</v>
      </c>
      <c r="G201" s="29">
        <v>728353.77660361887</v>
      </c>
      <c r="H201" s="29">
        <v>665564.65793089313</v>
      </c>
      <c r="I201" s="29">
        <v>602775.53925816738</v>
      </c>
      <c r="J201" s="29">
        <v>539986.42058544164</v>
      </c>
      <c r="K201" s="29">
        <v>477197.30191271577</v>
      </c>
      <c r="L201" s="29">
        <v>414408.18323999003</v>
      </c>
    </row>
    <row r="202" spans="4:12" x14ac:dyDescent="0.25">
      <c r="D202" s="34">
        <v>940</v>
      </c>
      <c r="E202" s="29">
        <v>848968.75105640956</v>
      </c>
      <c r="F202" s="29">
        <v>787449.27634217707</v>
      </c>
      <c r="G202" s="29">
        <v>725929.80162794446</v>
      </c>
      <c r="H202" s="29">
        <v>664410.32691371185</v>
      </c>
      <c r="I202" s="29">
        <v>602890.85219947924</v>
      </c>
      <c r="J202" s="29">
        <v>541371.37748524663</v>
      </c>
      <c r="K202" s="29">
        <v>479851.90277101414</v>
      </c>
      <c r="L202" s="29">
        <v>418332.42805678153</v>
      </c>
    </row>
    <row r="203" spans="4:12" x14ac:dyDescent="0.25">
      <c r="D203" s="34">
        <v>950</v>
      </c>
      <c r="E203" s="29">
        <v>844039.49413469946</v>
      </c>
      <c r="F203" s="29">
        <v>783750.95883936365</v>
      </c>
      <c r="G203" s="29">
        <v>723462.42354402808</v>
      </c>
      <c r="H203" s="29">
        <v>663173.88824869238</v>
      </c>
      <c r="I203" s="29">
        <v>602885.35295335669</v>
      </c>
      <c r="J203" s="29">
        <v>542596.817658021</v>
      </c>
      <c r="K203" s="29">
        <v>482308.28236268531</v>
      </c>
      <c r="L203" s="29">
        <v>422019.74706734961</v>
      </c>
    </row>
    <row r="204" spans="4:12" x14ac:dyDescent="0.25">
      <c r="D204" s="34">
        <v>960</v>
      </c>
      <c r="E204" s="29">
        <v>839145.18748086807</v>
      </c>
      <c r="F204" s="29">
        <v>780050.45596813085</v>
      </c>
      <c r="G204" s="29">
        <v>720955.72445539362</v>
      </c>
      <c r="H204" s="29">
        <v>661860.99294265639</v>
      </c>
      <c r="I204" s="29">
        <v>602766.26142991928</v>
      </c>
      <c r="J204" s="29">
        <v>543671.52991718205</v>
      </c>
      <c r="K204" s="29">
        <v>484576.79840444494</v>
      </c>
      <c r="L204" s="29">
        <v>425482.06689170771</v>
      </c>
    </row>
    <row r="205" spans="4:12" x14ac:dyDescent="0.25">
      <c r="D205" s="34">
        <v>970</v>
      </c>
      <c r="E205" s="29">
        <v>834286.65845983918</v>
      </c>
      <c r="F205" s="29">
        <v>776350.08495568368</v>
      </c>
      <c r="G205" s="29">
        <v>718413.51145152817</v>
      </c>
      <c r="H205" s="29">
        <v>660476.93794737267</v>
      </c>
      <c r="I205" s="29">
        <v>602540.36444321717</v>
      </c>
      <c r="J205" s="29">
        <v>544603.79093906167</v>
      </c>
      <c r="K205" s="29">
        <v>486667.21743490617</v>
      </c>
      <c r="L205" s="29">
        <v>428730.64393075067</v>
      </c>
    </row>
    <row r="206" spans="4:12" x14ac:dyDescent="0.25">
      <c r="D206" s="34">
        <v>980</v>
      </c>
      <c r="E206" s="29">
        <v>829464.62727783574</v>
      </c>
      <c r="F206" s="29">
        <v>772651.98157387448</v>
      </c>
      <c r="G206" s="29">
        <v>715839.33586991311</v>
      </c>
      <c r="H206" s="29">
        <v>659026.69016595173</v>
      </c>
      <c r="I206" s="29">
        <v>602214.04446199047</v>
      </c>
      <c r="J206" s="29">
        <v>545401.39875802898</v>
      </c>
      <c r="K206" s="29">
        <v>488588.75305406773</v>
      </c>
      <c r="L206" s="29">
        <v>431776.10735010635</v>
      </c>
    </row>
    <row r="207" spans="4:12" x14ac:dyDescent="0.25">
      <c r="D207" s="34">
        <v>990</v>
      </c>
      <c r="E207" s="29">
        <v>824679.71594068967</v>
      </c>
      <c r="F207" s="29">
        <v>768958.11351226456</v>
      </c>
      <c r="G207" s="29">
        <v>713236.51108383969</v>
      </c>
      <c r="H207" s="29">
        <v>657514.90865541459</v>
      </c>
      <c r="I207" s="29">
        <v>601793.30622698972</v>
      </c>
      <c r="J207" s="29">
        <v>546071.70379856473</v>
      </c>
      <c r="K207" s="29">
        <v>490350.10137013975</v>
      </c>
      <c r="L207" s="29">
        <v>434628.49894171476</v>
      </c>
    </row>
    <row r="208" spans="4:12" x14ac:dyDescent="0.25">
      <c r="D208" s="34">
        <v>1000</v>
      </c>
      <c r="E208" s="29">
        <v>819932.4564693342</v>
      </c>
      <c r="F208" s="29">
        <v>765270.2927047119</v>
      </c>
      <c r="G208" s="29">
        <v>710608.12894008961</v>
      </c>
      <c r="H208" s="29">
        <v>655945.96517546731</v>
      </c>
      <c r="I208" s="29">
        <v>601283.80141084502</v>
      </c>
      <c r="J208" s="29">
        <v>546621.63764622284</v>
      </c>
      <c r="K208" s="29">
        <v>491959.47388160054</v>
      </c>
      <c r="L208" s="29">
        <v>437297.31011697825</v>
      </c>
    </row>
    <row r="209" spans="4:12" x14ac:dyDescent="0.25">
      <c r="D209" s="34">
        <v>1010</v>
      </c>
      <c r="E209" s="29">
        <v>815223.29843776382</v>
      </c>
      <c r="F209" s="29">
        <v>761590.1866984372</v>
      </c>
      <c r="G209" s="29">
        <v>707957.0749591107</v>
      </c>
      <c r="H209" s="29">
        <v>654323.9632197842</v>
      </c>
      <c r="I209" s="29">
        <v>600690.85148045758</v>
      </c>
      <c r="J209" s="29">
        <v>547057.73974113096</v>
      </c>
      <c r="K209" s="29">
        <v>493424.62800180446</v>
      </c>
      <c r="L209" s="29">
        <v>439791.51626247785</v>
      </c>
    </row>
    <row r="210" spans="4:12" x14ac:dyDescent="0.25">
      <c r="D210" s="34">
        <v>1020</v>
      </c>
      <c r="E210" s="29">
        <v>810552.61589258455</v>
      </c>
      <c r="F210" s="29">
        <v>757919.32914631278</v>
      </c>
      <c r="G210" s="29">
        <v>705286.04240004113</v>
      </c>
      <c r="H210" s="29">
        <v>652652.75565376948</v>
      </c>
      <c r="I210" s="29">
        <v>600019.46890749759</v>
      </c>
      <c r="J210" s="29">
        <v>547386.18216122594</v>
      </c>
      <c r="K210" s="29">
        <v>494752.89541495428</v>
      </c>
      <c r="L210" s="29">
        <v>442119.60866868251</v>
      </c>
    </row>
    <row r="211" spans="4:12" x14ac:dyDescent="0.25">
      <c r="D211" s="34">
        <v>1030</v>
      </c>
      <c r="E211" s="29">
        <v>805920.71370770095</v>
      </c>
      <c r="F211" s="29">
        <v>754259.12949566892</v>
      </c>
      <c r="G211" s="29">
        <v>702597.54528363678</v>
      </c>
      <c r="H211" s="29">
        <v>650935.96107160463</v>
      </c>
      <c r="I211" s="29">
        <v>599274.37685957248</v>
      </c>
      <c r="J211" s="29">
        <v>547612.79264754034</v>
      </c>
      <c r="K211" s="29">
        <v>495951.20843550831</v>
      </c>
      <c r="L211" s="29">
        <v>444289.62422347616</v>
      </c>
    </row>
    <row r="212" spans="4:12" x14ac:dyDescent="0.25">
      <c r="D212" s="34">
        <v>1040</v>
      </c>
      <c r="E212" s="29">
        <v>801327.83342274837</v>
      </c>
      <c r="F212" s="29">
        <v>750610.88194029592</v>
      </c>
      <c r="G212" s="29">
        <v>699893.93045784347</v>
      </c>
      <c r="H212" s="29">
        <v>649176.97897539102</v>
      </c>
      <c r="I212" s="29">
        <v>598460.02749293856</v>
      </c>
      <c r="J212" s="29">
        <v>547743.07601048623</v>
      </c>
      <c r="K212" s="29">
        <v>497026.12452803378</v>
      </c>
      <c r="L212" s="29">
        <v>446309.17304558132</v>
      </c>
    </row>
    <row r="213" spans="4:12" x14ac:dyDescent="0.25">
      <c r="D213" s="34">
        <v>1050</v>
      </c>
      <c r="E213" s="29">
        <v>796774.15860934218</v>
      </c>
      <c r="F213" s="29">
        <v>746975.77369625831</v>
      </c>
      <c r="G213" s="29">
        <v>697177.38878317445</v>
      </c>
      <c r="H213" s="29">
        <v>647379.00387009047</v>
      </c>
      <c r="I213" s="29">
        <v>597580.61895700661</v>
      </c>
      <c r="J213" s="29">
        <v>547782.23404392274</v>
      </c>
      <c r="K213" s="29">
        <v>497983.84913083888</v>
      </c>
      <c r="L213" s="29">
        <v>448185.46421775501</v>
      </c>
    </row>
    <row r="214" spans="4:12" x14ac:dyDescent="0.25">
      <c r="D214" s="34">
        <v>1060</v>
      </c>
      <c r="E214" s="29">
        <v>792259.81980522524</v>
      </c>
      <c r="F214" s="29">
        <v>743354.89265675459</v>
      </c>
      <c r="G214" s="29">
        <v>694449.96550828381</v>
      </c>
      <c r="H214" s="29">
        <v>645545.03835981316</v>
      </c>
      <c r="I214" s="29">
        <v>596640.1112113425</v>
      </c>
      <c r="J214" s="29">
        <v>547735.18406287185</v>
      </c>
      <c r="K214" s="29">
        <v>498830.25691440108</v>
      </c>
      <c r="L214" s="29">
        <v>449925.32976593042</v>
      </c>
    </row>
    <row r="215" spans="4:12" x14ac:dyDescent="0.25">
      <c r="D215" s="34">
        <v>1070</v>
      </c>
      <c r="E215" s="29">
        <v>787784.8990527147</v>
      </c>
      <c r="F215" s="29">
        <v>739749.23447632953</v>
      </c>
      <c r="G215" s="29">
        <v>691713.56989994459</v>
      </c>
      <c r="H215" s="29">
        <v>643677.90532355953</v>
      </c>
      <c r="I215" s="29">
        <v>595642.24074717448</v>
      </c>
      <c r="J215" s="29">
        <v>547606.57617078943</v>
      </c>
      <c r="K215" s="29">
        <v>499570.91159440437</v>
      </c>
      <c r="L215" s="29">
        <v>451535.24701801932</v>
      </c>
    </row>
    <row r="216" spans="4:12" x14ac:dyDescent="0.25">
      <c r="D216" s="34">
        <v>1080</v>
      </c>
      <c r="E216" s="29">
        <v>783349.43407457939</v>
      </c>
      <c r="F216" s="29">
        <v>736159.70913032768</v>
      </c>
      <c r="G216" s="29">
        <v>688969.98418607586</v>
      </c>
      <c r="H216" s="29">
        <v>641780.25924182404</v>
      </c>
      <c r="I216" s="29">
        <v>594590.53429757233</v>
      </c>
      <c r="J216" s="29">
        <v>547400.80935332063</v>
      </c>
      <c r="K216" s="29">
        <v>500211.0844090688</v>
      </c>
      <c r="L216" s="29">
        <v>453021.35946481698</v>
      </c>
    </row>
    <row r="217" spans="4:12" x14ac:dyDescent="0.25">
      <c r="D217" s="34">
        <v>1090</v>
      </c>
      <c r="E217" s="29">
        <v>778953.42211752885</v>
      </c>
      <c r="F217" s="29">
        <v>732587.1469914855</v>
      </c>
      <c r="G217" s="29">
        <v>686220.87186544202</v>
      </c>
      <c r="H217" s="29">
        <v>639854.59673939878</v>
      </c>
      <c r="I217" s="29">
        <v>593488.32161335531</v>
      </c>
      <c r="J217" s="29">
        <v>547122.04648731195</v>
      </c>
      <c r="K217" s="29">
        <v>500755.77136126853</v>
      </c>
      <c r="L217" s="29">
        <v>454389.49623522512</v>
      </c>
    </row>
    <row r="218" spans="4:12" x14ac:dyDescent="0.25">
      <c r="D218" s="34">
        <v>1100</v>
      </c>
      <c r="E218" s="29">
        <v>774596.82349076518</v>
      </c>
      <c r="F218" s="29">
        <v>729032.30446189665</v>
      </c>
      <c r="G218" s="29">
        <v>683467.78543302813</v>
      </c>
      <c r="H218" s="29">
        <v>637903.2664041596</v>
      </c>
      <c r="I218" s="29">
        <v>592338.74737529107</v>
      </c>
      <c r="J218" s="29">
        <v>546774.22834642255</v>
      </c>
      <c r="K218" s="29">
        <v>501209.7093175539</v>
      </c>
      <c r="L218" s="29">
        <v>455645.19028868538</v>
      </c>
    </row>
    <row r="219" spans="4:12" x14ac:dyDescent="0.25">
      <c r="D219" s="34">
        <v>1110</v>
      </c>
      <c r="E219" s="29">
        <v>770279.56482469616</v>
      </c>
      <c r="F219" s="29">
        <v>725495.86919535336</v>
      </c>
      <c r="G219" s="29">
        <v>680712.17356601055</v>
      </c>
      <c r="H219" s="29">
        <v>635928.47793666786</v>
      </c>
      <c r="I219" s="29">
        <v>591144.78230732493</v>
      </c>
      <c r="J219" s="29">
        <v>546361.08667798224</v>
      </c>
      <c r="K219" s="29">
        <v>501577.39104863937</v>
      </c>
      <c r="L219" s="29">
        <v>456793.69541929651</v>
      </c>
    </row>
    <row r="220" spans="4:12" x14ac:dyDescent="0.25">
      <c r="D220" s="34">
        <v>1120</v>
      </c>
      <c r="E220" s="29">
        <v>766001.54207265098</v>
      </c>
      <c r="F220" s="29">
        <v>721978.46494203887</v>
      </c>
      <c r="G220" s="29">
        <v>677955.38781142677</v>
      </c>
      <c r="H220" s="29">
        <v>633932.31068081455</v>
      </c>
      <c r="I220" s="29">
        <v>589909.23355020245</v>
      </c>
      <c r="J220" s="29">
        <v>545886.15641959035</v>
      </c>
      <c r="K220" s="29">
        <v>501863.07928897825</v>
      </c>
      <c r="L220" s="29">
        <v>457840.00215836614</v>
      </c>
    </row>
    <row r="221" spans="4:12" x14ac:dyDescent="0.25">
      <c r="D221" s="34">
        <v>1130</v>
      </c>
      <c r="E221" s="29">
        <v>761762.62327644927</v>
      </c>
      <c r="F221" s="29">
        <v>718480.6560448329</v>
      </c>
      <c r="G221" s="29">
        <v>675198.68881321652</v>
      </c>
      <c r="H221" s="29">
        <v>631916.72158160002</v>
      </c>
      <c r="I221" s="29">
        <v>588634.75434998353</v>
      </c>
      <c r="J221" s="29">
        <v>545352.78711836715</v>
      </c>
      <c r="K221" s="29">
        <v>502070.81988675072</v>
      </c>
      <c r="L221" s="29">
        <v>458788.85265513428</v>
      </c>
    </row>
    <row r="222" spans="4:12" x14ac:dyDescent="0.25">
      <c r="D222" s="34">
        <v>1140</v>
      </c>
      <c r="E222" s="29">
        <v>757562.65111495159</v>
      </c>
      <c r="F222" s="29">
        <v>715002.95161411166</v>
      </c>
      <c r="G222" s="29">
        <v>672443.25211327162</v>
      </c>
      <c r="H222" s="29">
        <v>629883.55261243158</v>
      </c>
      <c r="I222" s="29">
        <v>587323.85311159166</v>
      </c>
      <c r="J222" s="29">
        <v>544764.15361075173</v>
      </c>
      <c r="K222" s="29">
        <v>502204.45410991175</v>
      </c>
      <c r="L222" s="29">
        <v>459644.75460907177</v>
      </c>
    </row>
    <row r="223" spans="4:12" x14ac:dyDescent="0.25">
      <c r="D223" s="34">
        <v>1150</v>
      </c>
      <c r="E223" s="29">
        <v>753401.44525297743</v>
      </c>
      <c r="F223" s="29">
        <v>711545.80940558971</v>
      </c>
      <c r="G223" s="29">
        <v>669690.17355820211</v>
      </c>
      <c r="H223" s="29">
        <v>627834.5377108145</v>
      </c>
      <c r="I223" s="29">
        <v>585978.9018634269</v>
      </c>
      <c r="J223" s="29">
        <v>544123.2660160393</v>
      </c>
      <c r="K223" s="29">
        <v>502267.63016865158</v>
      </c>
      <c r="L223" s="29">
        <v>460411.99432126392</v>
      </c>
    </row>
  </sheetData>
  <mergeCells count="7">
    <mergeCell ref="C134:C146"/>
    <mergeCell ref="E132:K132"/>
    <mergeCell ref="A15:B15"/>
    <mergeCell ref="C15:D15"/>
    <mergeCell ref="E15:F15"/>
    <mergeCell ref="A19:D19"/>
    <mergeCell ref="F19:H19"/>
  </mergeCells>
  <conditionalFormatting sqref="E134:E223">
    <cfRule type="cellIs" dxfId="3" priority="4" operator="equal">
      <formula>MAX($E$134:$E$223)</formula>
    </cfRule>
  </conditionalFormatting>
  <conditionalFormatting sqref="F134:F223">
    <cfRule type="cellIs" dxfId="2" priority="3" operator="equal">
      <formula>MAX($F$134:$F$223)</formula>
    </cfRule>
  </conditionalFormatting>
  <conditionalFormatting sqref="G134:G223">
    <cfRule type="cellIs" dxfId="1" priority="1" operator="equal">
      <formula>MAX($G$134:$G$223)</formula>
    </cfRule>
  </conditionalFormatting>
  <conditionalFormatting sqref="G152">
    <cfRule type="cellIs" dxfId="0" priority="2" operator="equal">
      <formula>MAX($G$134:$G$223)</formula>
    </cfRule>
  </conditionalFormatting>
  <conditionalFormatting sqref="I38:I127">
    <cfRule type="colorScale" priority="8">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 Oni</dc:creator>
  <cp:lastModifiedBy>Mahmood Oni</cp:lastModifiedBy>
  <dcterms:created xsi:type="dcterms:W3CDTF">2024-04-09T17:04:34Z</dcterms:created>
  <dcterms:modified xsi:type="dcterms:W3CDTF">2024-04-15T10:21:51Z</dcterms:modified>
</cp:coreProperties>
</file>