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ak.Mod.Syn.Cal.Reg.Mea1" sheetId="1" r:id="rId1"/>
  </sheets>
  <calcPr calcId="124519" fullCalcOnLoad="1"/>
</workbook>
</file>

<file path=xl/sharedStrings.xml><?xml version="1.0" encoding="utf-8"?>
<sst xmlns="http://schemas.openxmlformats.org/spreadsheetml/2006/main" count="1905" uniqueCount="425">
  <si>
    <t>Hakkaisan.Module.Synthesizer.Calibration.Regular.MeasFreqAndDacValue</t>
  </si>
  <si>
    <t>IDs</t>
  </si>
  <si>
    <t>HwIds</t>
  </si>
  <si>
    <t>MeasNames</t>
  </si>
  <si>
    <t>MeasPointIds</t>
  </si>
  <si>
    <t>STATS_0</t>
  </si>
  <si>
    <t>A</t>
  </si>
  <si>
    <t>B</t>
  </si>
  <si>
    <t>C</t>
  </si>
  <si>
    <t>LIMIT_1</t>
  </si>
  <si>
    <t>R_1</t>
  </si>
  <si>
    <t>L1_1</t>
  </si>
  <si>
    <t>U1_1</t>
  </si>
  <si>
    <t>L2_1</t>
  </si>
  <si>
    <t>U2_1</t>
  </si>
  <si>
    <t>Type_1</t>
  </si>
  <si>
    <t>Factor_1</t>
  </si>
  <si>
    <t>L_1</t>
  </si>
  <si>
    <t>U_1</t>
  </si>
  <si>
    <t>Range_1</t>
  </si>
  <si>
    <t>FailsCounts_1</t>
  </si>
  <si>
    <t>STATS_1</t>
  </si>
  <si>
    <t>Min_1</t>
  </si>
  <si>
    <t>Max_1</t>
  </si>
  <si>
    <t>Mean_1</t>
  </si>
  <si>
    <t>Std_1</t>
  </si>
  <si>
    <t>Cp_1</t>
  </si>
  <si>
    <t>Cpk_1</t>
  </si>
  <si>
    <t>HIST_1</t>
  </si>
  <si>
    <t>B1_1</t>
  </si>
  <si>
    <t>B2_1</t>
  </si>
  <si>
    <t>B3_1</t>
  </si>
  <si>
    <t>B4_1</t>
  </si>
  <si>
    <t>B5_1</t>
  </si>
  <si>
    <t>SAMPLES_1</t>
  </si>
  <si>
    <t>S0_1</t>
  </si>
  <si>
    <t>S1_1</t>
  </si>
  <si>
    <t>LIMIT_2</t>
  </si>
  <si>
    <t>R_2</t>
  </si>
  <si>
    <t>L1_2</t>
  </si>
  <si>
    <t>U1_2</t>
  </si>
  <si>
    <t>L2_2</t>
  </si>
  <si>
    <t>U2_2</t>
  </si>
  <si>
    <t>Type_2</t>
  </si>
  <si>
    <t>Factor_2</t>
  </si>
  <si>
    <t>L_2</t>
  </si>
  <si>
    <t>U_2</t>
  </si>
  <si>
    <t>Range_2</t>
  </si>
  <si>
    <t>FailsCounts_2</t>
  </si>
  <si>
    <t>STATS_2</t>
  </si>
  <si>
    <t>Min_2</t>
  </si>
  <si>
    <t>Max_2</t>
  </si>
  <si>
    <t>Mean_2</t>
  </si>
  <si>
    <t>Std_2</t>
  </si>
  <si>
    <t>Cp_2</t>
  </si>
  <si>
    <t>Cpk_2</t>
  </si>
  <si>
    <t>HIST_2</t>
  </si>
  <si>
    <t>B1_2</t>
  </si>
  <si>
    <t>B2_2</t>
  </si>
  <si>
    <t>B3_2</t>
  </si>
  <si>
    <t>B4_2</t>
  </si>
  <si>
    <t>B5_2</t>
  </si>
  <si>
    <t>SAMPLES_2</t>
  </si>
  <si>
    <t>S0_2</t>
  </si>
  <si>
    <t>S1_2</t>
  </si>
  <si>
    <t>S2_2</t>
  </si>
  <si>
    <t>SETTINGS</t>
  </si>
  <si>
    <t>index</t>
  </si>
  <si>
    <t>setupFrequency</t>
  </si>
  <si>
    <t>MOD_933002|7.03125e+07~1|measuredFrequency</t>
  </si>
  <si>
    <t>MOD_933002</t>
  </si>
  <si>
    <t>measuredFrequency</t>
  </si>
  <si>
    <t>7.03125e+07~1</t>
  </si>
  <si>
    <t>00001</t>
  </si>
  <si>
    <t>7.031E+07</t>
  </si>
  <si>
    <t>MOD_933002|8.98438e+07~1|measuredFrequency</t>
  </si>
  <si>
    <t>8.98438e+07~1</t>
  </si>
  <si>
    <t>8.984E+07</t>
  </si>
  <si>
    <t>MOD_933002|5.07812e+07~1|measuredFrequency</t>
  </si>
  <si>
    <t>5.07812e+07~1</t>
  </si>
  <si>
    <t>5.078E+07</t>
  </si>
  <si>
    <t>MOD_933002|8.98438e+07~2|measuredFrequency</t>
  </si>
  <si>
    <t>8.98438e+07~2</t>
  </si>
  <si>
    <t>00002</t>
  </si>
  <si>
    <t>MOD_933002|5.07812e+07~2|measuredFrequency</t>
  </si>
  <si>
    <t>5.07812e+07~2</t>
  </si>
  <si>
    <t>MOD_933002|7.03125e+07~2|measuredFrequency</t>
  </si>
  <si>
    <t>7.03125e+07~2</t>
  </si>
  <si>
    <t>MOD_933002|7.8125e+07~1|measuredFrequency</t>
  </si>
  <si>
    <t>7.8125e+07~1</t>
  </si>
  <si>
    <t>7.812E+07</t>
  </si>
  <si>
    <t>MOD_933002|8.59375e+07~1|measuredFrequency</t>
  </si>
  <si>
    <t>8.59375e+07~1</t>
  </si>
  <si>
    <t>8.594E+07</t>
  </si>
  <si>
    <t>MOD_933002|8.98438e+07~3|measuredFrequency</t>
  </si>
  <si>
    <t>8.98438e+07~3</t>
  </si>
  <si>
    <t>00003</t>
  </si>
  <si>
    <t>MOD_933002|8.59375e+07~2|measuredFrequency</t>
  </si>
  <si>
    <t>8.59375e+07~2</t>
  </si>
  <si>
    <t>MOD_933002|7.8125e+07~2|measuredFrequency</t>
  </si>
  <si>
    <t>7.8125e+07~2</t>
  </si>
  <si>
    <t>MOD_933002|7.03125e+07~3|measuredFrequency</t>
  </si>
  <si>
    <t>7.03125e+07~3</t>
  </si>
  <si>
    <t>MOD_933002|6.25e+07~1|measuredFrequency</t>
  </si>
  <si>
    <t>6.25e+07~1</t>
  </si>
  <si>
    <t>6.250E+07</t>
  </si>
  <si>
    <t>MOD_933002|5.46875e+07~1|measuredFrequency</t>
  </si>
  <si>
    <t>5.46875e+07~1</t>
  </si>
  <si>
    <t>5.469E+07</t>
  </si>
  <si>
    <t>MOD_933002|5.07812e+07~3|measuredFrequency</t>
  </si>
  <si>
    <t>5.07812e+07~3</t>
  </si>
  <si>
    <t>MOD_933002|5.46875e+07~2|measuredFrequency</t>
  </si>
  <si>
    <t>5.46875e+07~2</t>
  </si>
  <si>
    <t>MOD_933002|6.25e+07~2|measuredFrequency</t>
  </si>
  <si>
    <t>6.25e+07~2</t>
  </si>
  <si>
    <t>MOD_933003|7.03125e+07~1|measuredFrequency</t>
  </si>
  <si>
    <t>MOD_933003</t>
  </si>
  <si>
    <t>MOD_933003|8.98438e+07~1|measuredFrequency</t>
  </si>
  <si>
    <t>MOD_933003|5.07812e+07~1|measuredFrequency</t>
  </si>
  <si>
    <t>MOD_933003|8.98438e+07~2|measuredFrequency</t>
  </si>
  <si>
    <t>MOD_933003|5.07812e+07~2|measuredFrequency</t>
  </si>
  <si>
    <t>MOD_933003|7.03125e+07~2|measuredFrequency</t>
  </si>
  <si>
    <t>MOD_933003|7.8125e+07~1|measuredFrequency</t>
  </si>
  <si>
    <t>MOD_933003|8.59375e+07~1|measuredFrequency</t>
  </si>
  <si>
    <t>MOD_933003|8.98438e+07~3|measuredFrequency</t>
  </si>
  <si>
    <t>MOD_933003|8.59375e+07~2|measuredFrequency</t>
  </si>
  <si>
    <t>MOD_933003|7.8125e+07~2|measuredFrequency</t>
  </si>
  <si>
    <t>MOD_933003|7.03125e+07~3|measuredFrequency</t>
  </si>
  <si>
    <t>MOD_933003|6.25e+07~1|measuredFrequency</t>
  </si>
  <si>
    <t>MOD_933003|5.46875e+07~1|measuredFrequency</t>
  </si>
  <si>
    <t>MOD_933003|5.07812e+07~3|measuredFrequency</t>
  </si>
  <si>
    <t>MOD_933003|5.46875e+07~2|measuredFrequency</t>
  </si>
  <si>
    <t>MOD_933003|6.25e+07~2|measuredFrequency</t>
  </si>
  <si>
    <t>MOD_933004|7.03125e+07~1|measuredFrequency</t>
  </si>
  <si>
    <t>MOD_933004</t>
  </si>
  <si>
    <t>MOD_933004|8.98438e+07~1|measuredFrequency</t>
  </si>
  <si>
    <t>MOD_933004|5.07812e+07~1|measuredFrequency</t>
  </si>
  <si>
    <t>MOD_933004|8.98438e+07~2|measuredFrequency</t>
  </si>
  <si>
    <t>MOD_933004|5.07812e+07~2|measuredFrequency</t>
  </si>
  <si>
    <t>MOD_933004|7.03125e+07~2|measuredFrequency</t>
  </si>
  <si>
    <t>MOD_933004|7.8125e+07~1|measuredFrequency</t>
  </si>
  <si>
    <t>MOD_933004|8.59375e+07~1|measuredFrequency</t>
  </si>
  <si>
    <t>MOD_933004|8.98438e+07~3|measuredFrequency</t>
  </si>
  <si>
    <t>MOD_933004|8.59375e+07~2|measuredFrequency</t>
  </si>
  <si>
    <t>MOD_933004|7.8125e+07~2|measuredFrequency</t>
  </si>
  <si>
    <t>MOD_933004|7.03125e+07~3|measuredFrequency</t>
  </si>
  <si>
    <t>MOD_933004|6.25e+07~1|measuredFrequency</t>
  </si>
  <si>
    <t>MOD_933004|5.46875e+07~1|measuredFrequency</t>
  </si>
  <si>
    <t>MOD_933004|5.07812e+07~3|measuredFrequency</t>
  </si>
  <si>
    <t>MOD_933004|5.46875e+07~2|measuredFrequency</t>
  </si>
  <si>
    <t>MOD_933004|6.25e+07~2|measuredFrequency</t>
  </si>
  <si>
    <t>MOD_933002|7.03125e+07~1|diffFrequency</t>
  </si>
  <si>
    <t>diffFrequency</t>
  </si>
  <si>
    <t>MOD_933002|8.98438e+07~1|diffFrequency</t>
  </si>
  <si>
    <t>MOD_933002|5.07812e+07~1|diffFrequency</t>
  </si>
  <si>
    <t>MOD_933002|8.98438e+07~2|diffFrequency</t>
  </si>
  <si>
    <t>MOD_933002|5.07812e+07~2|diffFrequency</t>
  </si>
  <si>
    <t>MOD_933002|7.03125e+07~2|diffFrequency</t>
  </si>
  <si>
    <t>MOD_933002|7.8125e+07~1|diffFrequency</t>
  </si>
  <si>
    <t>MOD_933002|8.59375e+07~1|diffFrequency</t>
  </si>
  <si>
    <t>MOD_933002|8.98438e+07~3|diffFrequency</t>
  </si>
  <si>
    <t>MOD_933002|8.59375e+07~2|diffFrequency</t>
  </si>
  <si>
    <t>MOD_933002|7.8125e+07~2|diffFrequency</t>
  </si>
  <si>
    <t>MOD_933002|7.03125e+07~3|diffFrequency</t>
  </si>
  <si>
    <t>MOD_933002|6.25e+07~1|diffFrequency</t>
  </si>
  <si>
    <t>MOD_933002|5.46875e+07~1|diffFrequency</t>
  </si>
  <si>
    <t>MOD_933002|5.07812e+07~3|diffFrequency</t>
  </si>
  <si>
    <t>MOD_933002|5.46875e+07~2|diffFrequency</t>
  </si>
  <si>
    <t>MOD_933002|6.25e+07~2|diffFrequency</t>
  </si>
  <si>
    <t>MOD_933003|7.03125e+07~1|diffFrequency</t>
  </si>
  <si>
    <t>MOD_933003|8.98438e+07~1|diffFrequency</t>
  </si>
  <si>
    <t>MOD_933003|5.07812e+07~1|diffFrequency</t>
  </si>
  <si>
    <t>MOD_933003|8.98438e+07~2|diffFrequency</t>
  </si>
  <si>
    <t>MOD_933003|5.07812e+07~2|diffFrequency</t>
  </si>
  <si>
    <t>MOD_933003|7.03125e+07~2|diffFrequency</t>
  </si>
  <si>
    <t>MOD_933003|7.8125e+07~1|diffFrequency</t>
  </si>
  <si>
    <t>MOD_933003|8.59375e+07~1|diffFrequency</t>
  </si>
  <si>
    <t>MOD_933003|8.98438e+07~3|diffFrequency</t>
  </si>
  <si>
    <t>MOD_933003|8.59375e+07~2|diffFrequency</t>
  </si>
  <si>
    <t>MOD_933003|7.8125e+07~2|diffFrequency</t>
  </si>
  <si>
    <t>MOD_933003|7.03125e+07~3|diffFrequency</t>
  </si>
  <si>
    <t>MOD_933003|6.25e+07~1|diffFrequency</t>
  </si>
  <si>
    <t>MOD_933003|5.46875e+07~1|diffFrequency</t>
  </si>
  <si>
    <t>MOD_933003|5.07812e+07~3|diffFrequency</t>
  </si>
  <si>
    <t>MOD_933003|5.46875e+07~2|diffFrequency</t>
  </si>
  <si>
    <t>MOD_933003|6.25e+07~2|diffFrequency</t>
  </si>
  <si>
    <t>MOD_933004|7.03125e+07~1|diffFrequency</t>
  </si>
  <si>
    <t>MOD_933004|8.98438e+07~1|diffFrequency</t>
  </si>
  <si>
    <t>MOD_933004|5.07812e+07~1|diffFrequency</t>
  </si>
  <si>
    <t>MOD_933004|8.98438e+07~2|diffFrequency</t>
  </si>
  <si>
    <t>MOD_933004|5.07812e+07~2|diffFrequency</t>
  </si>
  <si>
    <t>MOD_933004|7.03125e+07~2|diffFrequency</t>
  </si>
  <si>
    <t>MOD_933004|7.8125e+07~1|diffFrequency</t>
  </si>
  <si>
    <t>MOD_933004|8.59375e+07~1|diffFrequency</t>
  </si>
  <si>
    <t>MOD_933004|8.98438e+07~3|diffFrequency</t>
  </si>
  <si>
    <t>MOD_933004|8.59375e+07~2|diffFrequency</t>
  </si>
  <si>
    <t>MOD_933004|7.8125e+07~2|diffFrequency</t>
  </si>
  <si>
    <t>MOD_933004|7.03125e+07~3|diffFrequency</t>
  </si>
  <si>
    <t>MOD_933004|6.25e+07~1|diffFrequency</t>
  </si>
  <si>
    <t>MOD_933004|5.46875e+07~1|diffFrequency</t>
  </si>
  <si>
    <t>MOD_933004|5.07812e+07~3|diffFrequency</t>
  </si>
  <si>
    <t>MOD_933004|5.46875e+07~2|diffFrequency</t>
  </si>
  <si>
    <t>MOD_933004|6.25e+07~2|diffFrequency</t>
  </si>
  <si>
    <t>MOD_933002|7.03125e+07~1|DacValue</t>
  </si>
  <si>
    <t>DacValue</t>
  </si>
  <si>
    <t>MOD_933002|8.98438e+07~1|DacValue</t>
  </si>
  <si>
    <t>MOD_933002|5.07812e+07~1|DacValue</t>
  </si>
  <si>
    <t>MOD_933002|8.98438e+07~2|DacValue</t>
  </si>
  <si>
    <t>MOD_933002|5.07812e+07~2|DacValue</t>
  </si>
  <si>
    <t>MOD_933002|7.03125e+07~2|DacValue</t>
  </si>
  <si>
    <t>MOD_933002|7.8125e+07~1|DacValue</t>
  </si>
  <si>
    <t>MOD_933002|8.59375e+07~1|DacValue</t>
  </si>
  <si>
    <t>MOD_933002|8.98438e+07~3|DacValue</t>
  </si>
  <si>
    <t>MOD_933002|8.59375e+07~2|DacValue</t>
  </si>
  <si>
    <t>MOD_933002|7.8125e+07~2|DacValue</t>
  </si>
  <si>
    <t>MOD_933002|7.03125e+07~3|DacValue</t>
  </si>
  <si>
    <t>MOD_933002|6.25e+07~1|DacValue</t>
  </si>
  <si>
    <t>MOD_933002|5.46875e+07~1|DacValue</t>
  </si>
  <si>
    <t>MOD_933002|5.07812e+07~3|DacValue</t>
  </si>
  <si>
    <t>MOD_933002|5.46875e+07~2|DacValue</t>
  </si>
  <si>
    <t>MOD_933002|6.25e+07~2|DacValue</t>
  </si>
  <si>
    <t>MOD_933003|7.03125e+07~1|DacValue</t>
  </si>
  <si>
    <t>MOD_933003|8.98438e+07~1|DacValue</t>
  </si>
  <si>
    <t>MOD_933003|5.07812e+07~1|DacValue</t>
  </si>
  <si>
    <t>MOD_933003|8.98438e+07~2|DacValue</t>
  </si>
  <si>
    <t>MOD_933003|5.07812e+07~2|DacValue</t>
  </si>
  <si>
    <t>MOD_933003|7.03125e+07~2|DacValue</t>
  </si>
  <si>
    <t>MOD_933003|7.8125e+07~1|DacValue</t>
  </si>
  <si>
    <t>MOD_933003|8.59375e+07~1|DacValue</t>
  </si>
  <si>
    <t>MOD_933003|8.98438e+07~3|DacValue</t>
  </si>
  <si>
    <t>MOD_933003|8.59375e+07~2|DacValue</t>
  </si>
  <si>
    <t>MOD_933003|7.8125e+07~2|DacValue</t>
  </si>
  <si>
    <t>MOD_933003|7.03125e+07~3|DacValue</t>
  </si>
  <si>
    <t>MOD_933003|6.25e+07~1|DacValue</t>
  </si>
  <si>
    <t>MOD_933003|5.46875e+07~1|DacValue</t>
  </si>
  <si>
    <t>MOD_933003|5.07812e+07~3|DacValue</t>
  </si>
  <si>
    <t>MOD_933003|5.46875e+07~2|DacValue</t>
  </si>
  <si>
    <t>MOD_933003|6.25e+07~2|DacValue</t>
  </si>
  <si>
    <t>MOD_933004|7.03125e+07~1|DacValue</t>
  </si>
  <si>
    <t>MOD_933004|8.98438e+07~1|DacValue</t>
  </si>
  <si>
    <t>MOD_933004|5.07812e+07~1|DacValue</t>
  </si>
  <si>
    <t>MOD_933004|8.98438e+07~2|DacValue</t>
  </si>
  <si>
    <t>MOD_933004|5.07812e+07~2|DacValue</t>
  </si>
  <si>
    <t>MOD_933004|7.03125e+07~2|DacValue</t>
  </si>
  <si>
    <t>MOD_933004|7.8125e+07~1|DacValue</t>
  </si>
  <si>
    <t>MOD_933004|8.59375e+07~1|DacValue</t>
  </si>
  <si>
    <t>MOD_933004|8.98438e+07~3|DacValue</t>
  </si>
  <si>
    <t>MOD_933004|8.59375e+07~2|DacValue</t>
  </si>
  <si>
    <t>MOD_933004|7.8125e+07~2|DacValue</t>
  </si>
  <si>
    <t>MOD_933004|7.03125e+07~3|DacValue</t>
  </si>
  <si>
    <t>MOD_933004|6.25e+07~1|DacValue</t>
  </si>
  <si>
    <t>MOD_933004|5.46875e+07~1|DacValue</t>
  </si>
  <si>
    <t>MOD_933004|5.07812e+07~3|DacValue</t>
  </si>
  <si>
    <t>MOD_933004|5.46875e+07~2|DacValue</t>
  </si>
  <si>
    <t>MOD_933004|6.25e+07~2|DacValue</t>
  </si>
  <si>
    <t>MOD_933002|70.31e+06Hz~1|measuredFrequency</t>
  </si>
  <si>
    <t>70.31e+06Hz~1</t>
  </si>
  <si>
    <t>MOD_933002|89.84e+06Hz~1|measuredFrequency</t>
  </si>
  <si>
    <t>89.84e+06Hz~1</t>
  </si>
  <si>
    <t>MOD_933002|50.78e+06Hz~1|measuredFrequency</t>
  </si>
  <si>
    <t>50.78e+06Hz~1</t>
  </si>
  <si>
    <t>MOD_933002|89.84e+06Hz~2|measuredFrequency</t>
  </si>
  <si>
    <t>89.84e+06Hz~2</t>
  </si>
  <si>
    <t>MOD_933002|50.78e+06Hz~2|measuredFrequency</t>
  </si>
  <si>
    <t>50.78e+06Hz~2</t>
  </si>
  <si>
    <t>MOD_933002|70.31e+06Hz~2|measuredFrequency</t>
  </si>
  <si>
    <t>70.31e+06Hz~2</t>
  </si>
  <si>
    <t>MOD_933002|78.12e+06Hz~1|measuredFrequency</t>
  </si>
  <si>
    <t>78.12e+06Hz~1</t>
  </si>
  <si>
    <t>MOD_933002|85.94e+06Hz~1|measuredFrequency</t>
  </si>
  <si>
    <t>85.94e+06Hz~1</t>
  </si>
  <si>
    <t>MOD_933002|89.84e+06Hz~3|measuredFrequency</t>
  </si>
  <si>
    <t>89.84e+06Hz~3</t>
  </si>
  <si>
    <t>MOD_933002|85.94e+06Hz~2|measuredFrequency</t>
  </si>
  <si>
    <t>85.94e+06Hz~2</t>
  </si>
  <si>
    <t>MOD_933002|78.12e+06Hz~2|measuredFrequency</t>
  </si>
  <si>
    <t>78.12e+06Hz~2</t>
  </si>
  <si>
    <t>MOD_933002|70.31e+06Hz~3|measuredFrequency</t>
  </si>
  <si>
    <t>70.31e+06Hz~3</t>
  </si>
  <si>
    <t>MOD_933002|62.50e+06Hz~1|measuredFrequency</t>
  </si>
  <si>
    <t>62.50e+06Hz~1</t>
  </si>
  <si>
    <t>MOD_933002|54.69e+06Hz~1|measuredFrequency</t>
  </si>
  <si>
    <t>54.69e+06Hz~1</t>
  </si>
  <si>
    <t>MOD_933002|50.78e+06Hz~3|measuredFrequency</t>
  </si>
  <si>
    <t>50.78e+06Hz~3</t>
  </si>
  <si>
    <t>MOD_933002|54.69e+06Hz~2|measuredFrequency</t>
  </si>
  <si>
    <t>54.69e+06Hz~2</t>
  </si>
  <si>
    <t>MOD_933002|62.50e+06Hz~2|measuredFrequency</t>
  </si>
  <si>
    <t>62.50e+06Hz~2</t>
  </si>
  <si>
    <t>MOD_933003|70.31e+06Hz~1|measuredFrequency</t>
  </si>
  <si>
    <t>MOD_933003|89.84e+06Hz~1|measuredFrequency</t>
  </si>
  <si>
    <t>MOD_933003|50.78e+06Hz~1|measuredFrequency</t>
  </si>
  <si>
    <t>MOD_933003|89.84e+06Hz~2|measuredFrequency</t>
  </si>
  <si>
    <t>MOD_933003|50.78e+06Hz~2|measuredFrequency</t>
  </si>
  <si>
    <t>MOD_933003|70.31e+06Hz~2|measuredFrequency</t>
  </si>
  <si>
    <t>MOD_933003|78.12e+06Hz~1|measuredFrequency</t>
  </si>
  <si>
    <t>MOD_933003|85.94e+06Hz~1|measuredFrequency</t>
  </si>
  <si>
    <t>MOD_933003|89.84e+06Hz~3|measuredFrequency</t>
  </si>
  <si>
    <t>MOD_933003|85.94e+06Hz~2|measuredFrequency</t>
  </si>
  <si>
    <t>MOD_933003|78.12e+06Hz~2|measuredFrequency</t>
  </si>
  <si>
    <t>MOD_933003|70.31e+06Hz~3|measuredFrequency</t>
  </si>
  <si>
    <t>MOD_933003|62.50e+06Hz~1|measuredFrequency</t>
  </si>
  <si>
    <t>MOD_933003|54.69e+06Hz~1|measuredFrequency</t>
  </si>
  <si>
    <t>MOD_933003|50.78e+06Hz~3|measuredFrequency</t>
  </si>
  <si>
    <t>MOD_933003|54.69e+06Hz~2|measuredFrequency</t>
  </si>
  <si>
    <t>MOD_933003|62.50e+06Hz~2|measuredFrequency</t>
  </si>
  <si>
    <t>MOD_933004|70.31e+06Hz~1|measuredFrequency</t>
  </si>
  <si>
    <t>MOD_933004|89.84e+06Hz~1|measuredFrequency</t>
  </si>
  <si>
    <t>MOD_933004|50.78e+06Hz~1|measuredFrequency</t>
  </si>
  <si>
    <t>MOD_933004|89.84e+06Hz~2|measuredFrequency</t>
  </si>
  <si>
    <t>MOD_933004|50.78e+06Hz~2|measuredFrequency</t>
  </si>
  <si>
    <t>MOD_933004|70.31e+06Hz~2|measuredFrequency</t>
  </si>
  <si>
    <t>MOD_933004|78.12e+06Hz~1|measuredFrequency</t>
  </si>
  <si>
    <t>MOD_933004|85.94e+06Hz~1|measuredFrequency</t>
  </si>
  <si>
    <t>MOD_933004|89.84e+06Hz~3|measuredFrequency</t>
  </si>
  <si>
    <t>MOD_933004|85.94e+06Hz~2|measuredFrequency</t>
  </si>
  <si>
    <t>MOD_933004|78.12e+06Hz~2|measuredFrequency</t>
  </si>
  <si>
    <t>MOD_933004|70.31e+06Hz~3|measuredFrequency</t>
  </si>
  <si>
    <t>MOD_933004|62.50e+06Hz~1|measuredFrequency</t>
  </si>
  <si>
    <t>MOD_933004|54.69e+06Hz~1|measuredFrequency</t>
  </si>
  <si>
    <t>MOD_933004|50.78e+06Hz~3|measuredFrequency</t>
  </si>
  <si>
    <t>MOD_933004|54.69e+06Hz~2|measuredFrequency</t>
  </si>
  <si>
    <t>MOD_933004|62.50e+06Hz~2|measuredFrequency</t>
  </si>
  <si>
    <t>MOD_933002|70.31e+06Hz~1|diffFrequency</t>
  </si>
  <si>
    <t>MOD_933002|89.84e+06Hz~1|diffFrequency</t>
  </si>
  <si>
    <t>MOD_933002|50.78e+06Hz~1|diffFrequency</t>
  </si>
  <si>
    <t>MOD_933002|89.84e+06Hz~2|diffFrequency</t>
  </si>
  <si>
    <t>MOD_933002|50.78e+06Hz~2|diffFrequency</t>
  </si>
  <si>
    <t>MOD_933002|70.31e+06Hz~2|diffFrequency</t>
  </si>
  <si>
    <t>MOD_933002|78.12e+06Hz~1|diffFrequency</t>
  </si>
  <si>
    <t>MOD_933002|85.94e+06Hz~1|diffFrequency</t>
  </si>
  <si>
    <t>MOD_933002|89.84e+06Hz~3|diffFrequency</t>
  </si>
  <si>
    <t>MOD_933002|85.94e+06Hz~2|diffFrequency</t>
  </si>
  <si>
    <t>MOD_933002|78.12e+06Hz~2|diffFrequency</t>
  </si>
  <si>
    <t>MOD_933002|70.31e+06Hz~3|diffFrequency</t>
  </si>
  <si>
    <t>MOD_933002|62.50e+06Hz~1|diffFrequency</t>
  </si>
  <si>
    <t>MOD_933002|54.69e+06Hz~1|diffFrequency</t>
  </si>
  <si>
    <t>MOD_933002|50.78e+06Hz~3|diffFrequency</t>
  </si>
  <si>
    <t>MOD_933002|54.69e+06Hz~2|diffFrequency</t>
  </si>
  <si>
    <t>MOD_933002|62.50e+06Hz~2|diffFrequency</t>
  </si>
  <si>
    <t>MOD_933003|70.31e+06Hz~1|diffFrequency</t>
  </si>
  <si>
    <t>MOD_933003|89.84e+06Hz~1|diffFrequency</t>
  </si>
  <si>
    <t>MOD_933003|50.78e+06Hz~1|diffFrequency</t>
  </si>
  <si>
    <t>MOD_933003|89.84e+06Hz~2|diffFrequency</t>
  </si>
  <si>
    <t>MOD_933003|50.78e+06Hz~2|diffFrequency</t>
  </si>
  <si>
    <t>MOD_933003|70.31e+06Hz~2|diffFrequency</t>
  </si>
  <si>
    <t>MOD_933003|78.12e+06Hz~1|diffFrequency</t>
  </si>
  <si>
    <t>MOD_933003|85.94e+06Hz~1|diffFrequency</t>
  </si>
  <si>
    <t>MOD_933003|89.84e+06Hz~3|diffFrequency</t>
  </si>
  <si>
    <t>MOD_933003|85.94e+06Hz~2|diffFrequency</t>
  </si>
  <si>
    <t>MOD_933003|78.12e+06Hz~2|diffFrequency</t>
  </si>
  <si>
    <t>MOD_933003|70.31e+06Hz~3|diffFrequency</t>
  </si>
  <si>
    <t>MOD_933003|62.50e+06Hz~1|diffFrequency</t>
  </si>
  <si>
    <t>MOD_933003|54.69e+06Hz~1|diffFrequency</t>
  </si>
  <si>
    <t>MOD_933003|50.78e+06Hz~3|diffFrequency</t>
  </si>
  <si>
    <t>MOD_933003|54.69e+06Hz~2|diffFrequency</t>
  </si>
  <si>
    <t>MOD_933003|62.50e+06Hz~2|diffFrequency</t>
  </si>
  <si>
    <t>MOD_933004|70.31e+06Hz~1|diffFrequency</t>
  </si>
  <si>
    <t>MOD_933004|89.84e+06Hz~1|diffFrequency</t>
  </si>
  <si>
    <t>MOD_933004|50.78e+06Hz~1|diffFrequency</t>
  </si>
  <si>
    <t>MOD_933004|89.84e+06Hz~2|diffFrequency</t>
  </si>
  <si>
    <t>MOD_933004|50.78e+06Hz~2|diffFrequency</t>
  </si>
  <si>
    <t>MOD_933004|70.31e+06Hz~2|diffFrequency</t>
  </si>
  <si>
    <t>MOD_933004|78.12e+06Hz~1|diffFrequency</t>
  </si>
  <si>
    <t>MOD_933004|85.94e+06Hz~1|diffFrequency</t>
  </si>
  <si>
    <t>MOD_933004|89.84e+06Hz~3|diffFrequency</t>
  </si>
  <si>
    <t>MOD_933004|85.94e+06Hz~2|diffFrequency</t>
  </si>
  <si>
    <t>MOD_933004|78.12e+06Hz~2|diffFrequency</t>
  </si>
  <si>
    <t>MOD_933004|70.31e+06Hz~3|diffFrequency</t>
  </si>
  <si>
    <t>MOD_933004|62.50e+06Hz~1|diffFrequency</t>
  </si>
  <si>
    <t>MOD_933004|54.69e+06Hz~1|diffFrequency</t>
  </si>
  <si>
    <t>MOD_933004|50.78e+06Hz~3|diffFrequency</t>
  </si>
  <si>
    <t>MOD_933004|54.69e+06Hz~2|diffFrequency</t>
  </si>
  <si>
    <t>MOD_933004|62.50e+06Hz~2|diffFrequency</t>
  </si>
  <si>
    <t>MOD_933002|70.31e+06Hz~1|DacValue</t>
  </si>
  <si>
    <t>MOD_933002|89.84e+06Hz~1|DacValue</t>
  </si>
  <si>
    <t>MOD_933002|50.78e+06Hz~1|DacValue</t>
  </si>
  <si>
    <t>MOD_933002|89.84e+06Hz~2|DacValue</t>
  </si>
  <si>
    <t>MOD_933002|50.78e+06Hz~2|DacValue</t>
  </si>
  <si>
    <t>MOD_933002|70.31e+06Hz~2|DacValue</t>
  </si>
  <si>
    <t>MOD_933002|78.12e+06Hz~1|DacValue</t>
  </si>
  <si>
    <t>MOD_933002|85.94e+06Hz~1|DacValue</t>
  </si>
  <si>
    <t>MOD_933002|89.84e+06Hz~3|DacValue</t>
  </si>
  <si>
    <t>MOD_933002|85.94e+06Hz~2|DacValue</t>
  </si>
  <si>
    <t>MOD_933002|78.12e+06Hz~2|DacValue</t>
  </si>
  <si>
    <t>MOD_933002|70.31e+06Hz~3|DacValue</t>
  </si>
  <si>
    <t>MOD_933002|62.50e+06Hz~1|DacValue</t>
  </si>
  <si>
    <t>MOD_933002|54.69e+06Hz~1|DacValue</t>
  </si>
  <si>
    <t>MOD_933002|50.78e+06Hz~3|DacValue</t>
  </si>
  <si>
    <t>MOD_933002|54.69e+06Hz~2|DacValue</t>
  </si>
  <si>
    <t>MOD_933002|62.50e+06Hz~2|DacValue</t>
  </si>
  <si>
    <t>MOD_933003|70.31e+06Hz~1|DacValue</t>
  </si>
  <si>
    <t>MOD_933003|89.84e+06Hz~1|DacValue</t>
  </si>
  <si>
    <t>MOD_933003|50.78e+06Hz~1|DacValue</t>
  </si>
  <si>
    <t>MOD_933003|89.84e+06Hz~2|DacValue</t>
  </si>
  <si>
    <t>MOD_933003|50.78e+06Hz~2|DacValue</t>
  </si>
  <si>
    <t>MOD_933003|70.31e+06Hz~2|DacValue</t>
  </si>
  <si>
    <t>MOD_933003|78.12e+06Hz~1|DacValue</t>
  </si>
  <si>
    <t>MOD_933003|85.94e+06Hz~1|DacValue</t>
  </si>
  <si>
    <t>MOD_933003|89.84e+06Hz~3|DacValue</t>
  </si>
  <si>
    <t>MOD_933003|85.94e+06Hz~2|DacValue</t>
  </si>
  <si>
    <t>MOD_933003|78.12e+06Hz~2|DacValue</t>
  </si>
  <si>
    <t>MOD_933003|70.31e+06Hz~3|DacValue</t>
  </si>
  <si>
    <t>MOD_933003|62.50e+06Hz~1|DacValue</t>
  </si>
  <si>
    <t>MOD_933003|54.69e+06Hz~1|DacValue</t>
  </si>
  <si>
    <t>MOD_933003|50.78e+06Hz~3|DacValue</t>
  </si>
  <si>
    <t>MOD_933003|54.69e+06Hz~2|DacValue</t>
  </si>
  <si>
    <t>MOD_933003|62.50e+06Hz~2|DacValue</t>
  </si>
  <si>
    <t>MOD_933004|70.31e+06Hz~1|DacValue</t>
  </si>
  <si>
    <t>MOD_933004|89.84e+06Hz~1|DacValue</t>
  </si>
  <si>
    <t>MOD_933004|50.78e+06Hz~1|DacValue</t>
  </si>
  <si>
    <t>MOD_933004|89.84e+06Hz~2|DacValue</t>
  </si>
  <si>
    <t>MOD_933004|50.78e+06Hz~2|DacValue</t>
  </si>
  <si>
    <t>MOD_933004|70.31e+06Hz~2|DacValue</t>
  </si>
  <si>
    <t>MOD_933004|78.12e+06Hz~1|DacValue</t>
  </si>
  <si>
    <t>MOD_933004|85.94e+06Hz~1|DacValue</t>
  </si>
  <si>
    <t>MOD_933004|89.84e+06Hz~3|DacValue</t>
  </si>
  <si>
    <t>MOD_933004|85.94e+06Hz~2|DacValue</t>
  </si>
  <si>
    <t>MOD_933004|78.12e+06Hz~2|DacValue</t>
  </si>
  <si>
    <t>MOD_933004|70.31e+06Hz~3|DacValue</t>
  </si>
  <si>
    <t>MOD_933004|62.50e+06Hz~1|DacValue</t>
  </si>
  <si>
    <t>MOD_933004|54.69e+06Hz~1|DacValue</t>
  </si>
  <si>
    <t>MOD_933004|50.78e+06Hz~3|DacValue</t>
  </si>
  <si>
    <t>MOD_933004|54.69e+06Hz~2|DacValue</t>
  </si>
  <si>
    <t>MOD_933004|62.50e+06Hz~2|DacValue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</si>
</sst>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BP308" totalsRowShown="0">
  <autoFilter ref="A2:BP308"/>
  <tableColumns count="68">
    <tableColumn id="1" name="IDs"/>
    <tableColumn id="2" name="HwIds"/>
    <tableColumn id="3" name="MeasNames"/>
    <tableColumn id="4" name="MeasPointIds"/>
    <tableColumn id="5" name="STATS_0"/>
    <tableColumn id="6" name="A"/>
    <tableColumn id="7" name="B"/>
    <tableColumn id="8" name="C"/>
    <tableColumn id="9" name="LIMIT_1"/>
    <tableColumn id="10" name="R_1"/>
    <tableColumn id="11" name="L1_1"/>
    <tableColumn id="12" name="U1_1"/>
    <tableColumn id="13" name="L2_1"/>
    <tableColumn id="14" name="U2_1"/>
    <tableColumn id="15" name="Type_1">
      <calculatedColumnFormula>1</calculatedColumnFormula>
    </tableColumn>
    <tableColumn id="16" name="Factor_1">
      <calculatedColumnFormula>1</calculatedColumnFormula>
    </tableColumn>
    <tableColumn id="17" name="L_1">
      <calculatedColumnFormula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calculatedColumnFormula>
    </tableColumn>
    <tableColumn id="18" name="U_1">
      <calculatedColumnFormula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calculatedColumnFormula>
    </tableColumn>
    <tableColumn id="19" name="Range_1">
      <calculatedColumnFormula>[[#This Row],[U_1]]-[[#This Row],[L_1]]</calculatedColumnFormula>
    </tableColumn>
    <tableColumn id="20" name="FailsCounts_1">
      <calculatedColumnFormula>COUNTIF(Table1[[#This Row],[S0_1]:[S1_1]],"&gt;"&amp;[[#This Row],[U_1]])+COUNTIF(Table1[[#This Row],[S0_1]:[S1_1]],"&lt;"&amp;[[#This Row],[L_1]])</calculatedColumnFormula>
    </tableColumn>
    <tableColumn id="21" name="STATS_1"/>
    <tableColumn id="22" name="Min_1">
      <calculatedColumnFormula>_xlfn.MINIFS(Table1[[#This Row],[S0_1]:[S1_1]],Table1[[#This Row],[S0_1]:[S1_1]],"&gt;="&amp;[[#This Row],[L_1]],Table1[[#This Row],[S0_1]:[S1_1]],"&lt;="&amp;[[#This Row],[U_1]])</calculatedColumnFormula>
    </tableColumn>
    <tableColumn id="23" name="Max_1">
      <calculatedColumnFormula>_xlfn.MAXIFS(Table1[[#This Row],[S0_1]:[S1_1]],Table1[[#This Row],[S0_1]:[S1_1]],"&gt;="&amp;[[#This Row],[L_1]],Table1[[#This Row],[S0_1]:[S1_1]],"&lt;="&amp;[[#This Row],[U_1]])</calculatedColumnFormula>
    </tableColumn>
    <tableColumn id="24" name="Mean_1">
      <calculatedColumnFormula>IF(AND([[#This Row],[U_1]]=0,[[#This Row],[L_1]]=0),AVERAGE(Table1[[#This Row],[S0_1]:[S1_1]]),AVERAGEIFS(Table1[[#This Row],[S0_1]:[S1_1]],Table1[[#This Row],[S0_1]:[S1_1]],"&gt;="&amp;[[#This Row],[L_1]],Table1[[#This Row],[S0_1]:[S1_1]],"&lt;="&amp;[[#This Row],[U_1]]))</calculatedColumnFormula>
    </tableColumn>
    <tableColumn id="25" name="Std_1">
      <calculatedColumnFormula>_xlfn.STDEV.S((IF([[#This Row],[L_1]]=0,TRUE,Table1[[#This Row],[S0_1]:[S1_1]]&gt;=[[#This Row],[L_1]]))*(IF([[#This Row],[U_1]]=0,TRUE,Table1[[#This Row],[S0_1]:[S1_1]]&lt;=[[#This Row],[U_1]]))*(Table1[[#This Row],[S0_1]:[S1_1]]))</calculatedColumnFormula>
    </tableColumn>
    <tableColumn id="26" name="Cp_1">
      <calculatedColumnFormula>IF([[#This Row],[Std_1]]&gt;0,ROUND([[#This Row],[Range_1]]/(6*[[#This Row],[Std_1]]),2),0)</calculatedColumnFormula>
    </tableColumn>
    <tableColumn id="27" name="Cpk_1">
      <calculatedColumnFormula>IF([[#This Row],[Std_1]]&gt;0,ROUND(MIN(ABS([[#This Row],[U_1]]-[[#This Row],[Mean_1]])/(3*[[#This Row],[Std_1]]),ABS([[#This Row],[Mean_1]]-[[#This Row],[L_1]])/(3*[[#This Row],[Std_1]])),2),0)</calculatedColumnFormula>
    </tableColumn>
    <tableColumn id="28" name="HIST_1"/>
    <tableColumn id="29" name="B1_1"/>
    <tableColumn id="30" name="B2_1"/>
    <tableColumn id="31" name="B3_1"/>
    <tableColumn id="32" name="B4_1"/>
    <tableColumn id="33" name="B5_1"/>
    <tableColumn id="34" name="SAMPLES_1"/>
    <tableColumn id="35" name="S0_1"/>
    <tableColumn id="36" name="S1_1"/>
    <tableColumn id="37" name="LIMIT_2"/>
    <tableColumn id="38" name="R_2"/>
    <tableColumn id="39" name="L1_2"/>
    <tableColumn id="40" name="U1_2"/>
    <tableColumn id="41" name="L2_2"/>
    <tableColumn id="42" name="U2_2"/>
    <tableColumn id="43" name="Type_2">
      <calculatedColumnFormula>1</calculatedColumnFormula>
    </tableColumn>
    <tableColumn id="44" name="Factor_2">
      <calculatedColumnFormula>1</calculatedColumnFormula>
    </tableColumn>
    <tableColumn id="45" name="L_2">
      <calculatedColumnFormula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calculatedColumnFormula>
    </tableColumn>
    <tableColumn id="46" name="U_2">
      <calculatedColumnFormula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calculatedColumnFormula>
    </tableColumn>
    <tableColumn id="47" name="Range_2">
      <calculatedColumnFormula>[[#This Row],[U_2]]-[[#This Row],[L_2]]</calculatedColumnFormula>
    </tableColumn>
    <tableColumn id="48" name="FailsCounts_2">
      <calculatedColumnFormula>COUNTIF(Table1[[#This Row],[S0_2]:[S2_2]],"&gt;"&amp;[[#This Row],[U_2]])+COUNTIF(Table1[[#This Row],[S0_2]:[S2_2]],"&lt;"&amp;[[#This Row],[L_2]])</calculatedColumnFormula>
    </tableColumn>
    <tableColumn id="49" name="STATS_2"/>
    <tableColumn id="50" name="Min_2">
      <calculatedColumnFormula>_xlfn.MINIFS(Table1[[#This Row],[S0_2]:[S2_2]],Table1[[#This Row],[S0_2]:[S2_2]],"&gt;="&amp;[[#This Row],[L_2]],Table1[[#This Row],[S0_2]:[S2_2]],"&lt;="&amp;[[#This Row],[U_2]])</calculatedColumnFormula>
    </tableColumn>
    <tableColumn id="51" name="Max_2">
      <calculatedColumnFormula>_xlfn.MAXIFS(Table1[[#This Row],[S0_2]:[S2_2]],Table1[[#This Row],[S0_2]:[S2_2]],"&gt;="&amp;[[#This Row],[L_2]],Table1[[#This Row],[S0_2]:[S2_2]],"&lt;="&amp;[[#This Row],[U_2]])</calculatedColumnFormula>
    </tableColumn>
    <tableColumn id="52" name="Mean_2">
      <calculatedColumnFormula>IF(AND([[#This Row],[U_2]]=0,[[#This Row],[L_2]]=0),AVERAGE(Table1[[#This Row],[S0_2]:[S2_2]]),AVERAGEIFS(Table1[[#This Row],[S0_2]:[S2_2]],Table1[[#This Row],[S0_2]:[S2_2]],"&gt;="&amp;[[#This Row],[L_2]],Table1[[#This Row],[S0_2]:[S2_2]],"&lt;="&amp;[[#This Row],[U_2]]))</calculatedColumnFormula>
    </tableColumn>
    <tableColumn id="53" name="Std_2">
      <calculatedColumnFormula>_xlfn.STDEV.S((IF([[#This Row],[L_2]]=0,TRUE,Table1[[#This Row],[S0_2]:[S2_2]]&gt;=[[#This Row],[L_2]]))*(IF([[#This Row],[U_2]]=0,TRUE,Table1[[#This Row],[S0_2]:[S2_2]]&lt;=[[#This Row],[U_2]]))*(Table1[[#This Row],[S0_2]:[S2_2]]))</calculatedColumnFormula>
    </tableColumn>
    <tableColumn id="54" name="Cp_2">
      <calculatedColumnFormula>IF([[#This Row],[Std_2]]&gt;0,ROUND([[#This Row],[Range_2]]/(6*[[#This Row],[Std_2]]),2),0)</calculatedColumnFormula>
    </tableColumn>
    <tableColumn id="55" name="Cpk_2">
      <calculatedColumnFormula>IF([[#This Row],[Std_2]]&gt;0,ROUND(MIN(ABS([[#This Row],[U_2]]-[[#This Row],[Mean_2]])/(3*[[#This Row],[Std_2]]),ABS([[#This Row],[Mean_2]]-[[#This Row],[L_2]])/(3*[[#This Row],[Std_2]])),2),0)</calculatedColumnFormula>
    </tableColumn>
    <tableColumn id="56" name="HIST_2"/>
    <tableColumn id="57" name="B1_2"/>
    <tableColumn id="58" name="B2_2"/>
    <tableColumn id="59" name="B3_2"/>
    <tableColumn id="60" name="B4_2"/>
    <tableColumn id="61" name="B5_2"/>
    <tableColumn id="62" name="SAMPLES_2"/>
    <tableColumn id="63" name="S0_2"/>
    <tableColumn id="64" name="S1_2"/>
    <tableColumn id="65" name="S2_2"/>
    <tableColumn id="66" name="SETTINGS"/>
    <tableColumn id="67" name="index"/>
    <tableColumn id="68" name="setupFrequenc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308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/>
    </sheetView>
  </sheetViews>
  <sheetFormatPr defaultRowHeight="15" outlineLevelCol="1"/>
  <cols>
    <col min="6" max="8" width="0" hidden="1" customWidth="1" outlineLevel="1"/>
    <col min="10" max="20" width="0" hidden="1" customWidth="1" outlineLevel="1"/>
    <col min="22" max="27" width="0" hidden="1" customWidth="1" outlineLevel="1"/>
    <col min="29" max="33" width="0" hidden="1" customWidth="1" outlineLevel="1"/>
    <col min="35" max="36" width="0" hidden="1" customWidth="1" outlineLevel="1"/>
    <col min="38" max="48" width="0" hidden="1" customWidth="1" outlineLevel="1"/>
    <col min="50" max="55" width="0" hidden="1" customWidth="1" outlineLevel="1"/>
    <col min="57" max="61" width="0" hidden="1" customWidth="1" outlineLevel="1"/>
    <col min="63" max="65" width="0" hidden="1" customWidth="1" outlineLevel="1"/>
    <col min="67" max="68" width="0" hidden="1" customWidth="1" outlineLevel="1"/>
  </cols>
  <sheetData>
    <row r="1" spans="1:68">
      <c r="A1" t="s">
        <v>0</v>
      </c>
    </row>
    <row r="2" spans="1:68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F2" t="s">
        <v>32</v>
      </c>
      <c r="AG2" t="s">
        <v>33</v>
      </c>
      <c r="AH2" t="s">
        <v>34</v>
      </c>
      <c r="AI2" t="s">
        <v>35</v>
      </c>
      <c r="AJ2" t="s">
        <v>36</v>
      </c>
      <c r="AK2" t="s">
        <v>37</v>
      </c>
      <c r="AL2" t="s">
        <v>38</v>
      </c>
      <c r="AM2" t="s">
        <v>39</v>
      </c>
      <c r="AN2" t="s">
        <v>40</v>
      </c>
      <c r="AO2" t="s">
        <v>41</v>
      </c>
      <c r="AP2" t="s">
        <v>42</v>
      </c>
      <c r="AQ2" t="s">
        <v>43</v>
      </c>
      <c r="AR2" t="s">
        <v>44</v>
      </c>
      <c r="AS2" t="s">
        <v>45</v>
      </c>
      <c r="AT2" t="s">
        <v>46</v>
      </c>
      <c r="AU2" t="s">
        <v>47</v>
      </c>
      <c r="AV2" t="s">
        <v>48</v>
      </c>
      <c r="AW2" t="s">
        <v>49</v>
      </c>
      <c r="AX2" t="s">
        <v>50</v>
      </c>
      <c r="AY2" t="s">
        <v>51</v>
      </c>
      <c r="AZ2" t="s">
        <v>52</v>
      </c>
      <c r="BA2" t="s">
        <v>53</v>
      </c>
      <c r="BB2" t="s">
        <v>54</v>
      </c>
      <c r="BC2" t="s">
        <v>55</v>
      </c>
      <c r="BD2" t="s">
        <v>56</v>
      </c>
      <c r="BE2" t="s">
        <v>57</v>
      </c>
      <c r="BF2" t="s">
        <v>58</v>
      </c>
      <c r="BG2" t="s">
        <v>59</v>
      </c>
      <c r="BH2" t="s">
        <v>60</v>
      </c>
      <c r="BI2" t="s">
        <v>61</v>
      </c>
      <c r="BJ2" t="s">
        <v>62</v>
      </c>
      <c r="BK2" t="s">
        <v>63</v>
      </c>
      <c r="BL2" t="s">
        <v>64</v>
      </c>
      <c r="BM2" t="s">
        <v>65</v>
      </c>
      <c r="BN2" t="s">
        <v>66</v>
      </c>
      <c r="BO2" t="s">
        <v>67</v>
      </c>
      <c r="BP2" t="s">
        <v>68</v>
      </c>
    </row>
    <row r="3" spans="1:68">
      <c r="A3" t="s">
        <v>69</v>
      </c>
      <c r="B3" t="s">
        <v>70</v>
      </c>
      <c r="C3" t="s">
        <v>71</v>
      </c>
      <c r="D3" t="s">
        <v>72</v>
      </c>
      <c r="J3">
        <v>4500000000</v>
      </c>
      <c r="K3">
        <v>2000000000</v>
      </c>
      <c r="L3">
        <v>7000000000</v>
      </c>
      <c r="M3">
        <v>2000000000</v>
      </c>
      <c r="N3">
        <v>7000000000</v>
      </c>
      <c r="O3">
        <f>1</f>
        <v>0</v>
      </c>
      <c r="P3">
        <f>1</f>
        <v>0</v>
      </c>
      <c r="Q3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3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3">
        <f>[[#This Row],[U_1]]-[[#This Row],[L_1]]</f>
        <v>0</v>
      </c>
      <c r="T3">
        <f>COUNTIF(Table1[[#This Row],[S0_1]:[S1_1]],"&gt;"&amp;[[#This Row],[U_1]])+COUNTIF(Table1[[#This Row],[S0_1]:[S1_1]],"&lt;"&amp;[[#This Row],[L_1]])</f>
        <v>0</v>
      </c>
      <c r="V3">
        <f>_xlfn.MINIFS(Table1[[#This Row],[S0_1]:[S1_1]],Table1[[#This Row],[S0_1]:[S1_1]],"&gt;="&amp;[[#This Row],[L_1]],Table1[[#This Row],[S0_1]:[S1_1]],"&lt;="&amp;[[#This Row],[U_1]])</f>
        <v>0</v>
      </c>
      <c r="W3">
        <f>_xlfn.MAXIFS(Table1[[#This Row],[S0_1]:[S1_1]],Table1[[#This Row],[S0_1]:[S1_1]],"&gt;="&amp;[[#This Row],[L_1]],Table1[[#This Row],[S0_1]:[S1_1]],"&lt;="&amp;[[#This Row],[U_1]])</f>
        <v>0</v>
      </c>
      <c r="X3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3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3">
        <f>IF([[#This Row],[Std_1]]&gt;0,ROUND([[#This Row],[Range_1]]/(6*[[#This Row],[Std_1]]),2),0)</f>
        <v>0</v>
      </c>
      <c r="AA3">
        <f>IF([[#This Row],[Std_1]]&gt;0,ROUND(MIN(ABS([[#This Row],[U_1]]-[[#This Row],[Mean_1]])/(3*[[#This Row],[Std_1]]),ABS([[#This Row],[Mean_1]]-[[#This Row],[L_1]])/(3*[[#This Row],[Std_1]])),2),0)</f>
        <v>0</v>
      </c>
      <c r="AC3">
        <v>0</v>
      </c>
      <c r="AD3">
        <v>0</v>
      </c>
      <c r="AE3">
        <v>0</v>
      </c>
      <c r="AF3">
        <v>0</v>
      </c>
      <c r="AG3">
        <v>0</v>
      </c>
      <c r="AI3">
        <v>4376000000</v>
      </c>
      <c r="AJ3">
        <v>4376000000</v>
      </c>
      <c r="AL3">
        <v>4500000000</v>
      </c>
      <c r="AM3">
        <v>2000000000</v>
      </c>
      <c r="AN3">
        <v>7000000000</v>
      </c>
      <c r="AO3">
        <v>2000000000</v>
      </c>
      <c r="AP3">
        <v>7000000000</v>
      </c>
      <c r="AQ3">
        <f>1</f>
        <v>0</v>
      </c>
      <c r="AR3">
        <f>1</f>
        <v>0</v>
      </c>
      <c r="AS3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3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3">
        <f>[[#This Row],[U_2]]-[[#This Row],[L_2]]</f>
        <v>0</v>
      </c>
      <c r="AV3">
        <f>COUNTIF(Table1[[#This Row],[S0_2]:[S2_2]],"&gt;"&amp;[[#This Row],[U_2]])+COUNTIF(Table1[[#This Row],[S0_2]:[S2_2]],"&lt;"&amp;[[#This Row],[L_2]])</f>
        <v>0</v>
      </c>
      <c r="AX3">
        <f>_xlfn.MINIFS(Table1[[#This Row],[S0_2]:[S2_2]],Table1[[#This Row],[S0_2]:[S2_2]],"&gt;="&amp;[[#This Row],[L_2]],Table1[[#This Row],[S0_2]:[S2_2]],"&lt;="&amp;[[#This Row],[U_2]])</f>
        <v>0</v>
      </c>
      <c r="AY3">
        <f>_xlfn.MAXIFS(Table1[[#This Row],[S0_2]:[S2_2]],Table1[[#This Row],[S0_2]:[S2_2]],"&gt;="&amp;[[#This Row],[L_2]],Table1[[#This Row],[S0_2]:[S2_2]],"&lt;="&amp;[[#This Row],[U_2]])</f>
        <v>0</v>
      </c>
      <c r="AZ3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3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3">
        <f>IF([[#This Row],[Std_2]]&gt;0,ROUND([[#This Row],[Range_2]]/(6*[[#This Row],[Std_2]]),2),0)</f>
        <v>0</v>
      </c>
      <c r="BC3">
        <f>IF([[#This Row],[Std_2]]&gt;0,ROUND(MIN(ABS([[#This Row],[U_2]]-[[#This Row],[Mean_2]])/(3*[[#This Row],[Std_2]]),ABS([[#This Row],[Mean_2]]-[[#This Row],[L_2]])/(3*[[#This Row],[Std_2]])),2),0)</f>
        <v>0</v>
      </c>
      <c r="BE3">
        <v>0</v>
      </c>
      <c r="BF3">
        <v>0</v>
      </c>
      <c r="BG3">
        <v>0</v>
      </c>
      <c r="BH3">
        <v>0</v>
      </c>
      <c r="BI3">
        <v>0</v>
      </c>
      <c r="BK3">
        <v>4376000000</v>
      </c>
      <c r="BL3">
        <v>4376000000</v>
      </c>
      <c r="BM3">
        <v>4376000000</v>
      </c>
      <c r="BO3" t="s">
        <v>73</v>
      </c>
      <c r="BP3" t="s">
        <v>74</v>
      </c>
    </row>
    <row r="4" spans="1:68">
      <c r="A4" t="s">
        <v>75</v>
      </c>
      <c r="B4" t="s">
        <v>70</v>
      </c>
      <c r="C4" t="s">
        <v>71</v>
      </c>
      <c r="D4" t="s">
        <v>76</v>
      </c>
      <c r="J4">
        <v>4500000000</v>
      </c>
      <c r="K4">
        <v>2000000000</v>
      </c>
      <c r="L4">
        <v>7000000000</v>
      </c>
      <c r="M4">
        <v>2000000000</v>
      </c>
      <c r="N4">
        <v>7000000000</v>
      </c>
      <c r="O4">
        <f>1</f>
        <v>0</v>
      </c>
      <c r="P4">
        <f>1</f>
        <v>0</v>
      </c>
      <c r="Q4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4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4">
        <f>[[#This Row],[U_1]]-[[#This Row],[L_1]]</f>
        <v>0</v>
      </c>
      <c r="T4">
        <f>COUNTIF(Table1[[#This Row],[S0_1]:[S1_1]],"&gt;"&amp;[[#This Row],[U_1]])+COUNTIF(Table1[[#This Row],[S0_1]:[S1_1]],"&lt;"&amp;[[#This Row],[L_1]])</f>
        <v>0</v>
      </c>
      <c r="V4">
        <f>_xlfn.MINIFS(Table1[[#This Row],[S0_1]:[S1_1]],Table1[[#This Row],[S0_1]:[S1_1]],"&gt;="&amp;[[#This Row],[L_1]],Table1[[#This Row],[S0_1]:[S1_1]],"&lt;="&amp;[[#This Row],[U_1]])</f>
        <v>0</v>
      </c>
      <c r="W4">
        <f>_xlfn.MAXIFS(Table1[[#This Row],[S0_1]:[S1_1]],Table1[[#This Row],[S0_1]:[S1_1]],"&gt;="&amp;[[#This Row],[L_1]],Table1[[#This Row],[S0_1]:[S1_1]],"&lt;="&amp;[[#This Row],[U_1]])</f>
        <v>0</v>
      </c>
      <c r="X4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4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4">
        <f>IF([[#This Row],[Std_1]]&gt;0,ROUND([[#This Row],[Range_1]]/(6*[[#This Row],[Std_1]]),2),0)</f>
        <v>0</v>
      </c>
      <c r="AA4">
        <f>IF([[#This Row],[Std_1]]&gt;0,ROUND(MIN(ABS([[#This Row],[U_1]]-[[#This Row],[Mean_1]])/(3*[[#This Row],[Std_1]]),ABS([[#This Row],[Mean_1]]-[[#This Row],[L_1]])/(3*[[#This Row],[Std_1]])),2),0)</f>
        <v>0</v>
      </c>
      <c r="AC4">
        <v>0</v>
      </c>
      <c r="AD4">
        <v>0</v>
      </c>
      <c r="AE4">
        <v>0</v>
      </c>
      <c r="AF4">
        <v>0</v>
      </c>
      <c r="AG4">
        <v>0</v>
      </c>
      <c r="AI4">
        <v>5685000000</v>
      </c>
      <c r="AJ4">
        <v>5685000000</v>
      </c>
      <c r="AL4">
        <v>4500000000</v>
      </c>
      <c r="AM4">
        <v>2000000000</v>
      </c>
      <c r="AN4">
        <v>7000000000</v>
      </c>
      <c r="AO4">
        <v>2000000000</v>
      </c>
      <c r="AP4">
        <v>7000000000</v>
      </c>
      <c r="AQ4">
        <f>1</f>
        <v>0</v>
      </c>
      <c r="AR4">
        <f>1</f>
        <v>0</v>
      </c>
      <c r="AS4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4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4">
        <f>[[#This Row],[U_2]]-[[#This Row],[L_2]]</f>
        <v>0</v>
      </c>
      <c r="AV4">
        <f>COUNTIF(Table1[[#This Row],[S0_2]:[S2_2]],"&gt;"&amp;[[#This Row],[U_2]])+COUNTIF(Table1[[#This Row],[S0_2]:[S2_2]],"&lt;"&amp;[[#This Row],[L_2]])</f>
        <v>0</v>
      </c>
      <c r="AX4">
        <f>_xlfn.MINIFS(Table1[[#This Row],[S0_2]:[S2_2]],Table1[[#This Row],[S0_2]:[S2_2]],"&gt;="&amp;[[#This Row],[L_2]],Table1[[#This Row],[S0_2]:[S2_2]],"&lt;="&amp;[[#This Row],[U_2]])</f>
        <v>0</v>
      </c>
      <c r="AY4">
        <f>_xlfn.MAXIFS(Table1[[#This Row],[S0_2]:[S2_2]],Table1[[#This Row],[S0_2]:[S2_2]],"&gt;="&amp;[[#This Row],[L_2]],Table1[[#This Row],[S0_2]:[S2_2]],"&lt;="&amp;[[#This Row],[U_2]])</f>
        <v>0</v>
      </c>
      <c r="AZ4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4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4">
        <f>IF([[#This Row],[Std_2]]&gt;0,ROUND([[#This Row],[Range_2]]/(6*[[#This Row],[Std_2]]),2),0)</f>
        <v>0</v>
      </c>
      <c r="BC4">
        <f>IF([[#This Row],[Std_2]]&gt;0,ROUND(MIN(ABS([[#This Row],[U_2]]-[[#This Row],[Mean_2]])/(3*[[#This Row],[Std_2]]),ABS([[#This Row],[Mean_2]]-[[#This Row],[L_2]])/(3*[[#This Row],[Std_2]])),2),0)</f>
        <v>0</v>
      </c>
      <c r="BE4">
        <v>0</v>
      </c>
      <c r="BF4">
        <v>0</v>
      </c>
      <c r="BG4">
        <v>0</v>
      </c>
      <c r="BH4">
        <v>0</v>
      </c>
      <c r="BI4">
        <v>0</v>
      </c>
      <c r="BK4">
        <v>5685000000</v>
      </c>
      <c r="BL4">
        <v>5685000000</v>
      </c>
      <c r="BM4">
        <v>5685000000</v>
      </c>
      <c r="BO4" t="s">
        <v>73</v>
      </c>
      <c r="BP4" t="s">
        <v>77</v>
      </c>
    </row>
    <row r="5" spans="1:68">
      <c r="A5" t="s">
        <v>78</v>
      </c>
      <c r="B5" t="s">
        <v>70</v>
      </c>
      <c r="C5" t="s">
        <v>71</v>
      </c>
      <c r="D5" t="s">
        <v>79</v>
      </c>
      <c r="J5">
        <v>4500000000</v>
      </c>
      <c r="K5">
        <v>2000000000</v>
      </c>
      <c r="L5">
        <v>7000000000</v>
      </c>
      <c r="M5">
        <v>2000000000</v>
      </c>
      <c r="N5">
        <v>7000000000</v>
      </c>
      <c r="O5">
        <f>1</f>
        <v>0</v>
      </c>
      <c r="P5">
        <f>1</f>
        <v>0</v>
      </c>
      <c r="Q5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5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5">
        <f>[[#This Row],[U_1]]-[[#This Row],[L_1]]</f>
        <v>0</v>
      </c>
      <c r="T5">
        <f>COUNTIF(Table1[[#This Row],[S0_1]:[S1_1]],"&gt;"&amp;[[#This Row],[U_1]])+COUNTIF(Table1[[#This Row],[S0_1]:[S1_1]],"&lt;"&amp;[[#This Row],[L_1]])</f>
        <v>0</v>
      </c>
      <c r="V5">
        <f>_xlfn.MINIFS(Table1[[#This Row],[S0_1]:[S1_1]],Table1[[#This Row],[S0_1]:[S1_1]],"&gt;="&amp;[[#This Row],[L_1]],Table1[[#This Row],[S0_1]:[S1_1]],"&lt;="&amp;[[#This Row],[U_1]])</f>
        <v>0</v>
      </c>
      <c r="W5">
        <f>_xlfn.MAXIFS(Table1[[#This Row],[S0_1]:[S1_1]],Table1[[#This Row],[S0_1]:[S1_1]],"&gt;="&amp;[[#This Row],[L_1]],Table1[[#This Row],[S0_1]:[S1_1]],"&lt;="&amp;[[#This Row],[U_1]])</f>
        <v>0</v>
      </c>
      <c r="X5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5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5">
        <f>IF([[#This Row],[Std_1]]&gt;0,ROUND([[#This Row],[Range_1]]/(6*[[#This Row],[Std_1]]),2),0)</f>
        <v>0</v>
      </c>
      <c r="AA5">
        <f>IF([[#This Row],[Std_1]]&gt;0,ROUND(MIN(ABS([[#This Row],[U_1]]-[[#This Row],[Mean_1]])/(3*[[#This Row],[Std_1]]),ABS([[#This Row],[Mean_1]]-[[#This Row],[L_1]])/(3*[[#This Row],[Std_1]])),2),0)</f>
        <v>0</v>
      </c>
      <c r="AC5">
        <v>0</v>
      </c>
      <c r="AD5">
        <v>0</v>
      </c>
      <c r="AE5">
        <v>0</v>
      </c>
      <c r="AF5">
        <v>0</v>
      </c>
      <c r="AG5">
        <v>0</v>
      </c>
      <c r="AI5">
        <v>3075000000</v>
      </c>
      <c r="AJ5">
        <v>3075000000</v>
      </c>
      <c r="AL5">
        <v>4500000000</v>
      </c>
      <c r="AM5">
        <v>2000000000</v>
      </c>
      <c r="AN5">
        <v>7000000000</v>
      </c>
      <c r="AO5">
        <v>2000000000</v>
      </c>
      <c r="AP5">
        <v>7000000000</v>
      </c>
      <c r="AQ5">
        <f>1</f>
        <v>0</v>
      </c>
      <c r="AR5">
        <f>1</f>
        <v>0</v>
      </c>
      <c r="AS5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5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5">
        <f>[[#This Row],[U_2]]-[[#This Row],[L_2]]</f>
        <v>0</v>
      </c>
      <c r="AV5">
        <f>COUNTIF(Table1[[#This Row],[S0_2]:[S2_2]],"&gt;"&amp;[[#This Row],[U_2]])+COUNTIF(Table1[[#This Row],[S0_2]:[S2_2]],"&lt;"&amp;[[#This Row],[L_2]])</f>
        <v>0</v>
      </c>
      <c r="AX5">
        <f>_xlfn.MINIFS(Table1[[#This Row],[S0_2]:[S2_2]],Table1[[#This Row],[S0_2]:[S2_2]],"&gt;="&amp;[[#This Row],[L_2]],Table1[[#This Row],[S0_2]:[S2_2]],"&lt;="&amp;[[#This Row],[U_2]])</f>
        <v>0</v>
      </c>
      <c r="AY5">
        <f>_xlfn.MAXIFS(Table1[[#This Row],[S0_2]:[S2_2]],Table1[[#This Row],[S0_2]:[S2_2]],"&gt;="&amp;[[#This Row],[L_2]],Table1[[#This Row],[S0_2]:[S2_2]],"&lt;="&amp;[[#This Row],[U_2]])</f>
        <v>0</v>
      </c>
      <c r="AZ5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5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5">
        <f>IF([[#This Row],[Std_2]]&gt;0,ROUND([[#This Row],[Range_2]]/(6*[[#This Row],[Std_2]]),2),0)</f>
        <v>0</v>
      </c>
      <c r="BC5">
        <f>IF([[#This Row],[Std_2]]&gt;0,ROUND(MIN(ABS([[#This Row],[U_2]]-[[#This Row],[Mean_2]])/(3*[[#This Row],[Std_2]]),ABS([[#This Row],[Mean_2]]-[[#This Row],[L_2]])/(3*[[#This Row],[Std_2]])),2),0)</f>
        <v>0</v>
      </c>
      <c r="BE5">
        <v>0</v>
      </c>
      <c r="BF5">
        <v>0</v>
      </c>
      <c r="BG5">
        <v>0</v>
      </c>
      <c r="BH5">
        <v>0</v>
      </c>
      <c r="BI5">
        <v>0</v>
      </c>
      <c r="BK5">
        <v>3075000000</v>
      </c>
      <c r="BL5">
        <v>3075000000</v>
      </c>
      <c r="BM5">
        <v>3075000000</v>
      </c>
      <c r="BO5" t="s">
        <v>73</v>
      </c>
      <c r="BP5" t="s">
        <v>80</v>
      </c>
    </row>
    <row r="6" spans="1:68">
      <c r="A6" t="s">
        <v>81</v>
      </c>
      <c r="B6" t="s">
        <v>70</v>
      </c>
      <c r="C6" t="s">
        <v>71</v>
      </c>
      <c r="D6" t="s">
        <v>82</v>
      </c>
      <c r="J6">
        <v>4500000000</v>
      </c>
      <c r="K6">
        <v>2000000000</v>
      </c>
      <c r="L6">
        <v>7000000000</v>
      </c>
      <c r="M6">
        <v>2000000000</v>
      </c>
      <c r="N6">
        <v>7000000000</v>
      </c>
      <c r="O6">
        <f>1</f>
        <v>0</v>
      </c>
      <c r="P6">
        <f>1</f>
        <v>0</v>
      </c>
      <c r="Q6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6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6">
        <f>[[#This Row],[U_1]]-[[#This Row],[L_1]]</f>
        <v>0</v>
      </c>
      <c r="T6">
        <f>COUNTIF(Table1[[#This Row],[S0_1]:[S1_1]],"&gt;"&amp;[[#This Row],[U_1]])+COUNTIF(Table1[[#This Row],[S0_1]:[S1_1]],"&lt;"&amp;[[#This Row],[L_1]])</f>
        <v>0</v>
      </c>
      <c r="V6">
        <f>_xlfn.MINIFS(Table1[[#This Row],[S0_1]:[S1_1]],Table1[[#This Row],[S0_1]:[S1_1]],"&gt;="&amp;[[#This Row],[L_1]],Table1[[#This Row],[S0_1]:[S1_1]],"&lt;="&amp;[[#This Row],[U_1]])</f>
        <v>0</v>
      </c>
      <c r="W6">
        <f>_xlfn.MAXIFS(Table1[[#This Row],[S0_1]:[S1_1]],Table1[[#This Row],[S0_1]:[S1_1]],"&gt;="&amp;[[#This Row],[L_1]],Table1[[#This Row],[S0_1]:[S1_1]],"&lt;="&amp;[[#This Row],[U_1]])</f>
        <v>0</v>
      </c>
      <c r="X6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6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6">
        <f>IF([[#This Row],[Std_1]]&gt;0,ROUND([[#This Row],[Range_1]]/(6*[[#This Row],[Std_1]]),2),0)</f>
        <v>0</v>
      </c>
      <c r="AA6">
        <f>IF([[#This Row],[Std_1]]&gt;0,ROUND(MIN(ABS([[#This Row],[U_1]]-[[#This Row],[Mean_1]])/(3*[[#This Row],[Std_1]]),ABS([[#This Row],[Mean_1]]-[[#This Row],[L_1]])/(3*[[#This Row],[Std_1]])),2),0)</f>
        <v>0</v>
      </c>
      <c r="AC6">
        <v>0</v>
      </c>
      <c r="AD6">
        <v>0</v>
      </c>
      <c r="AE6">
        <v>0</v>
      </c>
      <c r="AF6">
        <v>0</v>
      </c>
      <c r="AG6">
        <v>0</v>
      </c>
      <c r="AI6">
        <v>5685000000</v>
      </c>
      <c r="AJ6">
        <v>5685000000</v>
      </c>
      <c r="AL6">
        <v>4500000000</v>
      </c>
      <c r="AM6">
        <v>2000000000</v>
      </c>
      <c r="AN6">
        <v>7000000000</v>
      </c>
      <c r="AO6">
        <v>2000000000</v>
      </c>
      <c r="AP6">
        <v>7000000000</v>
      </c>
      <c r="AQ6">
        <f>1</f>
        <v>0</v>
      </c>
      <c r="AR6">
        <f>1</f>
        <v>0</v>
      </c>
      <c r="AS6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6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6">
        <f>[[#This Row],[U_2]]-[[#This Row],[L_2]]</f>
        <v>0</v>
      </c>
      <c r="AV6">
        <f>COUNTIF(Table1[[#This Row],[S0_2]:[S2_2]],"&gt;"&amp;[[#This Row],[U_2]])+COUNTIF(Table1[[#This Row],[S0_2]:[S2_2]],"&lt;"&amp;[[#This Row],[L_2]])</f>
        <v>0</v>
      </c>
      <c r="AX6">
        <f>_xlfn.MINIFS(Table1[[#This Row],[S0_2]:[S2_2]],Table1[[#This Row],[S0_2]:[S2_2]],"&gt;="&amp;[[#This Row],[L_2]],Table1[[#This Row],[S0_2]:[S2_2]],"&lt;="&amp;[[#This Row],[U_2]])</f>
        <v>0</v>
      </c>
      <c r="AY6">
        <f>_xlfn.MAXIFS(Table1[[#This Row],[S0_2]:[S2_2]],Table1[[#This Row],[S0_2]:[S2_2]],"&gt;="&amp;[[#This Row],[L_2]],Table1[[#This Row],[S0_2]:[S2_2]],"&lt;="&amp;[[#This Row],[U_2]])</f>
        <v>0</v>
      </c>
      <c r="AZ6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6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6">
        <f>IF([[#This Row],[Std_2]]&gt;0,ROUND([[#This Row],[Range_2]]/(6*[[#This Row],[Std_2]]),2),0)</f>
        <v>0</v>
      </c>
      <c r="BC6">
        <f>IF([[#This Row],[Std_2]]&gt;0,ROUND(MIN(ABS([[#This Row],[U_2]]-[[#This Row],[Mean_2]])/(3*[[#This Row],[Std_2]]),ABS([[#This Row],[Mean_2]]-[[#This Row],[L_2]])/(3*[[#This Row],[Std_2]])),2),0)</f>
        <v>0</v>
      </c>
      <c r="BE6">
        <v>0</v>
      </c>
      <c r="BF6">
        <v>0</v>
      </c>
      <c r="BG6">
        <v>0</v>
      </c>
      <c r="BH6">
        <v>0</v>
      </c>
      <c r="BI6">
        <v>0</v>
      </c>
      <c r="BK6">
        <v>5685000000</v>
      </c>
      <c r="BL6">
        <v>5685000000</v>
      </c>
      <c r="BM6">
        <v>5685000000</v>
      </c>
      <c r="BO6" t="s">
        <v>83</v>
      </c>
      <c r="BP6" t="s">
        <v>77</v>
      </c>
    </row>
    <row r="7" spans="1:68">
      <c r="A7" t="s">
        <v>84</v>
      </c>
      <c r="B7" t="s">
        <v>70</v>
      </c>
      <c r="C7" t="s">
        <v>71</v>
      </c>
      <c r="D7" t="s">
        <v>85</v>
      </c>
      <c r="J7">
        <v>4500000000</v>
      </c>
      <c r="K7">
        <v>2000000000</v>
      </c>
      <c r="L7">
        <v>7000000000</v>
      </c>
      <c r="M7">
        <v>2000000000</v>
      </c>
      <c r="N7">
        <v>7000000000</v>
      </c>
      <c r="O7">
        <f>1</f>
        <v>0</v>
      </c>
      <c r="P7">
        <f>1</f>
        <v>0</v>
      </c>
      <c r="Q7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7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7">
        <f>[[#This Row],[U_1]]-[[#This Row],[L_1]]</f>
        <v>0</v>
      </c>
      <c r="T7">
        <f>COUNTIF(Table1[[#This Row],[S0_1]:[S1_1]],"&gt;"&amp;[[#This Row],[U_1]])+COUNTIF(Table1[[#This Row],[S0_1]:[S1_1]],"&lt;"&amp;[[#This Row],[L_1]])</f>
        <v>0</v>
      </c>
      <c r="V7">
        <f>_xlfn.MINIFS(Table1[[#This Row],[S0_1]:[S1_1]],Table1[[#This Row],[S0_1]:[S1_1]],"&gt;="&amp;[[#This Row],[L_1]],Table1[[#This Row],[S0_1]:[S1_1]],"&lt;="&amp;[[#This Row],[U_1]])</f>
        <v>0</v>
      </c>
      <c r="W7">
        <f>_xlfn.MAXIFS(Table1[[#This Row],[S0_1]:[S1_1]],Table1[[#This Row],[S0_1]:[S1_1]],"&gt;="&amp;[[#This Row],[L_1]],Table1[[#This Row],[S0_1]:[S1_1]],"&lt;="&amp;[[#This Row],[U_1]])</f>
        <v>0</v>
      </c>
      <c r="X7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7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7">
        <f>IF([[#This Row],[Std_1]]&gt;0,ROUND([[#This Row],[Range_1]]/(6*[[#This Row],[Std_1]]),2),0)</f>
        <v>0</v>
      </c>
      <c r="AA7">
        <f>IF([[#This Row],[Std_1]]&gt;0,ROUND(MIN(ABS([[#This Row],[U_1]]-[[#This Row],[Mean_1]])/(3*[[#This Row],[Std_1]]),ABS([[#This Row],[Mean_1]]-[[#This Row],[L_1]])/(3*[[#This Row],[Std_1]])),2),0)</f>
        <v>0</v>
      </c>
      <c r="AC7">
        <v>0</v>
      </c>
      <c r="AD7">
        <v>0</v>
      </c>
      <c r="AE7">
        <v>0</v>
      </c>
      <c r="AF7">
        <v>0</v>
      </c>
      <c r="AG7">
        <v>0</v>
      </c>
      <c r="AI7">
        <v>3075000000</v>
      </c>
      <c r="AJ7">
        <v>3075000000</v>
      </c>
      <c r="AL7">
        <v>4500000000</v>
      </c>
      <c r="AM7">
        <v>2000000000</v>
      </c>
      <c r="AN7">
        <v>7000000000</v>
      </c>
      <c r="AO7">
        <v>2000000000</v>
      </c>
      <c r="AP7">
        <v>7000000000</v>
      </c>
      <c r="AQ7">
        <f>1</f>
        <v>0</v>
      </c>
      <c r="AR7">
        <f>1</f>
        <v>0</v>
      </c>
      <c r="AS7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7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7">
        <f>[[#This Row],[U_2]]-[[#This Row],[L_2]]</f>
        <v>0</v>
      </c>
      <c r="AV7">
        <f>COUNTIF(Table1[[#This Row],[S0_2]:[S2_2]],"&gt;"&amp;[[#This Row],[U_2]])+COUNTIF(Table1[[#This Row],[S0_2]:[S2_2]],"&lt;"&amp;[[#This Row],[L_2]])</f>
        <v>0</v>
      </c>
      <c r="AX7">
        <f>_xlfn.MINIFS(Table1[[#This Row],[S0_2]:[S2_2]],Table1[[#This Row],[S0_2]:[S2_2]],"&gt;="&amp;[[#This Row],[L_2]],Table1[[#This Row],[S0_2]:[S2_2]],"&lt;="&amp;[[#This Row],[U_2]])</f>
        <v>0</v>
      </c>
      <c r="AY7">
        <f>_xlfn.MAXIFS(Table1[[#This Row],[S0_2]:[S2_2]],Table1[[#This Row],[S0_2]:[S2_2]],"&gt;="&amp;[[#This Row],[L_2]],Table1[[#This Row],[S0_2]:[S2_2]],"&lt;="&amp;[[#This Row],[U_2]])</f>
        <v>0</v>
      </c>
      <c r="AZ7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7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7">
        <f>IF([[#This Row],[Std_2]]&gt;0,ROUND([[#This Row],[Range_2]]/(6*[[#This Row],[Std_2]]),2),0)</f>
        <v>0</v>
      </c>
      <c r="BC7">
        <f>IF([[#This Row],[Std_2]]&gt;0,ROUND(MIN(ABS([[#This Row],[U_2]]-[[#This Row],[Mean_2]])/(3*[[#This Row],[Std_2]]),ABS([[#This Row],[Mean_2]]-[[#This Row],[L_2]])/(3*[[#This Row],[Std_2]])),2),0)</f>
        <v>0</v>
      </c>
      <c r="BE7">
        <v>0</v>
      </c>
      <c r="BF7">
        <v>0</v>
      </c>
      <c r="BG7">
        <v>0</v>
      </c>
      <c r="BH7">
        <v>0</v>
      </c>
      <c r="BI7">
        <v>0</v>
      </c>
      <c r="BK7">
        <v>3075000000</v>
      </c>
      <c r="BL7">
        <v>3075000000</v>
      </c>
      <c r="BM7">
        <v>3075000000</v>
      </c>
      <c r="BO7" t="s">
        <v>83</v>
      </c>
      <c r="BP7" t="s">
        <v>80</v>
      </c>
    </row>
    <row r="8" spans="1:68">
      <c r="A8" t="s">
        <v>86</v>
      </c>
      <c r="B8" t="s">
        <v>70</v>
      </c>
      <c r="C8" t="s">
        <v>71</v>
      </c>
      <c r="D8" t="s">
        <v>87</v>
      </c>
      <c r="J8">
        <v>4500000000</v>
      </c>
      <c r="K8">
        <v>2000000000</v>
      </c>
      <c r="L8">
        <v>7000000000</v>
      </c>
      <c r="M8">
        <v>2000000000</v>
      </c>
      <c r="N8">
        <v>7000000000</v>
      </c>
      <c r="O8">
        <f>1</f>
        <v>0</v>
      </c>
      <c r="P8">
        <f>1</f>
        <v>0</v>
      </c>
      <c r="Q8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8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8">
        <f>[[#This Row],[U_1]]-[[#This Row],[L_1]]</f>
        <v>0</v>
      </c>
      <c r="T8">
        <f>COUNTIF(Table1[[#This Row],[S0_1]:[S1_1]],"&gt;"&amp;[[#This Row],[U_1]])+COUNTIF(Table1[[#This Row],[S0_1]:[S1_1]],"&lt;"&amp;[[#This Row],[L_1]])</f>
        <v>0</v>
      </c>
      <c r="V8">
        <f>_xlfn.MINIFS(Table1[[#This Row],[S0_1]:[S1_1]],Table1[[#This Row],[S0_1]:[S1_1]],"&gt;="&amp;[[#This Row],[L_1]],Table1[[#This Row],[S0_1]:[S1_1]],"&lt;="&amp;[[#This Row],[U_1]])</f>
        <v>0</v>
      </c>
      <c r="W8">
        <f>_xlfn.MAXIFS(Table1[[#This Row],[S0_1]:[S1_1]],Table1[[#This Row],[S0_1]:[S1_1]],"&gt;="&amp;[[#This Row],[L_1]],Table1[[#This Row],[S0_1]:[S1_1]],"&lt;="&amp;[[#This Row],[U_1]])</f>
        <v>0</v>
      </c>
      <c r="X8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8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8">
        <f>IF([[#This Row],[Std_1]]&gt;0,ROUND([[#This Row],[Range_1]]/(6*[[#This Row],[Std_1]]),2),0)</f>
        <v>0</v>
      </c>
      <c r="AA8">
        <f>IF([[#This Row],[Std_1]]&gt;0,ROUND(MIN(ABS([[#This Row],[U_1]]-[[#This Row],[Mean_1]])/(3*[[#This Row],[Std_1]]),ABS([[#This Row],[Mean_1]]-[[#This Row],[L_1]])/(3*[[#This Row],[Std_1]])),2),0)</f>
        <v>0</v>
      </c>
      <c r="AC8">
        <v>0</v>
      </c>
      <c r="AD8">
        <v>0</v>
      </c>
      <c r="AE8">
        <v>0</v>
      </c>
      <c r="AF8">
        <v>0</v>
      </c>
      <c r="AG8">
        <v>0</v>
      </c>
      <c r="AI8">
        <v>4376000000</v>
      </c>
      <c r="AJ8">
        <v>4376000000</v>
      </c>
      <c r="AL8">
        <v>4500000000</v>
      </c>
      <c r="AM8">
        <v>2000000000</v>
      </c>
      <c r="AN8">
        <v>7000000000</v>
      </c>
      <c r="AO8">
        <v>2000000000</v>
      </c>
      <c r="AP8">
        <v>7000000000</v>
      </c>
      <c r="AQ8">
        <f>1</f>
        <v>0</v>
      </c>
      <c r="AR8">
        <f>1</f>
        <v>0</v>
      </c>
      <c r="AS8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8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8">
        <f>[[#This Row],[U_2]]-[[#This Row],[L_2]]</f>
        <v>0</v>
      </c>
      <c r="AV8">
        <f>COUNTIF(Table1[[#This Row],[S0_2]:[S2_2]],"&gt;"&amp;[[#This Row],[U_2]])+COUNTIF(Table1[[#This Row],[S0_2]:[S2_2]],"&lt;"&amp;[[#This Row],[L_2]])</f>
        <v>0</v>
      </c>
      <c r="AX8">
        <f>_xlfn.MINIFS(Table1[[#This Row],[S0_2]:[S2_2]],Table1[[#This Row],[S0_2]:[S2_2]],"&gt;="&amp;[[#This Row],[L_2]],Table1[[#This Row],[S0_2]:[S2_2]],"&lt;="&amp;[[#This Row],[U_2]])</f>
        <v>0</v>
      </c>
      <c r="AY8">
        <f>_xlfn.MAXIFS(Table1[[#This Row],[S0_2]:[S2_2]],Table1[[#This Row],[S0_2]:[S2_2]],"&gt;="&amp;[[#This Row],[L_2]],Table1[[#This Row],[S0_2]:[S2_2]],"&lt;="&amp;[[#This Row],[U_2]])</f>
        <v>0</v>
      </c>
      <c r="AZ8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8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8">
        <f>IF([[#This Row],[Std_2]]&gt;0,ROUND([[#This Row],[Range_2]]/(6*[[#This Row],[Std_2]]),2),0)</f>
        <v>0</v>
      </c>
      <c r="BC8">
        <f>IF([[#This Row],[Std_2]]&gt;0,ROUND(MIN(ABS([[#This Row],[U_2]]-[[#This Row],[Mean_2]])/(3*[[#This Row],[Std_2]]),ABS([[#This Row],[Mean_2]]-[[#This Row],[L_2]])/(3*[[#This Row],[Std_2]])),2),0)</f>
        <v>0</v>
      </c>
      <c r="BE8">
        <v>0</v>
      </c>
      <c r="BF8">
        <v>0</v>
      </c>
      <c r="BG8">
        <v>0</v>
      </c>
      <c r="BH8">
        <v>0</v>
      </c>
      <c r="BI8">
        <v>0</v>
      </c>
      <c r="BK8">
        <v>4376000000</v>
      </c>
      <c r="BL8">
        <v>4376000000</v>
      </c>
      <c r="BM8">
        <v>4376000000</v>
      </c>
      <c r="BO8" t="s">
        <v>83</v>
      </c>
      <c r="BP8" t="s">
        <v>74</v>
      </c>
    </row>
    <row r="9" spans="1:68">
      <c r="A9" t="s">
        <v>88</v>
      </c>
      <c r="B9" t="s">
        <v>70</v>
      </c>
      <c r="C9" t="s">
        <v>71</v>
      </c>
      <c r="D9" t="s">
        <v>89</v>
      </c>
      <c r="J9">
        <v>4500000000</v>
      </c>
      <c r="K9">
        <v>2000000000</v>
      </c>
      <c r="L9">
        <v>7000000000</v>
      </c>
      <c r="M9">
        <v>2000000000</v>
      </c>
      <c r="N9">
        <v>7000000000</v>
      </c>
      <c r="O9">
        <f>1</f>
        <v>0</v>
      </c>
      <c r="P9">
        <f>1</f>
        <v>0</v>
      </c>
      <c r="Q9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9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9">
        <f>[[#This Row],[U_1]]-[[#This Row],[L_1]]</f>
        <v>0</v>
      </c>
      <c r="T9">
        <f>COUNTIF(Table1[[#This Row],[S0_1]:[S1_1]],"&gt;"&amp;[[#This Row],[U_1]])+COUNTIF(Table1[[#This Row],[S0_1]:[S1_1]],"&lt;"&amp;[[#This Row],[L_1]])</f>
        <v>0</v>
      </c>
      <c r="V9">
        <f>_xlfn.MINIFS(Table1[[#This Row],[S0_1]:[S1_1]],Table1[[#This Row],[S0_1]:[S1_1]],"&gt;="&amp;[[#This Row],[L_1]],Table1[[#This Row],[S0_1]:[S1_1]],"&lt;="&amp;[[#This Row],[U_1]])</f>
        <v>0</v>
      </c>
      <c r="W9">
        <f>_xlfn.MAXIFS(Table1[[#This Row],[S0_1]:[S1_1]],Table1[[#This Row],[S0_1]:[S1_1]],"&gt;="&amp;[[#This Row],[L_1]],Table1[[#This Row],[S0_1]:[S1_1]],"&lt;="&amp;[[#This Row],[U_1]])</f>
        <v>0</v>
      </c>
      <c r="X9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9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9">
        <f>IF([[#This Row],[Std_1]]&gt;0,ROUND([[#This Row],[Range_1]]/(6*[[#This Row],[Std_1]]),2),0)</f>
        <v>0</v>
      </c>
      <c r="AA9">
        <f>IF([[#This Row],[Std_1]]&gt;0,ROUND(MIN(ABS([[#This Row],[U_1]]-[[#This Row],[Mean_1]])/(3*[[#This Row],[Std_1]]),ABS([[#This Row],[Mean_1]]-[[#This Row],[L_1]])/(3*[[#This Row],[Std_1]])),2),0)</f>
        <v>0</v>
      </c>
      <c r="AC9">
        <v>0</v>
      </c>
      <c r="AD9">
        <v>0</v>
      </c>
      <c r="AE9">
        <v>0</v>
      </c>
      <c r="AF9">
        <v>0</v>
      </c>
      <c r="AG9">
        <v>0</v>
      </c>
      <c r="AI9">
        <v>4898000000</v>
      </c>
      <c r="AJ9">
        <v>4898000000</v>
      </c>
      <c r="AL9">
        <v>4500000000</v>
      </c>
      <c r="AM9">
        <v>2000000000</v>
      </c>
      <c r="AN9">
        <v>7000000000</v>
      </c>
      <c r="AO9">
        <v>2000000000</v>
      </c>
      <c r="AP9">
        <v>7000000000</v>
      </c>
      <c r="AQ9">
        <f>1</f>
        <v>0</v>
      </c>
      <c r="AR9">
        <f>1</f>
        <v>0</v>
      </c>
      <c r="AS9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9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9">
        <f>[[#This Row],[U_2]]-[[#This Row],[L_2]]</f>
        <v>0</v>
      </c>
      <c r="AV9">
        <f>COUNTIF(Table1[[#This Row],[S0_2]:[S2_2]],"&gt;"&amp;[[#This Row],[U_2]])+COUNTIF(Table1[[#This Row],[S0_2]:[S2_2]],"&lt;"&amp;[[#This Row],[L_2]])</f>
        <v>0</v>
      </c>
      <c r="AX9">
        <f>_xlfn.MINIFS(Table1[[#This Row],[S0_2]:[S2_2]],Table1[[#This Row],[S0_2]:[S2_2]],"&gt;="&amp;[[#This Row],[L_2]],Table1[[#This Row],[S0_2]:[S2_2]],"&lt;="&amp;[[#This Row],[U_2]])</f>
        <v>0</v>
      </c>
      <c r="AY9">
        <f>_xlfn.MAXIFS(Table1[[#This Row],[S0_2]:[S2_2]],Table1[[#This Row],[S0_2]:[S2_2]],"&gt;="&amp;[[#This Row],[L_2]],Table1[[#This Row],[S0_2]:[S2_2]],"&lt;="&amp;[[#This Row],[U_2]])</f>
        <v>0</v>
      </c>
      <c r="AZ9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9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9">
        <f>IF([[#This Row],[Std_2]]&gt;0,ROUND([[#This Row],[Range_2]]/(6*[[#This Row],[Std_2]]),2),0)</f>
        <v>0</v>
      </c>
      <c r="BC9">
        <f>IF([[#This Row],[Std_2]]&gt;0,ROUND(MIN(ABS([[#This Row],[U_2]]-[[#This Row],[Mean_2]])/(3*[[#This Row],[Std_2]]),ABS([[#This Row],[Mean_2]]-[[#This Row],[L_2]])/(3*[[#This Row],[Std_2]])),2),0)</f>
        <v>0</v>
      </c>
      <c r="BE9">
        <v>0</v>
      </c>
      <c r="BF9">
        <v>0</v>
      </c>
      <c r="BG9">
        <v>0</v>
      </c>
      <c r="BH9">
        <v>0</v>
      </c>
      <c r="BI9">
        <v>0</v>
      </c>
      <c r="BK9">
        <v>4898000000</v>
      </c>
      <c r="BL9">
        <v>4898000000</v>
      </c>
      <c r="BM9">
        <v>4898000000</v>
      </c>
      <c r="BO9" t="s">
        <v>73</v>
      </c>
      <c r="BP9" t="s">
        <v>90</v>
      </c>
    </row>
    <row r="10" spans="1:68">
      <c r="A10" t="s">
        <v>91</v>
      </c>
      <c r="B10" t="s">
        <v>70</v>
      </c>
      <c r="C10" t="s">
        <v>71</v>
      </c>
      <c r="D10" t="s">
        <v>92</v>
      </c>
      <c r="J10">
        <v>4500000000</v>
      </c>
      <c r="K10">
        <v>2000000000</v>
      </c>
      <c r="L10">
        <v>7000000000</v>
      </c>
      <c r="M10">
        <v>2000000000</v>
      </c>
      <c r="N10">
        <v>7000000000</v>
      </c>
      <c r="O10">
        <f>1</f>
        <v>0</v>
      </c>
      <c r="P10">
        <f>1</f>
        <v>0</v>
      </c>
      <c r="Q10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0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0">
        <f>[[#This Row],[U_1]]-[[#This Row],[L_1]]</f>
        <v>0</v>
      </c>
      <c r="T10">
        <f>COUNTIF(Table1[[#This Row],[S0_1]:[S1_1]],"&gt;"&amp;[[#This Row],[U_1]])+COUNTIF(Table1[[#This Row],[S0_1]:[S1_1]],"&lt;"&amp;[[#This Row],[L_1]])</f>
        <v>0</v>
      </c>
      <c r="V10">
        <f>_xlfn.MINIFS(Table1[[#This Row],[S0_1]:[S1_1]],Table1[[#This Row],[S0_1]:[S1_1]],"&gt;="&amp;[[#This Row],[L_1]],Table1[[#This Row],[S0_1]:[S1_1]],"&lt;="&amp;[[#This Row],[U_1]])</f>
        <v>0</v>
      </c>
      <c r="W10">
        <f>_xlfn.MAXIFS(Table1[[#This Row],[S0_1]:[S1_1]],Table1[[#This Row],[S0_1]:[S1_1]],"&gt;="&amp;[[#This Row],[L_1]],Table1[[#This Row],[S0_1]:[S1_1]],"&lt;="&amp;[[#This Row],[U_1]])</f>
        <v>0</v>
      </c>
      <c r="X10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0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0">
        <f>IF([[#This Row],[Std_1]]&gt;0,ROUND([[#This Row],[Range_1]]/(6*[[#This Row],[Std_1]]),2),0)</f>
        <v>0</v>
      </c>
      <c r="AA10">
        <f>IF([[#This Row],[Std_1]]&gt;0,ROUND(MIN(ABS([[#This Row],[U_1]]-[[#This Row],[Mean_1]])/(3*[[#This Row],[Std_1]]),ABS([[#This Row],[Mean_1]]-[[#This Row],[L_1]])/(3*[[#This Row],[Std_1]])),2),0)</f>
        <v>0</v>
      </c>
      <c r="AC10">
        <v>0</v>
      </c>
      <c r="AD10">
        <v>0</v>
      </c>
      <c r="AE10">
        <v>0</v>
      </c>
      <c r="AF10">
        <v>0</v>
      </c>
      <c r="AG10">
        <v>0</v>
      </c>
      <c r="AI10">
        <v>5422000000</v>
      </c>
      <c r="AJ10">
        <v>5422000000</v>
      </c>
      <c r="AL10">
        <v>4500000000</v>
      </c>
      <c r="AM10">
        <v>2000000000</v>
      </c>
      <c r="AN10">
        <v>7000000000</v>
      </c>
      <c r="AO10">
        <v>2000000000</v>
      </c>
      <c r="AP10">
        <v>7000000000</v>
      </c>
      <c r="AQ10">
        <f>1</f>
        <v>0</v>
      </c>
      <c r="AR10">
        <f>1</f>
        <v>0</v>
      </c>
      <c r="AS10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0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0">
        <f>[[#This Row],[U_2]]-[[#This Row],[L_2]]</f>
        <v>0</v>
      </c>
      <c r="AV10">
        <f>COUNTIF(Table1[[#This Row],[S0_2]:[S2_2]],"&gt;"&amp;[[#This Row],[U_2]])+COUNTIF(Table1[[#This Row],[S0_2]:[S2_2]],"&lt;"&amp;[[#This Row],[L_2]])</f>
        <v>0</v>
      </c>
      <c r="AX10">
        <f>_xlfn.MINIFS(Table1[[#This Row],[S0_2]:[S2_2]],Table1[[#This Row],[S0_2]:[S2_2]],"&gt;="&amp;[[#This Row],[L_2]],Table1[[#This Row],[S0_2]:[S2_2]],"&lt;="&amp;[[#This Row],[U_2]])</f>
        <v>0</v>
      </c>
      <c r="AY10">
        <f>_xlfn.MAXIFS(Table1[[#This Row],[S0_2]:[S2_2]],Table1[[#This Row],[S0_2]:[S2_2]],"&gt;="&amp;[[#This Row],[L_2]],Table1[[#This Row],[S0_2]:[S2_2]],"&lt;="&amp;[[#This Row],[U_2]])</f>
        <v>0</v>
      </c>
      <c r="AZ10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0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0">
        <f>IF([[#This Row],[Std_2]]&gt;0,ROUND([[#This Row],[Range_2]]/(6*[[#This Row],[Std_2]]),2),0)</f>
        <v>0</v>
      </c>
      <c r="BC10">
        <f>IF([[#This Row],[Std_2]]&gt;0,ROUND(MIN(ABS([[#This Row],[U_2]]-[[#This Row],[Mean_2]])/(3*[[#This Row],[Std_2]]),ABS([[#This Row],[Mean_2]]-[[#This Row],[L_2]])/(3*[[#This Row],[Std_2]])),2),0)</f>
        <v>0</v>
      </c>
      <c r="BE10">
        <v>0</v>
      </c>
      <c r="BF10">
        <v>0</v>
      </c>
      <c r="BG10">
        <v>0</v>
      </c>
      <c r="BH10">
        <v>0</v>
      </c>
      <c r="BI10">
        <v>0</v>
      </c>
      <c r="BK10">
        <v>5422000000</v>
      </c>
      <c r="BL10">
        <v>5422000000</v>
      </c>
      <c r="BM10">
        <v>5422000000</v>
      </c>
      <c r="BO10" t="s">
        <v>73</v>
      </c>
      <c r="BP10" t="s">
        <v>93</v>
      </c>
    </row>
    <row r="11" spans="1:68">
      <c r="A11" t="s">
        <v>94</v>
      </c>
      <c r="B11" t="s">
        <v>70</v>
      </c>
      <c r="C11" t="s">
        <v>71</v>
      </c>
      <c r="D11" t="s">
        <v>95</v>
      </c>
      <c r="J11">
        <v>4500000000</v>
      </c>
      <c r="K11">
        <v>2000000000</v>
      </c>
      <c r="L11">
        <v>7000000000</v>
      </c>
      <c r="M11">
        <v>2000000000</v>
      </c>
      <c r="N11">
        <v>7000000000</v>
      </c>
      <c r="O11">
        <f>1</f>
        <v>0</v>
      </c>
      <c r="P11">
        <f>1</f>
        <v>0</v>
      </c>
      <c r="Q11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1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1">
        <f>[[#This Row],[U_1]]-[[#This Row],[L_1]]</f>
        <v>0</v>
      </c>
      <c r="T11">
        <f>COUNTIF(Table1[[#This Row],[S0_1]:[S1_1]],"&gt;"&amp;[[#This Row],[U_1]])+COUNTIF(Table1[[#This Row],[S0_1]:[S1_1]],"&lt;"&amp;[[#This Row],[L_1]])</f>
        <v>0</v>
      </c>
      <c r="V11">
        <f>_xlfn.MINIFS(Table1[[#This Row],[S0_1]:[S1_1]],Table1[[#This Row],[S0_1]:[S1_1]],"&gt;="&amp;[[#This Row],[L_1]],Table1[[#This Row],[S0_1]:[S1_1]],"&lt;="&amp;[[#This Row],[U_1]])</f>
        <v>0</v>
      </c>
      <c r="W11">
        <f>_xlfn.MAXIFS(Table1[[#This Row],[S0_1]:[S1_1]],Table1[[#This Row],[S0_1]:[S1_1]],"&gt;="&amp;[[#This Row],[L_1]],Table1[[#This Row],[S0_1]:[S1_1]],"&lt;="&amp;[[#This Row],[U_1]])</f>
        <v>0</v>
      </c>
      <c r="X11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1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1">
        <f>IF([[#This Row],[Std_1]]&gt;0,ROUND([[#This Row],[Range_1]]/(6*[[#This Row],[Std_1]]),2),0)</f>
        <v>0</v>
      </c>
      <c r="AA11">
        <f>IF([[#This Row],[Std_1]]&gt;0,ROUND(MIN(ABS([[#This Row],[U_1]]-[[#This Row],[Mean_1]])/(3*[[#This Row],[Std_1]]),ABS([[#This Row],[Mean_1]]-[[#This Row],[L_1]])/(3*[[#This Row],[Std_1]])),2),0)</f>
        <v>0</v>
      </c>
      <c r="AC11">
        <v>0</v>
      </c>
      <c r="AD11">
        <v>0</v>
      </c>
      <c r="AE11">
        <v>0</v>
      </c>
      <c r="AF11">
        <v>0</v>
      </c>
      <c r="AG11">
        <v>0</v>
      </c>
      <c r="AI11">
        <v>5685000000</v>
      </c>
      <c r="AJ11">
        <v>5685000000</v>
      </c>
      <c r="AL11">
        <v>4500000000</v>
      </c>
      <c r="AM11">
        <v>2000000000</v>
      </c>
      <c r="AN11">
        <v>7000000000</v>
      </c>
      <c r="AO11">
        <v>2000000000</v>
      </c>
      <c r="AP11">
        <v>7000000000</v>
      </c>
      <c r="AQ11">
        <f>1</f>
        <v>0</v>
      </c>
      <c r="AR11">
        <f>1</f>
        <v>0</v>
      </c>
      <c r="AS11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1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1">
        <f>[[#This Row],[U_2]]-[[#This Row],[L_2]]</f>
        <v>0</v>
      </c>
      <c r="AV11">
        <f>COUNTIF(Table1[[#This Row],[S0_2]:[S2_2]],"&gt;"&amp;[[#This Row],[U_2]])+COUNTIF(Table1[[#This Row],[S0_2]:[S2_2]],"&lt;"&amp;[[#This Row],[L_2]])</f>
        <v>0</v>
      </c>
      <c r="AX11">
        <f>_xlfn.MINIFS(Table1[[#This Row],[S0_2]:[S2_2]],Table1[[#This Row],[S0_2]:[S2_2]],"&gt;="&amp;[[#This Row],[L_2]],Table1[[#This Row],[S0_2]:[S2_2]],"&lt;="&amp;[[#This Row],[U_2]])</f>
        <v>0</v>
      </c>
      <c r="AY11">
        <f>_xlfn.MAXIFS(Table1[[#This Row],[S0_2]:[S2_2]],Table1[[#This Row],[S0_2]:[S2_2]],"&gt;="&amp;[[#This Row],[L_2]],Table1[[#This Row],[S0_2]:[S2_2]],"&lt;="&amp;[[#This Row],[U_2]])</f>
        <v>0</v>
      </c>
      <c r="AZ11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1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1">
        <f>IF([[#This Row],[Std_2]]&gt;0,ROUND([[#This Row],[Range_2]]/(6*[[#This Row],[Std_2]]),2),0)</f>
        <v>0</v>
      </c>
      <c r="BC11">
        <f>IF([[#This Row],[Std_2]]&gt;0,ROUND(MIN(ABS([[#This Row],[U_2]]-[[#This Row],[Mean_2]])/(3*[[#This Row],[Std_2]]),ABS([[#This Row],[Mean_2]]-[[#This Row],[L_2]])/(3*[[#This Row],[Std_2]])),2),0)</f>
        <v>0</v>
      </c>
      <c r="BE11">
        <v>0</v>
      </c>
      <c r="BF11">
        <v>0</v>
      </c>
      <c r="BG11">
        <v>0</v>
      </c>
      <c r="BH11">
        <v>0</v>
      </c>
      <c r="BI11">
        <v>0</v>
      </c>
      <c r="BK11">
        <v>5685000000</v>
      </c>
      <c r="BL11">
        <v>5685000000</v>
      </c>
      <c r="BM11">
        <v>5685000000</v>
      </c>
      <c r="BO11" t="s">
        <v>96</v>
      </c>
      <c r="BP11" t="s">
        <v>77</v>
      </c>
    </row>
    <row r="12" spans="1:68">
      <c r="A12" t="s">
        <v>97</v>
      </c>
      <c r="B12" t="s">
        <v>70</v>
      </c>
      <c r="C12" t="s">
        <v>71</v>
      </c>
      <c r="D12" t="s">
        <v>98</v>
      </c>
      <c r="J12">
        <v>4500000000</v>
      </c>
      <c r="K12">
        <v>2000000000</v>
      </c>
      <c r="L12">
        <v>7000000000</v>
      </c>
      <c r="M12">
        <v>2000000000</v>
      </c>
      <c r="N12">
        <v>7000000000</v>
      </c>
      <c r="O12">
        <f>1</f>
        <v>0</v>
      </c>
      <c r="P12">
        <f>1</f>
        <v>0</v>
      </c>
      <c r="Q12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2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2">
        <f>[[#This Row],[U_1]]-[[#This Row],[L_1]]</f>
        <v>0</v>
      </c>
      <c r="T12">
        <f>COUNTIF(Table1[[#This Row],[S0_1]:[S1_1]],"&gt;"&amp;[[#This Row],[U_1]])+COUNTIF(Table1[[#This Row],[S0_1]:[S1_1]],"&lt;"&amp;[[#This Row],[L_1]])</f>
        <v>0</v>
      </c>
      <c r="V12">
        <f>_xlfn.MINIFS(Table1[[#This Row],[S0_1]:[S1_1]],Table1[[#This Row],[S0_1]:[S1_1]],"&gt;="&amp;[[#This Row],[L_1]],Table1[[#This Row],[S0_1]:[S1_1]],"&lt;="&amp;[[#This Row],[U_1]])</f>
        <v>0</v>
      </c>
      <c r="W12">
        <f>_xlfn.MAXIFS(Table1[[#This Row],[S0_1]:[S1_1]],Table1[[#This Row],[S0_1]:[S1_1]],"&gt;="&amp;[[#This Row],[L_1]],Table1[[#This Row],[S0_1]:[S1_1]],"&lt;="&amp;[[#This Row],[U_1]])</f>
        <v>0</v>
      </c>
      <c r="X12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2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2">
        <f>IF([[#This Row],[Std_1]]&gt;0,ROUND([[#This Row],[Range_1]]/(6*[[#This Row],[Std_1]]),2),0)</f>
        <v>0</v>
      </c>
      <c r="AA12">
        <f>IF([[#This Row],[Std_1]]&gt;0,ROUND(MIN(ABS([[#This Row],[U_1]]-[[#This Row],[Mean_1]])/(3*[[#This Row],[Std_1]]),ABS([[#This Row],[Mean_1]]-[[#This Row],[L_1]])/(3*[[#This Row],[Std_1]])),2),0)</f>
        <v>0</v>
      </c>
      <c r="AC12">
        <v>0</v>
      </c>
      <c r="AD12">
        <v>0</v>
      </c>
      <c r="AE12">
        <v>0</v>
      </c>
      <c r="AF12">
        <v>0</v>
      </c>
      <c r="AG12">
        <v>0</v>
      </c>
      <c r="AI12">
        <v>5423000000</v>
      </c>
      <c r="AJ12">
        <v>5423000000</v>
      </c>
      <c r="AL12">
        <v>4500000000</v>
      </c>
      <c r="AM12">
        <v>2000000000</v>
      </c>
      <c r="AN12">
        <v>7000000000</v>
      </c>
      <c r="AO12">
        <v>2000000000</v>
      </c>
      <c r="AP12">
        <v>7000000000</v>
      </c>
      <c r="AQ12">
        <f>1</f>
        <v>0</v>
      </c>
      <c r="AR12">
        <f>1</f>
        <v>0</v>
      </c>
      <c r="AS12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2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2">
        <f>[[#This Row],[U_2]]-[[#This Row],[L_2]]</f>
        <v>0</v>
      </c>
      <c r="AV12">
        <f>COUNTIF(Table1[[#This Row],[S0_2]:[S2_2]],"&gt;"&amp;[[#This Row],[U_2]])+COUNTIF(Table1[[#This Row],[S0_2]:[S2_2]],"&lt;"&amp;[[#This Row],[L_2]])</f>
        <v>0</v>
      </c>
      <c r="AX12">
        <f>_xlfn.MINIFS(Table1[[#This Row],[S0_2]:[S2_2]],Table1[[#This Row],[S0_2]:[S2_2]],"&gt;="&amp;[[#This Row],[L_2]],Table1[[#This Row],[S0_2]:[S2_2]],"&lt;="&amp;[[#This Row],[U_2]])</f>
        <v>0</v>
      </c>
      <c r="AY12">
        <f>_xlfn.MAXIFS(Table1[[#This Row],[S0_2]:[S2_2]],Table1[[#This Row],[S0_2]:[S2_2]],"&gt;="&amp;[[#This Row],[L_2]],Table1[[#This Row],[S0_2]:[S2_2]],"&lt;="&amp;[[#This Row],[U_2]])</f>
        <v>0</v>
      </c>
      <c r="AZ12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2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2">
        <f>IF([[#This Row],[Std_2]]&gt;0,ROUND([[#This Row],[Range_2]]/(6*[[#This Row],[Std_2]]),2),0)</f>
        <v>0</v>
      </c>
      <c r="BC12">
        <f>IF([[#This Row],[Std_2]]&gt;0,ROUND(MIN(ABS([[#This Row],[U_2]]-[[#This Row],[Mean_2]])/(3*[[#This Row],[Std_2]]),ABS([[#This Row],[Mean_2]]-[[#This Row],[L_2]])/(3*[[#This Row],[Std_2]])),2),0)</f>
        <v>0</v>
      </c>
      <c r="BE12">
        <v>0</v>
      </c>
      <c r="BF12">
        <v>0</v>
      </c>
      <c r="BG12">
        <v>0</v>
      </c>
      <c r="BH12">
        <v>0</v>
      </c>
      <c r="BI12">
        <v>0</v>
      </c>
      <c r="BK12">
        <v>5423000000</v>
      </c>
      <c r="BL12">
        <v>5423000000</v>
      </c>
      <c r="BM12">
        <v>5423000000</v>
      </c>
      <c r="BO12" t="s">
        <v>83</v>
      </c>
      <c r="BP12" t="s">
        <v>93</v>
      </c>
    </row>
    <row r="13" spans="1:68">
      <c r="A13" t="s">
        <v>99</v>
      </c>
      <c r="B13" t="s">
        <v>70</v>
      </c>
      <c r="C13" t="s">
        <v>71</v>
      </c>
      <c r="D13" t="s">
        <v>100</v>
      </c>
      <c r="J13">
        <v>4500000000</v>
      </c>
      <c r="K13">
        <v>2000000000</v>
      </c>
      <c r="L13">
        <v>7000000000</v>
      </c>
      <c r="M13">
        <v>2000000000</v>
      </c>
      <c r="N13">
        <v>7000000000</v>
      </c>
      <c r="O13">
        <f>1</f>
        <v>0</v>
      </c>
      <c r="P13">
        <f>1</f>
        <v>0</v>
      </c>
      <c r="Q13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3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3">
        <f>[[#This Row],[U_1]]-[[#This Row],[L_1]]</f>
        <v>0</v>
      </c>
      <c r="T13">
        <f>COUNTIF(Table1[[#This Row],[S0_1]:[S1_1]],"&gt;"&amp;[[#This Row],[U_1]])+COUNTIF(Table1[[#This Row],[S0_1]:[S1_1]],"&lt;"&amp;[[#This Row],[L_1]])</f>
        <v>0</v>
      </c>
      <c r="V13">
        <f>_xlfn.MINIFS(Table1[[#This Row],[S0_1]:[S1_1]],Table1[[#This Row],[S0_1]:[S1_1]],"&gt;="&amp;[[#This Row],[L_1]],Table1[[#This Row],[S0_1]:[S1_1]],"&lt;="&amp;[[#This Row],[U_1]])</f>
        <v>0</v>
      </c>
      <c r="W13">
        <f>_xlfn.MAXIFS(Table1[[#This Row],[S0_1]:[S1_1]],Table1[[#This Row],[S0_1]:[S1_1]],"&gt;="&amp;[[#This Row],[L_1]],Table1[[#This Row],[S0_1]:[S1_1]],"&lt;="&amp;[[#This Row],[U_1]])</f>
        <v>0</v>
      </c>
      <c r="X13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3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3">
        <f>IF([[#This Row],[Std_1]]&gt;0,ROUND([[#This Row],[Range_1]]/(6*[[#This Row],[Std_1]]),2),0)</f>
        <v>0</v>
      </c>
      <c r="AA13">
        <f>IF([[#This Row],[Std_1]]&gt;0,ROUND(MIN(ABS([[#This Row],[U_1]]-[[#This Row],[Mean_1]])/(3*[[#This Row],[Std_1]]),ABS([[#This Row],[Mean_1]]-[[#This Row],[L_1]])/(3*[[#This Row],[Std_1]])),2),0)</f>
        <v>0</v>
      </c>
      <c r="AC13">
        <v>0</v>
      </c>
      <c r="AD13">
        <v>0</v>
      </c>
      <c r="AE13">
        <v>0</v>
      </c>
      <c r="AF13">
        <v>0</v>
      </c>
      <c r="AG13">
        <v>0</v>
      </c>
      <c r="AI13">
        <v>4900000000</v>
      </c>
      <c r="AJ13">
        <v>4900000000</v>
      </c>
      <c r="AL13">
        <v>4500000000</v>
      </c>
      <c r="AM13">
        <v>2000000000</v>
      </c>
      <c r="AN13">
        <v>7000000000</v>
      </c>
      <c r="AO13">
        <v>2000000000</v>
      </c>
      <c r="AP13">
        <v>7000000000</v>
      </c>
      <c r="AQ13">
        <f>1</f>
        <v>0</v>
      </c>
      <c r="AR13">
        <f>1</f>
        <v>0</v>
      </c>
      <c r="AS13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3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3">
        <f>[[#This Row],[U_2]]-[[#This Row],[L_2]]</f>
        <v>0</v>
      </c>
      <c r="AV13">
        <f>COUNTIF(Table1[[#This Row],[S0_2]:[S2_2]],"&gt;"&amp;[[#This Row],[U_2]])+COUNTIF(Table1[[#This Row],[S0_2]:[S2_2]],"&lt;"&amp;[[#This Row],[L_2]])</f>
        <v>0</v>
      </c>
      <c r="AX13">
        <f>_xlfn.MINIFS(Table1[[#This Row],[S0_2]:[S2_2]],Table1[[#This Row],[S0_2]:[S2_2]],"&gt;="&amp;[[#This Row],[L_2]],Table1[[#This Row],[S0_2]:[S2_2]],"&lt;="&amp;[[#This Row],[U_2]])</f>
        <v>0</v>
      </c>
      <c r="AY13">
        <f>_xlfn.MAXIFS(Table1[[#This Row],[S0_2]:[S2_2]],Table1[[#This Row],[S0_2]:[S2_2]],"&gt;="&amp;[[#This Row],[L_2]],Table1[[#This Row],[S0_2]:[S2_2]],"&lt;="&amp;[[#This Row],[U_2]])</f>
        <v>0</v>
      </c>
      <c r="AZ13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3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3">
        <f>IF([[#This Row],[Std_2]]&gt;0,ROUND([[#This Row],[Range_2]]/(6*[[#This Row],[Std_2]]),2),0)</f>
        <v>0</v>
      </c>
      <c r="BC13">
        <f>IF([[#This Row],[Std_2]]&gt;0,ROUND(MIN(ABS([[#This Row],[U_2]]-[[#This Row],[Mean_2]])/(3*[[#This Row],[Std_2]]),ABS([[#This Row],[Mean_2]]-[[#This Row],[L_2]])/(3*[[#This Row],[Std_2]])),2),0)</f>
        <v>0</v>
      </c>
      <c r="BE13">
        <v>0</v>
      </c>
      <c r="BF13">
        <v>0</v>
      </c>
      <c r="BG13">
        <v>0</v>
      </c>
      <c r="BH13">
        <v>0</v>
      </c>
      <c r="BI13">
        <v>0</v>
      </c>
      <c r="BK13">
        <v>4900000000</v>
      </c>
      <c r="BL13">
        <v>4900000000</v>
      </c>
      <c r="BM13">
        <v>4900000000</v>
      </c>
      <c r="BO13" t="s">
        <v>83</v>
      </c>
      <c r="BP13" t="s">
        <v>90</v>
      </c>
    </row>
    <row r="14" spans="1:68">
      <c r="A14" t="s">
        <v>101</v>
      </c>
      <c r="B14" t="s">
        <v>70</v>
      </c>
      <c r="C14" t="s">
        <v>71</v>
      </c>
      <c r="D14" t="s">
        <v>102</v>
      </c>
      <c r="J14">
        <v>4500000000</v>
      </c>
      <c r="K14">
        <v>2000000000</v>
      </c>
      <c r="L14">
        <v>7000000000</v>
      </c>
      <c r="M14">
        <v>2000000000</v>
      </c>
      <c r="N14">
        <v>7000000000</v>
      </c>
      <c r="O14">
        <f>1</f>
        <v>0</v>
      </c>
      <c r="P14">
        <f>1</f>
        <v>0</v>
      </c>
      <c r="Q14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4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4">
        <f>[[#This Row],[U_1]]-[[#This Row],[L_1]]</f>
        <v>0</v>
      </c>
      <c r="T14">
        <f>COUNTIF(Table1[[#This Row],[S0_1]:[S1_1]],"&gt;"&amp;[[#This Row],[U_1]])+COUNTIF(Table1[[#This Row],[S0_1]:[S1_1]],"&lt;"&amp;[[#This Row],[L_1]])</f>
        <v>0</v>
      </c>
      <c r="V14">
        <f>_xlfn.MINIFS(Table1[[#This Row],[S0_1]:[S1_1]],Table1[[#This Row],[S0_1]:[S1_1]],"&gt;="&amp;[[#This Row],[L_1]],Table1[[#This Row],[S0_1]:[S1_1]],"&lt;="&amp;[[#This Row],[U_1]])</f>
        <v>0</v>
      </c>
      <c r="W14">
        <f>_xlfn.MAXIFS(Table1[[#This Row],[S0_1]:[S1_1]],Table1[[#This Row],[S0_1]:[S1_1]],"&gt;="&amp;[[#This Row],[L_1]],Table1[[#This Row],[S0_1]:[S1_1]],"&lt;="&amp;[[#This Row],[U_1]])</f>
        <v>0</v>
      </c>
      <c r="X14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4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4">
        <f>IF([[#This Row],[Std_1]]&gt;0,ROUND([[#This Row],[Range_1]]/(6*[[#This Row],[Std_1]]),2),0)</f>
        <v>0</v>
      </c>
      <c r="AA14">
        <f>IF([[#This Row],[Std_1]]&gt;0,ROUND(MIN(ABS([[#This Row],[U_1]]-[[#This Row],[Mean_1]])/(3*[[#This Row],[Std_1]]),ABS([[#This Row],[Mean_1]]-[[#This Row],[L_1]])/(3*[[#This Row],[Std_1]])),2),0)</f>
        <v>0</v>
      </c>
      <c r="AC14">
        <v>0</v>
      </c>
      <c r="AD14">
        <v>0</v>
      </c>
      <c r="AE14">
        <v>0</v>
      </c>
      <c r="AF14">
        <v>0</v>
      </c>
      <c r="AG14">
        <v>0</v>
      </c>
      <c r="AI14">
        <v>4377000000</v>
      </c>
      <c r="AJ14">
        <v>4377000000</v>
      </c>
      <c r="AL14">
        <v>4500000000</v>
      </c>
      <c r="AM14">
        <v>2000000000</v>
      </c>
      <c r="AN14">
        <v>7000000000</v>
      </c>
      <c r="AO14">
        <v>2000000000</v>
      </c>
      <c r="AP14">
        <v>7000000000</v>
      </c>
      <c r="AQ14">
        <f>1</f>
        <v>0</v>
      </c>
      <c r="AR14">
        <f>1</f>
        <v>0</v>
      </c>
      <c r="AS14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4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4">
        <f>[[#This Row],[U_2]]-[[#This Row],[L_2]]</f>
        <v>0</v>
      </c>
      <c r="AV14">
        <f>COUNTIF(Table1[[#This Row],[S0_2]:[S2_2]],"&gt;"&amp;[[#This Row],[U_2]])+COUNTIF(Table1[[#This Row],[S0_2]:[S2_2]],"&lt;"&amp;[[#This Row],[L_2]])</f>
        <v>0</v>
      </c>
      <c r="AX14">
        <f>_xlfn.MINIFS(Table1[[#This Row],[S0_2]:[S2_2]],Table1[[#This Row],[S0_2]:[S2_2]],"&gt;="&amp;[[#This Row],[L_2]],Table1[[#This Row],[S0_2]:[S2_2]],"&lt;="&amp;[[#This Row],[U_2]])</f>
        <v>0</v>
      </c>
      <c r="AY14">
        <f>_xlfn.MAXIFS(Table1[[#This Row],[S0_2]:[S2_2]],Table1[[#This Row],[S0_2]:[S2_2]],"&gt;="&amp;[[#This Row],[L_2]],Table1[[#This Row],[S0_2]:[S2_2]],"&lt;="&amp;[[#This Row],[U_2]])</f>
        <v>0</v>
      </c>
      <c r="AZ14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4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4">
        <f>IF([[#This Row],[Std_2]]&gt;0,ROUND([[#This Row],[Range_2]]/(6*[[#This Row],[Std_2]]),2),0)</f>
        <v>0</v>
      </c>
      <c r="BC14">
        <f>IF([[#This Row],[Std_2]]&gt;0,ROUND(MIN(ABS([[#This Row],[U_2]]-[[#This Row],[Mean_2]])/(3*[[#This Row],[Std_2]]),ABS([[#This Row],[Mean_2]]-[[#This Row],[L_2]])/(3*[[#This Row],[Std_2]])),2),0)</f>
        <v>0</v>
      </c>
      <c r="BE14">
        <v>0</v>
      </c>
      <c r="BF14">
        <v>0</v>
      </c>
      <c r="BG14">
        <v>0</v>
      </c>
      <c r="BH14">
        <v>0</v>
      </c>
      <c r="BI14">
        <v>0</v>
      </c>
      <c r="BK14">
        <v>4377000000</v>
      </c>
      <c r="BL14">
        <v>4377000000</v>
      </c>
      <c r="BM14">
        <v>4377000000</v>
      </c>
      <c r="BO14" t="s">
        <v>96</v>
      </c>
      <c r="BP14" t="s">
        <v>74</v>
      </c>
    </row>
    <row r="15" spans="1:68">
      <c r="A15" t="s">
        <v>103</v>
      </c>
      <c r="B15" t="s">
        <v>70</v>
      </c>
      <c r="C15" t="s">
        <v>71</v>
      </c>
      <c r="D15" t="s">
        <v>104</v>
      </c>
      <c r="J15">
        <v>4500000000</v>
      </c>
      <c r="K15">
        <v>2000000000</v>
      </c>
      <c r="L15">
        <v>7000000000</v>
      </c>
      <c r="M15">
        <v>2000000000</v>
      </c>
      <c r="N15">
        <v>7000000000</v>
      </c>
      <c r="O15">
        <f>1</f>
        <v>0</v>
      </c>
      <c r="P15">
        <f>1</f>
        <v>0</v>
      </c>
      <c r="Q15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5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5">
        <f>[[#This Row],[U_1]]-[[#This Row],[L_1]]</f>
        <v>0</v>
      </c>
      <c r="T15">
        <f>COUNTIF(Table1[[#This Row],[S0_1]:[S1_1]],"&gt;"&amp;[[#This Row],[U_1]])+COUNTIF(Table1[[#This Row],[S0_1]:[S1_1]],"&lt;"&amp;[[#This Row],[L_1]])</f>
        <v>0</v>
      </c>
      <c r="V15">
        <f>_xlfn.MINIFS(Table1[[#This Row],[S0_1]:[S1_1]],Table1[[#This Row],[S0_1]:[S1_1]],"&gt;="&amp;[[#This Row],[L_1]],Table1[[#This Row],[S0_1]:[S1_1]],"&lt;="&amp;[[#This Row],[U_1]])</f>
        <v>0</v>
      </c>
      <c r="W15">
        <f>_xlfn.MAXIFS(Table1[[#This Row],[S0_1]:[S1_1]],Table1[[#This Row],[S0_1]:[S1_1]],"&gt;="&amp;[[#This Row],[L_1]],Table1[[#This Row],[S0_1]:[S1_1]],"&lt;="&amp;[[#This Row],[U_1]])</f>
        <v>0</v>
      </c>
      <c r="X15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5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5">
        <f>IF([[#This Row],[Std_1]]&gt;0,ROUND([[#This Row],[Range_1]]/(6*[[#This Row],[Std_1]]),2),0)</f>
        <v>0</v>
      </c>
      <c r="AA15">
        <f>IF([[#This Row],[Std_1]]&gt;0,ROUND(MIN(ABS([[#This Row],[U_1]]-[[#This Row],[Mean_1]])/(3*[[#This Row],[Std_1]]),ABS([[#This Row],[Mean_1]]-[[#This Row],[L_1]])/(3*[[#This Row],[Std_1]])),2),0)</f>
        <v>0</v>
      </c>
      <c r="AC15">
        <v>0</v>
      </c>
      <c r="AD15">
        <v>0</v>
      </c>
      <c r="AE15">
        <v>0</v>
      </c>
      <c r="AF15">
        <v>0</v>
      </c>
      <c r="AG15">
        <v>0</v>
      </c>
      <c r="AI15">
        <v>3856000000</v>
      </c>
      <c r="AJ15">
        <v>3856000000</v>
      </c>
      <c r="AL15">
        <v>4500000000</v>
      </c>
      <c r="AM15">
        <v>2000000000</v>
      </c>
      <c r="AN15">
        <v>7000000000</v>
      </c>
      <c r="AO15">
        <v>2000000000</v>
      </c>
      <c r="AP15">
        <v>7000000000</v>
      </c>
      <c r="AQ15">
        <f>1</f>
        <v>0</v>
      </c>
      <c r="AR15">
        <f>1</f>
        <v>0</v>
      </c>
      <c r="AS15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5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5">
        <f>[[#This Row],[U_2]]-[[#This Row],[L_2]]</f>
        <v>0</v>
      </c>
      <c r="AV15">
        <f>COUNTIF(Table1[[#This Row],[S0_2]:[S2_2]],"&gt;"&amp;[[#This Row],[U_2]])+COUNTIF(Table1[[#This Row],[S0_2]:[S2_2]],"&lt;"&amp;[[#This Row],[L_2]])</f>
        <v>0</v>
      </c>
      <c r="AX15">
        <f>_xlfn.MINIFS(Table1[[#This Row],[S0_2]:[S2_2]],Table1[[#This Row],[S0_2]:[S2_2]],"&gt;="&amp;[[#This Row],[L_2]],Table1[[#This Row],[S0_2]:[S2_2]],"&lt;="&amp;[[#This Row],[U_2]])</f>
        <v>0</v>
      </c>
      <c r="AY15">
        <f>_xlfn.MAXIFS(Table1[[#This Row],[S0_2]:[S2_2]],Table1[[#This Row],[S0_2]:[S2_2]],"&gt;="&amp;[[#This Row],[L_2]],Table1[[#This Row],[S0_2]:[S2_2]],"&lt;="&amp;[[#This Row],[U_2]])</f>
        <v>0</v>
      </c>
      <c r="AZ15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5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5">
        <f>IF([[#This Row],[Std_2]]&gt;0,ROUND([[#This Row],[Range_2]]/(6*[[#This Row],[Std_2]]),2),0)</f>
        <v>0</v>
      </c>
      <c r="BC15">
        <f>IF([[#This Row],[Std_2]]&gt;0,ROUND(MIN(ABS([[#This Row],[U_2]]-[[#This Row],[Mean_2]])/(3*[[#This Row],[Std_2]]),ABS([[#This Row],[Mean_2]]-[[#This Row],[L_2]])/(3*[[#This Row],[Std_2]])),2),0)</f>
        <v>0</v>
      </c>
      <c r="BE15">
        <v>0</v>
      </c>
      <c r="BF15">
        <v>0</v>
      </c>
      <c r="BG15">
        <v>0</v>
      </c>
      <c r="BH15">
        <v>0</v>
      </c>
      <c r="BI15">
        <v>0</v>
      </c>
      <c r="BK15">
        <v>3856000000</v>
      </c>
      <c r="BL15">
        <v>3856000000</v>
      </c>
      <c r="BM15">
        <v>3856000000</v>
      </c>
      <c r="BO15" t="s">
        <v>73</v>
      </c>
      <c r="BP15" t="s">
        <v>105</v>
      </c>
    </row>
    <row r="16" spans="1:68">
      <c r="A16" t="s">
        <v>106</v>
      </c>
      <c r="B16" t="s">
        <v>70</v>
      </c>
      <c r="C16" t="s">
        <v>71</v>
      </c>
      <c r="D16" t="s">
        <v>107</v>
      </c>
      <c r="J16">
        <v>4500000000</v>
      </c>
      <c r="K16">
        <v>2000000000</v>
      </c>
      <c r="L16">
        <v>7000000000</v>
      </c>
      <c r="M16">
        <v>2000000000</v>
      </c>
      <c r="N16">
        <v>7000000000</v>
      </c>
      <c r="O16">
        <f>1</f>
        <v>0</v>
      </c>
      <c r="P16">
        <f>1</f>
        <v>0</v>
      </c>
      <c r="Q16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6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6">
        <f>[[#This Row],[U_1]]-[[#This Row],[L_1]]</f>
        <v>0</v>
      </c>
      <c r="T16">
        <f>COUNTIF(Table1[[#This Row],[S0_1]:[S1_1]],"&gt;"&amp;[[#This Row],[U_1]])+COUNTIF(Table1[[#This Row],[S0_1]:[S1_1]],"&lt;"&amp;[[#This Row],[L_1]])</f>
        <v>0</v>
      </c>
      <c r="V16">
        <f>_xlfn.MINIFS(Table1[[#This Row],[S0_1]:[S1_1]],Table1[[#This Row],[S0_1]:[S1_1]],"&gt;="&amp;[[#This Row],[L_1]],Table1[[#This Row],[S0_1]:[S1_1]],"&lt;="&amp;[[#This Row],[U_1]])</f>
        <v>0</v>
      </c>
      <c r="W16">
        <f>_xlfn.MAXIFS(Table1[[#This Row],[S0_1]:[S1_1]],Table1[[#This Row],[S0_1]:[S1_1]],"&gt;="&amp;[[#This Row],[L_1]],Table1[[#This Row],[S0_1]:[S1_1]],"&lt;="&amp;[[#This Row],[U_1]])</f>
        <v>0</v>
      </c>
      <c r="X16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6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6">
        <f>IF([[#This Row],[Std_1]]&gt;0,ROUND([[#This Row],[Range_1]]/(6*[[#This Row],[Std_1]]),2),0)</f>
        <v>0</v>
      </c>
      <c r="AA16">
        <f>IF([[#This Row],[Std_1]]&gt;0,ROUND(MIN(ABS([[#This Row],[U_1]]-[[#This Row],[Mean_1]])/(3*[[#This Row],[Std_1]]),ABS([[#This Row],[Mean_1]]-[[#This Row],[L_1]])/(3*[[#This Row],[Std_1]])),2),0)</f>
        <v>0</v>
      </c>
      <c r="AC16">
        <v>0</v>
      </c>
      <c r="AD16">
        <v>0</v>
      </c>
      <c r="AE16">
        <v>0</v>
      </c>
      <c r="AF16">
        <v>0</v>
      </c>
      <c r="AG16">
        <v>0</v>
      </c>
      <c r="AI16">
        <v>3335000000</v>
      </c>
      <c r="AJ16">
        <v>3335000000</v>
      </c>
      <c r="AL16">
        <v>4500000000</v>
      </c>
      <c r="AM16">
        <v>2000000000</v>
      </c>
      <c r="AN16">
        <v>7000000000</v>
      </c>
      <c r="AO16">
        <v>2000000000</v>
      </c>
      <c r="AP16">
        <v>7000000000</v>
      </c>
      <c r="AQ16">
        <f>1</f>
        <v>0</v>
      </c>
      <c r="AR16">
        <f>1</f>
        <v>0</v>
      </c>
      <c r="AS16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6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6">
        <f>[[#This Row],[U_2]]-[[#This Row],[L_2]]</f>
        <v>0</v>
      </c>
      <c r="AV16">
        <f>COUNTIF(Table1[[#This Row],[S0_2]:[S2_2]],"&gt;"&amp;[[#This Row],[U_2]])+COUNTIF(Table1[[#This Row],[S0_2]:[S2_2]],"&lt;"&amp;[[#This Row],[L_2]])</f>
        <v>0</v>
      </c>
      <c r="AX16">
        <f>_xlfn.MINIFS(Table1[[#This Row],[S0_2]:[S2_2]],Table1[[#This Row],[S0_2]:[S2_2]],"&gt;="&amp;[[#This Row],[L_2]],Table1[[#This Row],[S0_2]:[S2_2]],"&lt;="&amp;[[#This Row],[U_2]])</f>
        <v>0</v>
      </c>
      <c r="AY16">
        <f>_xlfn.MAXIFS(Table1[[#This Row],[S0_2]:[S2_2]],Table1[[#This Row],[S0_2]:[S2_2]],"&gt;="&amp;[[#This Row],[L_2]],Table1[[#This Row],[S0_2]:[S2_2]],"&lt;="&amp;[[#This Row],[U_2]])</f>
        <v>0</v>
      </c>
      <c r="AZ16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6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6">
        <f>IF([[#This Row],[Std_2]]&gt;0,ROUND([[#This Row],[Range_2]]/(6*[[#This Row],[Std_2]]),2),0)</f>
        <v>0</v>
      </c>
      <c r="BC16">
        <f>IF([[#This Row],[Std_2]]&gt;0,ROUND(MIN(ABS([[#This Row],[U_2]]-[[#This Row],[Mean_2]])/(3*[[#This Row],[Std_2]]),ABS([[#This Row],[Mean_2]]-[[#This Row],[L_2]])/(3*[[#This Row],[Std_2]])),2),0)</f>
        <v>0</v>
      </c>
      <c r="BE16">
        <v>0</v>
      </c>
      <c r="BF16">
        <v>0</v>
      </c>
      <c r="BG16">
        <v>0</v>
      </c>
      <c r="BH16">
        <v>0</v>
      </c>
      <c r="BI16">
        <v>0</v>
      </c>
      <c r="BK16">
        <v>3335000000</v>
      </c>
      <c r="BL16">
        <v>3335000000</v>
      </c>
      <c r="BM16">
        <v>3335000000</v>
      </c>
      <c r="BO16" t="s">
        <v>73</v>
      </c>
      <c r="BP16" t="s">
        <v>108</v>
      </c>
    </row>
    <row r="17" spans="1:68">
      <c r="A17" t="s">
        <v>109</v>
      </c>
      <c r="B17" t="s">
        <v>70</v>
      </c>
      <c r="C17" t="s">
        <v>71</v>
      </c>
      <c r="D17" t="s">
        <v>110</v>
      </c>
      <c r="J17">
        <v>4500000000</v>
      </c>
      <c r="K17">
        <v>2000000000</v>
      </c>
      <c r="L17">
        <v>7000000000</v>
      </c>
      <c r="M17">
        <v>2000000000</v>
      </c>
      <c r="N17">
        <v>7000000000</v>
      </c>
      <c r="O17">
        <f>1</f>
        <v>0</v>
      </c>
      <c r="P17">
        <f>1</f>
        <v>0</v>
      </c>
      <c r="Q17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7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7">
        <f>[[#This Row],[U_1]]-[[#This Row],[L_1]]</f>
        <v>0</v>
      </c>
      <c r="T17">
        <f>COUNTIF(Table1[[#This Row],[S0_1]:[S1_1]],"&gt;"&amp;[[#This Row],[U_1]])+COUNTIF(Table1[[#This Row],[S0_1]:[S1_1]],"&lt;"&amp;[[#This Row],[L_1]])</f>
        <v>0</v>
      </c>
      <c r="V17">
        <f>_xlfn.MINIFS(Table1[[#This Row],[S0_1]:[S1_1]],Table1[[#This Row],[S0_1]:[S1_1]],"&gt;="&amp;[[#This Row],[L_1]],Table1[[#This Row],[S0_1]:[S1_1]],"&lt;="&amp;[[#This Row],[U_1]])</f>
        <v>0</v>
      </c>
      <c r="W17">
        <f>_xlfn.MAXIFS(Table1[[#This Row],[S0_1]:[S1_1]],Table1[[#This Row],[S0_1]:[S1_1]],"&gt;="&amp;[[#This Row],[L_1]],Table1[[#This Row],[S0_1]:[S1_1]],"&lt;="&amp;[[#This Row],[U_1]])</f>
        <v>0</v>
      </c>
      <c r="X17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7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7">
        <f>IF([[#This Row],[Std_1]]&gt;0,ROUND([[#This Row],[Range_1]]/(6*[[#This Row],[Std_1]]),2),0)</f>
        <v>0</v>
      </c>
      <c r="AA17">
        <f>IF([[#This Row],[Std_1]]&gt;0,ROUND(MIN(ABS([[#This Row],[U_1]]-[[#This Row],[Mean_1]])/(3*[[#This Row],[Std_1]]),ABS([[#This Row],[Mean_1]]-[[#This Row],[L_1]])/(3*[[#This Row],[Std_1]])),2),0)</f>
        <v>0</v>
      </c>
      <c r="AC17">
        <v>0</v>
      </c>
      <c r="AD17">
        <v>0</v>
      </c>
      <c r="AE17">
        <v>0</v>
      </c>
      <c r="AF17">
        <v>0</v>
      </c>
      <c r="AG17">
        <v>0</v>
      </c>
      <c r="AI17">
        <v>3076000000</v>
      </c>
      <c r="AJ17">
        <v>3076000000</v>
      </c>
      <c r="AL17">
        <v>4500000000</v>
      </c>
      <c r="AM17">
        <v>2000000000</v>
      </c>
      <c r="AN17">
        <v>7000000000</v>
      </c>
      <c r="AO17">
        <v>2000000000</v>
      </c>
      <c r="AP17">
        <v>7000000000</v>
      </c>
      <c r="AQ17">
        <f>1</f>
        <v>0</v>
      </c>
      <c r="AR17">
        <f>1</f>
        <v>0</v>
      </c>
      <c r="AS17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7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7">
        <f>[[#This Row],[U_2]]-[[#This Row],[L_2]]</f>
        <v>0</v>
      </c>
      <c r="AV17">
        <f>COUNTIF(Table1[[#This Row],[S0_2]:[S2_2]],"&gt;"&amp;[[#This Row],[U_2]])+COUNTIF(Table1[[#This Row],[S0_2]:[S2_2]],"&lt;"&amp;[[#This Row],[L_2]])</f>
        <v>0</v>
      </c>
      <c r="AX17">
        <f>_xlfn.MINIFS(Table1[[#This Row],[S0_2]:[S2_2]],Table1[[#This Row],[S0_2]:[S2_2]],"&gt;="&amp;[[#This Row],[L_2]],Table1[[#This Row],[S0_2]:[S2_2]],"&lt;="&amp;[[#This Row],[U_2]])</f>
        <v>0</v>
      </c>
      <c r="AY17">
        <f>_xlfn.MAXIFS(Table1[[#This Row],[S0_2]:[S2_2]],Table1[[#This Row],[S0_2]:[S2_2]],"&gt;="&amp;[[#This Row],[L_2]],Table1[[#This Row],[S0_2]:[S2_2]],"&lt;="&amp;[[#This Row],[U_2]])</f>
        <v>0</v>
      </c>
      <c r="AZ17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7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7">
        <f>IF([[#This Row],[Std_2]]&gt;0,ROUND([[#This Row],[Range_2]]/(6*[[#This Row],[Std_2]]),2),0)</f>
        <v>0</v>
      </c>
      <c r="BC17">
        <f>IF([[#This Row],[Std_2]]&gt;0,ROUND(MIN(ABS([[#This Row],[U_2]]-[[#This Row],[Mean_2]])/(3*[[#This Row],[Std_2]]),ABS([[#This Row],[Mean_2]]-[[#This Row],[L_2]])/(3*[[#This Row],[Std_2]])),2),0)</f>
        <v>0</v>
      </c>
      <c r="BE17">
        <v>0</v>
      </c>
      <c r="BF17">
        <v>0</v>
      </c>
      <c r="BG17">
        <v>0</v>
      </c>
      <c r="BH17">
        <v>0</v>
      </c>
      <c r="BI17">
        <v>0</v>
      </c>
      <c r="BK17">
        <v>3076000000</v>
      </c>
      <c r="BL17">
        <v>3076000000</v>
      </c>
      <c r="BM17">
        <v>3076000000</v>
      </c>
      <c r="BO17" t="s">
        <v>96</v>
      </c>
      <c r="BP17" t="s">
        <v>80</v>
      </c>
    </row>
    <row r="18" spans="1:68">
      <c r="A18" t="s">
        <v>111</v>
      </c>
      <c r="B18" t="s">
        <v>70</v>
      </c>
      <c r="C18" t="s">
        <v>71</v>
      </c>
      <c r="D18" t="s">
        <v>112</v>
      </c>
      <c r="J18">
        <v>4500000000</v>
      </c>
      <c r="K18">
        <v>2000000000</v>
      </c>
      <c r="L18">
        <v>7000000000</v>
      </c>
      <c r="M18">
        <v>2000000000</v>
      </c>
      <c r="N18">
        <v>7000000000</v>
      </c>
      <c r="O18">
        <f>1</f>
        <v>0</v>
      </c>
      <c r="P18">
        <f>1</f>
        <v>0</v>
      </c>
      <c r="Q18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8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8">
        <f>[[#This Row],[U_1]]-[[#This Row],[L_1]]</f>
        <v>0</v>
      </c>
      <c r="T18">
        <f>COUNTIF(Table1[[#This Row],[S0_1]:[S1_1]],"&gt;"&amp;[[#This Row],[U_1]])+COUNTIF(Table1[[#This Row],[S0_1]:[S1_1]],"&lt;"&amp;[[#This Row],[L_1]])</f>
        <v>0</v>
      </c>
      <c r="V18">
        <f>_xlfn.MINIFS(Table1[[#This Row],[S0_1]:[S1_1]],Table1[[#This Row],[S0_1]:[S1_1]],"&gt;="&amp;[[#This Row],[L_1]],Table1[[#This Row],[S0_1]:[S1_1]],"&lt;="&amp;[[#This Row],[U_1]])</f>
        <v>0</v>
      </c>
      <c r="W18">
        <f>_xlfn.MAXIFS(Table1[[#This Row],[S0_1]:[S1_1]],Table1[[#This Row],[S0_1]:[S1_1]],"&gt;="&amp;[[#This Row],[L_1]],Table1[[#This Row],[S0_1]:[S1_1]],"&lt;="&amp;[[#This Row],[U_1]])</f>
        <v>0</v>
      </c>
      <c r="X18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8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8">
        <f>IF([[#This Row],[Std_1]]&gt;0,ROUND([[#This Row],[Range_1]]/(6*[[#This Row],[Std_1]]),2),0)</f>
        <v>0</v>
      </c>
      <c r="AA18">
        <f>IF([[#This Row],[Std_1]]&gt;0,ROUND(MIN(ABS([[#This Row],[U_1]]-[[#This Row],[Mean_1]])/(3*[[#This Row],[Std_1]]),ABS([[#This Row],[Mean_1]]-[[#This Row],[L_1]])/(3*[[#This Row],[Std_1]])),2),0)</f>
        <v>0</v>
      </c>
      <c r="AC18">
        <v>0</v>
      </c>
      <c r="AD18">
        <v>0</v>
      </c>
      <c r="AE18">
        <v>0</v>
      </c>
      <c r="AF18">
        <v>0</v>
      </c>
      <c r="AG18">
        <v>0</v>
      </c>
      <c r="AI18">
        <v>3334000000</v>
      </c>
      <c r="AJ18">
        <v>3334000000</v>
      </c>
      <c r="AL18">
        <v>4500000000</v>
      </c>
      <c r="AM18">
        <v>2000000000</v>
      </c>
      <c r="AN18">
        <v>7000000000</v>
      </c>
      <c r="AO18">
        <v>2000000000</v>
      </c>
      <c r="AP18">
        <v>7000000000</v>
      </c>
      <c r="AQ18">
        <f>1</f>
        <v>0</v>
      </c>
      <c r="AR18">
        <f>1</f>
        <v>0</v>
      </c>
      <c r="AS18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8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8">
        <f>[[#This Row],[U_2]]-[[#This Row],[L_2]]</f>
        <v>0</v>
      </c>
      <c r="AV18">
        <f>COUNTIF(Table1[[#This Row],[S0_2]:[S2_2]],"&gt;"&amp;[[#This Row],[U_2]])+COUNTIF(Table1[[#This Row],[S0_2]:[S2_2]],"&lt;"&amp;[[#This Row],[L_2]])</f>
        <v>0</v>
      </c>
      <c r="AX18">
        <f>_xlfn.MINIFS(Table1[[#This Row],[S0_2]:[S2_2]],Table1[[#This Row],[S0_2]:[S2_2]],"&gt;="&amp;[[#This Row],[L_2]],Table1[[#This Row],[S0_2]:[S2_2]],"&lt;="&amp;[[#This Row],[U_2]])</f>
        <v>0</v>
      </c>
      <c r="AY18">
        <f>_xlfn.MAXIFS(Table1[[#This Row],[S0_2]:[S2_2]],Table1[[#This Row],[S0_2]:[S2_2]],"&gt;="&amp;[[#This Row],[L_2]],Table1[[#This Row],[S0_2]:[S2_2]],"&lt;="&amp;[[#This Row],[U_2]])</f>
        <v>0</v>
      </c>
      <c r="AZ18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8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8">
        <f>IF([[#This Row],[Std_2]]&gt;0,ROUND([[#This Row],[Range_2]]/(6*[[#This Row],[Std_2]]),2),0)</f>
        <v>0</v>
      </c>
      <c r="BC18">
        <f>IF([[#This Row],[Std_2]]&gt;0,ROUND(MIN(ABS([[#This Row],[U_2]]-[[#This Row],[Mean_2]])/(3*[[#This Row],[Std_2]]),ABS([[#This Row],[Mean_2]]-[[#This Row],[L_2]])/(3*[[#This Row],[Std_2]])),2),0)</f>
        <v>0</v>
      </c>
      <c r="BE18">
        <v>0</v>
      </c>
      <c r="BF18">
        <v>0</v>
      </c>
      <c r="BG18">
        <v>0</v>
      </c>
      <c r="BH18">
        <v>0</v>
      </c>
      <c r="BI18">
        <v>0</v>
      </c>
      <c r="BK18">
        <v>3334000000</v>
      </c>
      <c r="BL18">
        <v>3334000000</v>
      </c>
      <c r="BM18">
        <v>3334000000</v>
      </c>
      <c r="BO18" t="s">
        <v>83</v>
      </c>
      <c r="BP18" t="s">
        <v>108</v>
      </c>
    </row>
    <row r="19" spans="1:68">
      <c r="A19" t="s">
        <v>113</v>
      </c>
      <c r="B19" t="s">
        <v>70</v>
      </c>
      <c r="C19" t="s">
        <v>71</v>
      </c>
      <c r="D19" t="s">
        <v>114</v>
      </c>
      <c r="J19">
        <v>4500000000</v>
      </c>
      <c r="K19">
        <v>2000000000</v>
      </c>
      <c r="L19">
        <v>7000000000</v>
      </c>
      <c r="M19">
        <v>2000000000</v>
      </c>
      <c r="N19">
        <v>7000000000</v>
      </c>
      <c r="O19">
        <f>1</f>
        <v>0</v>
      </c>
      <c r="P19">
        <f>1</f>
        <v>0</v>
      </c>
      <c r="Q19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9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9">
        <f>[[#This Row],[U_1]]-[[#This Row],[L_1]]</f>
        <v>0</v>
      </c>
      <c r="T19">
        <f>COUNTIF(Table1[[#This Row],[S0_1]:[S1_1]],"&gt;"&amp;[[#This Row],[U_1]])+COUNTIF(Table1[[#This Row],[S0_1]:[S1_1]],"&lt;"&amp;[[#This Row],[L_1]])</f>
        <v>0</v>
      </c>
      <c r="V19">
        <f>_xlfn.MINIFS(Table1[[#This Row],[S0_1]:[S1_1]],Table1[[#This Row],[S0_1]:[S1_1]],"&gt;="&amp;[[#This Row],[L_1]],Table1[[#This Row],[S0_1]:[S1_1]],"&lt;="&amp;[[#This Row],[U_1]])</f>
        <v>0</v>
      </c>
      <c r="W19">
        <f>_xlfn.MAXIFS(Table1[[#This Row],[S0_1]:[S1_1]],Table1[[#This Row],[S0_1]:[S1_1]],"&gt;="&amp;[[#This Row],[L_1]],Table1[[#This Row],[S0_1]:[S1_1]],"&lt;="&amp;[[#This Row],[U_1]])</f>
        <v>0</v>
      </c>
      <c r="X19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9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9">
        <f>IF([[#This Row],[Std_1]]&gt;0,ROUND([[#This Row],[Range_1]]/(6*[[#This Row],[Std_1]]),2),0)</f>
        <v>0</v>
      </c>
      <c r="AA19">
        <f>IF([[#This Row],[Std_1]]&gt;0,ROUND(MIN(ABS([[#This Row],[U_1]]-[[#This Row],[Mean_1]])/(3*[[#This Row],[Std_1]]),ABS([[#This Row],[Mean_1]]-[[#This Row],[L_1]])/(3*[[#This Row],[Std_1]])),2),0)</f>
        <v>0</v>
      </c>
      <c r="AC19">
        <v>0</v>
      </c>
      <c r="AD19">
        <v>0</v>
      </c>
      <c r="AE19">
        <v>0</v>
      </c>
      <c r="AF19">
        <v>0</v>
      </c>
      <c r="AG19">
        <v>0</v>
      </c>
      <c r="AI19">
        <v>3854000000</v>
      </c>
      <c r="AJ19">
        <v>3854000000</v>
      </c>
      <c r="AL19">
        <v>4500000000</v>
      </c>
      <c r="AM19">
        <v>2000000000</v>
      </c>
      <c r="AN19">
        <v>7000000000</v>
      </c>
      <c r="AO19">
        <v>2000000000</v>
      </c>
      <c r="AP19">
        <v>7000000000</v>
      </c>
      <c r="AQ19">
        <f>1</f>
        <v>0</v>
      </c>
      <c r="AR19">
        <f>1</f>
        <v>0</v>
      </c>
      <c r="AS19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9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9">
        <f>[[#This Row],[U_2]]-[[#This Row],[L_2]]</f>
        <v>0</v>
      </c>
      <c r="AV19">
        <f>COUNTIF(Table1[[#This Row],[S0_2]:[S2_2]],"&gt;"&amp;[[#This Row],[U_2]])+COUNTIF(Table1[[#This Row],[S0_2]:[S2_2]],"&lt;"&amp;[[#This Row],[L_2]])</f>
        <v>0</v>
      </c>
      <c r="AX19">
        <f>_xlfn.MINIFS(Table1[[#This Row],[S0_2]:[S2_2]],Table1[[#This Row],[S0_2]:[S2_2]],"&gt;="&amp;[[#This Row],[L_2]],Table1[[#This Row],[S0_2]:[S2_2]],"&lt;="&amp;[[#This Row],[U_2]])</f>
        <v>0</v>
      </c>
      <c r="AY19">
        <f>_xlfn.MAXIFS(Table1[[#This Row],[S0_2]:[S2_2]],Table1[[#This Row],[S0_2]:[S2_2]],"&gt;="&amp;[[#This Row],[L_2]],Table1[[#This Row],[S0_2]:[S2_2]],"&lt;="&amp;[[#This Row],[U_2]])</f>
        <v>0</v>
      </c>
      <c r="AZ19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9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9">
        <f>IF([[#This Row],[Std_2]]&gt;0,ROUND([[#This Row],[Range_2]]/(6*[[#This Row],[Std_2]]),2),0)</f>
        <v>0</v>
      </c>
      <c r="BC19">
        <f>IF([[#This Row],[Std_2]]&gt;0,ROUND(MIN(ABS([[#This Row],[U_2]]-[[#This Row],[Mean_2]])/(3*[[#This Row],[Std_2]]),ABS([[#This Row],[Mean_2]]-[[#This Row],[L_2]])/(3*[[#This Row],[Std_2]])),2),0)</f>
        <v>0</v>
      </c>
      <c r="BE19">
        <v>0</v>
      </c>
      <c r="BF19">
        <v>0</v>
      </c>
      <c r="BG19">
        <v>0</v>
      </c>
      <c r="BH19">
        <v>0</v>
      </c>
      <c r="BI19">
        <v>0</v>
      </c>
      <c r="BK19">
        <v>3854000000</v>
      </c>
      <c r="BL19">
        <v>3854000000</v>
      </c>
      <c r="BM19">
        <v>3854000000</v>
      </c>
      <c r="BO19" t="s">
        <v>83</v>
      </c>
      <c r="BP19" t="s">
        <v>105</v>
      </c>
    </row>
    <row r="20" spans="1:68">
      <c r="A20" t="s">
        <v>115</v>
      </c>
      <c r="B20" t="s">
        <v>116</v>
      </c>
      <c r="C20" t="s">
        <v>71</v>
      </c>
      <c r="D20" t="s">
        <v>72</v>
      </c>
      <c r="J20">
        <v>4500000000</v>
      </c>
      <c r="K20">
        <v>2000000000</v>
      </c>
      <c r="L20">
        <v>7000000000</v>
      </c>
      <c r="M20">
        <v>2000000000</v>
      </c>
      <c r="N20">
        <v>7000000000</v>
      </c>
      <c r="O20">
        <f>1</f>
        <v>0</v>
      </c>
      <c r="P20">
        <f>1</f>
        <v>0</v>
      </c>
      <c r="Q20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0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0">
        <f>[[#This Row],[U_1]]-[[#This Row],[L_1]]</f>
        <v>0</v>
      </c>
      <c r="T20">
        <f>COUNTIF(Table1[[#This Row],[S0_1]:[S1_1]],"&gt;"&amp;[[#This Row],[U_1]])+COUNTIF(Table1[[#This Row],[S0_1]:[S1_1]],"&lt;"&amp;[[#This Row],[L_1]])</f>
        <v>0</v>
      </c>
      <c r="V20">
        <f>_xlfn.MINIFS(Table1[[#This Row],[S0_1]:[S1_1]],Table1[[#This Row],[S0_1]:[S1_1]],"&gt;="&amp;[[#This Row],[L_1]],Table1[[#This Row],[S0_1]:[S1_1]],"&lt;="&amp;[[#This Row],[U_1]])</f>
        <v>0</v>
      </c>
      <c r="W20">
        <f>_xlfn.MAXIFS(Table1[[#This Row],[S0_1]:[S1_1]],Table1[[#This Row],[S0_1]:[S1_1]],"&gt;="&amp;[[#This Row],[L_1]],Table1[[#This Row],[S0_1]:[S1_1]],"&lt;="&amp;[[#This Row],[U_1]])</f>
        <v>0</v>
      </c>
      <c r="X20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0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0">
        <f>IF([[#This Row],[Std_1]]&gt;0,ROUND([[#This Row],[Range_1]]/(6*[[#This Row],[Std_1]]),2),0)</f>
        <v>0</v>
      </c>
      <c r="AA20">
        <f>IF([[#This Row],[Std_1]]&gt;0,ROUND(MIN(ABS([[#This Row],[U_1]]-[[#This Row],[Mean_1]])/(3*[[#This Row],[Std_1]]),ABS([[#This Row],[Mean_1]]-[[#This Row],[L_1]])/(3*[[#This Row],[Std_1]])),2),0)</f>
        <v>0</v>
      </c>
      <c r="AC20">
        <v>0</v>
      </c>
      <c r="AD20">
        <v>0</v>
      </c>
      <c r="AE20">
        <v>0</v>
      </c>
      <c r="AF20">
        <v>0</v>
      </c>
      <c r="AG20">
        <v>0</v>
      </c>
      <c r="AI20">
        <v>4288000000</v>
      </c>
      <c r="AJ20">
        <v>4288000000</v>
      </c>
      <c r="AL20">
        <v>4500000000</v>
      </c>
      <c r="AM20">
        <v>2000000000</v>
      </c>
      <c r="AN20">
        <v>7000000000</v>
      </c>
      <c r="AO20">
        <v>2000000000</v>
      </c>
      <c r="AP20">
        <v>7000000000</v>
      </c>
      <c r="AQ20">
        <f>1</f>
        <v>0</v>
      </c>
      <c r="AR20">
        <f>1</f>
        <v>0</v>
      </c>
      <c r="AS20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0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0">
        <f>[[#This Row],[U_2]]-[[#This Row],[L_2]]</f>
        <v>0</v>
      </c>
      <c r="AV20">
        <f>COUNTIF(Table1[[#This Row],[S0_2]:[S2_2]],"&gt;"&amp;[[#This Row],[U_2]])+COUNTIF(Table1[[#This Row],[S0_2]:[S2_2]],"&lt;"&amp;[[#This Row],[L_2]])</f>
        <v>0</v>
      </c>
      <c r="AX20">
        <f>_xlfn.MINIFS(Table1[[#This Row],[S0_2]:[S2_2]],Table1[[#This Row],[S0_2]:[S2_2]],"&gt;="&amp;[[#This Row],[L_2]],Table1[[#This Row],[S0_2]:[S2_2]],"&lt;="&amp;[[#This Row],[U_2]])</f>
        <v>0</v>
      </c>
      <c r="AY20">
        <f>_xlfn.MAXIFS(Table1[[#This Row],[S0_2]:[S2_2]],Table1[[#This Row],[S0_2]:[S2_2]],"&gt;="&amp;[[#This Row],[L_2]],Table1[[#This Row],[S0_2]:[S2_2]],"&lt;="&amp;[[#This Row],[U_2]])</f>
        <v>0</v>
      </c>
      <c r="AZ20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0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0">
        <f>IF([[#This Row],[Std_2]]&gt;0,ROUND([[#This Row],[Range_2]]/(6*[[#This Row],[Std_2]]),2),0)</f>
        <v>0</v>
      </c>
      <c r="BC20">
        <f>IF([[#This Row],[Std_2]]&gt;0,ROUND(MIN(ABS([[#This Row],[U_2]]-[[#This Row],[Mean_2]])/(3*[[#This Row],[Std_2]]),ABS([[#This Row],[Mean_2]]-[[#This Row],[L_2]])/(3*[[#This Row],[Std_2]])),2),0)</f>
        <v>0</v>
      </c>
      <c r="BE20">
        <v>0</v>
      </c>
      <c r="BF20">
        <v>0</v>
      </c>
      <c r="BG20">
        <v>0</v>
      </c>
      <c r="BH20">
        <v>0</v>
      </c>
      <c r="BI20">
        <v>0</v>
      </c>
      <c r="BK20">
        <v>4288000000</v>
      </c>
      <c r="BL20">
        <v>4288000000</v>
      </c>
      <c r="BM20">
        <v>4288000000</v>
      </c>
      <c r="BO20" t="s">
        <v>73</v>
      </c>
      <c r="BP20" t="s">
        <v>74</v>
      </c>
    </row>
    <row r="21" spans="1:68">
      <c r="A21" t="s">
        <v>117</v>
      </c>
      <c r="B21" t="s">
        <v>116</v>
      </c>
      <c r="C21" t="s">
        <v>71</v>
      </c>
      <c r="D21" t="s">
        <v>76</v>
      </c>
      <c r="J21">
        <v>4500000000</v>
      </c>
      <c r="K21">
        <v>2000000000</v>
      </c>
      <c r="L21">
        <v>7000000000</v>
      </c>
      <c r="M21">
        <v>2000000000</v>
      </c>
      <c r="N21">
        <v>7000000000</v>
      </c>
      <c r="O21">
        <f>1</f>
        <v>0</v>
      </c>
      <c r="P21">
        <f>1</f>
        <v>0</v>
      </c>
      <c r="Q21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1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1">
        <f>[[#This Row],[U_1]]-[[#This Row],[L_1]]</f>
        <v>0</v>
      </c>
      <c r="T21">
        <f>COUNTIF(Table1[[#This Row],[S0_1]:[S1_1]],"&gt;"&amp;[[#This Row],[U_1]])+COUNTIF(Table1[[#This Row],[S0_1]:[S1_1]],"&lt;"&amp;[[#This Row],[L_1]])</f>
        <v>0</v>
      </c>
      <c r="V21">
        <f>_xlfn.MINIFS(Table1[[#This Row],[S0_1]:[S1_1]],Table1[[#This Row],[S0_1]:[S1_1]],"&gt;="&amp;[[#This Row],[L_1]],Table1[[#This Row],[S0_1]:[S1_1]],"&lt;="&amp;[[#This Row],[U_1]])</f>
        <v>0</v>
      </c>
      <c r="W21">
        <f>_xlfn.MAXIFS(Table1[[#This Row],[S0_1]:[S1_1]],Table1[[#This Row],[S0_1]:[S1_1]],"&gt;="&amp;[[#This Row],[L_1]],Table1[[#This Row],[S0_1]:[S1_1]],"&lt;="&amp;[[#This Row],[U_1]])</f>
        <v>0</v>
      </c>
      <c r="X21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1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1">
        <f>IF([[#This Row],[Std_1]]&gt;0,ROUND([[#This Row],[Range_1]]/(6*[[#This Row],[Std_1]]),2),0)</f>
        <v>0</v>
      </c>
      <c r="AA21">
        <f>IF([[#This Row],[Std_1]]&gt;0,ROUND(MIN(ABS([[#This Row],[U_1]]-[[#This Row],[Mean_1]])/(3*[[#This Row],[Std_1]]),ABS([[#This Row],[Mean_1]]-[[#This Row],[L_1]])/(3*[[#This Row],[Std_1]])),2),0)</f>
        <v>0</v>
      </c>
      <c r="AC21">
        <v>0</v>
      </c>
      <c r="AD21">
        <v>0</v>
      </c>
      <c r="AE21">
        <v>0</v>
      </c>
      <c r="AF21">
        <v>0</v>
      </c>
      <c r="AG21">
        <v>0</v>
      </c>
      <c r="AI21">
        <v>5596000000</v>
      </c>
      <c r="AJ21">
        <v>5596000000</v>
      </c>
      <c r="AL21">
        <v>4500000000</v>
      </c>
      <c r="AM21">
        <v>2000000000</v>
      </c>
      <c r="AN21">
        <v>7000000000</v>
      </c>
      <c r="AO21">
        <v>2000000000</v>
      </c>
      <c r="AP21">
        <v>7000000000</v>
      </c>
      <c r="AQ21">
        <f>1</f>
        <v>0</v>
      </c>
      <c r="AR21">
        <f>1</f>
        <v>0</v>
      </c>
      <c r="AS21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1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1">
        <f>[[#This Row],[U_2]]-[[#This Row],[L_2]]</f>
        <v>0</v>
      </c>
      <c r="AV21">
        <f>COUNTIF(Table1[[#This Row],[S0_2]:[S2_2]],"&gt;"&amp;[[#This Row],[U_2]])+COUNTIF(Table1[[#This Row],[S0_2]:[S2_2]],"&lt;"&amp;[[#This Row],[L_2]])</f>
        <v>0</v>
      </c>
      <c r="AX21">
        <f>_xlfn.MINIFS(Table1[[#This Row],[S0_2]:[S2_2]],Table1[[#This Row],[S0_2]:[S2_2]],"&gt;="&amp;[[#This Row],[L_2]],Table1[[#This Row],[S0_2]:[S2_2]],"&lt;="&amp;[[#This Row],[U_2]])</f>
        <v>0</v>
      </c>
      <c r="AY21">
        <f>_xlfn.MAXIFS(Table1[[#This Row],[S0_2]:[S2_2]],Table1[[#This Row],[S0_2]:[S2_2]],"&gt;="&amp;[[#This Row],[L_2]],Table1[[#This Row],[S0_2]:[S2_2]],"&lt;="&amp;[[#This Row],[U_2]])</f>
        <v>0</v>
      </c>
      <c r="AZ21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1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1">
        <f>IF([[#This Row],[Std_2]]&gt;0,ROUND([[#This Row],[Range_2]]/(6*[[#This Row],[Std_2]]),2),0)</f>
        <v>0</v>
      </c>
      <c r="BC21">
        <f>IF([[#This Row],[Std_2]]&gt;0,ROUND(MIN(ABS([[#This Row],[U_2]]-[[#This Row],[Mean_2]])/(3*[[#This Row],[Std_2]]),ABS([[#This Row],[Mean_2]]-[[#This Row],[L_2]])/(3*[[#This Row],[Std_2]])),2),0)</f>
        <v>0</v>
      </c>
      <c r="BE21">
        <v>0</v>
      </c>
      <c r="BF21">
        <v>0</v>
      </c>
      <c r="BG21">
        <v>0</v>
      </c>
      <c r="BH21">
        <v>0</v>
      </c>
      <c r="BI21">
        <v>0</v>
      </c>
      <c r="BK21">
        <v>5596000000</v>
      </c>
      <c r="BL21">
        <v>5596000000</v>
      </c>
      <c r="BM21">
        <v>5596000000</v>
      </c>
      <c r="BO21" t="s">
        <v>73</v>
      </c>
      <c r="BP21" t="s">
        <v>77</v>
      </c>
    </row>
    <row r="22" spans="1:68">
      <c r="A22" t="s">
        <v>118</v>
      </c>
      <c r="B22" t="s">
        <v>116</v>
      </c>
      <c r="C22" t="s">
        <v>71</v>
      </c>
      <c r="D22" t="s">
        <v>79</v>
      </c>
      <c r="J22">
        <v>4500000000</v>
      </c>
      <c r="K22">
        <v>2000000000</v>
      </c>
      <c r="L22">
        <v>7000000000</v>
      </c>
      <c r="M22">
        <v>2000000000</v>
      </c>
      <c r="N22">
        <v>7000000000</v>
      </c>
      <c r="O22">
        <f>1</f>
        <v>0</v>
      </c>
      <c r="P22">
        <f>1</f>
        <v>0</v>
      </c>
      <c r="Q22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2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2">
        <f>[[#This Row],[U_1]]-[[#This Row],[L_1]]</f>
        <v>0</v>
      </c>
      <c r="T22">
        <f>COUNTIF(Table1[[#This Row],[S0_1]:[S1_1]],"&gt;"&amp;[[#This Row],[U_1]])+COUNTIF(Table1[[#This Row],[S0_1]:[S1_1]],"&lt;"&amp;[[#This Row],[L_1]])</f>
        <v>0</v>
      </c>
      <c r="V22">
        <f>_xlfn.MINIFS(Table1[[#This Row],[S0_1]:[S1_1]],Table1[[#This Row],[S0_1]:[S1_1]],"&gt;="&amp;[[#This Row],[L_1]],Table1[[#This Row],[S0_1]:[S1_1]],"&lt;="&amp;[[#This Row],[U_1]])</f>
        <v>0</v>
      </c>
      <c r="W22">
        <f>_xlfn.MAXIFS(Table1[[#This Row],[S0_1]:[S1_1]],Table1[[#This Row],[S0_1]:[S1_1]],"&gt;="&amp;[[#This Row],[L_1]],Table1[[#This Row],[S0_1]:[S1_1]],"&lt;="&amp;[[#This Row],[U_1]])</f>
        <v>0</v>
      </c>
      <c r="X22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2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2">
        <f>IF([[#This Row],[Std_1]]&gt;0,ROUND([[#This Row],[Range_1]]/(6*[[#This Row],[Std_1]]),2),0)</f>
        <v>0</v>
      </c>
      <c r="AA22">
        <f>IF([[#This Row],[Std_1]]&gt;0,ROUND(MIN(ABS([[#This Row],[U_1]]-[[#This Row],[Mean_1]])/(3*[[#This Row],[Std_1]]),ABS([[#This Row],[Mean_1]]-[[#This Row],[L_1]])/(3*[[#This Row],[Std_1]])),2),0)</f>
        <v>0</v>
      </c>
      <c r="AC22">
        <v>0</v>
      </c>
      <c r="AD22">
        <v>0</v>
      </c>
      <c r="AE22">
        <v>0</v>
      </c>
      <c r="AF22">
        <v>0</v>
      </c>
      <c r="AG22">
        <v>0</v>
      </c>
      <c r="AI22">
        <v>2985000000</v>
      </c>
      <c r="AJ22">
        <v>2985000000</v>
      </c>
      <c r="AL22">
        <v>4500000000</v>
      </c>
      <c r="AM22">
        <v>2000000000</v>
      </c>
      <c r="AN22">
        <v>7000000000</v>
      </c>
      <c r="AO22">
        <v>2000000000</v>
      </c>
      <c r="AP22">
        <v>7000000000</v>
      </c>
      <c r="AQ22">
        <f>1</f>
        <v>0</v>
      </c>
      <c r="AR22">
        <f>1</f>
        <v>0</v>
      </c>
      <c r="AS22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2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2">
        <f>[[#This Row],[U_2]]-[[#This Row],[L_2]]</f>
        <v>0</v>
      </c>
      <c r="AV22">
        <f>COUNTIF(Table1[[#This Row],[S0_2]:[S2_2]],"&gt;"&amp;[[#This Row],[U_2]])+COUNTIF(Table1[[#This Row],[S0_2]:[S2_2]],"&lt;"&amp;[[#This Row],[L_2]])</f>
        <v>0</v>
      </c>
      <c r="AX22">
        <f>_xlfn.MINIFS(Table1[[#This Row],[S0_2]:[S2_2]],Table1[[#This Row],[S0_2]:[S2_2]],"&gt;="&amp;[[#This Row],[L_2]],Table1[[#This Row],[S0_2]:[S2_2]],"&lt;="&amp;[[#This Row],[U_2]])</f>
        <v>0</v>
      </c>
      <c r="AY22">
        <f>_xlfn.MAXIFS(Table1[[#This Row],[S0_2]:[S2_2]],Table1[[#This Row],[S0_2]:[S2_2]],"&gt;="&amp;[[#This Row],[L_2]],Table1[[#This Row],[S0_2]:[S2_2]],"&lt;="&amp;[[#This Row],[U_2]])</f>
        <v>0</v>
      </c>
      <c r="AZ22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2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2">
        <f>IF([[#This Row],[Std_2]]&gt;0,ROUND([[#This Row],[Range_2]]/(6*[[#This Row],[Std_2]]),2),0)</f>
        <v>0</v>
      </c>
      <c r="BC22">
        <f>IF([[#This Row],[Std_2]]&gt;0,ROUND(MIN(ABS([[#This Row],[U_2]]-[[#This Row],[Mean_2]])/(3*[[#This Row],[Std_2]]),ABS([[#This Row],[Mean_2]]-[[#This Row],[L_2]])/(3*[[#This Row],[Std_2]])),2),0)</f>
        <v>0</v>
      </c>
      <c r="BE22">
        <v>0</v>
      </c>
      <c r="BF22">
        <v>0</v>
      </c>
      <c r="BG22">
        <v>0</v>
      </c>
      <c r="BH22">
        <v>0</v>
      </c>
      <c r="BI22">
        <v>0</v>
      </c>
      <c r="BK22">
        <v>2985000000</v>
      </c>
      <c r="BL22">
        <v>2985000000</v>
      </c>
      <c r="BM22">
        <v>2985000000</v>
      </c>
      <c r="BO22" t="s">
        <v>73</v>
      </c>
      <c r="BP22" t="s">
        <v>80</v>
      </c>
    </row>
    <row r="23" spans="1:68">
      <c r="A23" t="s">
        <v>119</v>
      </c>
      <c r="B23" t="s">
        <v>116</v>
      </c>
      <c r="C23" t="s">
        <v>71</v>
      </c>
      <c r="D23" t="s">
        <v>82</v>
      </c>
      <c r="J23">
        <v>4500000000</v>
      </c>
      <c r="K23">
        <v>2000000000</v>
      </c>
      <c r="L23">
        <v>7000000000</v>
      </c>
      <c r="M23">
        <v>2000000000</v>
      </c>
      <c r="N23">
        <v>7000000000</v>
      </c>
      <c r="O23">
        <f>1</f>
        <v>0</v>
      </c>
      <c r="P23">
        <f>1</f>
        <v>0</v>
      </c>
      <c r="Q23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3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3">
        <f>[[#This Row],[U_1]]-[[#This Row],[L_1]]</f>
        <v>0</v>
      </c>
      <c r="T23">
        <f>COUNTIF(Table1[[#This Row],[S0_1]:[S1_1]],"&gt;"&amp;[[#This Row],[U_1]])+COUNTIF(Table1[[#This Row],[S0_1]:[S1_1]],"&lt;"&amp;[[#This Row],[L_1]])</f>
        <v>0</v>
      </c>
      <c r="V23">
        <f>_xlfn.MINIFS(Table1[[#This Row],[S0_1]:[S1_1]],Table1[[#This Row],[S0_1]:[S1_1]],"&gt;="&amp;[[#This Row],[L_1]],Table1[[#This Row],[S0_1]:[S1_1]],"&lt;="&amp;[[#This Row],[U_1]])</f>
        <v>0</v>
      </c>
      <c r="W23">
        <f>_xlfn.MAXIFS(Table1[[#This Row],[S0_1]:[S1_1]],Table1[[#This Row],[S0_1]:[S1_1]],"&gt;="&amp;[[#This Row],[L_1]],Table1[[#This Row],[S0_1]:[S1_1]],"&lt;="&amp;[[#This Row],[U_1]])</f>
        <v>0</v>
      </c>
      <c r="X23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3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3">
        <f>IF([[#This Row],[Std_1]]&gt;0,ROUND([[#This Row],[Range_1]]/(6*[[#This Row],[Std_1]]),2),0)</f>
        <v>0</v>
      </c>
      <c r="AA23">
        <f>IF([[#This Row],[Std_1]]&gt;0,ROUND(MIN(ABS([[#This Row],[U_1]]-[[#This Row],[Mean_1]])/(3*[[#This Row],[Std_1]]),ABS([[#This Row],[Mean_1]]-[[#This Row],[L_1]])/(3*[[#This Row],[Std_1]])),2),0)</f>
        <v>0</v>
      </c>
      <c r="AC23">
        <v>0</v>
      </c>
      <c r="AD23">
        <v>0</v>
      </c>
      <c r="AE23">
        <v>0</v>
      </c>
      <c r="AF23">
        <v>0</v>
      </c>
      <c r="AG23">
        <v>0</v>
      </c>
      <c r="AI23">
        <v>5596000000</v>
      </c>
      <c r="AJ23">
        <v>5596000000</v>
      </c>
      <c r="AL23">
        <v>4500000000</v>
      </c>
      <c r="AM23">
        <v>2000000000</v>
      </c>
      <c r="AN23">
        <v>7000000000</v>
      </c>
      <c r="AO23">
        <v>2000000000</v>
      </c>
      <c r="AP23">
        <v>7000000000</v>
      </c>
      <c r="AQ23">
        <f>1</f>
        <v>0</v>
      </c>
      <c r="AR23">
        <f>1</f>
        <v>0</v>
      </c>
      <c r="AS23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3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3">
        <f>[[#This Row],[U_2]]-[[#This Row],[L_2]]</f>
        <v>0</v>
      </c>
      <c r="AV23">
        <f>COUNTIF(Table1[[#This Row],[S0_2]:[S2_2]],"&gt;"&amp;[[#This Row],[U_2]])+COUNTIF(Table1[[#This Row],[S0_2]:[S2_2]],"&lt;"&amp;[[#This Row],[L_2]])</f>
        <v>0</v>
      </c>
      <c r="AX23">
        <f>_xlfn.MINIFS(Table1[[#This Row],[S0_2]:[S2_2]],Table1[[#This Row],[S0_2]:[S2_2]],"&gt;="&amp;[[#This Row],[L_2]],Table1[[#This Row],[S0_2]:[S2_2]],"&lt;="&amp;[[#This Row],[U_2]])</f>
        <v>0</v>
      </c>
      <c r="AY23">
        <f>_xlfn.MAXIFS(Table1[[#This Row],[S0_2]:[S2_2]],Table1[[#This Row],[S0_2]:[S2_2]],"&gt;="&amp;[[#This Row],[L_2]],Table1[[#This Row],[S0_2]:[S2_2]],"&lt;="&amp;[[#This Row],[U_2]])</f>
        <v>0</v>
      </c>
      <c r="AZ23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3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3">
        <f>IF([[#This Row],[Std_2]]&gt;0,ROUND([[#This Row],[Range_2]]/(6*[[#This Row],[Std_2]]),2),0)</f>
        <v>0</v>
      </c>
      <c r="BC23">
        <f>IF([[#This Row],[Std_2]]&gt;0,ROUND(MIN(ABS([[#This Row],[U_2]]-[[#This Row],[Mean_2]])/(3*[[#This Row],[Std_2]]),ABS([[#This Row],[Mean_2]]-[[#This Row],[L_2]])/(3*[[#This Row],[Std_2]])),2),0)</f>
        <v>0</v>
      </c>
      <c r="BE23">
        <v>0</v>
      </c>
      <c r="BF23">
        <v>0</v>
      </c>
      <c r="BG23">
        <v>0</v>
      </c>
      <c r="BH23">
        <v>0</v>
      </c>
      <c r="BI23">
        <v>0</v>
      </c>
      <c r="BK23">
        <v>5596000000</v>
      </c>
      <c r="BL23">
        <v>5596000000</v>
      </c>
      <c r="BM23">
        <v>5596000000</v>
      </c>
      <c r="BO23" t="s">
        <v>83</v>
      </c>
      <c r="BP23" t="s">
        <v>77</v>
      </c>
    </row>
    <row r="24" spans="1:68">
      <c r="A24" t="s">
        <v>120</v>
      </c>
      <c r="B24" t="s">
        <v>116</v>
      </c>
      <c r="C24" t="s">
        <v>71</v>
      </c>
      <c r="D24" t="s">
        <v>85</v>
      </c>
      <c r="J24">
        <v>4500000000</v>
      </c>
      <c r="K24">
        <v>2000000000</v>
      </c>
      <c r="L24">
        <v>7000000000</v>
      </c>
      <c r="M24">
        <v>2000000000</v>
      </c>
      <c r="N24">
        <v>7000000000</v>
      </c>
      <c r="O24">
        <f>1</f>
        <v>0</v>
      </c>
      <c r="P24">
        <f>1</f>
        <v>0</v>
      </c>
      <c r="Q24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4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4">
        <f>[[#This Row],[U_1]]-[[#This Row],[L_1]]</f>
        <v>0</v>
      </c>
      <c r="T24">
        <f>COUNTIF(Table1[[#This Row],[S0_1]:[S1_1]],"&gt;"&amp;[[#This Row],[U_1]])+COUNTIF(Table1[[#This Row],[S0_1]:[S1_1]],"&lt;"&amp;[[#This Row],[L_1]])</f>
        <v>0</v>
      </c>
      <c r="V24">
        <f>_xlfn.MINIFS(Table1[[#This Row],[S0_1]:[S1_1]],Table1[[#This Row],[S0_1]:[S1_1]],"&gt;="&amp;[[#This Row],[L_1]],Table1[[#This Row],[S0_1]:[S1_1]],"&lt;="&amp;[[#This Row],[U_1]])</f>
        <v>0</v>
      </c>
      <c r="W24">
        <f>_xlfn.MAXIFS(Table1[[#This Row],[S0_1]:[S1_1]],Table1[[#This Row],[S0_1]:[S1_1]],"&gt;="&amp;[[#This Row],[L_1]],Table1[[#This Row],[S0_1]:[S1_1]],"&lt;="&amp;[[#This Row],[U_1]])</f>
        <v>0</v>
      </c>
      <c r="X24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4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4">
        <f>IF([[#This Row],[Std_1]]&gt;0,ROUND([[#This Row],[Range_1]]/(6*[[#This Row],[Std_1]]),2),0)</f>
        <v>0</v>
      </c>
      <c r="AA24">
        <f>IF([[#This Row],[Std_1]]&gt;0,ROUND(MIN(ABS([[#This Row],[U_1]]-[[#This Row],[Mean_1]])/(3*[[#This Row],[Std_1]]),ABS([[#This Row],[Mean_1]]-[[#This Row],[L_1]])/(3*[[#This Row],[Std_1]])),2),0)</f>
        <v>0</v>
      </c>
      <c r="AC24">
        <v>0</v>
      </c>
      <c r="AD24">
        <v>0</v>
      </c>
      <c r="AE24">
        <v>0</v>
      </c>
      <c r="AF24">
        <v>0</v>
      </c>
      <c r="AG24">
        <v>0</v>
      </c>
      <c r="AI24">
        <v>2985000000</v>
      </c>
      <c r="AJ24">
        <v>2985000000</v>
      </c>
      <c r="AL24">
        <v>4500000000</v>
      </c>
      <c r="AM24">
        <v>2000000000</v>
      </c>
      <c r="AN24">
        <v>7000000000</v>
      </c>
      <c r="AO24">
        <v>2000000000</v>
      </c>
      <c r="AP24">
        <v>7000000000</v>
      </c>
      <c r="AQ24">
        <f>1</f>
        <v>0</v>
      </c>
      <c r="AR24">
        <f>1</f>
        <v>0</v>
      </c>
      <c r="AS24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4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4">
        <f>[[#This Row],[U_2]]-[[#This Row],[L_2]]</f>
        <v>0</v>
      </c>
      <c r="AV24">
        <f>COUNTIF(Table1[[#This Row],[S0_2]:[S2_2]],"&gt;"&amp;[[#This Row],[U_2]])+COUNTIF(Table1[[#This Row],[S0_2]:[S2_2]],"&lt;"&amp;[[#This Row],[L_2]])</f>
        <v>0</v>
      </c>
      <c r="AX24">
        <f>_xlfn.MINIFS(Table1[[#This Row],[S0_2]:[S2_2]],Table1[[#This Row],[S0_2]:[S2_2]],"&gt;="&amp;[[#This Row],[L_2]],Table1[[#This Row],[S0_2]:[S2_2]],"&lt;="&amp;[[#This Row],[U_2]])</f>
        <v>0</v>
      </c>
      <c r="AY24">
        <f>_xlfn.MAXIFS(Table1[[#This Row],[S0_2]:[S2_2]],Table1[[#This Row],[S0_2]:[S2_2]],"&gt;="&amp;[[#This Row],[L_2]],Table1[[#This Row],[S0_2]:[S2_2]],"&lt;="&amp;[[#This Row],[U_2]])</f>
        <v>0</v>
      </c>
      <c r="AZ24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4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4">
        <f>IF([[#This Row],[Std_2]]&gt;0,ROUND([[#This Row],[Range_2]]/(6*[[#This Row],[Std_2]]),2),0)</f>
        <v>0</v>
      </c>
      <c r="BC24">
        <f>IF([[#This Row],[Std_2]]&gt;0,ROUND(MIN(ABS([[#This Row],[U_2]]-[[#This Row],[Mean_2]])/(3*[[#This Row],[Std_2]]),ABS([[#This Row],[Mean_2]]-[[#This Row],[L_2]])/(3*[[#This Row],[Std_2]])),2),0)</f>
        <v>0</v>
      </c>
      <c r="BE24">
        <v>0</v>
      </c>
      <c r="BF24">
        <v>0</v>
      </c>
      <c r="BG24">
        <v>0</v>
      </c>
      <c r="BH24">
        <v>0</v>
      </c>
      <c r="BI24">
        <v>0</v>
      </c>
      <c r="BK24">
        <v>2985000000</v>
      </c>
      <c r="BL24">
        <v>2985000000</v>
      </c>
      <c r="BM24">
        <v>2985000000</v>
      </c>
      <c r="BO24" t="s">
        <v>83</v>
      </c>
      <c r="BP24" t="s">
        <v>80</v>
      </c>
    </row>
    <row r="25" spans="1:68">
      <c r="A25" t="s">
        <v>121</v>
      </c>
      <c r="B25" t="s">
        <v>116</v>
      </c>
      <c r="C25" t="s">
        <v>71</v>
      </c>
      <c r="D25" t="s">
        <v>87</v>
      </c>
      <c r="J25">
        <v>4500000000</v>
      </c>
      <c r="K25">
        <v>2000000000</v>
      </c>
      <c r="L25">
        <v>7000000000</v>
      </c>
      <c r="M25">
        <v>2000000000</v>
      </c>
      <c r="N25">
        <v>7000000000</v>
      </c>
      <c r="O25">
        <f>1</f>
        <v>0</v>
      </c>
      <c r="P25">
        <f>1</f>
        <v>0</v>
      </c>
      <c r="Q25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5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5">
        <f>[[#This Row],[U_1]]-[[#This Row],[L_1]]</f>
        <v>0</v>
      </c>
      <c r="T25">
        <f>COUNTIF(Table1[[#This Row],[S0_1]:[S1_1]],"&gt;"&amp;[[#This Row],[U_1]])+COUNTIF(Table1[[#This Row],[S0_1]:[S1_1]],"&lt;"&amp;[[#This Row],[L_1]])</f>
        <v>0</v>
      </c>
      <c r="V25">
        <f>_xlfn.MINIFS(Table1[[#This Row],[S0_1]:[S1_1]],Table1[[#This Row],[S0_1]:[S1_1]],"&gt;="&amp;[[#This Row],[L_1]],Table1[[#This Row],[S0_1]:[S1_1]],"&lt;="&amp;[[#This Row],[U_1]])</f>
        <v>0</v>
      </c>
      <c r="W25">
        <f>_xlfn.MAXIFS(Table1[[#This Row],[S0_1]:[S1_1]],Table1[[#This Row],[S0_1]:[S1_1]],"&gt;="&amp;[[#This Row],[L_1]],Table1[[#This Row],[S0_1]:[S1_1]],"&lt;="&amp;[[#This Row],[U_1]])</f>
        <v>0</v>
      </c>
      <c r="X25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5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5">
        <f>IF([[#This Row],[Std_1]]&gt;0,ROUND([[#This Row],[Range_1]]/(6*[[#This Row],[Std_1]]),2),0)</f>
        <v>0</v>
      </c>
      <c r="AA25">
        <f>IF([[#This Row],[Std_1]]&gt;0,ROUND(MIN(ABS([[#This Row],[U_1]]-[[#This Row],[Mean_1]])/(3*[[#This Row],[Std_1]]),ABS([[#This Row],[Mean_1]]-[[#This Row],[L_1]])/(3*[[#This Row],[Std_1]])),2),0)</f>
        <v>0</v>
      </c>
      <c r="AC25">
        <v>0</v>
      </c>
      <c r="AD25">
        <v>0</v>
      </c>
      <c r="AE25">
        <v>0</v>
      </c>
      <c r="AF25">
        <v>0</v>
      </c>
      <c r="AG25">
        <v>0</v>
      </c>
      <c r="AI25">
        <v>4288000000</v>
      </c>
      <c r="AJ25">
        <v>4288000000</v>
      </c>
      <c r="AL25">
        <v>4500000000</v>
      </c>
      <c r="AM25">
        <v>2000000000</v>
      </c>
      <c r="AN25">
        <v>7000000000</v>
      </c>
      <c r="AO25">
        <v>2000000000</v>
      </c>
      <c r="AP25">
        <v>7000000000</v>
      </c>
      <c r="AQ25">
        <f>1</f>
        <v>0</v>
      </c>
      <c r="AR25">
        <f>1</f>
        <v>0</v>
      </c>
      <c r="AS25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5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5">
        <f>[[#This Row],[U_2]]-[[#This Row],[L_2]]</f>
        <v>0</v>
      </c>
      <c r="AV25">
        <f>COUNTIF(Table1[[#This Row],[S0_2]:[S2_2]],"&gt;"&amp;[[#This Row],[U_2]])+COUNTIF(Table1[[#This Row],[S0_2]:[S2_2]],"&lt;"&amp;[[#This Row],[L_2]])</f>
        <v>0</v>
      </c>
      <c r="AX25">
        <f>_xlfn.MINIFS(Table1[[#This Row],[S0_2]:[S2_2]],Table1[[#This Row],[S0_2]:[S2_2]],"&gt;="&amp;[[#This Row],[L_2]],Table1[[#This Row],[S0_2]:[S2_2]],"&lt;="&amp;[[#This Row],[U_2]])</f>
        <v>0</v>
      </c>
      <c r="AY25">
        <f>_xlfn.MAXIFS(Table1[[#This Row],[S0_2]:[S2_2]],Table1[[#This Row],[S0_2]:[S2_2]],"&gt;="&amp;[[#This Row],[L_2]],Table1[[#This Row],[S0_2]:[S2_2]],"&lt;="&amp;[[#This Row],[U_2]])</f>
        <v>0</v>
      </c>
      <c r="AZ25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5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5">
        <f>IF([[#This Row],[Std_2]]&gt;0,ROUND([[#This Row],[Range_2]]/(6*[[#This Row],[Std_2]]),2),0)</f>
        <v>0</v>
      </c>
      <c r="BC25">
        <f>IF([[#This Row],[Std_2]]&gt;0,ROUND(MIN(ABS([[#This Row],[U_2]]-[[#This Row],[Mean_2]])/(3*[[#This Row],[Std_2]]),ABS([[#This Row],[Mean_2]]-[[#This Row],[L_2]])/(3*[[#This Row],[Std_2]])),2),0)</f>
        <v>0</v>
      </c>
      <c r="BE25">
        <v>0</v>
      </c>
      <c r="BF25">
        <v>0</v>
      </c>
      <c r="BG25">
        <v>0</v>
      </c>
      <c r="BH25">
        <v>0</v>
      </c>
      <c r="BI25">
        <v>0</v>
      </c>
      <c r="BK25">
        <v>4288000000</v>
      </c>
      <c r="BL25">
        <v>4288000000</v>
      </c>
      <c r="BM25">
        <v>4288000000</v>
      </c>
      <c r="BO25" t="s">
        <v>83</v>
      </c>
      <c r="BP25" t="s">
        <v>74</v>
      </c>
    </row>
    <row r="26" spans="1:68">
      <c r="A26" t="s">
        <v>122</v>
      </c>
      <c r="B26" t="s">
        <v>116</v>
      </c>
      <c r="C26" t="s">
        <v>71</v>
      </c>
      <c r="D26" t="s">
        <v>89</v>
      </c>
      <c r="J26">
        <v>4500000000</v>
      </c>
      <c r="K26">
        <v>2000000000</v>
      </c>
      <c r="L26">
        <v>7000000000</v>
      </c>
      <c r="M26">
        <v>2000000000</v>
      </c>
      <c r="N26">
        <v>7000000000</v>
      </c>
      <c r="O26">
        <f>1</f>
        <v>0</v>
      </c>
      <c r="P26">
        <f>1</f>
        <v>0</v>
      </c>
      <c r="Q26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6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6">
        <f>[[#This Row],[U_1]]-[[#This Row],[L_1]]</f>
        <v>0</v>
      </c>
      <c r="T26">
        <f>COUNTIF(Table1[[#This Row],[S0_1]:[S1_1]],"&gt;"&amp;[[#This Row],[U_1]])+COUNTIF(Table1[[#This Row],[S0_1]:[S1_1]],"&lt;"&amp;[[#This Row],[L_1]])</f>
        <v>0</v>
      </c>
      <c r="V26">
        <f>_xlfn.MINIFS(Table1[[#This Row],[S0_1]:[S1_1]],Table1[[#This Row],[S0_1]:[S1_1]],"&gt;="&amp;[[#This Row],[L_1]],Table1[[#This Row],[S0_1]:[S1_1]],"&lt;="&amp;[[#This Row],[U_1]])</f>
        <v>0</v>
      </c>
      <c r="W26">
        <f>_xlfn.MAXIFS(Table1[[#This Row],[S0_1]:[S1_1]],Table1[[#This Row],[S0_1]:[S1_1]],"&gt;="&amp;[[#This Row],[L_1]],Table1[[#This Row],[S0_1]:[S1_1]],"&lt;="&amp;[[#This Row],[U_1]])</f>
        <v>0</v>
      </c>
      <c r="X26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6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6">
        <f>IF([[#This Row],[Std_1]]&gt;0,ROUND([[#This Row],[Range_1]]/(6*[[#This Row],[Std_1]]),2),0)</f>
        <v>0</v>
      </c>
      <c r="AA26">
        <f>IF([[#This Row],[Std_1]]&gt;0,ROUND(MIN(ABS([[#This Row],[U_1]]-[[#This Row],[Mean_1]])/(3*[[#This Row],[Std_1]]),ABS([[#This Row],[Mean_1]]-[[#This Row],[L_1]])/(3*[[#This Row],[Std_1]])),2),0)</f>
        <v>0</v>
      </c>
      <c r="AC26">
        <v>0</v>
      </c>
      <c r="AD26">
        <v>0</v>
      </c>
      <c r="AE26">
        <v>0</v>
      </c>
      <c r="AF26">
        <v>0</v>
      </c>
      <c r="AG26">
        <v>0</v>
      </c>
      <c r="AI26">
        <v>4810000000</v>
      </c>
      <c r="AJ26">
        <v>4810000000</v>
      </c>
      <c r="AL26">
        <v>4500000000</v>
      </c>
      <c r="AM26">
        <v>2000000000</v>
      </c>
      <c r="AN26">
        <v>7000000000</v>
      </c>
      <c r="AO26">
        <v>2000000000</v>
      </c>
      <c r="AP26">
        <v>7000000000</v>
      </c>
      <c r="AQ26">
        <f>1</f>
        <v>0</v>
      </c>
      <c r="AR26">
        <f>1</f>
        <v>0</v>
      </c>
      <c r="AS26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6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6">
        <f>[[#This Row],[U_2]]-[[#This Row],[L_2]]</f>
        <v>0</v>
      </c>
      <c r="AV26">
        <f>COUNTIF(Table1[[#This Row],[S0_2]:[S2_2]],"&gt;"&amp;[[#This Row],[U_2]])+COUNTIF(Table1[[#This Row],[S0_2]:[S2_2]],"&lt;"&amp;[[#This Row],[L_2]])</f>
        <v>0</v>
      </c>
      <c r="AX26">
        <f>_xlfn.MINIFS(Table1[[#This Row],[S0_2]:[S2_2]],Table1[[#This Row],[S0_2]:[S2_2]],"&gt;="&amp;[[#This Row],[L_2]],Table1[[#This Row],[S0_2]:[S2_2]],"&lt;="&amp;[[#This Row],[U_2]])</f>
        <v>0</v>
      </c>
      <c r="AY26">
        <f>_xlfn.MAXIFS(Table1[[#This Row],[S0_2]:[S2_2]],Table1[[#This Row],[S0_2]:[S2_2]],"&gt;="&amp;[[#This Row],[L_2]],Table1[[#This Row],[S0_2]:[S2_2]],"&lt;="&amp;[[#This Row],[U_2]])</f>
        <v>0</v>
      </c>
      <c r="AZ26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6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6">
        <f>IF([[#This Row],[Std_2]]&gt;0,ROUND([[#This Row],[Range_2]]/(6*[[#This Row],[Std_2]]),2),0)</f>
        <v>0</v>
      </c>
      <c r="BC26">
        <f>IF([[#This Row],[Std_2]]&gt;0,ROUND(MIN(ABS([[#This Row],[U_2]]-[[#This Row],[Mean_2]])/(3*[[#This Row],[Std_2]]),ABS([[#This Row],[Mean_2]]-[[#This Row],[L_2]])/(3*[[#This Row],[Std_2]])),2),0)</f>
        <v>0</v>
      </c>
      <c r="BE26">
        <v>0</v>
      </c>
      <c r="BF26">
        <v>0</v>
      </c>
      <c r="BG26">
        <v>0</v>
      </c>
      <c r="BH26">
        <v>0</v>
      </c>
      <c r="BI26">
        <v>0</v>
      </c>
      <c r="BK26">
        <v>4810000000</v>
      </c>
      <c r="BL26">
        <v>4810000000</v>
      </c>
      <c r="BM26">
        <v>4810000000</v>
      </c>
      <c r="BO26" t="s">
        <v>73</v>
      </c>
      <c r="BP26" t="s">
        <v>90</v>
      </c>
    </row>
    <row r="27" spans="1:68">
      <c r="A27" t="s">
        <v>123</v>
      </c>
      <c r="B27" t="s">
        <v>116</v>
      </c>
      <c r="C27" t="s">
        <v>71</v>
      </c>
      <c r="D27" t="s">
        <v>92</v>
      </c>
      <c r="J27">
        <v>4500000000</v>
      </c>
      <c r="K27">
        <v>2000000000</v>
      </c>
      <c r="L27">
        <v>7000000000</v>
      </c>
      <c r="M27">
        <v>2000000000</v>
      </c>
      <c r="N27">
        <v>7000000000</v>
      </c>
      <c r="O27">
        <f>1</f>
        <v>0</v>
      </c>
      <c r="P27">
        <f>1</f>
        <v>0</v>
      </c>
      <c r="Q27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7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7">
        <f>[[#This Row],[U_1]]-[[#This Row],[L_1]]</f>
        <v>0</v>
      </c>
      <c r="T27">
        <f>COUNTIF(Table1[[#This Row],[S0_1]:[S1_1]],"&gt;"&amp;[[#This Row],[U_1]])+COUNTIF(Table1[[#This Row],[S0_1]:[S1_1]],"&lt;"&amp;[[#This Row],[L_1]])</f>
        <v>0</v>
      </c>
      <c r="V27">
        <f>_xlfn.MINIFS(Table1[[#This Row],[S0_1]:[S1_1]],Table1[[#This Row],[S0_1]:[S1_1]],"&gt;="&amp;[[#This Row],[L_1]],Table1[[#This Row],[S0_1]:[S1_1]],"&lt;="&amp;[[#This Row],[U_1]])</f>
        <v>0</v>
      </c>
      <c r="W27">
        <f>_xlfn.MAXIFS(Table1[[#This Row],[S0_1]:[S1_1]],Table1[[#This Row],[S0_1]:[S1_1]],"&gt;="&amp;[[#This Row],[L_1]],Table1[[#This Row],[S0_1]:[S1_1]],"&lt;="&amp;[[#This Row],[U_1]])</f>
        <v>0</v>
      </c>
      <c r="X27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7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7">
        <f>IF([[#This Row],[Std_1]]&gt;0,ROUND([[#This Row],[Range_1]]/(6*[[#This Row],[Std_1]]),2),0)</f>
        <v>0</v>
      </c>
      <c r="AA27">
        <f>IF([[#This Row],[Std_1]]&gt;0,ROUND(MIN(ABS([[#This Row],[U_1]]-[[#This Row],[Mean_1]])/(3*[[#This Row],[Std_1]]),ABS([[#This Row],[Mean_1]]-[[#This Row],[L_1]])/(3*[[#This Row],[Std_1]])),2),0)</f>
        <v>0</v>
      </c>
      <c r="AC27">
        <v>0</v>
      </c>
      <c r="AD27">
        <v>0</v>
      </c>
      <c r="AE27">
        <v>0</v>
      </c>
      <c r="AF27">
        <v>0</v>
      </c>
      <c r="AG27">
        <v>0</v>
      </c>
      <c r="AI27">
        <v>5334000000</v>
      </c>
      <c r="AJ27">
        <v>5334000000</v>
      </c>
      <c r="AL27">
        <v>4500000000</v>
      </c>
      <c r="AM27">
        <v>2000000000</v>
      </c>
      <c r="AN27">
        <v>7000000000</v>
      </c>
      <c r="AO27">
        <v>2000000000</v>
      </c>
      <c r="AP27">
        <v>7000000000</v>
      </c>
      <c r="AQ27">
        <f>1</f>
        <v>0</v>
      </c>
      <c r="AR27">
        <f>1</f>
        <v>0</v>
      </c>
      <c r="AS27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7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7">
        <f>[[#This Row],[U_2]]-[[#This Row],[L_2]]</f>
        <v>0</v>
      </c>
      <c r="AV27">
        <f>COUNTIF(Table1[[#This Row],[S0_2]:[S2_2]],"&gt;"&amp;[[#This Row],[U_2]])+COUNTIF(Table1[[#This Row],[S0_2]:[S2_2]],"&lt;"&amp;[[#This Row],[L_2]])</f>
        <v>0</v>
      </c>
      <c r="AX27">
        <f>_xlfn.MINIFS(Table1[[#This Row],[S0_2]:[S2_2]],Table1[[#This Row],[S0_2]:[S2_2]],"&gt;="&amp;[[#This Row],[L_2]],Table1[[#This Row],[S0_2]:[S2_2]],"&lt;="&amp;[[#This Row],[U_2]])</f>
        <v>0</v>
      </c>
      <c r="AY27">
        <f>_xlfn.MAXIFS(Table1[[#This Row],[S0_2]:[S2_2]],Table1[[#This Row],[S0_2]:[S2_2]],"&gt;="&amp;[[#This Row],[L_2]],Table1[[#This Row],[S0_2]:[S2_2]],"&lt;="&amp;[[#This Row],[U_2]])</f>
        <v>0</v>
      </c>
      <c r="AZ27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7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7">
        <f>IF([[#This Row],[Std_2]]&gt;0,ROUND([[#This Row],[Range_2]]/(6*[[#This Row],[Std_2]]),2),0)</f>
        <v>0</v>
      </c>
      <c r="BC27">
        <f>IF([[#This Row],[Std_2]]&gt;0,ROUND(MIN(ABS([[#This Row],[U_2]]-[[#This Row],[Mean_2]])/(3*[[#This Row],[Std_2]]),ABS([[#This Row],[Mean_2]]-[[#This Row],[L_2]])/(3*[[#This Row],[Std_2]])),2),0)</f>
        <v>0</v>
      </c>
      <c r="BE27">
        <v>0</v>
      </c>
      <c r="BF27">
        <v>0</v>
      </c>
      <c r="BG27">
        <v>0</v>
      </c>
      <c r="BH27">
        <v>0</v>
      </c>
      <c r="BI27">
        <v>0</v>
      </c>
      <c r="BK27">
        <v>5334000000</v>
      </c>
      <c r="BL27">
        <v>5334000000</v>
      </c>
      <c r="BM27">
        <v>5334000000</v>
      </c>
      <c r="BO27" t="s">
        <v>73</v>
      </c>
      <c r="BP27" t="s">
        <v>93</v>
      </c>
    </row>
    <row r="28" spans="1:68">
      <c r="A28" t="s">
        <v>124</v>
      </c>
      <c r="B28" t="s">
        <v>116</v>
      </c>
      <c r="C28" t="s">
        <v>71</v>
      </c>
      <c r="D28" t="s">
        <v>95</v>
      </c>
      <c r="J28">
        <v>4500000000</v>
      </c>
      <c r="K28">
        <v>2000000000</v>
      </c>
      <c r="L28">
        <v>7000000000</v>
      </c>
      <c r="M28">
        <v>2000000000</v>
      </c>
      <c r="N28">
        <v>7000000000</v>
      </c>
      <c r="O28">
        <f>1</f>
        <v>0</v>
      </c>
      <c r="P28">
        <f>1</f>
        <v>0</v>
      </c>
      <c r="Q28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8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8">
        <f>[[#This Row],[U_1]]-[[#This Row],[L_1]]</f>
        <v>0</v>
      </c>
      <c r="T28">
        <f>COUNTIF(Table1[[#This Row],[S0_1]:[S1_1]],"&gt;"&amp;[[#This Row],[U_1]])+COUNTIF(Table1[[#This Row],[S0_1]:[S1_1]],"&lt;"&amp;[[#This Row],[L_1]])</f>
        <v>0</v>
      </c>
      <c r="V28">
        <f>_xlfn.MINIFS(Table1[[#This Row],[S0_1]:[S1_1]],Table1[[#This Row],[S0_1]:[S1_1]],"&gt;="&amp;[[#This Row],[L_1]],Table1[[#This Row],[S0_1]:[S1_1]],"&lt;="&amp;[[#This Row],[U_1]])</f>
        <v>0</v>
      </c>
      <c r="W28">
        <f>_xlfn.MAXIFS(Table1[[#This Row],[S0_1]:[S1_1]],Table1[[#This Row],[S0_1]:[S1_1]],"&gt;="&amp;[[#This Row],[L_1]],Table1[[#This Row],[S0_1]:[S1_1]],"&lt;="&amp;[[#This Row],[U_1]])</f>
        <v>0</v>
      </c>
      <c r="X28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8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8">
        <f>IF([[#This Row],[Std_1]]&gt;0,ROUND([[#This Row],[Range_1]]/(6*[[#This Row],[Std_1]]),2),0)</f>
        <v>0</v>
      </c>
      <c r="AA28">
        <f>IF([[#This Row],[Std_1]]&gt;0,ROUND(MIN(ABS([[#This Row],[U_1]]-[[#This Row],[Mean_1]])/(3*[[#This Row],[Std_1]]),ABS([[#This Row],[Mean_1]]-[[#This Row],[L_1]])/(3*[[#This Row],[Std_1]])),2),0)</f>
        <v>0</v>
      </c>
      <c r="AC28">
        <v>0</v>
      </c>
      <c r="AD28">
        <v>0</v>
      </c>
      <c r="AE28">
        <v>0</v>
      </c>
      <c r="AF28">
        <v>0</v>
      </c>
      <c r="AG28">
        <v>0</v>
      </c>
      <c r="AI28">
        <v>5596000000</v>
      </c>
      <c r="AJ28">
        <v>5596000000</v>
      </c>
      <c r="AL28">
        <v>4500000000</v>
      </c>
      <c r="AM28">
        <v>2000000000</v>
      </c>
      <c r="AN28">
        <v>7000000000</v>
      </c>
      <c r="AO28">
        <v>2000000000</v>
      </c>
      <c r="AP28">
        <v>7000000000</v>
      </c>
      <c r="AQ28">
        <f>1</f>
        <v>0</v>
      </c>
      <c r="AR28">
        <f>1</f>
        <v>0</v>
      </c>
      <c r="AS28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8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8">
        <f>[[#This Row],[U_2]]-[[#This Row],[L_2]]</f>
        <v>0</v>
      </c>
      <c r="AV28">
        <f>COUNTIF(Table1[[#This Row],[S0_2]:[S2_2]],"&gt;"&amp;[[#This Row],[U_2]])+COUNTIF(Table1[[#This Row],[S0_2]:[S2_2]],"&lt;"&amp;[[#This Row],[L_2]])</f>
        <v>0</v>
      </c>
      <c r="AX28">
        <f>_xlfn.MINIFS(Table1[[#This Row],[S0_2]:[S2_2]],Table1[[#This Row],[S0_2]:[S2_2]],"&gt;="&amp;[[#This Row],[L_2]],Table1[[#This Row],[S0_2]:[S2_2]],"&lt;="&amp;[[#This Row],[U_2]])</f>
        <v>0</v>
      </c>
      <c r="AY28">
        <f>_xlfn.MAXIFS(Table1[[#This Row],[S0_2]:[S2_2]],Table1[[#This Row],[S0_2]:[S2_2]],"&gt;="&amp;[[#This Row],[L_2]],Table1[[#This Row],[S0_2]:[S2_2]],"&lt;="&amp;[[#This Row],[U_2]])</f>
        <v>0</v>
      </c>
      <c r="AZ28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8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8">
        <f>IF([[#This Row],[Std_2]]&gt;0,ROUND([[#This Row],[Range_2]]/(6*[[#This Row],[Std_2]]),2),0)</f>
        <v>0</v>
      </c>
      <c r="BC28">
        <f>IF([[#This Row],[Std_2]]&gt;0,ROUND(MIN(ABS([[#This Row],[U_2]]-[[#This Row],[Mean_2]])/(3*[[#This Row],[Std_2]]),ABS([[#This Row],[Mean_2]]-[[#This Row],[L_2]])/(3*[[#This Row],[Std_2]])),2),0)</f>
        <v>0</v>
      </c>
      <c r="BE28">
        <v>0</v>
      </c>
      <c r="BF28">
        <v>0</v>
      </c>
      <c r="BG28">
        <v>0</v>
      </c>
      <c r="BH28">
        <v>0</v>
      </c>
      <c r="BI28">
        <v>0</v>
      </c>
      <c r="BK28">
        <v>5596000000</v>
      </c>
      <c r="BL28">
        <v>5596000000</v>
      </c>
      <c r="BM28">
        <v>5596000000</v>
      </c>
      <c r="BO28" t="s">
        <v>96</v>
      </c>
      <c r="BP28" t="s">
        <v>77</v>
      </c>
    </row>
    <row r="29" spans="1:68">
      <c r="A29" t="s">
        <v>125</v>
      </c>
      <c r="B29" t="s">
        <v>116</v>
      </c>
      <c r="C29" t="s">
        <v>71</v>
      </c>
      <c r="D29" t="s">
        <v>98</v>
      </c>
      <c r="J29">
        <v>4500000000</v>
      </c>
      <c r="K29">
        <v>2000000000</v>
      </c>
      <c r="L29">
        <v>7000000000</v>
      </c>
      <c r="M29">
        <v>2000000000</v>
      </c>
      <c r="N29">
        <v>7000000000</v>
      </c>
      <c r="O29">
        <f>1</f>
        <v>0</v>
      </c>
      <c r="P29">
        <f>1</f>
        <v>0</v>
      </c>
      <c r="Q29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9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9">
        <f>[[#This Row],[U_1]]-[[#This Row],[L_1]]</f>
        <v>0</v>
      </c>
      <c r="T29">
        <f>COUNTIF(Table1[[#This Row],[S0_1]:[S1_1]],"&gt;"&amp;[[#This Row],[U_1]])+COUNTIF(Table1[[#This Row],[S0_1]:[S1_1]],"&lt;"&amp;[[#This Row],[L_1]])</f>
        <v>0</v>
      </c>
      <c r="V29">
        <f>_xlfn.MINIFS(Table1[[#This Row],[S0_1]:[S1_1]],Table1[[#This Row],[S0_1]:[S1_1]],"&gt;="&amp;[[#This Row],[L_1]],Table1[[#This Row],[S0_1]:[S1_1]],"&lt;="&amp;[[#This Row],[U_1]])</f>
        <v>0</v>
      </c>
      <c r="W29">
        <f>_xlfn.MAXIFS(Table1[[#This Row],[S0_1]:[S1_1]],Table1[[#This Row],[S0_1]:[S1_1]],"&gt;="&amp;[[#This Row],[L_1]],Table1[[#This Row],[S0_1]:[S1_1]],"&lt;="&amp;[[#This Row],[U_1]])</f>
        <v>0</v>
      </c>
      <c r="X29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9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9">
        <f>IF([[#This Row],[Std_1]]&gt;0,ROUND([[#This Row],[Range_1]]/(6*[[#This Row],[Std_1]]),2),0)</f>
        <v>0</v>
      </c>
      <c r="AA29">
        <f>IF([[#This Row],[Std_1]]&gt;0,ROUND(MIN(ABS([[#This Row],[U_1]]-[[#This Row],[Mean_1]])/(3*[[#This Row],[Std_1]]),ABS([[#This Row],[Mean_1]]-[[#This Row],[L_1]])/(3*[[#This Row],[Std_1]])),2),0)</f>
        <v>0</v>
      </c>
      <c r="AC29">
        <v>0</v>
      </c>
      <c r="AD29">
        <v>0</v>
      </c>
      <c r="AE29">
        <v>0</v>
      </c>
      <c r="AF29">
        <v>0</v>
      </c>
      <c r="AG29">
        <v>0</v>
      </c>
      <c r="AI29">
        <v>5335000000</v>
      </c>
      <c r="AJ29">
        <v>5335000000</v>
      </c>
      <c r="AL29">
        <v>4500000000</v>
      </c>
      <c r="AM29">
        <v>2000000000</v>
      </c>
      <c r="AN29">
        <v>7000000000</v>
      </c>
      <c r="AO29">
        <v>2000000000</v>
      </c>
      <c r="AP29">
        <v>7000000000</v>
      </c>
      <c r="AQ29">
        <f>1</f>
        <v>0</v>
      </c>
      <c r="AR29">
        <f>1</f>
        <v>0</v>
      </c>
      <c r="AS29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9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9">
        <f>[[#This Row],[U_2]]-[[#This Row],[L_2]]</f>
        <v>0</v>
      </c>
      <c r="AV29">
        <f>COUNTIF(Table1[[#This Row],[S0_2]:[S2_2]],"&gt;"&amp;[[#This Row],[U_2]])+COUNTIF(Table1[[#This Row],[S0_2]:[S2_2]],"&lt;"&amp;[[#This Row],[L_2]])</f>
        <v>0</v>
      </c>
      <c r="AX29">
        <f>_xlfn.MINIFS(Table1[[#This Row],[S0_2]:[S2_2]],Table1[[#This Row],[S0_2]:[S2_2]],"&gt;="&amp;[[#This Row],[L_2]],Table1[[#This Row],[S0_2]:[S2_2]],"&lt;="&amp;[[#This Row],[U_2]])</f>
        <v>0</v>
      </c>
      <c r="AY29">
        <f>_xlfn.MAXIFS(Table1[[#This Row],[S0_2]:[S2_2]],Table1[[#This Row],[S0_2]:[S2_2]],"&gt;="&amp;[[#This Row],[L_2]],Table1[[#This Row],[S0_2]:[S2_2]],"&lt;="&amp;[[#This Row],[U_2]])</f>
        <v>0</v>
      </c>
      <c r="AZ29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9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9">
        <f>IF([[#This Row],[Std_2]]&gt;0,ROUND([[#This Row],[Range_2]]/(6*[[#This Row],[Std_2]]),2),0)</f>
        <v>0</v>
      </c>
      <c r="BC29">
        <f>IF([[#This Row],[Std_2]]&gt;0,ROUND(MIN(ABS([[#This Row],[U_2]]-[[#This Row],[Mean_2]])/(3*[[#This Row],[Std_2]]),ABS([[#This Row],[Mean_2]]-[[#This Row],[L_2]])/(3*[[#This Row],[Std_2]])),2),0)</f>
        <v>0</v>
      </c>
      <c r="BE29">
        <v>0</v>
      </c>
      <c r="BF29">
        <v>0</v>
      </c>
      <c r="BG29">
        <v>0</v>
      </c>
      <c r="BH29">
        <v>0</v>
      </c>
      <c r="BI29">
        <v>0</v>
      </c>
      <c r="BK29">
        <v>5335000000</v>
      </c>
      <c r="BL29">
        <v>5335000000</v>
      </c>
      <c r="BM29">
        <v>5335000000</v>
      </c>
      <c r="BO29" t="s">
        <v>83</v>
      </c>
      <c r="BP29" t="s">
        <v>93</v>
      </c>
    </row>
    <row r="30" spans="1:68">
      <c r="A30" t="s">
        <v>126</v>
      </c>
      <c r="B30" t="s">
        <v>116</v>
      </c>
      <c r="C30" t="s">
        <v>71</v>
      </c>
      <c r="D30" t="s">
        <v>100</v>
      </c>
      <c r="J30">
        <v>4500000000</v>
      </c>
      <c r="K30">
        <v>2000000000</v>
      </c>
      <c r="L30">
        <v>7000000000</v>
      </c>
      <c r="M30">
        <v>2000000000</v>
      </c>
      <c r="N30">
        <v>7000000000</v>
      </c>
      <c r="O30">
        <f>1</f>
        <v>0</v>
      </c>
      <c r="P30">
        <f>1</f>
        <v>0</v>
      </c>
      <c r="Q30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30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30">
        <f>[[#This Row],[U_1]]-[[#This Row],[L_1]]</f>
        <v>0</v>
      </c>
      <c r="T30">
        <f>COUNTIF(Table1[[#This Row],[S0_1]:[S1_1]],"&gt;"&amp;[[#This Row],[U_1]])+COUNTIF(Table1[[#This Row],[S0_1]:[S1_1]],"&lt;"&amp;[[#This Row],[L_1]])</f>
        <v>0</v>
      </c>
      <c r="V30">
        <f>_xlfn.MINIFS(Table1[[#This Row],[S0_1]:[S1_1]],Table1[[#This Row],[S0_1]:[S1_1]],"&gt;="&amp;[[#This Row],[L_1]],Table1[[#This Row],[S0_1]:[S1_1]],"&lt;="&amp;[[#This Row],[U_1]])</f>
        <v>0</v>
      </c>
      <c r="W30">
        <f>_xlfn.MAXIFS(Table1[[#This Row],[S0_1]:[S1_1]],Table1[[#This Row],[S0_1]:[S1_1]],"&gt;="&amp;[[#This Row],[L_1]],Table1[[#This Row],[S0_1]:[S1_1]],"&lt;="&amp;[[#This Row],[U_1]])</f>
        <v>0</v>
      </c>
      <c r="X30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30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30">
        <f>IF([[#This Row],[Std_1]]&gt;0,ROUND([[#This Row],[Range_1]]/(6*[[#This Row],[Std_1]]),2),0)</f>
        <v>0</v>
      </c>
      <c r="AA30">
        <f>IF([[#This Row],[Std_1]]&gt;0,ROUND(MIN(ABS([[#This Row],[U_1]]-[[#This Row],[Mean_1]])/(3*[[#This Row],[Std_1]]),ABS([[#This Row],[Mean_1]]-[[#This Row],[L_1]])/(3*[[#This Row],[Std_1]])),2),0)</f>
        <v>0</v>
      </c>
      <c r="AC30">
        <v>0</v>
      </c>
      <c r="AD30">
        <v>0</v>
      </c>
      <c r="AE30">
        <v>0</v>
      </c>
      <c r="AF30">
        <v>0</v>
      </c>
      <c r="AG30">
        <v>0</v>
      </c>
      <c r="AI30">
        <v>4812000000</v>
      </c>
      <c r="AJ30">
        <v>4812000000</v>
      </c>
      <c r="AL30">
        <v>4500000000</v>
      </c>
      <c r="AM30">
        <v>2000000000</v>
      </c>
      <c r="AN30">
        <v>7000000000</v>
      </c>
      <c r="AO30">
        <v>2000000000</v>
      </c>
      <c r="AP30">
        <v>7000000000</v>
      </c>
      <c r="AQ30">
        <f>1</f>
        <v>0</v>
      </c>
      <c r="AR30">
        <f>1</f>
        <v>0</v>
      </c>
      <c r="AS30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30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30">
        <f>[[#This Row],[U_2]]-[[#This Row],[L_2]]</f>
        <v>0</v>
      </c>
      <c r="AV30">
        <f>COUNTIF(Table1[[#This Row],[S0_2]:[S2_2]],"&gt;"&amp;[[#This Row],[U_2]])+COUNTIF(Table1[[#This Row],[S0_2]:[S2_2]],"&lt;"&amp;[[#This Row],[L_2]])</f>
        <v>0</v>
      </c>
      <c r="AX30">
        <f>_xlfn.MINIFS(Table1[[#This Row],[S0_2]:[S2_2]],Table1[[#This Row],[S0_2]:[S2_2]],"&gt;="&amp;[[#This Row],[L_2]],Table1[[#This Row],[S0_2]:[S2_2]],"&lt;="&amp;[[#This Row],[U_2]])</f>
        <v>0</v>
      </c>
      <c r="AY30">
        <f>_xlfn.MAXIFS(Table1[[#This Row],[S0_2]:[S2_2]],Table1[[#This Row],[S0_2]:[S2_2]],"&gt;="&amp;[[#This Row],[L_2]],Table1[[#This Row],[S0_2]:[S2_2]],"&lt;="&amp;[[#This Row],[U_2]])</f>
        <v>0</v>
      </c>
      <c r="AZ30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30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30">
        <f>IF([[#This Row],[Std_2]]&gt;0,ROUND([[#This Row],[Range_2]]/(6*[[#This Row],[Std_2]]),2),0)</f>
        <v>0</v>
      </c>
      <c r="BC30">
        <f>IF([[#This Row],[Std_2]]&gt;0,ROUND(MIN(ABS([[#This Row],[U_2]]-[[#This Row],[Mean_2]])/(3*[[#This Row],[Std_2]]),ABS([[#This Row],[Mean_2]]-[[#This Row],[L_2]])/(3*[[#This Row],[Std_2]])),2),0)</f>
        <v>0</v>
      </c>
      <c r="BE30">
        <v>0</v>
      </c>
      <c r="BF30">
        <v>0</v>
      </c>
      <c r="BG30">
        <v>0</v>
      </c>
      <c r="BH30">
        <v>0</v>
      </c>
      <c r="BI30">
        <v>0</v>
      </c>
      <c r="BK30">
        <v>4812000000</v>
      </c>
      <c r="BL30">
        <v>4812000000</v>
      </c>
      <c r="BM30">
        <v>4812000000</v>
      </c>
      <c r="BO30" t="s">
        <v>83</v>
      </c>
      <c r="BP30" t="s">
        <v>90</v>
      </c>
    </row>
    <row r="31" spans="1:68">
      <c r="A31" t="s">
        <v>127</v>
      </c>
      <c r="B31" t="s">
        <v>116</v>
      </c>
      <c r="C31" t="s">
        <v>71</v>
      </c>
      <c r="D31" t="s">
        <v>102</v>
      </c>
      <c r="J31">
        <v>4500000000</v>
      </c>
      <c r="K31">
        <v>2000000000</v>
      </c>
      <c r="L31">
        <v>7000000000</v>
      </c>
      <c r="M31">
        <v>2000000000</v>
      </c>
      <c r="N31">
        <v>7000000000</v>
      </c>
      <c r="O31">
        <f>1</f>
        <v>0</v>
      </c>
      <c r="P31">
        <f>1</f>
        <v>0</v>
      </c>
      <c r="Q31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31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31">
        <f>[[#This Row],[U_1]]-[[#This Row],[L_1]]</f>
        <v>0</v>
      </c>
      <c r="T31">
        <f>COUNTIF(Table1[[#This Row],[S0_1]:[S1_1]],"&gt;"&amp;[[#This Row],[U_1]])+COUNTIF(Table1[[#This Row],[S0_1]:[S1_1]],"&lt;"&amp;[[#This Row],[L_1]])</f>
        <v>0</v>
      </c>
      <c r="V31">
        <f>_xlfn.MINIFS(Table1[[#This Row],[S0_1]:[S1_1]],Table1[[#This Row],[S0_1]:[S1_1]],"&gt;="&amp;[[#This Row],[L_1]],Table1[[#This Row],[S0_1]:[S1_1]],"&lt;="&amp;[[#This Row],[U_1]])</f>
        <v>0</v>
      </c>
      <c r="W31">
        <f>_xlfn.MAXIFS(Table1[[#This Row],[S0_1]:[S1_1]],Table1[[#This Row],[S0_1]:[S1_1]],"&gt;="&amp;[[#This Row],[L_1]],Table1[[#This Row],[S0_1]:[S1_1]],"&lt;="&amp;[[#This Row],[U_1]])</f>
        <v>0</v>
      </c>
      <c r="X31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31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31">
        <f>IF([[#This Row],[Std_1]]&gt;0,ROUND([[#This Row],[Range_1]]/(6*[[#This Row],[Std_1]]),2),0)</f>
        <v>0</v>
      </c>
      <c r="AA31">
        <f>IF([[#This Row],[Std_1]]&gt;0,ROUND(MIN(ABS([[#This Row],[U_1]]-[[#This Row],[Mean_1]])/(3*[[#This Row],[Std_1]]),ABS([[#This Row],[Mean_1]]-[[#This Row],[L_1]])/(3*[[#This Row],[Std_1]])),2),0)</f>
        <v>0</v>
      </c>
      <c r="AC31">
        <v>0</v>
      </c>
      <c r="AD31">
        <v>0</v>
      </c>
      <c r="AE31">
        <v>0</v>
      </c>
      <c r="AF31">
        <v>0</v>
      </c>
      <c r="AG31">
        <v>0</v>
      </c>
      <c r="AI31">
        <v>4290000000</v>
      </c>
      <c r="AJ31">
        <v>4290000000</v>
      </c>
      <c r="AL31">
        <v>4500000000</v>
      </c>
      <c r="AM31">
        <v>2000000000</v>
      </c>
      <c r="AN31">
        <v>7000000000</v>
      </c>
      <c r="AO31">
        <v>2000000000</v>
      </c>
      <c r="AP31">
        <v>7000000000</v>
      </c>
      <c r="AQ31">
        <f>1</f>
        <v>0</v>
      </c>
      <c r="AR31">
        <f>1</f>
        <v>0</v>
      </c>
      <c r="AS31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31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31">
        <f>[[#This Row],[U_2]]-[[#This Row],[L_2]]</f>
        <v>0</v>
      </c>
      <c r="AV31">
        <f>COUNTIF(Table1[[#This Row],[S0_2]:[S2_2]],"&gt;"&amp;[[#This Row],[U_2]])+COUNTIF(Table1[[#This Row],[S0_2]:[S2_2]],"&lt;"&amp;[[#This Row],[L_2]])</f>
        <v>0</v>
      </c>
      <c r="AX31">
        <f>_xlfn.MINIFS(Table1[[#This Row],[S0_2]:[S2_2]],Table1[[#This Row],[S0_2]:[S2_2]],"&gt;="&amp;[[#This Row],[L_2]],Table1[[#This Row],[S0_2]:[S2_2]],"&lt;="&amp;[[#This Row],[U_2]])</f>
        <v>0</v>
      </c>
      <c r="AY31">
        <f>_xlfn.MAXIFS(Table1[[#This Row],[S0_2]:[S2_2]],Table1[[#This Row],[S0_2]:[S2_2]],"&gt;="&amp;[[#This Row],[L_2]],Table1[[#This Row],[S0_2]:[S2_2]],"&lt;="&amp;[[#This Row],[U_2]])</f>
        <v>0</v>
      </c>
      <c r="AZ31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31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31">
        <f>IF([[#This Row],[Std_2]]&gt;0,ROUND([[#This Row],[Range_2]]/(6*[[#This Row],[Std_2]]),2),0)</f>
        <v>0</v>
      </c>
      <c r="BC31">
        <f>IF([[#This Row],[Std_2]]&gt;0,ROUND(MIN(ABS([[#This Row],[U_2]]-[[#This Row],[Mean_2]])/(3*[[#This Row],[Std_2]]),ABS([[#This Row],[Mean_2]]-[[#This Row],[L_2]])/(3*[[#This Row],[Std_2]])),2),0)</f>
        <v>0</v>
      </c>
      <c r="BE31">
        <v>0</v>
      </c>
      <c r="BF31">
        <v>0</v>
      </c>
      <c r="BG31">
        <v>0</v>
      </c>
      <c r="BH31">
        <v>0</v>
      </c>
      <c r="BI31">
        <v>0</v>
      </c>
      <c r="BK31">
        <v>4290000000</v>
      </c>
      <c r="BL31">
        <v>4290000000</v>
      </c>
      <c r="BM31">
        <v>4290000000</v>
      </c>
      <c r="BO31" t="s">
        <v>96</v>
      </c>
      <c r="BP31" t="s">
        <v>74</v>
      </c>
    </row>
    <row r="32" spans="1:68">
      <c r="A32" t="s">
        <v>128</v>
      </c>
      <c r="B32" t="s">
        <v>116</v>
      </c>
      <c r="C32" t="s">
        <v>71</v>
      </c>
      <c r="D32" t="s">
        <v>104</v>
      </c>
      <c r="J32">
        <v>4500000000</v>
      </c>
      <c r="K32">
        <v>2000000000</v>
      </c>
      <c r="L32">
        <v>7000000000</v>
      </c>
      <c r="M32">
        <v>2000000000</v>
      </c>
      <c r="N32">
        <v>7000000000</v>
      </c>
      <c r="O32">
        <f>1</f>
        <v>0</v>
      </c>
      <c r="P32">
        <f>1</f>
        <v>0</v>
      </c>
      <c r="Q32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32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32">
        <f>[[#This Row],[U_1]]-[[#This Row],[L_1]]</f>
        <v>0</v>
      </c>
      <c r="T32">
        <f>COUNTIF(Table1[[#This Row],[S0_1]:[S1_1]],"&gt;"&amp;[[#This Row],[U_1]])+COUNTIF(Table1[[#This Row],[S0_1]:[S1_1]],"&lt;"&amp;[[#This Row],[L_1]])</f>
        <v>0</v>
      </c>
      <c r="V32">
        <f>_xlfn.MINIFS(Table1[[#This Row],[S0_1]:[S1_1]],Table1[[#This Row],[S0_1]:[S1_1]],"&gt;="&amp;[[#This Row],[L_1]],Table1[[#This Row],[S0_1]:[S1_1]],"&lt;="&amp;[[#This Row],[U_1]])</f>
        <v>0</v>
      </c>
      <c r="W32">
        <f>_xlfn.MAXIFS(Table1[[#This Row],[S0_1]:[S1_1]],Table1[[#This Row],[S0_1]:[S1_1]],"&gt;="&amp;[[#This Row],[L_1]],Table1[[#This Row],[S0_1]:[S1_1]],"&lt;="&amp;[[#This Row],[U_1]])</f>
        <v>0</v>
      </c>
      <c r="X32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32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32">
        <f>IF([[#This Row],[Std_1]]&gt;0,ROUND([[#This Row],[Range_1]]/(6*[[#This Row],[Std_1]]),2),0)</f>
        <v>0</v>
      </c>
      <c r="AA32">
        <f>IF([[#This Row],[Std_1]]&gt;0,ROUND(MIN(ABS([[#This Row],[U_1]]-[[#This Row],[Mean_1]])/(3*[[#This Row],[Std_1]]),ABS([[#This Row],[Mean_1]]-[[#This Row],[L_1]])/(3*[[#This Row],[Std_1]])),2),0)</f>
        <v>0</v>
      </c>
      <c r="AC32">
        <v>0</v>
      </c>
      <c r="AD32">
        <v>0</v>
      </c>
      <c r="AE32">
        <v>0</v>
      </c>
      <c r="AF32">
        <v>0</v>
      </c>
      <c r="AG32">
        <v>0</v>
      </c>
      <c r="AI32">
        <v>3768000000</v>
      </c>
      <c r="AJ32">
        <v>3768000000</v>
      </c>
      <c r="AL32">
        <v>4500000000</v>
      </c>
      <c r="AM32">
        <v>2000000000</v>
      </c>
      <c r="AN32">
        <v>7000000000</v>
      </c>
      <c r="AO32">
        <v>2000000000</v>
      </c>
      <c r="AP32">
        <v>7000000000</v>
      </c>
      <c r="AQ32">
        <f>1</f>
        <v>0</v>
      </c>
      <c r="AR32">
        <f>1</f>
        <v>0</v>
      </c>
      <c r="AS32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32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32">
        <f>[[#This Row],[U_2]]-[[#This Row],[L_2]]</f>
        <v>0</v>
      </c>
      <c r="AV32">
        <f>COUNTIF(Table1[[#This Row],[S0_2]:[S2_2]],"&gt;"&amp;[[#This Row],[U_2]])+COUNTIF(Table1[[#This Row],[S0_2]:[S2_2]],"&lt;"&amp;[[#This Row],[L_2]])</f>
        <v>0</v>
      </c>
      <c r="AX32">
        <f>_xlfn.MINIFS(Table1[[#This Row],[S0_2]:[S2_2]],Table1[[#This Row],[S0_2]:[S2_2]],"&gt;="&amp;[[#This Row],[L_2]],Table1[[#This Row],[S0_2]:[S2_2]],"&lt;="&amp;[[#This Row],[U_2]])</f>
        <v>0</v>
      </c>
      <c r="AY32">
        <f>_xlfn.MAXIFS(Table1[[#This Row],[S0_2]:[S2_2]],Table1[[#This Row],[S0_2]:[S2_2]],"&gt;="&amp;[[#This Row],[L_2]],Table1[[#This Row],[S0_2]:[S2_2]],"&lt;="&amp;[[#This Row],[U_2]])</f>
        <v>0</v>
      </c>
      <c r="AZ32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32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32">
        <f>IF([[#This Row],[Std_2]]&gt;0,ROUND([[#This Row],[Range_2]]/(6*[[#This Row],[Std_2]]),2),0)</f>
        <v>0</v>
      </c>
      <c r="BC32">
        <f>IF([[#This Row],[Std_2]]&gt;0,ROUND(MIN(ABS([[#This Row],[U_2]]-[[#This Row],[Mean_2]])/(3*[[#This Row],[Std_2]]),ABS([[#This Row],[Mean_2]]-[[#This Row],[L_2]])/(3*[[#This Row],[Std_2]])),2),0)</f>
        <v>0</v>
      </c>
      <c r="BE32">
        <v>0</v>
      </c>
      <c r="BF32">
        <v>0</v>
      </c>
      <c r="BG32">
        <v>0</v>
      </c>
      <c r="BH32">
        <v>0</v>
      </c>
      <c r="BI32">
        <v>0</v>
      </c>
      <c r="BK32">
        <v>3768000000</v>
      </c>
      <c r="BL32">
        <v>3768000000</v>
      </c>
      <c r="BM32">
        <v>3768000000</v>
      </c>
      <c r="BO32" t="s">
        <v>73</v>
      </c>
      <c r="BP32" t="s">
        <v>105</v>
      </c>
    </row>
    <row r="33" spans="1:68">
      <c r="A33" t="s">
        <v>129</v>
      </c>
      <c r="B33" t="s">
        <v>116</v>
      </c>
      <c r="C33" t="s">
        <v>71</v>
      </c>
      <c r="D33" t="s">
        <v>107</v>
      </c>
      <c r="J33">
        <v>4500000000</v>
      </c>
      <c r="K33">
        <v>2000000000</v>
      </c>
      <c r="L33">
        <v>7000000000</v>
      </c>
      <c r="M33">
        <v>2000000000</v>
      </c>
      <c r="N33">
        <v>7000000000</v>
      </c>
      <c r="O33">
        <f>1</f>
        <v>0</v>
      </c>
      <c r="P33">
        <f>1</f>
        <v>0</v>
      </c>
      <c r="Q33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33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33">
        <f>[[#This Row],[U_1]]-[[#This Row],[L_1]]</f>
        <v>0</v>
      </c>
      <c r="T33">
        <f>COUNTIF(Table1[[#This Row],[S0_1]:[S1_1]],"&gt;"&amp;[[#This Row],[U_1]])+COUNTIF(Table1[[#This Row],[S0_1]:[S1_1]],"&lt;"&amp;[[#This Row],[L_1]])</f>
        <v>0</v>
      </c>
      <c r="V33">
        <f>_xlfn.MINIFS(Table1[[#This Row],[S0_1]:[S1_1]],Table1[[#This Row],[S0_1]:[S1_1]],"&gt;="&amp;[[#This Row],[L_1]],Table1[[#This Row],[S0_1]:[S1_1]],"&lt;="&amp;[[#This Row],[U_1]])</f>
        <v>0</v>
      </c>
      <c r="W33">
        <f>_xlfn.MAXIFS(Table1[[#This Row],[S0_1]:[S1_1]],Table1[[#This Row],[S0_1]:[S1_1]],"&gt;="&amp;[[#This Row],[L_1]],Table1[[#This Row],[S0_1]:[S1_1]],"&lt;="&amp;[[#This Row],[U_1]])</f>
        <v>0</v>
      </c>
      <c r="X33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33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33">
        <f>IF([[#This Row],[Std_1]]&gt;0,ROUND([[#This Row],[Range_1]]/(6*[[#This Row],[Std_1]]),2),0)</f>
        <v>0</v>
      </c>
      <c r="AA33">
        <f>IF([[#This Row],[Std_1]]&gt;0,ROUND(MIN(ABS([[#This Row],[U_1]]-[[#This Row],[Mean_1]])/(3*[[#This Row],[Std_1]]),ABS([[#This Row],[Mean_1]]-[[#This Row],[L_1]])/(3*[[#This Row],[Std_1]])),2),0)</f>
        <v>0</v>
      </c>
      <c r="AC33">
        <v>0</v>
      </c>
      <c r="AD33">
        <v>0</v>
      </c>
      <c r="AE33">
        <v>0</v>
      </c>
      <c r="AF33">
        <v>0</v>
      </c>
      <c r="AG33">
        <v>0</v>
      </c>
      <c r="AI33">
        <v>3246000000</v>
      </c>
      <c r="AJ33">
        <v>3246000000</v>
      </c>
      <c r="AL33">
        <v>4500000000</v>
      </c>
      <c r="AM33">
        <v>2000000000</v>
      </c>
      <c r="AN33">
        <v>7000000000</v>
      </c>
      <c r="AO33">
        <v>2000000000</v>
      </c>
      <c r="AP33">
        <v>7000000000</v>
      </c>
      <c r="AQ33">
        <f>1</f>
        <v>0</v>
      </c>
      <c r="AR33">
        <f>1</f>
        <v>0</v>
      </c>
      <c r="AS33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33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33">
        <f>[[#This Row],[U_2]]-[[#This Row],[L_2]]</f>
        <v>0</v>
      </c>
      <c r="AV33">
        <f>COUNTIF(Table1[[#This Row],[S0_2]:[S2_2]],"&gt;"&amp;[[#This Row],[U_2]])+COUNTIF(Table1[[#This Row],[S0_2]:[S2_2]],"&lt;"&amp;[[#This Row],[L_2]])</f>
        <v>0</v>
      </c>
      <c r="AX33">
        <f>_xlfn.MINIFS(Table1[[#This Row],[S0_2]:[S2_2]],Table1[[#This Row],[S0_2]:[S2_2]],"&gt;="&amp;[[#This Row],[L_2]],Table1[[#This Row],[S0_2]:[S2_2]],"&lt;="&amp;[[#This Row],[U_2]])</f>
        <v>0</v>
      </c>
      <c r="AY33">
        <f>_xlfn.MAXIFS(Table1[[#This Row],[S0_2]:[S2_2]],Table1[[#This Row],[S0_2]:[S2_2]],"&gt;="&amp;[[#This Row],[L_2]],Table1[[#This Row],[S0_2]:[S2_2]],"&lt;="&amp;[[#This Row],[U_2]])</f>
        <v>0</v>
      </c>
      <c r="AZ33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33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33">
        <f>IF([[#This Row],[Std_2]]&gt;0,ROUND([[#This Row],[Range_2]]/(6*[[#This Row],[Std_2]]),2),0)</f>
        <v>0</v>
      </c>
      <c r="BC33">
        <f>IF([[#This Row],[Std_2]]&gt;0,ROUND(MIN(ABS([[#This Row],[U_2]]-[[#This Row],[Mean_2]])/(3*[[#This Row],[Std_2]]),ABS([[#This Row],[Mean_2]]-[[#This Row],[L_2]])/(3*[[#This Row],[Std_2]])),2),0)</f>
        <v>0</v>
      </c>
      <c r="BE33">
        <v>0</v>
      </c>
      <c r="BF33">
        <v>0</v>
      </c>
      <c r="BG33">
        <v>0</v>
      </c>
      <c r="BH33">
        <v>0</v>
      </c>
      <c r="BI33">
        <v>0</v>
      </c>
      <c r="BK33">
        <v>3246000000</v>
      </c>
      <c r="BL33">
        <v>3246000000</v>
      </c>
      <c r="BM33">
        <v>3246000000</v>
      </c>
      <c r="BO33" t="s">
        <v>73</v>
      </c>
      <c r="BP33" t="s">
        <v>108</v>
      </c>
    </row>
    <row r="34" spans="1:68">
      <c r="A34" t="s">
        <v>130</v>
      </c>
      <c r="B34" t="s">
        <v>116</v>
      </c>
      <c r="C34" t="s">
        <v>71</v>
      </c>
      <c r="D34" t="s">
        <v>110</v>
      </c>
      <c r="J34">
        <v>4500000000</v>
      </c>
      <c r="K34">
        <v>2000000000</v>
      </c>
      <c r="L34">
        <v>7000000000</v>
      </c>
      <c r="M34">
        <v>2000000000</v>
      </c>
      <c r="N34">
        <v>7000000000</v>
      </c>
      <c r="O34">
        <f>1</f>
        <v>0</v>
      </c>
      <c r="P34">
        <f>1</f>
        <v>0</v>
      </c>
      <c r="Q34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34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34">
        <f>[[#This Row],[U_1]]-[[#This Row],[L_1]]</f>
        <v>0</v>
      </c>
      <c r="T34">
        <f>COUNTIF(Table1[[#This Row],[S0_1]:[S1_1]],"&gt;"&amp;[[#This Row],[U_1]])+COUNTIF(Table1[[#This Row],[S0_1]:[S1_1]],"&lt;"&amp;[[#This Row],[L_1]])</f>
        <v>0</v>
      </c>
      <c r="V34">
        <f>_xlfn.MINIFS(Table1[[#This Row],[S0_1]:[S1_1]],Table1[[#This Row],[S0_1]:[S1_1]],"&gt;="&amp;[[#This Row],[L_1]],Table1[[#This Row],[S0_1]:[S1_1]],"&lt;="&amp;[[#This Row],[U_1]])</f>
        <v>0</v>
      </c>
      <c r="W34">
        <f>_xlfn.MAXIFS(Table1[[#This Row],[S0_1]:[S1_1]],Table1[[#This Row],[S0_1]:[S1_1]],"&gt;="&amp;[[#This Row],[L_1]],Table1[[#This Row],[S0_1]:[S1_1]],"&lt;="&amp;[[#This Row],[U_1]])</f>
        <v>0</v>
      </c>
      <c r="X34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34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34">
        <f>IF([[#This Row],[Std_1]]&gt;0,ROUND([[#This Row],[Range_1]]/(6*[[#This Row],[Std_1]]),2),0)</f>
        <v>0</v>
      </c>
      <c r="AA34">
        <f>IF([[#This Row],[Std_1]]&gt;0,ROUND(MIN(ABS([[#This Row],[U_1]]-[[#This Row],[Mean_1]])/(3*[[#This Row],[Std_1]]),ABS([[#This Row],[Mean_1]]-[[#This Row],[L_1]])/(3*[[#This Row],[Std_1]])),2),0)</f>
        <v>0</v>
      </c>
      <c r="AC34">
        <v>0</v>
      </c>
      <c r="AD34">
        <v>0</v>
      </c>
      <c r="AE34">
        <v>0</v>
      </c>
      <c r="AF34">
        <v>0</v>
      </c>
      <c r="AG34">
        <v>0</v>
      </c>
      <c r="AI34">
        <v>2985000000</v>
      </c>
      <c r="AJ34">
        <v>2985000000</v>
      </c>
      <c r="AL34">
        <v>4500000000</v>
      </c>
      <c r="AM34">
        <v>2000000000</v>
      </c>
      <c r="AN34">
        <v>7000000000</v>
      </c>
      <c r="AO34">
        <v>2000000000</v>
      </c>
      <c r="AP34">
        <v>7000000000</v>
      </c>
      <c r="AQ34">
        <f>1</f>
        <v>0</v>
      </c>
      <c r="AR34">
        <f>1</f>
        <v>0</v>
      </c>
      <c r="AS34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34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34">
        <f>[[#This Row],[U_2]]-[[#This Row],[L_2]]</f>
        <v>0</v>
      </c>
      <c r="AV34">
        <f>COUNTIF(Table1[[#This Row],[S0_2]:[S2_2]],"&gt;"&amp;[[#This Row],[U_2]])+COUNTIF(Table1[[#This Row],[S0_2]:[S2_2]],"&lt;"&amp;[[#This Row],[L_2]])</f>
        <v>0</v>
      </c>
      <c r="AX34">
        <f>_xlfn.MINIFS(Table1[[#This Row],[S0_2]:[S2_2]],Table1[[#This Row],[S0_2]:[S2_2]],"&gt;="&amp;[[#This Row],[L_2]],Table1[[#This Row],[S0_2]:[S2_2]],"&lt;="&amp;[[#This Row],[U_2]])</f>
        <v>0</v>
      </c>
      <c r="AY34">
        <f>_xlfn.MAXIFS(Table1[[#This Row],[S0_2]:[S2_2]],Table1[[#This Row],[S0_2]:[S2_2]],"&gt;="&amp;[[#This Row],[L_2]],Table1[[#This Row],[S0_2]:[S2_2]],"&lt;="&amp;[[#This Row],[U_2]])</f>
        <v>0</v>
      </c>
      <c r="AZ34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34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34">
        <f>IF([[#This Row],[Std_2]]&gt;0,ROUND([[#This Row],[Range_2]]/(6*[[#This Row],[Std_2]]),2),0)</f>
        <v>0</v>
      </c>
      <c r="BC34">
        <f>IF([[#This Row],[Std_2]]&gt;0,ROUND(MIN(ABS([[#This Row],[U_2]]-[[#This Row],[Mean_2]])/(3*[[#This Row],[Std_2]]),ABS([[#This Row],[Mean_2]]-[[#This Row],[L_2]])/(3*[[#This Row],[Std_2]])),2),0)</f>
        <v>0</v>
      </c>
      <c r="BE34">
        <v>0</v>
      </c>
      <c r="BF34">
        <v>0</v>
      </c>
      <c r="BG34">
        <v>0</v>
      </c>
      <c r="BH34">
        <v>0</v>
      </c>
      <c r="BI34">
        <v>0</v>
      </c>
      <c r="BK34">
        <v>2985000000</v>
      </c>
      <c r="BL34">
        <v>2985000000</v>
      </c>
      <c r="BM34">
        <v>2985000000</v>
      </c>
      <c r="BO34" t="s">
        <v>96</v>
      </c>
      <c r="BP34" t="s">
        <v>80</v>
      </c>
    </row>
    <row r="35" spans="1:68">
      <c r="A35" t="s">
        <v>131</v>
      </c>
      <c r="B35" t="s">
        <v>116</v>
      </c>
      <c r="C35" t="s">
        <v>71</v>
      </c>
      <c r="D35" t="s">
        <v>112</v>
      </c>
      <c r="J35">
        <v>4500000000</v>
      </c>
      <c r="K35">
        <v>2000000000</v>
      </c>
      <c r="L35">
        <v>7000000000</v>
      </c>
      <c r="M35">
        <v>2000000000</v>
      </c>
      <c r="N35">
        <v>7000000000</v>
      </c>
      <c r="O35">
        <f>1</f>
        <v>0</v>
      </c>
      <c r="P35">
        <f>1</f>
        <v>0</v>
      </c>
      <c r="Q35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35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35">
        <f>[[#This Row],[U_1]]-[[#This Row],[L_1]]</f>
        <v>0</v>
      </c>
      <c r="T35">
        <f>COUNTIF(Table1[[#This Row],[S0_1]:[S1_1]],"&gt;"&amp;[[#This Row],[U_1]])+COUNTIF(Table1[[#This Row],[S0_1]:[S1_1]],"&lt;"&amp;[[#This Row],[L_1]])</f>
        <v>0</v>
      </c>
      <c r="V35">
        <f>_xlfn.MINIFS(Table1[[#This Row],[S0_1]:[S1_1]],Table1[[#This Row],[S0_1]:[S1_1]],"&gt;="&amp;[[#This Row],[L_1]],Table1[[#This Row],[S0_1]:[S1_1]],"&lt;="&amp;[[#This Row],[U_1]])</f>
        <v>0</v>
      </c>
      <c r="W35">
        <f>_xlfn.MAXIFS(Table1[[#This Row],[S0_1]:[S1_1]],Table1[[#This Row],[S0_1]:[S1_1]],"&gt;="&amp;[[#This Row],[L_1]],Table1[[#This Row],[S0_1]:[S1_1]],"&lt;="&amp;[[#This Row],[U_1]])</f>
        <v>0</v>
      </c>
      <c r="X35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35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35">
        <f>IF([[#This Row],[Std_1]]&gt;0,ROUND([[#This Row],[Range_1]]/(6*[[#This Row],[Std_1]]),2),0)</f>
        <v>0</v>
      </c>
      <c r="AA35">
        <f>IF([[#This Row],[Std_1]]&gt;0,ROUND(MIN(ABS([[#This Row],[U_1]]-[[#This Row],[Mean_1]])/(3*[[#This Row],[Std_1]]),ABS([[#This Row],[Mean_1]]-[[#This Row],[L_1]])/(3*[[#This Row],[Std_1]])),2),0)</f>
        <v>0</v>
      </c>
      <c r="AC35">
        <v>0</v>
      </c>
      <c r="AD35">
        <v>0</v>
      </c>
      <c r="AE35">
        <v>0</v>
      </c>
      <c r="AF35">
        <v>0</v>
      </c>
      <c r="AG35">
        <v>0</v>
      </c>
      <c r="AI35">
        <v>3245000000</v>
      </c>
      <c r="AJ35">
        <v>3245000000</v>
      </c>
      <c r="AL35">
        <v>4500000000</v>
      </c>
      <c r="AM35">
        <v>2000000000</v>
      </c>
      <c r="AN35">
        <v>7000000000</v>
      </c>
      <c r="AO35">
        <v>2000000000</v>
      </c>
      <c r="AP35">
        <v>7000000000</v>
      </c>
      <c r="AQ35">
        <f>1</f>
        <v>0</v>
      </c>
      <c r="AR35">
        <f>1</f>
        <v>0</v>
      </c>
      <c r="AS35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35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35">
        <f>[[#This Row],[U_2]]-[[#This Row],[L_2]]</f>
        <v>0</v>
      </c>
      <c r="AV35">
        <f>COUNTIF(Table1[[#This Row],[S0_2]:[S2_2]],"&gt;"&amp;[[#This Row],[U_2]])+COUNTIF(Table1[[#This Row],[S0_2]:[S2_2]],"&lt;"&amp;[[#This Row],[L_2]])</f>
        <v>0</v>
      </c>
      <c r="AX35">
        <f>_xlfn.MINIFS(Table1[[#This Row],[S0_2]:[S2_2]],Table1[[#This Row],[S0_2]:[S2_2]],"&gt;="&amp;[[#This Row],[L_2]],Table1[[#This Row],[S0_2]:[S2_2]],"&lt;="&amp;[[#This Row],[U_2]])</f>
        <v>0</v>
      </c>
      <c r="AY35">
        <f>_xlfn.MAXIFS(Table1[[#This Row],[S0_2]:[S2_2]],Table1[[#This Row],[S0_2]:[S2_2]],"&gt;="&amp;[[#This Row],[L_2]],Table1[[#This Row],[S0_2]:[S2_2]],"&lt;="&amp;[[#This Row],[U_2]])</f>
        <v>0</v>
      </c>
      <c r="AZ35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35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35">
        <f>IF([[#This Row],[Std_2]]&gt;0,ROUND([[#This Row],[Range_2]]/(6*[[#This Row],[Std_2]]),2),0)</f>
        <v>0</v>
      </c>
      <c r="BC35">
        <f>IF([[#This Row],[Std_2]]&gt;0,ROUND(MIN(ABS([[#This Row],[U_2]]-[[#This Row],[Mean_2]])/(3*[[#This Row],[Std_2]]),ABS([[#This Row],[Mean_2]]-[[#This Row],[L_2]])/(3*[[#This Row],[Std_2]])),2),0)</f>
        <v>0</v>
      </c>
      <c r="BE35">
        <v>0</v>
      </c>
      <c r="BF35">
        <v>0</v>
      </c>
      <c r="BG35">
        <v>0</v>
      </c>
      <c r="BH35">
        <v>0</v>
      </c>
      <c r="BI35">
        <v>0</v>
      </c>
      <c r="BK35">
        <v>3245000000</v>
      </c>
      <c r="BL35">
        <v>3245000000</v>
      </c>
      <c r="BM35">
        <v>3245000000</v>
      </c>
      <c r="BO35" t="s">
        <v>83</v>
      </c>
      <c r="BP35" t="s">
        <v>108</v>
      </c>
    </row>
    <row r="36" spans="1:68">
      <c r="A36" t="s">
        <v>132</v>
      </c>
      <c r="B36" t="s">
        <v>116</v>
      </c>
      <c r="C36" t="s">
        <v>71</v>
      </c>
      <c r="D36" t="s">
        <v>114</v>
      </c>
      <c r="J36">
        <v>4500000000</v>
      </c>
      <c r="K36">
        <v>2000000000</v>
      </c>
      <c r="L36">
        <v>7000000000</v>
      </c>
      <c r="M36">
        <v>2000000000</v>
      </c>
      <c r="N36">
        <v>7000000000</v>
      </c>
      <c r="O36">
        <f>1</f>
        <v>0</v>
      </c>
      <c r="P36">
        <f>1</f>
        <v>0</v>
      </c>
      <c r="Q36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36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36">
        <f>[[#This Row],[U_1]]-[[#This Row],[L_1]]</f>
        <v>0</v>
      </c>
      <c r="T36">
        <f>COUNTIF(Table1[[#This Row],[S0_1]:[S1_1]],"&gt;"&amp;[[#This Row],[U_1]])+COUNTIF(Table1[[#This Row],[S0_1]:[S1_1]],"&lt;"&amp;[[#This Row],[L_1]])</f>
        <v>0</v>
      </c>
      <c r="V36">
        <f>_xlfn.MINIFS(Table1[[#This Row],[S0_1]:[S1_1]],Table1[[#This Row],[S0_1]:[S1_1]],"&gt;="&amp;[[#This Row],[L_1]],Table1[[#This Row],[S0_1]:[S1_1]],"&lt;="&amp;[[#This Row],[U_1]])</f>
        <v>0</v>
      </c>
      <c r="W36">
        <f>_xlfn.MAXIFS(Table1[[#This Row],[S0_1]:[S1_1]],Table1[[#This Row],[S0_1]:[S1_1]],"&gt;="&amp;[[#This Row],[L_1]],Table1[[#This Row],[S0_1]:[S1_1]],"&lt;="&amp;[[#This Row],[U_1]])</f>
        <v>0</v>
      </c>
      <c r="X36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36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36">
        <f>IF([[#This Row],[Std_1]]&gt;0,ROUND([[#This Row],[Range_1]]/(6*[[#This Row],[Std_1]]),2),0)</f>
        <v>0</v>
      </c>
      <c r="AA36">
        <f>IF([[#This Row],[Std_1]]&gt;0,ROUND(MIN(ABS([[#This Row],[U_1]]-[[#This Row],[Mean_1]])/(3*[[#This Row],[Std_1]]),ABS([[#This Row],[Mean_1]]-[[#This Row],[L_1]])/(3*[[#This Row],[Std_1]])),2),0)</f>
        <v>0</v>
      </c>
      <c r="AC36">
        <v>0</v>
      </c>
      <c r="AD36">
        <v>0</v>
      </c>
      <c r="AE36">
        <v>0</v>
      </c>
      <c r="AF36">
        <v>0</v>
      </c>
      <c r="AG36">
        <v>0</v>
      </c>
      <c r="AI36">
        <v>3766000000</v>
      </c>
      <c r="AJ36">
        <v>3766000000</v>
      </c>
      <c r="AL36">
        <v>4500000000</v>
      </c>
      <c r="AM36">
        <v>2000000000</v>
      </c>
      <c r="AN36">
        <v>7000000000</v>
      </c>
      <c r="AO36">
        <v>2000000000</v>
      </c>
      <c r="AP36">
        <v>7000000000</v>
      </c>
      <c r="AQ36">
        <f>1</f>
        <v>0</v>
      </c>
      <c r="AR36">
        <f>1</f>
        <v>0</v>
      </c>
      <c r="AS36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36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36">
        <f>[[#This Row],[U_2]]-[[#This Row],[L_2]]</f>
        <v>0</v>
      </c>
      <c r="AV36">
        <f>COUNTIF(Table1[[#This Row],[S0_2]:[S2_2]],"&gt;"&amp;[[#This Row],[U_2]])+COUNTIF(Table1[[#This Row],[S0_2]:[S2_2]],"&lt;"&amp;[[#This Row],[L_2]])</f>
        <v>0</v>
      </c>
      <c r="AX36">
        <f>_xlfn.MINIFS(Table1[[#This Row],[S0_2]:[S2_2]],Table1[[#This Row],[S0_2]:[S2_2]],"&gt;="&amp;[[#This Row],[L_2]],Table1[[#This Row],[S0_2]:[S2_2]],"&lt;="&amp;[[#This Row],[U_2]])</f>
        <v>0</v>
      </c>
      <c r="AY36">
        <f>_xlfn.MAXIFS(Table1[[#This Row],[S0_2]:[S2_2]],Table1[[#This Row],[S0_2]:[S2_2]],"&gt;="&amp;[[#This Row],[L_2]],Table1[[#This Row],[S0_2]:[S2_2]],"&lt;="&amp;[[#This Row],[U_2]])</f>
        <v>0</v>
      </c>
      <c r="AZ36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36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36">
        <f>IF([[#This Row],[Std_2]]&gt;0,ROUND([[#This Row],[Range_2]]/(6*[[#This Row],[Std_2]]),2),0)</f>
        <v>0</v>
      </c>
      <c r="BC36">
        <f>IF([[#This Row],[Std_2]]&gt;0,ROUND(MIN(ABS([[#This Row],[U_2]]-[[#This Row],[Mean_2]])/(3*[[#This Row],[Std_2]]),ABS([[#This Row],[Mean_2]]-[[#This Row],[L_2]])/(3*[[#This Row],[Std_2]])),2),0)</f>
        <v>0</v>
      </c>
      <c r="BE36">
        <v>0</v>
      </c>
      <c r="BF36">
        <v>0</v>
      </c>
      <c r="BG36">
        <v>0</v>
      </c>
      <c r="BH36">
        <v>0</v>
      </c>
      <c r="BI36">
        <v>0</v>
      </c>
      <c r="BK36">
        <v>3766000000</v>
      </c>
      <c r="BL36">
        <v>3766000000</v>
      </c>
      <c r="BM36">
        <v>3766000000</v>
      </c>
      <c r="BO36" t="s">
        <v>83</v>
      </c>
      <c r="BP36" t="s">
        <v>105</v>
      </c>
    </row>
    <row r="37" spans="1:68">
      <c r="A37" t="s">
        <v>133</v>
      </c>
      <c r="B37" t="s">
        <v>134</v>
      </c>
      <c r="C37" t="s">
        <v>71</v>
      </c>
      <c r="D37" t="s">
        <v>72</v>
      </c>
      <c r="J37">
        <v>4500000000</v>
      </c>
      <c r="K37">
        <v>2000000000</v>
      </c>
      <c r="L37">
        <v>7000000000</v>
      </c>
      <c r="M37">
        <v>2000000000</v>
      </c>
      <c r="N37">
        <v>7000000000</v>
      </c>
      <c r="O37">
        <f>1</f>
        <v>0</v>
      </c>
      <c r="P37">
        <f>1</f>
        <v>0</v>
      </c>
      <c r="Q37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37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37">
        <f>[[#This Row],[U_1]]-[[#This Row],[L_1]]</f>
        <v>0</v>
      </c>
      <c r="T37">
        <f>COUNTIF(Table1[[#This Row],[S0_1]:[S1_1]],"&gt;"&amp;[[#This Row],[U_1]])+COUNTIF(Table1[[#This Row],[S0_1]:[S1_1]],"&lt;"&amp;[[#This Row],[L_1]])</f>
        <v>0</v>
      </c>
      <c r="V37">
        <f>_xlfn.MINIFS(Table1[[#This Row],[S0_1]:[S1_1]],Table1[[#This Row],[S0_1]:[S1_1]],"&gt;="&amp;[[#This Row],[L_1]],Table1[[#This Row],[S0_1]:[S1_1]],"&lt;="&amp;[[#This Row],[U_1]])</f>
        <v>0</v>
      </c>
      <c r="W37">
        <f>_xlfn.MAXIFS(Table1[[#This Row],[S0_1]:[S1_1]],Table1[[#This Row],[S0_1]:[S1_1]],"&gt;="&amp;[[#This Row],[L_1]],Table1[[#This Row],[S0_1]:[S1_1]],"&lt;="&amp;[[#This Row],[U_1]])</f>
        <v>0</v>
      </c>
      <c r="X37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37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37">
        <f>IF([[#This Row],[Std_1]]&gt;0,ROUND([[#This Row],[Range_1]]/(6*[[#This Row],[Std_1]]),2),0)</f>
        <v>0</v>
      </c>
      <c r="AA37">
        <f>IF([[#This Row],[Std_1]]&gt;0,ROUND(MIN(ABS([[#This Row],[U_1]]-[[#This Row],[Mean_1]])/(3*[[#This Row],[Std_1]]),ABS([[#This Row],[Mean_1]]-[[#This Row],[L_1]])/(3*[[#This Row],[Std_1]])),2),0)</f>
        <v>0</v>
      </c>
      <c r="AC37">
        <v>0</v>
      </c>
      <c r="AD37">
        <v>0</v>
      </c>
      <c r="AE37">
        <v>0</v>
      </c>
      <c r="AF37">
        <v>0</v>
      </c>
      <c r="AG37">
        <v>0</v>
      </c>
      <c r="AI37">
        <v>4374000000</v>
      </c>
      <c r="AJ37">
        <v>4374000000</v>
      </c>
      <c r="AL37">
        <v>4500000000</v>
      </c>
      <c r="AM37">
        <v>2000000000</v>
      </c>
      <c r="AN37">
        <v>7000000000</v>
      </c>
      <c r="AO37">
        <v>2000000000</v>
      </c>
      <c r="AP37">
        <v>7000000000</v>
      </c>
      <c r="AQ37">
        <f>1</f>
        <v>0</v>
      </c>
      <c r="AR37">
        <f>1</f>
        <v>0</v>
      </c>
      <c r="AS37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37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37">
        <f>[[#This Row],[U_2]]-[[#This Row],[L_2]]</f>
        <v>0</v>
      </c>
      <c r="AV37">
        <f>COUNTIF(Table1[[#This Row],[S0_2]:[S2_2]],"&gt;"&amp;[[#This Row],[U_2]])+COUNTIF(Table1[[#This Row],[S0_2]:[S2_2]],"&lt;"&amp;[[#This Row],[L_2]])</f>
        <v>0</v>
      </c>
      <c r="AX37">
        <f>_xlfn.MINIFS(Table1[[#This Row],[S0_2]:[S2_2]],Table1[[#This Row],[S0_2]:[S2_2]],"&gt;="&amp;[[#This Row],[L_2]],Table1[[#This Row],[S0_2]:[S2_2]],"&lt;="&amp;[[#This Row],[U_2]])</f>
        <v>0</v>
      </c>
      <c r="AY37">
        <f>_xlfn.MAXIFS(Table1[[#This Row],[S0_2]:[S2_2]],Table1[[#This Row],[S0_2]:[S2_2]],"&gt;="&amp;[[#This Row],[L_2]],Table1[[#This Row],[S0_2]:[S2_2]],"&lt;="&amp;[[#This Row],[U_2]])</f>
        <v>0</v>
      </c>
      <c r="AZ37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37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37">
        <f>IF([[#This Row],[Std_2]]&gt;0,ROUND([[#This Row],[Range_2]]/(6*[[#This Row],[Std_2]]),2),0)</f>
        <v>0</v>
      </c>
      <c r="BC37">
        <f>IF([[#This Row],[Std_2]]&gt;0,ROUND(MIN(ABS([[#This Row],[U_2]]-[[#This Row],[Mean_2]])/(3*[[#This Row],[Std_2]]),ABS([[#This Row],[Mean_2]]-[[#This Row],[L_2]])/(3*[[#This Row],[Std_2]])),2),0)</f>
        <v>0</v>
      </c>
      <c r="BE37">
        <v>0</v>
      </c>
      <c r="BF37">
        <v>0</v>
      </c>
      <c r="BG37">
        <v>0</v>
      </c>
      <c r="BH37">
        <v>0</v>
      </c>
      <c r="BI37">
        <v>0</v>
      </c>
      <c r="BK37">
        <v>4374000000</v>
      </c>
      <c r="BL37">
        <v>4374000000</v>
      </c>
      <c r="BM37">
        <v>4374000000</v>
      </c>
      <c r="BO37" t="s">
        <v>73</v>
      </c>
      <c r="BP37" t="s">
        <v>74</v>
      </c>
    </row>
    <row r="38" spans="1:68">
      <c r="A38" t="s">
        <v>135</v>
      </c>
      <c r="B38" t="s">
        <v>134</v>
      </c>
      <c r="C38" t="s">
        <v>71</v>
      </c>
      <c r="D38" t="s">
        <v>76</v>
      </c>
      <c r="J38">
        <v>4500000000</v>
      </c>
      <c r="K38">
        <v>2000000000</v>
      </c>
      <c r="L38">
        <v>7000000000</v>
      </c>
      <c r="M38">
        <v>2000000000</v>
      </c>
      <c r="N38">
        <v>7000000000</v>
      </c>
      <c r="O38">
        <f>1</f>
        <v>0</v>
      </c>
      <c r="P38">
        <f>1</f>
        <v>0</v>
      </c>
      <c r="Q38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38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38">
        <f>[[#This Row],[U_1]]-[[#This Row],[L_1]]</f>
        <v>0</v>
      </c>
      <c r="T38">
        <f>COUNTIF(Table1[[#This Row],[S0_1]:[S1_1]],"&gt;"&amp;[[#This Row],[U_1]])+COUNTIF(Table1[[#This Row],[S0_1]:[S1_1]],"&lt;"&amp;[[#This Row],[L_1]])</f>
        <v>0</v>
      </c>
      <c r="V38">
        <f>_xlfn.MINIFS(Table1[[#This Row],[S0_1]:[S1_1]],Table1[[#This Row],[S0_1]:[S1_1]],"&gt;="&amp;[[#This Row],[L_1]],Table1[[#This Row],[S0_1]:[S1_1]],"&lt;="&amp;[[#This Row],[U_1]])</f>
        <v>0</v>
      </c>
      <c r="W38">
        <f>_xlfn.MAXIFS(Table1[[#This Row],[S0_1]:[S1_1]],Table1[[#This Row],[S0_1]:[S1_1]],"&gt;="&amp;[[#This Row],[L_1]],Table1[[#This Row],[S0_1]:[S1_1]],"&lt;="&amp;[[#This Row],[U_1]])</f>
        <v>0</v>
      </c>
      <c r="X38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38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38">
        <f>IF([[#This Row],[Std_1]]&gt;0,ROUND([[#This Row],[Range_1]]/(6*[[#This Row],[Std_1]]),2),0)</f>
        <v>0</v>
      </c>
      <c r="AA38">
        <f>IF([[#This Row],[Std_1]]&gt;0,ROUND(MIN(ABS([[#This Row],[U_1]]-[[#This Row],[Mean_1]])/(3*[[#This Row],[Std_1]]),ABS([[#This Row],[Mean_1]]-[[#This Row],[L_1]])/(3*[[#This Row],[Std_1]])),2),0)</f>
        <v>0</v>
      </c>
      <c r="AC38">
        <v>0</v>
      </c>
      <c r="AD38">
        <v>0</v>
      </c>
      <c r="AE38">
        <v>0</v>
      </c>
      <c r="AF38">
        <v>0</v>
      </c>
      <c r="AG38">
        <v>0</v>
      </c>
      <c r="AI38">
        <v>5697000000</v>
      </c>
      <c r="AJ38">
        <v>5697000000</v>
      </c>
      <c r="AL38">
        <v>4500000000</v>
      </c>
      <c r="AM38">
        <v>2000000000</v>
      </c>
      <c r="AN38">
        <v>7000000000</v>
      </c>
      <c r="AO38">
        <v>2000000000</v>
      </c>
      <c r="AP38">
        <v>7000000000</v>
      </c>
      <c r="AQ38">
        <f>1</f>
        <v>0</v>
      </c>
      <c r="AR38">
        <f>1</f>
        <v>0</v>
      </c>
      <c r="AS38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38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38">
        <f>[[#This Row],[U_2]]-[[#This Row],[L_2]]</f>
        <v>0</v>
      </c>
      <c r="AV38">
        <f>COUNTIF(Table1[[#This Row],[S0_2]:[S2_2]],"&gt;"&amp;[[#This Row],[U_2]])+COUNTIF(Table1[[#This Row],[S0_2]:[S2_2]],"&lt;"&amp;[[#This Row],[L_2]])</f>
        <v>0</v>
      </c>
      <c r="AX38">
        <f>_xlfn.MINIFS(Table1[[#This Row],[S0_2]:[S2_2]],Table1[[#This Row],[S0_2]:[S2_2]],"&gt;="&amp;[[#This Row],[L_2]],Table1[[#This Row],[S0_2]:[S2_2]],"&lt;="&amp;[[#This Row],[U_2]])</f>
        <v>0</v>
      </c>
      <c r="AY38">
        <f>_xlfn.MAXIFS(Table1[[#This Row],[S0_2]:[S2_2]],Table1[[#This Row],[S0_2]:[S2_2]],"&gt;="&amp;[[#This Row],[L_2]],Table1[[#This Row],[S0_2]:[S2_2]],"&lt;="&amp;[[#This Row],[U_2]])</f>
        <v>0</v>
      </c>
      <c r="AZ38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38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38">
        <f>IF([[#This Row],[Std_2]]&gt;0,ROUND([[#This Row],[Range_2]]/(6*[[#This Row],[Std_2]]),2),0)</f>
        <v>0</v>
      </c>
      <c r="BC38">
        <f>IF([[#This Row],[Std_2]]&gt;0,ROUND(MIN(ABS([[#This Row],[U_2]]-[[#This Row],[Mean_2]])/(3*[[#This Row],[Std_2]]),ABS([[#This Row],[Mean_2]]-[[#This Row],[L_2]])/(3*[[#This Row],[Std_2]])),2),0)</f>
        <v>0</v>
      </c>
      <c r="BE38">
        <v>0</v>
      </c>
      <c r="BF38">
        <v>0</v>
      </c>
      <c r="BG38">
        <v>0</v>
      </c>
      <c r="BH38">
        <v>0</v>
      </c>
      <c r="BI38">
        <v>0</v>
      </c>
      <c r="BK38">
        <v>5697000000</v>
      </c>
      <c r="BL38">
        <v>5697000000</v>
      </c>
      <c r="BM38">
        <v>5697000000</v>
      </c>
      <c r="BO38" t="s">
        <v>73</v>
      </c>
      <c r="BP38" t="s">
        <v>77</v>
      </c>
    </row>
    <row r="39" spans="1:68">
      <c r="A39" t="s">
        <v>136</v>
      </c>
      <c r="B39" t="s">
        <v>134</v>
      </c>
      <c r="C39" t="s">
        <v>71</v>
      </c>
      <c r="D39" t="s">
        <v>79</v>
      </c>
      <c r="J39">
        <v>4500000000</v>
      </c>
      <c r="K39">
        <v>2000000000</v>
      </c>
      <c r="L39">
        <v>7000000000</v>
      </c>
      <c r="M39">
        <v>2000000000</v>
      </c>
      <c r="N39">
        <v>7000000000</v>
      </c>
      <c r="O39">
        <f>1</f>
        <v>0</v>
      </c>
      <c r="P39">
        <f>1</f>
        <v>0</v>
      </c>
      <c r="Q39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39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39">
        <f>[[#This Row],[U_1]]-[[#This Row],[L_1]]</f>
        <v>0</v>
      </c>
      <c r="T39">
        <f>COUNTIF(Table1[[#This Row],[S0_1]:[S1_1]],"&gt;"&amp;[[#This Row],[U_1]])+COUNTIF(Table1[[#This Row],[S0_1]:[S1_1]],"&lt;"&amp;[[#This Row],[L_1]])</f>
        <v>0</v>
      </c>
      <c r="V39">
        <f>_xlfn.MINIFS(Table1[[#This Row],[S0_1]:[S1_1]],Table1[[#This Row],[S0_1]:[S1_1]],"&gt;="&amp;[[#This Row],[L_1]],Table1[[#This Row],[S0_1]:[S1_1]],"&lt;="&amp;[[#This Row],[U_1]])</f>
        <v>0</v>
      </c>
      <c r="W39">
        <f>_xlfn.MAXIFS(Table1[[#This Row],[S0_1]:[S1_1]],Table1[[#This Row],[S0_1]:[S1_1]],"&gt;="&amp;[[#This Row],[L_1]],Table1[[#This Row],[S0_1]:[S1_1]],"&lt;="&amp;[[#This Row],[U_1]])</f>
        <v>0</v>
      </c>
      <c r="X39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39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39">
        <f>IF([[#This Row],[Std_1]]&gt;0,ROUND([[#This Row],[Range_1]]/(6*[[#This Row],[Std_1]]),2),0)</f>
        <v>0</v>
      </c>
      <c r="AA39">
        <f>IF([[#This Row],[Std_1]]&gt;0,ROUND(MIN(ABS([[#This Row],[U_1]]-[[#This Row],[Mean_1]])/(3*[[#This Row],[Std_1]]),ABS([[#This Row],[Mean_1]]-[[#This Row],[L_1]])/(3*[[#This Row],[Std_1]])),2),0)</f>
        <v>0</v>
      </c>
      <c r="AC39">
        <v>0</v>
      </c>
      <c r="AD39">
        <v>0</v>
      </c>
      <c r="AE39">
        <v>0</v>
      </c>
      <c r="AF39">
        <v>0</v>
      </c>
      <c r="AG39">
        <v>0</v>
      </c>
      <c r="AI39">
        <v>3056000000</v>
      </c>
      <c r="AJ39">
        <v>3056000000</v>
      </c>
      <c r="AL39">
        <v>4500000000</v>
      </c>
      <c r="AM39">
        <v>2000000000</v>
      </c>
      <c r="AN39">
        <v>7000000000</v>
      </c>
      <c r="AO39">
        <v>2000000000</v>
      </c>
      <c r="AP39">
        <v>7000000000</v>
      </c>
      <c r="AQ39">
        <f>1</f>
        <v>0</v>
      </c>
      <c r="AR39">
        <f>1</f>
        <v>0</v>
      </c>
      <c r="AS39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39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39">
        <f>[[#This Row],[U_2]]-[[#This Row],[L_2]]</f>
        <v>0</v>
      </c>
      <c r="AV39">
        <f>COUNTIF(Table1[[#This Row],[S0_2]:[S2_2]],"&gt;"&amp;[[#This Row],[U_2]])+COUNTIF(Table1[[#This Row],[S0_2]:[S2_2]],"&lt;"&amp;[[#This Row],[L_2]])</f>
        <v>0</v>
      </c>
      <c r="AX39">
        <f>_xlfn.MINIFS(Table1[[#This Row],[S0_2]:[S2_2]],Table1[[#This Row],[S0_2]:[S2_2]],"&gt;="&amp;[[#This Row],[L_2]],Table1[[#This Row],[S0_2]:[S2_2]],"&lt;="&amp;[[#This Row],[U_2]])</f>
        <v>0</v>
      </c>
      <c r="AY39">
        <f>_xlfn.MAXIFS(Table1[[#This Row],[S0_2]:[S2_2]],Table1[[#This Row],[S0_2]:[S2_2]],"&gt;="&amp;[[#This Row],[L_2]],Table1[[#This Row],[S0_2]:[S2_2]],"&lt;="&amp;[[#This Row],[U_2]])</f>
        <v>0</v>
      </c>
      <c r="AZ39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39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39">
        <f>IF([[#This Row],[Std_2]]&gt;0,ROUND([[#This Row],[Range_2]]/(6*[[#This Row],[Std_2]]),2),0)</f>
        <v>0</v>
      </c>
      <c r="BC39">
        <f>IF([[#This Row],[Std_2]]&gt;0,ROUND(MIN(ABS([[#This Row],[U_2]]-[[#This Row],[Mean_2]])/(3*[[#This Row],[Std_2]]),ABS([[#This Row],[Mean_2]]-[[#This Row],[L_2]])/(3*[[#This Row],[Std_2]])),2),0)</f>
        <v>0</v>
      </c>
      <c r="BE39">
        <v>0</v>
      </c>
      <c r="BF39">
        <v>0</v>
      </c>
      <c r="BG39">
        <v>0</v>
      </c>
      <c r="BH39">
        <v>0</v>
      </c>
      <c r="BI39">
        <v>0</v>
      </c>
      <c r="BK39">
        <v>3056000000</v>
      </c>
      <c r="BL39">
        <v>3056000000</v>
      </c>
      <c r="BM39">
        <v>3056000000</v>
      </c>
      <c r="BO39" t="s">
        <v>73</v>
      </c>
      <c r="BP39" t="s">
        <v>80</v>
      </c>
    </row>
    <row r="40" spans="1:68">
      <c r="A40" t="s">
        <v>137</v>
      </c>
      <c r="B40" t="s">
        <v>134</v>
      </c>
      <c r="C40" t="s">
        <v>71</v>
      </c>
      <c r="D40" t="s">
        <v>82</v>
      </c>
      <c r="J40">
        <v>4500000000</v>
      </c>
      <c r="K40">
        <v>2000000000</v>
      </c>
      <c r="L40">
        <v>7000000000</v>
      </c>
      <c r="M40">
        <v>2000000000</v>
      </c>
      <c r="N40">
        <v>7000000000</v>
      </c>
      <c r="O40">
        <f>1</f>
        <v>0</v>
      </c>
      <c r="P40">
        <f>1</f>
        <v>0</v>
      </c>
      <c r="Q40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40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40">
        <f>[[#This Row],[U_1]]-[[#This Row],[L_1]]</f>
        <v>0</v>
      </c>
      <c r="T40">
        <f>COUNTIF(Table1[[#This Row],[S0_1]:[S1_1]],"&gt;"&amp;[[#This Row],[U_1]])+COUNTIF(Table1[[#This Row],[S0_1]:[S1_1]],"&lt;"&amp;[[#This Row],[L_1]])</f>
        <v>0</v>
      </c>
      <c r="V40">
        <f>_xlfn.MINIFS(Table1[[#This Row],[S0_1]:[S1_1]],Table1[[#This Row],[S0_1]:[S1_1]],"&gt;="&amp;[[#This Row],[L_1]],Table1[[#This Row],[S0_1]:[S1_1]],"&lt;="&amp;[[#This Row],[U_1]])</f>
        <v>0</v>
      </c>
      <c r="W40">
        <f>_xlfn.MAXIFS(Table1[[#This Row],[S0_1]:[S1_1]],Table1[[#This Row],[S0_1]:[S1_1]],"&gt;="&amp;[[#This Row],[L_1]],Table1[[#This Row],[S0_1]:[S1_1]],"&lt;="&amp;[[#This Row],[U_1]])</f>
        <v>0</v>
      </c>
      <c r="X40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40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40">
        <f>IF([[#This Row],[Std_1]]&gt;0,ROUND([[#This Row],[Range_1]]/(6*[[#This Row],[Std_1]]),2),0)</f>
        <v>0</v>
      </c>
      <c r="AA40">
        <f>IF([[#This Row],[Std_1]]&gt;0,ROUND(MIN(ABS([[#This Row],[U_1]]-[[#This Row],[Mean_1]])/(3*[[#This Row],[Std_1]]),ABS([[#This Row],[Mean_1]]-[[#This Row],[L_1]])/(3*[[#This Row],[Std_1]])),2),0)</f>
        <v>0</v>
      </c>
      <c r="AC40">
        <v>0</v>
      </c>
      <c r="AD40">
        <v>0</v>
      </c>
      <c r="AE40">
        <v>0</v>
      </c>
      <c r="AF40">
        <v>0</v>
      </c>
      <c r="AG40">
        <v>0</v>
      </c>
      <c r="AI40">
        <v>5696000000</v>
      </c>
      <c r="AJ40">
        <v>5696000000</v>
      </c>
      <c r="AL40">
        <v>4500000000</v>
      </c>
      <c r="AM40">
        <v>2000000000</v>
      </c>
      <c r="AN40">
        <v>7000000000</v>
      </c>
      <c r="AO40">
        <v>2000000000</v>
      </c>
      <c r="AP40">
        <v>7000000000</v>
      </c>
      <c r="AQ40">
        <f>1</f>
        <v>0</v>
      </c>
      <c r="AR40">
        <f>1</f>
        <v>0</v>
      </c>
      <c r="AS40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40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40">
        <f>[[#This Row],[U_2]]-[[#This Row],[L_2]]</f>
        <v>0</v>
      </c>
      <c r="AV40">
        <f>COUNTIF(Table1[[#This Row],[S0_2]:[S2_2]],"&gt;"&amp;[[#This Row],[U_2]])+COUNTIF(Table1[[#This Row],[S0_2]:[S2_2]],"&lt;"&amp;[[#This Row],[L_2]])</f>
        <v>0</v>
      </c>
      <c r="AX40">
        <f>_xlfn.MINIFS(Table1[[#This Row],[S0_2]:[S2_2]],Table1[[#This Row],[S0_2]:[S2_2]],"&gt;="&amp;[[#This Row],[L_2]],Table1[[#This Row],[S0_2]:[S2_2]],"&lt;="&amp;[[#This Row],[U_2]])</f>
        <v>0</v>
      </c>
      <c r="AY40">
        <f>_xlfn.MAXIFS(Table1[[#This Row],[S0_2]:[S2_2]],Table1[[#This Row],[S0_2]:[S2_2]],"&gt;="&amp;[[#This Row],[L_2]],Table1[[#This Row],[S0_2]:[S2_2]],"&lt;="&amp;[[#This Row],[U_2]])</f>
        <v>0</v>
      </c>
      <c r="AZ40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40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40">
        <f>IF([[#This Row],[Std_2]]&gt;0,ROUND([[#This Row],[Range_2]]/(6*[[#This Row],[Std_2]]),2),0)</f>
        <v>0</v>
      </c>
      <c r="BC40">
        <f>IF([[#This Row],[Std_2]]&gt;0,ROUND(MIN(ABS([[#This Row],[U_2]]-[[#This Row],[Mean_2]])/(3*[[#This Row],[Std_2]]),ABS([[#This Row],[Mean_2]]-[[#This Row],[L_2]])/(3*[[#This Row],[Std_2]])),2),0)</f>
        <v>0</v>
      </c>
      <c r="BE40">
        <v>0</v>
      </c>
      <c r="BF40">
        <v>0</v>
      </c>
      <c r="BG40">
        <v>0</v>
      </c>
      <c r="BH40">
        <v>0</v>
      </c>
      <c r="BI40">
        <v>0</v>
      </c>
      <c r="BK40">
        <v>5696000000</v>
      </c>
      <c r="BL40">
        <v>5696000000</v>
      </c>
      <c r="BM40">
        <v>5696000000</v>
      </c>
      <c r="BO40" t="s">
        <v>83</v>
      </c>
      <c r="BP40" t="s">
        <v>77</v>
      </c>
    </row>
    <row r="41" spans="1:68">
      <c r="A41" t="s">
        <v>138</v>
      </c>
      <c r="B41" t="s">
        <v>134</v>
      </c>
      <c r="C41" t="s">
        <v>71</v>
      </c>
      <c r="D41" t="s">
        <v>85</v>
      </c>
      <c r="J41">
        <v>4500000000</v>
      </c>
      <c r="K41">
        <v>2000000000</v>
      </c>
      <c r="L41">
        <v>7000000000</v>
      </c>
      <c r="M41">
        <v>2000000000</v>
      </c>
      <c r="N41">
        <v>7000000000</v>
      </c>
      <c r="O41">
        <f>1</f>
        <v>0</v>
      </c>
      <c r="P41">
        <f>1</f>
        <v>0</v>
      </c>
      <c r="Q41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41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41">
        <f>[[#This Row],[U_1]]-[[#This Row],[L_1]]</f>
        <v>0</v>
      </c>
      <c r="T41">
        <f>COUNTIF(Table1[[#This Row],[S0_1]:[S1_1]],"&gt;"&amp;[[#This Row],[U_1]])+COUNTIF(Table1[[#This Row],[S0_1]:[S1_1]],"&lt;"&amp;[[#This Row],[L_1]])</f>
        <v>0</v>
      </c>
      <c r="V41">
        <f>_xlfn.MINIFS(Table1[[#This Row],[S0_1]:[S1_1]],Table1[[#This Row],[S0_1]:[S1_1]],"&gt;="&amp;[[#This Row],[L_1]],Table1[[#This Row],[S0_1]:[S1_1]],"&lt;="&amp;[[#This Row],[U_1]])</f>
        <v>0</v>
      </c>
      <c r="W41">
        <f>_xlfn.MAXIFS(Table1[[#This Row],[S0_1]:[S1_1]],Table1[[#This Row],[S0_1]:[S1_1]],"&gt;="&amp;[[#This Row],[L_1]],Table1[[#This Row],[S0_1]:[S1_1]],"&lt;="&amp;[[#This Row],[U_1]])</f>
        <v>0</v>
      </c>
      <c r="X41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41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41">
        <f>IF([[#This Row],[Std_1]]&gt;0,ROUND([[#This Row],[Range_1]]/(6*[[#This Row],[Std_1]]),2),0)</f>
        <v>0</v>
      </c>
      <c r="AA41">
        <f>IF([[#This Row],[Std_1]]&gt;0,ROUND(MIN(ABS([[#This Row],[U_1]]-[[#This Row],[Mean_1]])/(3*[[#This Row],[Std_1]]),ABS([[#This Row],[Mean_1]]-[[#This Row],[L_1]])/(3*[[#This Row],[Std_1]])),2),0)</f>
        <v>0</v>
      </c>
      <c r="AC41">
        <v>0</v>
      </c>
      <c r="AD41">
        <v>0</v>
      </c>
      <c r="AE41">
        <v>0</v>
      </c>
      <c r="AF41">
        <v>0</v>
      </c>
      <c r="AG41">
        <v>0</v>
      </c>
      <c r="AI41">
        <v>3056000000</v>
      </c>
      <c r="AJ41">
        <v>3056000000</v>
      </c>
      <c r="AL41">
        <v>4500000000</v>
      </c>
      <c r="AM41">
        <v>2000000000</v>
      </c>
      <c r="AN41">
        <v>7000000000</v>
      </c>
      <c r="AO41">
        <v>2000000000</v>
      </c>
      <c r="AP41">
        <v>7000000000</v>
      </c>
      <c r="AQ41">
        <f>1</f>
        <v>0</v>
      </c>
      <c r="AR41">
        <f>1</f>
        <v>0</v>
      </c>
      <c r="AS41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41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41">
        <f>[[#This Row],[U_2]]-[[#This Row],[L_2]]</f>
        <v>0</v>
      </c>
      <c r="AV41">
        <f>COUNTIF(Table1[[#This Row],[S0_2]:[S2_2]],"&gt;"&amp;[[#This Row],[U_2]])+COUNTIF(Table1[[#This Row],[S0_2]:[S2_2]],"&lt;"&amp;[[#This Row],[L_2]])</f>
        <v>0</v>
      </c>
      <c r="AX41">
        <f>_xlfn.MINIFS(Table1[[#This Row],[S0_2]:[S2_2]],Table1[[#This Row],[S0_2]:[S2_2]],"&gt;="&amp;[[#This Row],[L_2]],Table1[[#This Row],[S0_2]:[S2_2]],"&lt;="&amp;[[#This Row],[U_2]])</f>
        <v>0</v>
      </c>
      <c r="AY41">
        <f>_xlfn.MAXIFS(Table1[[#This Row],[S0_2]:[S2_2]],Table1[[#This Row],[S0_2]:[S2_2]],"&gt;="&amp;[[#This Row],[L_2]],Table1[[#This Row],[S0_2]:[S2_2]],"&lt;="&amp;[[#This Row],[U_2]])</f>
        <v>0</v>
      </c>
      <c r="AZ41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41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41">
        <f>IF([[#This Row],[Std_2]]&gt;0,ROUND([[#This Row],[Range_2]]/(6*[[#This Row],[Std_2]]),2),0)</f>
        <v>0</v>
      </c>
      <c r="BC41">
        <f>IF([[#This Row],[Std_2]]&gt;0,ROUND(MIN(ABS([[#This Row],[U_2]]-[[#This Row],[Mean_2]])/(3*[[#This Row],[Std_2]]),ABS([[#This Row],[Mean_2]]-[[#This Row],[L_2]])/(3*[[#This Row],[Std_2]])),2),0)</f>
        <v>0</v>
      </c>
      <c r="BE41">
        <v>0</v>
      </c>
      <c r="BF41">
        <v>0</v>
      </c>
      <c r="BG41">
        <v>0</v>
      </c>
      <c r="BH41">
        <v>0</v>
      </c>
      <c r="BI41">
        <v>0</v>
      </c>
      <c r="BK41">
        <v>3056000000</v>
      </c>
      <c r="BL41">
        <v>3056000000</v>
      </c>
      <c r="BM41">
        <v>3056000000</v>
      </c>
      <c r="BO41" t="s">
        <v>83</v>
      </c>
      <c r="BP41" t="s">
        <v>80</v>
      </c>
    </row>
    <row r="42" spans="1:68">
      <c r="A42" t="s">
        <v>139</v>
      </c>
      <c r="B42" t="s">
        <v>134</v>
      </c>
      <c r="C42" t="s">
        <v>71</v>
      </c>
      <c r="D42" t="s">
        <v>87</v>
      </c>
      <c r="J42">
        <v>4500000000</v>
      </c>
      <c r="K42">
        <v>2000000000</v>
      </c>
      <c r="L42">
        <v>7000000000</v>
      </c>
      <c r="M42">
        <v>2000000000</v>
      </c>
      <c r="N42">
        <v>7000000000</v>
      </c>
      <c r="O42">
        <f>1</f>
        <v>0</v>
      </c>
      <c r="P42">
        <f>1</f>
        <v>0</v>
      </c>
      <c r="Q42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42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42">
        <f>[[#This Row],[U_1]]-[[#This Row],[L_1]]</f>
        <v>0</v>
      </c>
      <c r="T42">
        <f>COUNTIF(Table1[[#This Row],[S0_1]:[S1_1]],"&gt;"&amp;[[#This Row],[U_1]])+COUNTIF(Table1[[#This Row],[S0_1]:[S1_1]],"&lt;"&amp;[[#This Row],[L_1]])</f>
        <v>0</v>
      </c>
      <c r="V42">
        <f>_xlfn.MINIFS(Table1[[#This Row],[S0_1]:[S1_1]],Table1[[#This Row],[S0_1]:[S1_1]],"&gt;="&amp;[[#This Row],[L_1]],Table1[[#This Row],[S0_1]:[S1_1]],"&lt;="&amp;[[#This Row],[U_1]])</f>
        <v>0</v>
      </c>
      <c r="W42">
        <f>_xlfn.MAXIFS(Table1[[#This Row],[S0_1]:[S1_1]],Table1[[#This Row],[S0_1]:[S1_1]],"&gt;="&amp;[[#This Row],[L_1]],Table1[[#This Row],[S0_1]:[S1_1]],"&lt;="&amp;[[#This Row],[U_1]])</f>
        <v>0</v>
      </c>
      <c r="X42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42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42">
        <f>IF([[#This Row],[Std_1]]&gt;0,ROUND([[#This Row],[Range_1]]/(6*[[#This Row],[Std_1]]),2),0)</f>
        <v>0</v>
      </c>
      <c r="AA42">
        <f>IF([[#This Row],[Std_1]]&gt;0,ROUND(MIN(ABS([[#This Row],[U_1]]-[[#This Row],[Mean_1]])/(3*[[#This Row],[Std_1]]),ABS([[#This Row],[Mean_1]]-[[#This Row],[L_1]])/(3*[[#This Row],[Std_1]])),2),0)</f>
        <v>0</v>
      </c>
      <c r="AC42">
        <v>0</v>
      </c>
      <c r="AD42">
        <v>0</v>
      </c>
      <c r="AE42">
        <v>0</v>
      </c>
      <c r="AF42">
        <v>0</v>
      </c>
      <c r="AG42">
        <v>0</v>
      </c>
      <c r="AI42">
        <v>4374000000</v>
      </c>
      <c r="AJ42">
        <v>4374000000</v>
      </c>
      <c r="AL42">
        <v>4500000000</v>
      </c>
      <c r="AM42">
        <v>2000000000</v>
      </c>
      <c r="AN42">
        <v>7000000000</v>
      </c>
      <c r="AO42">
        <v>2000000000</v>
      </c>
      <c r="AP42">
        <v>7000000000</v>
      </c>
      <c r="AQ42">
        <f>1</f>
        <v>0</v>
      </c>
      <c r="AR42">
        <f>1</f>
        <v>0</v>
      </c>
      <c r="AS42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42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42">
        <f>[[#This Row],[U_2]]-[[#This Row],[L_2]]</f>
        <v>0</v>
      </c>
      <c r="AV42">
        <f>COUNTIF(Table1[[#This Row],[S0_2]:[S2_2]],"&gt;"&amp;[[#This Row],[U_2]])+COUNTIF(Table1[[#This Row],[S0_2]:[S2_2]],"&lt;"&amp;[[#This Row],[L_2]])</f>
        <v>0</v>
      </c>
      <c r="AX42">
        <f>_xlfn.MINIFS(Table1[[#This Row],[S0_2]:[S2_2]],Table1[[#This Row],[S0_2]:[S2_2]],"&gt;="&amp;[[#This Row],[L_2]],Table1[[#This Row],[S0_2]:[S2_2]],"&lt;="&amp;[[#This Row],[U_2]])</f>
        <v>0</v>
      </c>
      <c r="AY42">
        <f>_xlfn.MAXIFS(Table1[[#This Row],[S0_2]:[S2_2]],Table1[[#This Row],[S0_2]:[S2_2]],"&gt;="&amp;[[#This Row],[L_2]],Table1[[#This Row],[S0_2]:[S2_2]],"&lt;="&amp;[[#This Row],[U_2]])</f>
        <v>0</v>
      </c>
      <c r="AZ42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42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42">
        <f>IF([[#This Row],[Std_2]]&gt;0,ROUND([[#This Row],[Range_2]]/(6*[[#This Row],[Std_2]]),2),0)</f>
        <v>0</v>
      </c>
      <c r="BC42">
        <f>IF([[#This Row],[Std_2]]&gt;0,ROUND(MIN(ABS([[#This Row],[U_2]]-[[#This Row],[Mean_2]])/(3*[[#This Row],[Std_2]]),ABS([[#This Row],[Mean_2]]-[[#This Row],[L_2]])/(3*[[#This Row],[Std_2]])),2),0)</f>
        <v>0</v>
      </c>
      <c r="BE42">
        <v>0</v>
      </c>
      <c r="BF42">
        <v>0</v>
      </c>
      <c r="BG42">
        <v>0</v>
      </c>
      <c r="BH42">
        <v>0</v>
      </c>
      <c r="BI42">
        <v>0</v>
      </c>
      <c r="BK42">
        <v>4374000000</v>
      </c>
      <c r="BL42">
        <v>4374000000</v>
      </c>
      <c r="BM42">
        <v>4374000000</v>
      </c>
      <c r="BO42" t="s">
        <v>83</v>
      </c>
      <c r="BP42" t="s">
        <v>74</v>
      </c>
    </row>
    <row r="43" spans="1:68">
      <c r="A43" t="s">
        <v>140</v>
      </c>
      <c r="B43" t="s">
        <v>134</v>
      </c>
      <c r="C43" t="s">
        <v>71</v>
      </c>
      <c r="D43" t="s">
        <v>89</v>
      </c>
      <c r="J43">
        <v>4500000000</v>
      </c>
      <c r="K43">
        <v>2000000000</v>
      </c>
      <c r="L43">
        <v>7000000000</v>
      </c>
      <c r="M43">
        <v>2000000000</v>
      </c>
      <c r="N43">
        <v>7000000000</v>
      </c>
      <c r="O43">
        <f>1</f>
        <v>0</v>
      </c>
      <c r="P43">
        <f>1</f>
        <v>0</v>
      </c>
      <c r="Q43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43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43">
        <f>[[#This Row],[U_1]]-[[#This Row],[L_1]]</f>
        <v>0</v>
      </c>
      <c r="T43">
        <f>COUNTIF(Table1[[#This Row],[S0_1]:[S1_1]],"&gt;"&amp;[[#This Row],[U_1]])+COUNTIF(Table1[[#This Row],[S0_1]:[S1_1]],"&lt;"&amp;[[#This Row],[L_1]])</f>
        <v>0</v>
      </c>
      <c r="V43">
        <f>_xlfn.MINIFS(Table1[[#This Row],[S0_1]:[S1_1]],Table1[[#This Row],[S0_1]:[S1_1]],"&gt;="&amp;[[#This Row],[L_1]],Table1[[#This Row],[S0_1]:[S1_1]],"&lt;="&amp;[[#This Row],[U_1]])</f>
        <v>0</v>
      </c>
      <c r="W43">
        <f>_xlfn.MAXIFS(Table1[[#This Row],[S0_1]:[S1_1]],Table1[[#This Row],[S0_1]:[S1_1]],"&gt;="&amp;[[#This Row],[L_1]],Table1[[#This Row],[S0_1]:[S1_1]],"&lt;="&amp;[[#This Row],[U_1]])</f>
        <v>0</v>
      </c>
      <c r="X43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43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43">
        <f>IF([[#This Row],[Std_1]]&gt;0,ROUND([[#This Row],[Range_1]]/(6*[[#This Row],[Std_1]]),2),0)</f>
        <v>0</v>
      </c>
      <c r="AA43">
        <f>IF([[#This Row],[Std_1]]&gt;0,ROUND(MIN(ABS([[#This Row],[U_1]]-[[#This Row],[Mean_1]])/(3*[[#This Row],[Std_1]]),ABS([[#This Row],[Mean_1]]-[[#This Row],[L_1]])/(3*[[#This Row],[Std_1]])),2),0)</f>
        <v>0</v>
      </c>
      <c r="AC43">
        <v>0</v>
      </c>
      <c r="AD43">
        <v>0</v>
      </c>
      <c r="AE43">
        <v>0</v>
      </c>
      <c r="AF43">
        <v>0</v>
      </c>
      <c r="AG43">
        <v>0</v>
      </c>
      <c r="AI43">
        <v>4902000000</v>
      </c>
      <c r="AJ43">
        <v>4902000000</v>
      </c>
      <c r="AL43">
        <v>4500000000</v>
      </c>
      <c r="AM43">
        <v>2000000000</v>
      </c>
      <c r="AN43">
        <v>7000000000</v>
      </c>
      <c r="AO43">
        <v>2000000000</v>
      </c>
      <c r="AP43">
        <v>7000000000</v>
      </c>
      <c r="AQ43">
        <f>1</f>
        <v>0</v>
      </c>
      <c r="AR43">
        <f>1</f>
        <v>0</v>
      </c>
      <c r="AS43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43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43">
        <f>[[#This Row],[U_2]]-[[#This Row],[L_2]]</f>
        <v>0</v>
      </c>
      <c r="AV43">
        <f>COUNTIF(Table1[[#This Row],[S0_2]:[S2_2]],"&gt;"&amp;[[#This Row],[U_2]])+COUNTIF(Table1[[#This Row],[S0_2]:[S2_2]],"&lt;"&amp;[[#This Row],[L_2]])</f>
        <v>0</v>
      </c>
      <c r="AX43">
        <f>_xlfn.MINIFS(Table1[[#This Row],[S0_2]:[S2_2]],Table1[[#This Row],[S0_2]:[S2_2]],"&gt;="&amp;[[#This Row],[L_2]],Table1[[#This Row],[S0_2]:[S2_2]],"&lt;="&amp;[[#This Row],[U_2]])</f>
        <v>0</v>
      </c>
      <c r="AY43">
        <f>_xlfn.MAXIFS(Table1[[#This Row],[S0_2]:[S2_2]],Table1[[#This Row],[S0_2]:[S2_2]],"&gt;="&amp;[[#This Row],[L_2]],Table1[[#This Row],[S0_2]:[S2_2]],"&lt;="&amp;[[#This Row],[U_2]])</f>
        <v>0</v>
      </c>
      <c r="AZ43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43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43">
        <f>IF([[#This Row],[Std_2]]&gt;0,ROUND([[#This Row],[Range_2]]/(6*[[#This Row],[Std_2]]),2),0)</f>
        <v>0</v>
      </c>
      <c r="BC43">
        <f>IF([[#This Row],[Std_2]]&gt;0,ROUND(MIN(ABS([[#This Row],[U_2]]-[[#This Row],[Mean_2]])/(3*[[#This Row],[Std_2]]),ABS([[#This Row],[Mean_2]]-[[#This Row],[L_2]])/(3*[[#This Row],[Std_2]])),2),0)</f>
        <v>0</v>
      </c>
      <c r="BE43">
        <v>0</v>
      </c>
      <c r="BF43">
        <v>0</v>
      </c>
      <c r="BG43">
        <v>0</v>
      </c>
      <c r="BH43">
        <v>0</v>
      </c>
      <c r="BI43">
        <v>0</v>
      </c>
      <c r="BK43">
        <v>4902000000</v>
      </c>
      <c r="BL43">
        <v>4902000000</v>
      </c>
      <c r="BM43">
        <v>4902000000</v>
      </c>
      <c r="BO43" t="s">
        <v>73</v>
      </c>
      <c r="BP43" t="s">
        <v>90</v>
      </c>
    </row>
    <row r="44" spans="1:68">
      <c r="A44" t="s">
        <v>141</v>
      </c>
      <c r="B44" t="s">
        <v>134</v>
      </c>
      <c r="C44" t="s">
        <v>71</v>
      </c>
      <c r="D44" t="s">
        <v>92</v>
      </c>
      <c r="J44">
        <v>4500000000</v>
      </c>
      <c r="K44">
        <v>2000000000</v>
      </c>
      <c r="L44">
        <v>7000000000</v>
      </c>
      <c r="M44">
        <v>2000000000</v>
      </c>
      <c r="N44">
        <v>7000000000</v>
      </c>
      <c r="O44">
        <f>1</f>
        <v>0</v>
      </c>
      <c r="P44">
        <f>1</f>
        <v>0</v>
      </c>
      <c r="Q44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44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44">
        <f>[[#This Row],[U_1]]-[[#This Row],[L_1]]</f>
        <v>0</v>
      </c>
      <c r="T44">
        <f>COUNTIF(Table1[[#This Row],[S0_1]:[S1_1]],"&gt;"&amp;[[#This Row],[U_1]])+COUNTIF(Table1[[#This Row],[S0_1]:[S1_1]],"&lt;"&amp;[[#This Row],[L_1]])</f>
        <v>0</v>
      </c>
      <c r="V44">
        <f>_xlfn.MINIFS(Table1[[#This Row],[S0_1]:[S1_1]],Table1[[#This Row],[S0_1]:[S1_1]],"&gt;="&amp;[[#This Row],[L_1]],Table1[[#This Row],[S0_1]:[S1_1]],"&lt;="&amp;[[#This Row],[U_1]])</f>
        <v>0</v>
      </c>
      <c r="W44">
        <f>_xlfn.MAXIFS(Table1[[#This Row],[S0_1]:[S1_1]],Table1[[#This Row],[S0_1]:[S1_1]],"&gt;="&amp;[[#This Row],[L_1]],Table1[[#This Row],[S0_1]:[S1_1]],"&lt;="&amp;[[#This Row],[U_1]])</f>
        <v>0</v>
      </c>
      <c r="X44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44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44">
        <f>IF([[#This Row],[Std_1]]&gt;0,ROUND([[#This Row],[Range_1]]/(6*[[#This Row],[Std_1]]),2),0)</f>
        <v>0</v>
      </c>
      <c r="AA44">
        <f>IF([[#This Row],[Std_1]]&gt;0,ROUND(MIN(ABS([[#This Row],[U_1]]-[[#This Row],[Mean_1]])/(3*[[#This Row],[Std_1]]),ABS([[#This Row],[Mean_1]]-[[#This Row],[L_1]])/(3*[[#This Row],[Std_1]])),2),0)</f>
        <v>0</v>
      </c>
      <c r="AC44">
        <v>0</v>
      </c>
      <c r="AD44">
        <v>0</v>
      </c>
      <c r="AE44">
        <v>0</v>
      </c>
      <c r="AF44">
        <v>0</v>
      </c>
      <c r="AG44">
        <v>0</v>
      </c>
      <c r="AI44">
        <v>5432000000</v>
      </c>
      <c r="AJ44">
        <v>5432000000</v>
      </c>
      <c r="AL44">
        <v>4500000000</v>
      </c>
      <c r="AM44">
        <v>2000000000</v>
      </c>
      <c r="AN44">
        <v>7000000000</v>
      </c>
      <c r="AO44">
        <v>2000000000</v>
      </c>
      <c r="AP44">
        <v>7000000000</v>
      </c>
      <c r="AQ44">
        <f>1</f>
        <v>0</v>
      </c>
      <c r="AR44">
        <f>1</f>
        <v>0</v>
      </c>
      <c r="AS44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44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44">
        <f>[[#This Row],[U_2]]-[[#This Row],[L_2]]</f>
        <v>0</v>
      </c>
      <c r="AV44">
        <f>COUNTIF(Table1[[#This Row],[S0_2]:[S2_2]],"&gt;"&amp;[[#This Row],[U_2]])+COUNTIF(Table1[[#This Row],[S0_2]:[S2_2]],"&lt;"&amp;[[#This Row],[L_2]])</f>
        <v>0</v>
      </c>
      <c r="AX44">
        <f>_xlfn.MINIFS(Table1[[#This Row],[S0_2]:[S2_2]],Table1[[#This Row],[S0_2]:[S2_2]],"&gt;="&amp;[[#This Row],[L_2]],Table1[[#This Row],[S0_2]:[S2_2]],"&lt;="&amp;[[#This Row],[U_2]])</f>
        <v>0</v>
      </c>
      <c r="AY44">
        <f>_xlfn.MAXIFS(Table1[[#This Row],[S0_2]:[S2_2]],Table1[[#This Row],[S0_2]:[S2_2]],"&gt;="&amp;[[#This Row],[L_2]],Table1[[#This Row],[S0_2]:[S2_2]],"&lt;="&amp;[[#This Row],[U_2]])</f>
        <v>0</v>
      </c>
      <c r="AZ44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44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44">
        <f>IF([[#This Row],[Std_2]]&gt;0,ROUND([[#This Row],[Range_2]]/(6*[[#This Row],[Std_2]]),2),0)</f>
        <v>0</v>
      </c>
      <c r="BC44">
        <f>IF([[#This Row],[Std_2]]&gt;0,ROUND(MIN(ABS([[#This Row],[U_2]]-[[#This Row],[Mean_2]])/(3*[[#This Row],[Std_2]]),ABS([[#This Row],[Mean_2]]-[[#This Row],[L_2]])/(3*[[#This Row],[Std_2]])),2),0)</f>
        <v>0</v>
      </c>
      <c r="BE44">
        <v>0</v>
      </c>
      <c r="BF44">
        <v>0</v>
      </c>
      <c r="BG44">
        <v>0</v>
      </c>
      <c r="BH44">
        <v>0</v>
      </c>
      <c r="BI44">
        <v>0</v>
      </c>
      <c r="BK44">
        <v>5432000000</v>
      </c>
      <c r="BL44">
        <v>5432000000</v>
      </c>
      <c r="BM44">
        <v>5432000000</v>
      </c>
      <c r="BO44" t="s">
        <v>73</v>
      </c>
      <c r="BP44" t="s">
        <v>93</v>
      </c>
    </row>
    <row r="45" spans="1:68">
      <c r="A45" t="s">
        <v>142</v>
      </c>
      <c r="B45" t="s">
        <v>134</v>
      </c>
      <c r="C45" t="s">
        <v>71</v>
      </c>
      <c r="D45" t="s">
        <v>95</v>
      </c>
      <c r="J45">
        <v>4500000000</v>
      </c>
      <c r="K45">
        <v>2000000000</v>
      </c>
      <c r="L45">
        <v>7000000000</v>
      </c>
      <c r="M45">
        <v>2000000000</v>
      </c>
      <c r="N45">
        <v>7000000000</v>
      </c>
      <c r="O45">
        <f>1</f>
        <v>0</v>
      </c>
      <c r="P45">
        <f>1</f>
        <v>0</v>
      </c>
      <c r="Q45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45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45">
        <f>[[#This Row],[U_1]]-[[#This Row],[L_1]]</f>
        <v>0</v>
      </c>
      <c r="T45">
        <f>COUNTIF(Table1[[#This Row],[S0_1]:[S1_1]],"&gt;"&amp;[[#This Row],[U_1]])+COUNTIF(Table1[[#This Row],[S0_1]:[S1_1]],"&lt;"&amp;[[#This Row],[L_1]])</f>
        <v>0</v>
      </c>
      <c r="V45">
        <f>_xlfn.MINIFS(Table1[[#This Row],[S0_1]:[S1_1]],Table1[[#This Row],[S0_1]:[S1_1]],"&gt;="&amp;[[#This Row],[L_1]],Table1[[#This Row],[S0_1]:[S1_1]],"&lt;="&amp;[[#This Row],[U_1]])</f>
        <v>0</v>
      </c>
      <c r="W45">
        <f>_xlfn.MAXIFS(Table1[[#This Row],[S0_1]:[S1_1]],Table1[[#This Row],[S0_1]:[S1_1]],"&gt;="&amp;[[#This Row],[L_1]],Table1[[#This Row],[S0_1]:[S1_1]],"&lt;="&amp;[[#This Row],[U_1]])</f>
        <v>0</v>
      </c>
      <c r="X45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45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45">
        <f>IF([[#This Row],[Std_1]]&gt;0,ROUND([[#This Row],[Range_1]]/(6*[[#This Row],[Std_1]]),2),0)</f>
        <v>0</v>
      </c>
      <c r="AA45">
        <f>IF([[#This Row],[Std_1]]&gt;0,ROUND(MIN(ABS([[#This Row],[U_1]]-[[#This Row],[Mean_1]])/(3*[[#This Row],[Std_1]]),ABS([[#This Row],[Mean_1]]-[[#This Row],[L_1]])/(3*[[#This Row],[Std_1]])),2),0)</f>
        <v>0</v>
      </c>
      <c r="AC45">
        <v>0</v>
      </c>
      <c r="AD45">
        <v>0</v>
      </c>
      <c r="AE45">
        <v>0</v>
      </c>
      <c r="AF45">
        <v>0</v>
      </c>
      <c r="AG45">
        <v>0</v>
      </c>
      <c r="AI45">
        <v>5696000000</v>
      </c>
      <c r="AJ45">
        <v>5696000000</v>
      </c>
      <c r="AL45">
        <v>4500000000</v>
      </c>
      <c r="AM45">
        <v>2000000000</v>
      </c>
      <c r="AN45">
        <v>7000000000</v>
      </c>
      <c r="AO45">
        <v>2000000000</v>
      </c>
      <c r="AP45">
        <v>7000000000</v>
      </c>
      <c r="AQ45">
        <f>1</f>
        <v>0</v>
      </c>
      <c r="AR45">
        <f>1</f>
        <v>0</v>
      </c>
      <c r="AS45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45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45">
        <f>[[#This Row],[U_2]]-[[#This Row],[L_2]]</f>
        <v>0</v>
      </c>
      <c r="AV45">
        <f>COUNTIF(Table1[[#This Row],[S0_2]:[S2_2]],"&gt;"&amp;[[#This Row],[U_2]])+COUNTIF(Table1[[#This Row],[S0_2]:[S2_2]],"&lt;"&amp;[[#This Row],[L_2]])</f>
        <v>0</v>
      </c>
      <c r="AX45">
        <f>_xlfn.MINIFS(Table1[[#This Row],[S0_2]:[S2_2]],Table1[[#This Row],[S0_2]:[S2_2]],"&gt;="&amp;[[#This Row],[L_2]],Table1[[#This Row],[S0_2]:[S2_2]],"&lt;="&amp;[[#This Row],[U_2]])</f>
        <v>0</v>
      </c>
      <c r="AY45">
        <f>_xlfn.MAXIFS(Table1[[#This Row],[S0_2]:[S2_2]],Table1[[#This Row],[S0_2]:[S2_2]],"&gt;="&amp;[[#This Row],[L_2]],Table1[[#This Row],[S0_2]:[S2_2]],"&lt;="&amp;[[#This Row],[U_2]])</f>
        <v>0</v>
      </c>
      <c r="AZ45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45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45">
        <f>IF([[#This Row],[Std_2]]&gt;0,ROUND([[#This Row],[Range_2]]/(6*[[#This Row],[Std_2]]),2),0)</f>
        <v>0</v>
      </c>
      <c r="BC45">
        <f>IF([[#This Row],[Std_2]]&gt;0,ROUND(MIN(ABS([[#This Row],[U_2]]-[[#This Row],[Mean_2]])/(3*[[#This Row],[Std_2]]),ABS([[#This Row],[Mean_2]]-[[#This Row],[L_2]])/(3*[[#This Row],[Std_2]])),2),0)</f>
        <v>0</v>
      </c>
      <c r="BE45">
        <v>0</v>
      </c>
      <c r="BF45">
        <v>0</v>
      </c>
      <c r="BG45">
        <v>0</v>
      </c>
      <c r="BH45">
        <v>0</v>
      </c>
      <c r="BI45">
        <v>0</v>
      </c>
      <c r="BK45">
        <v>5696000000</v>
      </c>
      <c r="BL45">
        <v>5696000000</v>
      </c>
      <c r="BM45">
        <v>5696000000</v>
      </c>
      <c r="BO45" t="s">
        <v>96</v>
      </c>
      <c r="BP45" t="s">
        <v>77</v>
      </c>
    </row>
    <row r="46" spans="1:68">
      <c r="A46" t="s">
        <v>143</v>
      </c>
      <c r="B46" t="s">
        <v>134</v>
      </c>
      <c r="C46" t="s">
        <v>71</v>
      </c>
      <c r="D46" t="s">
        <v>98</v>
      </c>
      <c r="J46">
        <v>4500000000</v>
      </c>
      <c r="K46">
        <v>2000000000</v>
      </c>
      <c r="L46">
        <v>7000000000</v>
      </c>
      <c r="M46">
        <v>2000000000</v>
      </c>
      <c r="N46">
        <v>7000000000</v>
      </c>
      <c r="O46">
        <f>1</f>
        <v>0</v>
      </c>
      <c r="P46">
        <f>1</f>
        <v>0</v>
      </c>
      <c r="Q46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46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46">
        <f>[[#This Row],[U_1]]-[[#This Row],[L_1]]</f>
        <v>0</v>
      </c>
      <c r="T46">
        <f>COUNTIF(Table1[[#This Row],[S0_1]:[S1_1]],"&gt;"&amp;[[#This Row],[U_1]])+COUNTIF(Table1[[#This Row],[S0_1]:[S1_1]],"&lt;"&amp;[[#This Row],[L_1]])</f>
        <v>0</v>
      </c>
      <c r="V46">
        <f>_xlfn.MINIFS(Table1[[#This Row],[S0_1]:[S1_1]],Table1[[#This Row],[S0_1]:[S1_1]],"&gt;="&amp;[[#This Row],[L_1]],Table1[[#This Row],[S0_1]:[S1_1]],"&lt;="&amp;[[#This Row],[U_1]])</f>
        <v>0</v>
      </c>
      <c r="W46">
        <f>_xlfn.MAXIFS(Table1[[#This Row],[S0_1]:[S1_1]],Table1[[#This Row],[S0_1]:[S1_1]],"&gt;="&amp;[[#This Row],[L_1]],Table1[[#This Row],[S0_1]:[S1_1]],"&lt;="&amp;[[#This Row],[U_1]])</f>
        <v>0</v>
      </c>
      <c r="X46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46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46">
        <f>IF([[#This Row],[Std_1]]&gt;0,ROUND([[#This Row],[Range_1]]/(6*[[#This Row],[Std_1]]),2),0)</f>
        <v>0</v>
      </c>
      <c r="AA46">
        <f>IF([[#This Row],[Std_1]]&gt;0,ROUND(MIN(ABS([[#This Row],[U_1]]-[[#This Row],[Mean_1]])/(3*[[#This Row],[Std_1]]),ABS([[#This Row],[Mean_1]]-[[#This Row],[L_1]])/(3*[[#This Row],[Std_1]])),2),0)</f>
        <v>0</v>
      </c>
      <c r="AC46">
        <v>0</v>
      </c>
      <c r="AD46">
        <v>0</v>
      </c>
      <c r="AE46">
        <v>0</v>
      </c>
      <c r="AF46">
        <v>0</v>
      </c>
      <c r="AG46">
        <v>0</v>
      </c>
      <c r="AI46">
        <v>5434000000</v>
      </c>
      <c r="AJ46">
        <v>5434000000</v>
      </c>
      <c r="AL46">
        <v>4500000000</v>
      </c>
      <c r="AM46">
        <v>2000000000</v>
      </c>
      <c r="AN46">
        <v>7000000000</v>
      </c>
      <c r="AO46">
        <v>2000000000</v>
      </c>
      <c r="AP46">
        <v>7000000000</v>
      </c>
      <c r="AQ46">
        <f>1</f>
        <v>0</v>
      </c>
      <c r="AR46">
        <f>1</f>
        <v>0</v>
      </c>
      <c r="AS46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46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46">
        <f>[[#This Row],[U_2]]-[[#This Row],[L_2]]</f>
        <v>0</v>
      </c>
      <c r="AV46">
        <f>COUNTIF(Table1[[#This Row],[S0_2]:[S2_2]],"&gt;"&amp;[[#This Row],[U_2]])+COUNTIF(Table1[[#This Row],[S0_2]:[S2_2]],"&lt;"&amp;[[#This Row],[L_2]])</f>
        <v>0</v>
      </c>
      <c r="AX46">
        <f>_xlfn.MINIFS(Table1[[#This Row],[S0_2]:[S2_2]],Table1[[#This Row],[S0_2]:[S2_2]],"&gt;="&amp;[[#This Row],[L_2]],Table1[[#This Row],[S0_2]:[S2_2]],"&lt;="&amp;[[#This Row],[U_2]])</f>
        <v>0</v>
      </c>
      <c r="AY46">
        <f>_xlfn.MAXIFS(Table1[[#This Row],[S0_2]:[S2_2]],Table1[[#This Row],[S0_2]:[S2_2]],"&gt;="&amp;[[#This Row],[L_2]],Table1[[#This Row],[S0_2]:[S2_2]],"&lt;="&amp;[[#This Row],[U_2]])</f>
        <v>0</v>
      </c>
      <c r="AZ46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46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46">
        <f>IF([[#This Row],[Std_2]]&gt;0,ROUND([[#This Row],[Range_2]]/(6*[[#This Row],[Std_2]]),2),0)</f>
        <v>0</v>
      </c>
      <c r="BC46">
        <f>IF([[#This Row],[Std_2]]&gt;0,ROUND(MIN(ABS([[#This Row],[U_2]]-[[#This Row],[Mean_2]])/(3*[[#This Row],[Std_2]]),ABS([[#This Row],[Mean_2]]-[[#This Row],[L_2]])/(3*[[#This Row],[Std_2]])),2),0)</f>
        <v>0</v>
      </c>
      <c r="BE46">
        <v>0</v>
      </c>
      <c r="BF46">
        <v>0</v>
      </c>
      <c r="BG46">
        <v>0</v>
      </c>
      <c r="BH46">
        <v>0</v>
      </c>
      <c r="BI46">
        <v>0</v>
      </c>
      <c r="BK46">
        <v>5434000000</v>
      </c>
      <c r="BL46">
        <v>5434000000</v>
      </c>
      <c r="BM46">
        <v>5434000000</v>
      </c>
      <c r="BO46" t="s">
        <v>83</v>
      </c>
      <c r="BP46" t="s">
        <v>93</v>
      </c>
    </row>
    <row r="47" spans="1:68">
      <c r="A47" t="s">
        <v>144</v>
      </c>
      <c r="B47" t="s">
        <v>134</v>
      </c>
      <c r="C47" t="s">
        <v>71</v>
      </c>
      <c r="D47" t="s">
        <v>100</v>
      </c>
      <c r="J47">
        <v>4500000000</v>
      </c>
      <c r="K47">
        <v>2000000000</v>
      </c>
      <c r="L47">
        <v>7000000000</v>
      </c>
      <c r="M47">
        <v>2000000000</v>
      </c>
      <c r="N47">
        <v>7000000000</v>
      </c>
      <c r="O47">
        <f>1</f>
        <v>0</v>
      </c>
      <c r="P47">
        <f>1</f>
        <v>0</v>
      </c>
      <c r="Q47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47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47">
        <f>[[#This Row],[U_1]]-[[#This Row],[L_1]]</f>
        <v>0</v>
      </c>
      <c r="T47">
        <f>COUNTIF(Table1[[#This Row],[S0_1]:[S1_1]],"&gt;"&amp;[[#This Row],[U_1]])+COUNTIF(Table1[[#This Row],[S0_1]:[S1_1]],"&lt;"&amp;[[#This Row],[L_1]])</f>
        <v>0</v>
      </c>
      <c r="V47">
        <f>_xlfn.MINIFS(Table1[[#This Row],[S0_1]:[S1_1]],Table1[[#This Row],[S0_1]:[S1_1]],"&gt;="&amp;[[#This Row],[L_1]],Table1[[#This Row],[S0_1]:[S1_1]],"&lt;="&amp;[[#This Row],[U_1]])</f>
        <v>0</v>
      </c>
      <c r="W47">
        <f>_xlfn.MAXIFS(Table1[[#This Row],[S0_1]:[S1_1]],Table1[[#This Row],[S0_1]:[S1_1]],"&gt;="&amp;[[#This Row],[L_1]],Table1[[#This Row],[S0_1]:[S1_1]],"&lt;="&amp;[[#This Row],[U_1]])</f>
        <v>0</v>
      </c>
      <c r="X47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47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47">
        <f>IF([[#This Row],[Std_1]]&gt;0,ROUND([[#This Row],[Range_1]]/(6*[[#This Row],[Std_1]]),2),0)</f>
        <v>0</v>
      </c>
      <c r="AA47">
        <f>IF([[#This Row],[Std_1]]&gt;0,ROUND(MIN(ABS([[#This Row],[U_1]]-[[#This Row],[Mean_1]])/(3*[[#This Row],[Std_1]]),ABS([[#This Row],[Mean_1]]-[[#This Row],[L_1]])/(3*[[#This Row],[Std_1]])),2),0)</f>
        <v>0</v>
      </c>
      <c r="AC47">
        <v>0</v>
      </c>
      <c r="AD47">
        <v>0</v>
      </c>
      <c r="AE47">
        <v>0</v>
      </c>
      <c r="AF47">
        <v>0</v>
      </c>
      <c r="AG47">
        <v>0</v>
      </c>
      <c r="AI47">
        <v>4905000000</v>
      </c>
      <c r="AJ47">
        <v>4905000000</v>
      </c>
      <c r="AL47">
        <v>4500000000</v>
      </c>
      <c r="AM47">
        <v>2000000000</v>
      </c>
      <c r="AN47">
        <v>7000000000</v>
      </c>
      <c r="AO47">
        <v>2000000000</v>
      </c>
      <c r="AP47">
        <v>7000000000</v>
      </c>
      <c r="AQ47">
        <f>1</f>
        <v>0</v>
      </c>
      <c r="AR47">
        <f>1</f>
        <v>0</v>
      </c>
      <c r="AS47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47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47">
        <f>[[#This Row],[U_2]]-[[#This Row],[L_2]]</f>
        <v>0</v>
      </c>
      <c r="AV47">
        <f>COUNTIF(Table1[[#This Row],[S0_2]:[S2_2]],"&gt;"&amp;[[#This Row],[U_2]])+COUNTIF(Table1[[#This Row],[S0_2]:[S2_2]],"&lt;"&amp;[[#This Row],[L_2]])</f>
        <v>0</v>
      </c>
      <c r="AX47">
        <f>_xlfn.MINIFS(Table1[[#This Row],[S0_2]:[S2_2]],Table1[[#This Row],[S0_2]:[S2_2]],"&gt;="&amp;[[#This Row],[L_2]],Table1[[#This Row],[S0_2]:[S2_2]],"&lt;="&amp;[[#This Row],[U_2]])</f>
        <v>0</v>
      </c>
      <c r="AY47">
        <f>_xlfn.MAXIFS(Table1[[#This Row],[S0_2]:[S2_2]],Table1[[#This Row],[S0_2]:[S2_2]],"&gt;="&amp;[[#This Row],[L_2]],Table1[[#This Row],[S0_2]:[S2_2]],"&lt;="&amp;[[#This Row],[U_2]])</f>
        <v>0</v>
      </c>
      <c r="AZ47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47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47">
        <f>IF([[#This Row],[Std_2]]&gt;0,ROUND([[#This Row],[Range_2]]/(6*[[#This Row],[Std_2]]),2),0)</f>
        <v>0</v>
      </c>
      <c r="BC47">
        <f>IF([[#This Row],[Std_2]]&gt;0,ROUND(MIN(ABS([[#This Row],[U_2]]-[[#This Row],[Mean_2]])/(3*[[#This Row],[Std_2]]),ABS([[#This Row],[Mean_2]]-[[#This Row],[L_2]])/(3*[[#This Row],[Std_2]])),2),0)</f>
        <v>0</v>
      </c>
      <c r="BE47">
        <v>0</v>
      </c>
      <c r="BF47">
        <v>0</v>
      </c>
      <c r="BG47">
        <v>0</v>
      </c>
      <c r="BH47">
        <v>0</v>
      </c>
      <c r="BI47">
        <v>0</v>
      </c>
      <c r="BK47">
        <v>4905000000</v>
      </c>
      <c r="BL47">
        <v>4905000000</v>
      </c>
      <c r="BM47">
        <v>4905000000</v>
      </c>
      <c r="BO47" t="s">
        <v>83</v>
      </c>
      <c r="BP47" t="s">
        <v>90</v>
      </c>
    </row>
    <row r="48" spans="1:68">
      <c r="A48" t="s">
        <v>145</v>
      </c>
      <c r="B48" t="s">
        <v>134</v>
      </c>
      <c r="C48" t="s">
        <v>71</v>
      </c>
      <c r="D48" t="s">
        <v>102</v>
      </c>
      <c r="J48">
        <v>4500000000</v>
      </c>
      <c r="K48">
        <v>2000000000</v>
      </c>
      <c r="L48">
        <v>7000000000</v>
      </c>
      <c r="M48">
        <v>2000000000</v>
      </c>
      <c r="N48">
        <v>7000000000</v>
      </c>
      <c r="O48">
        <f>1</f>
        <v>0</v>
      </c>
      <c r="P48">
        <f>1</f>
        <v>0</v>
      </c>
      <c r="Q48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48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48">
        <f>[[#This Row],[U_1]]-[[#This Row],[L_1]]</f>
        <v>0</v>
      </c>
      <c r="T48">
        <f>COUNTIF(Table1[[#This Row],[S0_1]:[S1_1]],"&gt;"&amp;[[#This Row],[U_1]])+COUNTIF(Table1[[#This Row],[S0_1]:[S1_1]],"&lt;"&amp;[[#This Row],[L_1]])</f>
        <v>0</v>
      </c>
      <c r="V48">
        <f>_xlfn.MINIFS(Table1[[#This Row],[S0_1]:[S1_1]],Table1[[#This Row],[S0_1]:[S1_1]],"&gt;="&amp;[[#This Row],[L_1]],Table1[[#This Row],[S0_1]:[S1_1]],"&lt;="&amp;[[#This Row],[U_1]])</f>
        <v>0</v>
      </c>
      <c r="W48">
        <f>_xlfn.MAXIFS(Table1[[#This Row],[S0_1]:[S1_1]],Table1[[#This Row],[S0_1]:[S1_1]],"&gt;="&amp;[[#This Row],[L_1]],Table1[[#This Row],[S0_1]:[S1_1]],"&lt;="&amp;[[#This Row],[U_1]])</f>
        <v>0</v>
      </c>
      <c r="X48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48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48">
        <f>IF([[#This Row],[Std_1]]&gt;0,ROUND([[#This Row],[Range_1]]/(6*[[#This Row],[Std_1]]),2),0)</f>
        <v>0</v>
      </c>
      <c r="AA48">
        <f>IF([[#This Row],[Std_1]]&gt;0,ROUND(MIN(ABS([[#This Row],[U_1]]-[[#This Row],[Mean_1]])/(3*[[#This Row],[Std_1]]),ABS([[#This Row],[Mean_1]]-[[#This Row],[L_1]])/(3*[[#This Row],[Std_1]])),2),0)</f>
        <v>0</v>
      </c>
      <c r="AC48">
        <v>0</v>
      </c>
      <c r="AD48">
        <v>0</v>
      </c>
      <c r="AE48">
        <v>0</v>
      </c>
      <c r="AF48">
        <v>0</v>
      </c>
      <c r="AG48">
        <v>0</v>
      </c>
      <c r="AI48">
        <v>4376000000</v>
      </c>
      <c r="AJ48">
        <v>4376000000</v>
      </c>
      <c r="AL48">
        <v>4500000000</v>
      </c>
      <c r="AM48">
        <v>2000000000</v>
      </c>
      <c r="AN48">
        <v>7000000000</v>
      </c>
      <c r="AO48">
        <v>2000000000</v>
      </c>
      <c r="AP48">
        <v>7000000000</v>
      </c>
      <c r="AQ48">
        <f>1</f>
        <v>0</v>
      </c>
      <c r="AR48">
        <f>1</f>
        <v>0</v>
      </c>
      <c r="AS48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48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48">
        <f>[[#This Row],[U_2]]-[[#This Row],[L_2]]</f>
        <v>0</v>
      </c>
      <c r="AV48">
        <f>COUNTIF(Table1[[#This Row],[S0_2]:[S2_2]],"&gt;"&amp;[[#This Row],[U_2]])+COUNTIF(Table1[[#This Row],[S0_2]:[S2_2]],"&lt;"&amp;[[#This Row],[L_2]])</f>
        <v>0</v>
      </c>
      <c r="AX48">
        <f>_xlfn.MINIFS(Table1[[#This Row],[S0_2]:[S2_2]],Table1[[#This Row],[S0_2]:[S2_2]],"&gt;="&amp;[[#This Row],[L_2]],Table1[[#This Row],[S0_2]:[S2_2]],"&lt;="&amp;[[#This Row],[U_2]])</f>
        <v>0</v>
      </c>
      <c r="AY48">
        <f>_xlfn.MAXIFS(Table1[[#This Row],[S0_2]:[S2_2]],Table1[[#This Row],[S0_2]:[S2_2]],"&gt;="&amp;[[#This Row],[L_2]],Table1[[#This Row],[S0_2]:[S2_2]],"&lt;="&amp;[[#This Row],[U_2]])</f>
        <v>0</v>
      </c>
      <c r="AZ48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48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48">
        <f>IF([[#This Row],[Std_2]]&gt;0,ROUND([[#This Row],[Range_2]]/(6*[[#This Row],[Std_2]]),2),0)</f>
        <v>0</v>
      </c>
      <c r="BC48">
        <f>IF([[#This Row],[Std_2]]&gt;0,ROUND(MIN(ABS([[#This Row],[U_2]]-[[#This Row],[Mean_2]])/(3*[[#This Row],[Std_2]]),ABS([[#This Row],[Mean_2]]-[[#This Row],[L_2]])/(3*[[#This Row],[Std_2]])),2),0)</f>
        <v>0</v>
      </c>
      <c r="BE48">
        <v>0</v>
      </c>
      <c r="BF48">
        <v>0</v>
      </c>
      <c r="BG48">
        <v>0</v>
      </c>
      <c r="BH48">
        <v>0</v>
      </c>
      <c r="BI48">
        <v>0</v>
      </c>
      <c r="BK48">
        <v>4376000000</v>
      </c>
      <c r="BL48">
        <v>4376000000</v>
      </c>
      <c r="BM48">
        <v>4376000000</v>
      </c>
      <c r="BO48" t="s">
        <v>96</v>
      </c>
      <c r="BP48" t="s">
        <v>74</v>
      </c>
    </row>
    <row r="49" spans="1:68">
      <c r="A49" t="s">
        <v>146</v>
      </c>
      <c r="B49" t="s">
        <v>134</v>
      </c>
      <c r="C49" t="s">
        <v>71</v>
      </c>
      <c r="D49" t="s">
        <v>104</v>
      </c>
      <c r="J49">
        <v>4500000000</v>
      </c>
      <c r="K49">
        <v>2000000000</v>
      </c>
      <c r="L49">
        <v>7000000000</v>
      </c>
      <c r="M49">
        <v>2000000000</v>
      </c>
      <c r="N49">
        <v>7000000000</v>
      </c>
      <c r="O49">
        <f>1</f>
        <v>0</v>
      </c>
      <c r="P49">
        <f>1</f>
        <v>0</v>
      </c>
      <c r="Q49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49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49">
        <f>[[#This Row],[U_1]]-[[#This Row],[L_1]]</f>
        <v>0</v>
      </c>
      <c r="T49">
        <f>COUNTIF(Table1[[#This Row],[S0_1]:[S1_1]],"&gt;"&amp;[[#This Row],[U_1]])+COUNTIF(Table1[[#This Row],[S0_1]:[S1_1]],"&lt;"&amp;[[#This Row],[L_1]])</f>
        <v>0</v>
      </c>
      <c r="V49">
        <f>_xlfn.MINIFS(Table1[[#This Row],[S0_1]:[S1_1]],Table1[[#This Row],[S0_1]:[S1_1]],"&gt;="&amp;[[#This Row],[L_1]],Table1[[#This Row],[S0_1]:[S1_1]],"&lt;="&amp;[[#This Row],[U_1]])</f>
        <v>0</v>
      </c>
      <c r="W49">
        <f>_xlfn.MAXIFS(Table1[[#This Row],[S0_1]:[S1_1]],Table1[[#This Row],[S0_1]:[S1_1]],"&gt;="&amp;[[#This Row],[L_1]],Table1[[#This Row],[S0_1]:[S1_1]],"&lt;="&amp;[[#This Row],[U_1]])</f>
        <v>0</v>
      </c>
      <c r="X49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49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49">
        <f>IF([[#This Row],[Std_1]]&gt;0,ROUND([[#This Row],[Range_1]]/(6*[[#This Row],[Std_1]]),2),0)</f>
        <v>0</v>
      </c>
      <c r="AA49">
        <f>IF([[#This Row],[Std_1]]&gt;0,ROUND(MIN(ABS([[#This Row],[U_1]]-[[#This Row],[Mean_1]])/(3*[[#This Row],[Std_1]]),ABS([[#This Row],[Mean_1]]-[[#This Row],[L_1]])/(3*[[#This Row],[Std_1]])),2),0)</f>
        <v>0</v>
      </c>
      <c r="AC49">
        <v>0</v>
      </c>
      <c r="AD49">
        <v>0</v>
      </c>
      <c r="AE49">
        <v>0</v>
      </c>
      <c r="AF49">
        <v>0</v>
      </c>
      <c r="AG49">
        <v>0</v>
      </c>
      <c r="AI49">
        <v>3848000000</v>
      </c>
      <c r="AJ49">
        <v>3848000000</v>
      </c>
      <c r="AL49">
        <v>4500000000</v>
      </c>
      <c r="AM49">
        <v>2000000000</v>
      </c>
      <c r="AN49">
        <v>7000000000</v>
      </c>
      <c r="AO49">
        <v>2000000000</v>
      </c>
      <c r="AP49">
        <v>7000000000</v>
      </c>
      <c r="AQ49">
        <f>1</f>
        <v>0</v>
      </c>
      <c r="AR49">
        <f>1</f>
        <v>0</v>
      </c>
      <c r="AS49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49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49">
        <f>[[#This Row],[U_2]]-[[#This Row],[L_2]]</f>
        <v>0</v>
      </c>
      <c r="AV49">
        <f>COUNTIF(Table1[[#This Row],[S0_2]:[S2_2]],"&gt;"&amp;[[#This Row],[U_2]])+COUNTIF(Table1[[#This Row],[S0_2]:[S2_2]],"&lt;"&amp;[[#This Row],[L_2]])</f>
        <v>0</v>
      </c>
      <c r="AX49">
        <f>_xlfn.MINIFS(Table1[[#This Row],[S0_2]:[S2_2]],Table1[[#This Row],[S0_2]:[S2_2]],"&gt;="&amp;[[#This Row],[L_2]],Table1[[#This Row],[S0_2]:[S2_2]],"&lt;="&amp;[[#This Row],[U_2]])</f>
        <v>0</v>
      </c>
      <c r="AY49">
        <f>_xlfn.MAXIFS(Table1[[#This Row],[S0_2]:[S2_2]],Table1[[#This Row],[S0_2]:[S2_2]],"&gt;="&amp;[[#This Row],[L_2]],Table1[[#This Row],[S0_2]:[S2_2]],"&lt;="&amp;[[#This Row],[U_2]])</f>
        <v>0</v>
      </c>
      <c r="AZ49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49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49">
        <f>IF([[#This Row],[Std_2]]&gt;0,ROUND([[#This Row],[Range_2]]/(6*[[#This Row],[Std_2]]),2),0)</f>
        <v>0</v>
      </c>
      <c r="BC49">
        <f>IF([[#This Row],[Std_2]]&gt;0,ROUND(MIN(ABS([[#This Row],[U_2]]-[[#This Row],[Mean_2]])/(3*[[#This Row],[Std_2]]),ABS([[#This Row],[Mean_2]]-[[#This Row],[L_2]])/(3*[[#This Row],[Std_2]])),2),0)</f>
        <v>0</v>
      </c>
      <c r="BE49">
        <v>0</v>
      </c>
      <c r="BF49">
        <v>0</v>
      </c>
      <c r="BG49">
        <v>0</v>
      </c>
      <c r="BH49">
        <v>0</v>
      </c>
      <c r="BI49">
        <v>0</v>
      </c>
      <c r="BK49">
        <v>3848000000</v>
      </c>
      <c r="BL49">
        <v>3848000000</v>
      </c>
      <c r="BM49">
        <v>3848000000</v>
      </c>
      <c r="BO49" t="s">
        <v>73</v>
      </c>
      <c r="BP49" t="s">
        <v>105</v>
      </c>
    </row>
    <row r="50" spans="1:68">
      <c r="A50" t="s">
        <v>147</v>
      </c>
      <c r="B50" t="s">
        <v>134</v>
      </c>
      <c r="C50" t="s">
        <v>71</v>
      </c>
      <c r="D50" t="s">
        <v>107</v>
      </c>
      <c r="J50">
        <v>4500000000</v>
      </c>
      <c r="K50">
        <v>2000000000</v>
      </c>
      <c r="L50">
        <v>7000000000</v>
      </c>
      <c r="M50">
        <v>2000000000</v>
      </c>
      <c r="N50">
        <v>7000000000</v>
      </c>
      <c r="O50">
        <f>1</f>
        <v>0</v>
      </c>
      <c r="P50">
        <f>1</f>
        <v>0</v>
      </c>
      <c r="Q50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50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50">
        <f>[[#This Row],[U_1]]-[[#This Row],[L_1]]</f>
        <v>0</v>
      </c>
      <c r="T50">
        <f>COUNTIF(Table1[[#This Row],[S0_1]:[S1_1]],"&gt;"&amp;[[#This Row],[U_1]])+COUNTIF(Table1[[#This Row],[S0_1]:[S1_1]],"&lt;"&amp;[[#This Row],[L_1]])</f>
        <v>0</v>
      </c>
      <c r="V50">
        <f>_xlfn.MINIFS(Table1[[#This Row],[S0_1]:[S1_1]],Table1[[#This Row],[S0_1]:[S1_1]],"&gt;="&amp;[[#This Row],[L_1]],Table1[[#This Row],[S0_1]:[S1_1]],"&lt;="&amp;[[#This Row],[U_1]])</f>
        <v>0</v>
      </c>
      <c r="W50">
        <f>_xlfn.MAXIFS(Table1[[#This Row],[S0_1]:[S1_1]],Table1[[#This Row],[S0_1]:[S1_1]],"&gt;="&amp;[[#This Row],[L_1]],Table1[[#This Row],[S0_1]:[S1_1]],"&lt;="&amp;[[#This Row],[U_1]])</f>
        <v>0</v>
      </c>
      <c r="X50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50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50">
        <f>IF([[#This Row],[Std_1]]&gt;0,ROUND([[#This Row],[Range_1]]/(6*[[#This Row],[Std_1]]),2),0)</f>
        <v>0</v>
      </c>
      <c r="AA50">
        <f>IF([[#This Row],[Std_1]]&gt;0,ROUND(MIN(ABS([[#This Row],[U_1]]-[[#This Row],[Mean_1]])/(3*[[#This Row],[Std_1]]),ABS([[#This Row],[Mean_1]]-[[#This Row],[L_1]])/(3*[[#This Row],[Std_1]])),2),0)</f>
        <v>0</v>
      </c>
      <c r="AC50">
        <v>0</v>
      </c>
      <c r="AD50">
        <v>0</v>
      </c>
      <c r="AE50">
        <v>0</v>
      </c>
      <c r="AF50">
        <v>0</v>
      </c>
      <c r="AG50">
        <v>0</v>
      </c>
      <c r="AI50">
        <v>3320000000</v>
      </c>
      <c r="AJ50">
        <v>3320000000</v>
      </c>
      <c r="AL50">
        <v>4500000000</v>
      </c>
      <c r="AM50">
        <v>2000000000</v>
      </c>
      <c r="AN50">
        <v>7000000000</v>
      </c>
      <c r="AO50">
        <v>2000000000</v>
      </c>
      <c r="AP50">
        <v>7000000000</v>
      </c>
      <c r="AQ50">
        <f>1</f>
        <v>0</v>
      </c>
      <c r="AR50">
        <f>1</f>
        <v>0</v>
      </c>
      <c r="AS50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50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50">
        <f>[[#This Row],[U_2]]-[[#This Row],[L_2]]</f>
        <v>0</v>
      </c>
      <c r="AV50">
        <f>COUNTIF(Table1[[#This Row],[S0_2]:[S2_2]],"&gt;"&amp;[[#This Row],[U_2]])+COUNTIF(Table1[[#This Row],[S0_2]:[S2_2]],"&lt;"&amp;[[#This Row],[L_2]])</f>
        <v>0</v>
      </c>
      <c r="AX50">
        <f>_xlfn.MINIFS(Table1[[#This Row],[S0_2]:[S2_2]],Table1[[#This Row],[S0_2]:[S2_2]],"&gt;="&amp;[[#This Row],[L_2]],Table1[[#This Row],[S0_2]:[S2_2]],"&lt;="&amp;[[#This Row],[U_2]])</f>
        <v>0</v>
      </c>
      <c r="AY50">
        <f>_xlfn.MAXIFS(Table1[[#This Row],[S0_2]:[S2_2]],Table1[[#This Row],[S0_2]:[S2_2]],"&gt;="&amp;[[#This Row],[L_2]],Table1[[#This Row],[S0_2]:[S2_2]],"&lt;="&amp;[[#This Row],[U_2]])</f>
        <v>0</v>
      </c>
      <c r="AZ50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50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50">
        <f>IF([[#This Row],[Std_2]]&gt;0,ROUND([[#This Row],[Range_2]]/(6*[[#This Row],[Std_2]]),2),0)</f>
        <v>0</v>
      </c>
      <c r="BC50">
        <f>IF([[#This Row],[Std_2]]&gt;0,ROUND(MIN(ABS([[#This Row],[U_2]]-[[#This Row],[Mean_2]])/(3*[[#This Row],[Std_2]]),ABS([[#This Row],[Mean_2]]-[[#This Row],[L_2]])/(3*[[#This Row],[Std_2]])),2),0)</f>
        <v>0</v>
      </c>
      <c r="BE50">
        <v>0</v>
      </c>
      <c r="BF50">
        <v>0</v>
      </c>
      <c r="BG50">
        <v>0</v>
      </c>
      <c r="BH50">
        <v>0</v>
      </c>
      <c r="BI50">
        <v>0</v>
      </c>
      <c r="BK50">
        <v>3320000000</v>
      </c>
      <c r="BL50">
        <v>3320000000</v>
      </c>
      <c r="BM50">
        <v>3320000000</v>
      </c>
      <c r="BO50" t="s">
        <v>73</v>
      </c>
      <c r="BP50" t="s">
        <v>108</v>
      </c>
    </row>
    <row r="51" spans="1:68">
      <c r="A51" t="s">
        <v>148</v>
      </c>
      <c r="B51" t="s">
        <v>134</v>
      </c>
      <c r="C51" t="s">
        <v>71</v>
      </c>
      <c r="D51" t="s">
        <v>110</v>
      </c>
      <c r="J51">
        <v>4500000000</v>
      </c>
      <c r="K51">
        <v>2000000000</v>
      </c>
      <c r="L51">
        <v>7000000000</v>
      </c>
      <c r="M51">
        <v>2000000000</v>
      </c>
      <c r="N51">
        <v>7000000000</v>
      </c>
      <c r="O51">
        <f>1</f>
        <v>0</v>
      </c>
      <c r="P51">
        <f>1</f>
        <v>0</v>
      </c>
      <c r="Q51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51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51">
        <f>[[#This Row],[U_1]]-[[#This Row],[L_1]]</f>
        <v>0</v>
      </c>
      <c r="T51">
        <f>COUNTIF(Table1[[#This Row],[S0_1]:[S1_1]],"&gt;"&amp;[[#This Row],[U_1]])+COUNTIF(Table1[[#This Row],[S0_1]:[S1_1]],"&lt;"&amp;[[#This Row],[L_1]])</f>
        <v>0</v>
      </c>
      <c r="V51">
        <f>_xlfn.MINIFS(Table1[[#This Row],[S0_1]:[S1_1]],Table1[[#This Row],[S0_1]:[S1_1]],"&gt;="&amp;[[#This Row],[L_1]],Table1[[#This Row],[S0_1]:[S1_1]],"&lt;="&amp;[[#This Row],[U_1]])</f>
        <v>0</v>
      </c>
      <c r="W51">
        <f>_xlfn.MAXIFS(Table1[[#This Row],[S0_1]:[S1_1]],Table1[[#This Row],[S0_1]:[S1_1]],"&gt;="&amp;[[#This Row],[L_1]],Table1[[#This Row],[S0_1]:[S1_1]],"&lt;="&amp;[[#This Row],[U_1]])</f>
        <v>0</v>
      </c>
      <c r="X51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51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51">
        <f>IF([[#This Row],[Std_1]]&gt;0,ROUND([[#This Row],[Range_1]]/(6*[[#This Row],[Std_1]]),2),0)</f>
        <v>0</v>
      </c>
      <c r="AA51">
        <f>IF([[#This Row],[Std_1]]&gt;0,ROUND(MIN(ABS([[#This Row],[U_1]]-[[#This Row],[Mean_1]])/(3*[[#This Row],[Std_1]]),ABS([[#This Row],[Mean_1]]-[[#This Row],[L_1]])/(3*[[#This Row],[Std_1]])),2),0)</f>
        <v>0</v>
      </c>
      <c r="AC51">
        <v>0</v>
      </c>
      <c r="AD51">
        <v>0</v>
      </c>
      <c r="AE51">
        <v>0</v>
      </c>
      <c r="AF51">
        <v>0</v>
      </c>
      <c r="AG51">
        <v>0</v>
      </c>
      <c r="AI51">
        <v>3057000000</v>
      </c>
      <c r="AJ51">
        <v>3057000000</v>
      </c>
      <c r="AL51">
        <v>4500000000</v>
      </c>
      <c r="AM51">
        <v>2000000000</v>
      </c>
      <c r="AN51">
        <v>7000000000</v>
      </c>
      <c r="AO51">
        <v>2000000000</v>
      </c>
      <c r="AP51">
        <v>7000000000</v>
      </c>
      <c r="AQ51">
        <f>1</f>
        <v>0</v>
      </c>
      <c r="AR51">
        <f>1</f>
        <v>0</v>
      </c>
      <c r="AS51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51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51">
        <f>[[#This Row],[U_2]]-[[#This Row],[L_2]]</f>
        <v>0</v>
      </c>
      <c r="AV51">
        <f>COUNTIF(Table1[[#This Row],[S0_2]:[S2_2]],"&gt;"&amp;[[#This Row],[U_2]])+COUNTIF(Table1[[#This Row],[S0_2]:[S2_2]],"&lt;"&amp;[[#This Row],[L_2]])</f>
        <v>0</v>
      </c>
      <c r="AX51">
        <f>_xlfn.MINIFS(Table1[[#This Row],[S0_2]:[S2_2]],Table1[[#This Row],[S0_2]:[S2_2]],"&gt;="&amp;[[#This Row],[L_2]],Table1[[#This Row],[S0_2]:[S2_2]],"&lt;="&amp;[[#This Row],[U_2]])</f>
        <v>0</v>
      </c>
      <c r="AY51">
        <f>_xlfn.MAXIFS(Table1[[#This Row],[S0_2]:[S2_2]],Table1[[#This Row],[S0_2]:[S2_2]],"&gt;="&amp;[[#This Row],[L_2]],Table1[[#This Row],[S0_2]:[S2_2]],"&lt;="&amp;[[#This Row],[U_2]])</f>
        <v>0</v>
      </c>
      <c r="AZ51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51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51">
        <f>IF([[#This Row],[Std_2]]&gt;0,ROUND([[#This Row],[Range_2]]/(6*[[#This Row],[Std_2]]),2),0)</f>
        <v>0</v>
      </c>
      <c r="BC51">
        <f>IF([[#This Row],[Std_2]]&gt;0,ROUND(MIN(ABS([[#This Row],[U_2]]-[[#This Row],[Mean_2]])/(3*[[#This Row],[Std_2]]),ABS([[#This Row],[Mean_2]]-[[#This Row],[L_2]])/(3*[[#This Row],[Std_2]])),2),0)</f>
        <v>0</v>
      </c>
      <c r="BE51">
        <v>0</v>
      </c>
      <c r="BF51">
        <v>0</v>
      </c>
      <c r="BG51">
        <v>0</v>
      </c>
      <c r="BH51">
        <v>0</v>
      </c>
      <c r="BI51">
        <v>0</v>
      </c>
      <c r="BK51">
        <v>3057000000</v>
      </c>
      <c r="BL51">
        <v>3057000000</v>
      </c>
      <c r="BM51">
        <v>3057000000</v>
      </c>
      <c r="BO51" t="s">
        <v>96</v>
      </c>
      <c r="BP51" t="s">
        <v>80</v>
      </c>
    </row>
    <row r="52" spans="1:68">
      <c r="A52" t="s">
        <v>149</v>
      </c>
      <c r="B52" t="s">
        <v>134</v>
      </c>
      <c r="C52" t="s">
        <v>71</v>
      </c>
      <c r="D52" t="s">
        <v>112</v>
      </c>
      <c r="J52">
        <v>4500000000</v>
      </c>
      <c r="K52">
        <v>2000000000</v>
      </c>
      <c r="L52">
        <v>7000000000</v>
      </c>
      <c r="M52">
        <v>2000000000</v>
      </c>
      <c r="N52">
        <v>7000000000</v>
      </c>
      <c r="O52">
        <f>1</f>
        <v>0</v>
      </c>
      <c r="P52">
        <f>1</f>
        <v>0</v>
      </c>
      <c r="Q52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52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52">
        <f>[[#This Row],[U_1]]-[[#This Row],[L_1]]</f>
        <v>0</v>
      </c>
      <c r="T52">
        <f>COUNTIF(Table1[[#This Row],[S0_1]:[S1_1]],"&gt;"&amp;[[#This Row],[U_1]])+COUNTIF(Table1[[#This Row],[S0_1]:[S1_1]],"&lt;"&amp;[[#This Row],[L_1]])</f>
        <v>0</v>
      </c>
      <c r="V52">
        <f>_xlfn.MINIFS(Table1[[#This Row],[S0_1]:[S1_1]],Table1[[#This Row],[S0_1]:[S1_1]],"&gt;="&amp;[[#This Row],[L_1]],Table1[[#This Row],[S0_1]:[S1_1]],"&lt;="&amp;[[#This Row],[U_1]])</f>
        <v>0</v>
      </c>
      <c r="W52">
        <f>_xlfn.MAXIFS(Table1[[#This Row],[S0_1]:[S1_1]],Table1[[#This Row],[S0_1]:[S1_1]],"&gt;="&amp;[[#This Row],[L_1]],Table1[[#This Row],[S0_1]:[S1_1]],"&lt;="&amp;[[#This Row],[U_1]])</f>
        <v>0</v>
      </c>
      <c r="X52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52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52">
        <f>IF([[#This Row],[Std_1]]&gt;0,ROUND([[#This Row],[Range_1]]/(6*[[#This Row],[Std_1]]),2),0)</f>
        <v>0</v>
      </c>
      <c r="AA52">
        <f>IF([[#This Row],[Std_1]]&gt;0,ROUND(MIN(ABS([[#This Row],[U_1]]-[[#This Row],[Mean_1]])/(3*[[#This Row],[Std_1]]),ABS([[#This Row],[Mean_1]]-[[#This Row],[L_1]])/(3*[[#This Row],[Std_1]])),2),0)</f>
        <v>0</v>
      </c>
      <c r="AC52">
        <v>0</v>
      </c>
      <c r="AD52">
        <v>0</v>
      </c>
      <c r="AE52">
        <v>0</v>
      </c>
      <c r="AF52">
        <v>0</v>
      </c>
      <c r="AG52">
        <v>0</v>
      </c>
      <c r="AI52">
        <v>3319000000</v>
      </c>
      <c r="AJ52">
        <v>3319000000</v>
      </c>
      <c r="AL52">
        <v>4500000000</v>
      </c>
      <c r="AM52">
        <v>2000000000</v>
      </c>
      <c r="AN52">
        <v>7000000000</v>
      </c>
      <c r="AO52">
        <v>2000000000</v>
      </c>
      <c r="AP52">
        <v>7000000000</v>
      </c>
      <c r="AQ52">
        <f>1</f>
        <v>0</v>
      </c>
      <c r="AR52">
        <f>1</f>
        <v>0</v>
      </c>
      <c r="AS52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52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52">
        <f>[[#This Row],[U_2]]-[[#This Row],[L_2]]</f>
        <v>0</v>
      </c>
      <c r="AV52">
        <f>COUNTIF(Table1[[#This Row],[S0_2]:[S2_2]],"&gt;"&amp;[[#This Row],[U_2]])+COUNTIF(Table1[[#This Row],[S0_2]:[S2_2]],"&lt;"&amp;[[#This Row],[L_2]])</f>
        <v>0</v>
      </c>
      <c r="AX52">
        <f>_xlfn.MINIFS(Table1[[#This Row],[S0_2]:[S2_2]],Table1[[#This Row],[S0_2]:[S2_2]],"&gt;="&amp;[[#This Row],[L_2]],Table1[[#This Row],[S0_2]:[S2_2]],"&lt;="&amp;[[#This Row],[U_2]])</f>
        <v>0</v>
      </c>
      <c r="AY52">
        <f>_xlfn.MAXIFS(Table1[[#This Row],[S0_2]:[S2_2]],Table1[[#This Row],[S0_2]:[S2_2]],"&gt;="&amp;[[#This Row],[L_2]],Table1[[#This Row],[S0_2]:[S2_2]],"&lt;="&amp;[[#This Row],[U_2]])</f>
        <v>0</v>
      </c>
      <c r="AZ52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52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52">
        <f>IF([[#This Row],[Std_2]]&gt;0,ROUND([[#This Row],[Range_2]]/(6*[[#This Row],[Std_2]]),2),0)</f>
        <v>0</v>
      </c>
      <c r="BC52">
        <f>IF([[#This Row],[Std_2]]&gt;0,ROUND(MIN(ABS([[#This Row],[U_2]]-[[#This Row],[Mean_2]])/(3*[[#This Row],[Std_2]]),ABS([[#This Row],[Mean_2]]-[[#This Row],[L_2]])/(3*[[#This Row],[Std_2]])),2),0)</f>
        <v>0</v>
      </c>
      <c r="BE52">
        <v>0</v>
      </c>
      <c r="BF52">
        <v>0</v>
      </c>
      <c r="BG52">
        <v>0</v>
      </c>
      <c r="BH52">
        <v>0</v>
      </c>
      <c r="BI52">
        <v>0</v>
      </c>
      <c r="BK52">
        <v>3319000000</v>
      </c>
      <c r="BL52">
        <v>3319000000</v>
      </c>
      <c r="BM52">
        <v>3319000000</v>
      </c>
      <c r="BO52" t="s">
        <v>83</v>
      </c>
      <c r="BP52" t="s">
        <v>108</v>
      </c>
    </row>
    <row r="53" spans="1:68">
      <c r="A53" t="s">
        <v>150</v>
      </c>
      <c r="B53" t="s">
        <v>134</v>
      </c>
      <c r="C53" t="s">
        <v>71</v>
      </c>
      <c r="D53" t="s">
        <v>114</v>
      </c>
      <c r="J53">
        <v>4500000000</v>
      </c>
      <c r="K53">
        <v>2000000000</v>
      </c>
      <c r="L53">
        <v>7000000000</v>
      </c>
      <c r="M53">
        <v>2000000000</v>
      </c>
      <c r="N53">
        <v>7000000000</v>
      </c>
      <c r="O53">
        <f>1</f>
        <v>0</v>
      </c>
      <c r="P53">
        <f>1</f>
        <v>0</v>
      </c>
      <c r="Q53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53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53">
        <f>[[#This Row],[U_1]]-[[#This Row],[L_1]]</f>
        <v>0</v>
      </c>
      <c r="T53">
        <f>COUNTIF(Table1[[#This Row],[S0_1]:[S1_1]],"&gt;"&amp;[[#This Row],[U_1]])+COUNTIF(Table1[[#This Row],[S0_1]:[S1_1]],"&lt;"&amp;[[#This Row],[L_1]])</f>
        <v>0</v>
      </c>
      <c r="V53">
        <f>_xlfn.MINIFS(Table1[[#This Row],[S0_1]:[S1_1]],Table1[[#This Row],[S0_1]:[S1_1]],"&gt;="&amp;[[#This Row],[L_1]],Table1[[#This Row],[S0_1]:[S1_1]],"&lt;="&amp;[[#This Row],[U_1]])</f>
        <v>0</v>
      </c>
      <c r="W53">
        <f>_xlfn.MAXIFS(Table1[[#This Row],[S0_1]:[S1_1]],Table1[[#This Row],[S0_1]:[S1_1]],"&gt;="&amp;[[#This Row],[L_1]],Table1[[#This Row],[S0_1]:[S1_1]],"&lt;="&amp;[[#This Row],[U_1]])</f>
        <v>0</v>
      </c>
      <c r="X53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53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53">
        <f>IF([[#This Row],[Std_1]]&gt;0,ROUND([[#This Row],[Range_1]]/(6*[[#This Row],[Std_1]]),2),0)</f>
        <v>0</v>
      </c>
      <c r="AA53">
        <f>IF([[#This Row],[Std_1]]&gt;0,ROUND(MIN(ABS([[#This Row],[U_1]]-[[#This Row],[Mean_1]])/(3*[[#This Row],[Std_1]]),ABS([[#This Row],[Mean_1]]-[[#This Row],[L_1]])/(3*[[#This Row],[Std_1]])),2),0)</f>
        <v>0</v>
      </c>
      <c r="AC53">
        <v>1</v>
      </c>
      <c r="AD53">
        <v>0</v>
      </c>
      <c r="AE53">
        <v>0</v>
      </c>
      <c r="AF53">
        <v>0</v>
      </c>
      <c r="AG53">
        <v>1</v>
      </c>
      <c r="AI53">
        <v>3845000000</v>
      </c>
      <c r="AJ53">
        <v>3846000000</v>
      </c>
      <c r="AL53">
        <v>4500000000</v>
      </c>
      <c r="AM53">
        <v>2000000000</v>
      </c>
      <c r="AN53">
        <v>7000000000</v>
      </c>
      <c r="AO53">
        <v>2000000000</v>
      </c>
      <c r="AP53">
        <v>7000000000</v>
      </c>
      <c r="AQ53">
        <f>1</f>
        <v>0</v>
      </c>
      <c r="AR53">
        <f>1</f>
        <v>0</v>
      </c>
      <c r="AS53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53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53">
        <f>[[#This Row],[U_2]]-[[#This Row],[L_2]]</f>
        <v>0</v>
      </c>
      <c r="AV53">
        <f>COUNTIF(Table1[[#This Row],[S0_2]:[S2_2]],"&gt;"&amp;[[#This Row],[U_2]])+COUNTIF(Table1[[#This Row],[S0_2]:[S2_2]],"&lt;"&amp;[[#This Row],[L_2]])</f>
        <v>0</v>
      </c>
      <c r="AX53">
        <f>_xlfn.MINIFS(Table1[[#This Row],[S0_2]:[S2_2]],Table1[[#This Row],[S0_2]:[S2_2]],"&gt;="&amp;[[#This Row],[L_2]],Table1[[#This Row],[S0_2]:[S2_2]],"&lt;="&amp;[[#This Row],[U_2]])</f>
        <v>0</v>
      </c>
      <c r="AY53">
        <f>_xlfn.MAXIFS(Table1[[#This Row],[S0_2]:[S2_2]],Table1[[#This Row],[S0_2]:[S2_2]],"&gt;="&amp;[[#This Row],[L_2]],Table1[[#This Row],[S0_2]:[S2_2]],"&lt;="&amp;[[#This Row],[U_2]])</f>
        <v>0</v>
      </c>
      <c r="AZ53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53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53">
        <f>IF([[#This Row],[Std_2]]&gt;0,ROUND([[#This Row],[Range_2]]/(6*[[#This Row],[Std_2]]),2),0)</f>
        <v>0</v>
      </c>
      <c r="BC53">
        <f>IF([[#This Row],[Std_2]]&gt;0,ROUND(MIN(ABS([[#This Row],[U_2]]-[[#This Row],[Mean_2]])/(3*[[#This Row],[Std_2]]),ABS([[#This Row],[Mean_2]]-[[#This Row],[L_2]])/(3*[[#This Row],[Std_2]])),2),0)</f>
        <v>0</v>
      </c>
      <c r="BE53">
        <v>1</v>
      </c>
      <c r="BF53">
        <v>0</v>
      </c>
      <c r="BG53">
        <v>0</v>
      </c>
      <c r="BH53">
        <v>0</v>
      </c>
      <c r="BI53">
        <v>1</v>
      </c>
      <c r="BK53">
        <v>3845000000</v>
      </c>
      <c r="BL53">
        <v>3846000000</v>
      </c>
      <c r="BM53">
        <v>3845500000</v>
      </c>
      <c r="BO53" t="s">
        <v>83</v>
      </c>
      <c r="BP53" t="s">
        <v>105</v>
      </c>
    </row>
    <row r="54" spans="1:68">
      <c r="A54" t="s">
        <v>151</v>
      </c>
      <c r="B54" t="s">
        <v>70</v>
      </c>
      <c r="C54" t="s">
        <v>152</v>
      </c>
      <c r="D54" t="s">
        <v>72</v>
      </c>
      <c r="O54">
        <f>1</f>
        <v>0</v>
      </c>
      <c r="P54">
        <f>1</f>
        <v>0</v>
      </c>
      <c r="Q54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54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54">
        <f>[[#This Row],[U_1]]-[[#This Row],[L_1]]</f>
        <v>0</v>
      </c>
      <c r="T54">
        <f>COUNTIF(Table1[[#This Row],[S0_1]:[S1_1]],"&gt;"&amp;[[#This Row],[U_1]])+COUNTIF(Table1[[#This Row],[S0_1]:[S1_1]],"&lt;"&amp;[[#This Row],[L_1]])</f>
        <v>0</v>
      </c>
      <c r="V54">
        <f>_xlfn.MINIFS(Table1[[#This Row],[S0_1]:[S1_1]],Table1[[#This Row],[S0_1]:[S1_1]],"&gt;="&amp;[[#This Row],[L_1]],Table1[[#This Row],[S0_1]:[S1_1]],"&lt;="&amp;[[#This Row],[U_1]])</f>
        <v>0</v>
      </c>
      <c r="W54">
        <f>_xlfn.MAXIFS(Table1[[#This Row],[S0_1]:[S1_1]],Table1[[#This Row],[S0_1]:[S1_1]],"&gt;="&amp;[[#This Row],[L_1]],Table1[[#This Row],[S0_1]:[S1_1]],"&lt;="&amp;[[#This Row],[U_1]])</f>
        <v>0</v>
      </c>
      <c r="X54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54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54">
        <f>IF([[#This Row],[Std_1]]&gt;0,ROUND([[#This Row],[Range_1]]/(6*[[#This Row],[Std_1]]),2),0)</f>
        <v>0</v>
      </c>
      <c r="AA54">
        <f>IF([[#This Row],[Std_1]]&gt;0,ROUND(MIN(ABS([[#This Row],[U_1]]-[[#This Row],[Mean_1]])/(3*[[#This Row],[Std_1]]),ABS([[#This Row],[Mean_1]]-[[#This Row],[L_1]])/(3*[[#This Row],[Std_1]])),2),0)</f>
        <v>0</v>
      </c>
      <c r="AC54">
        <v>0</v>
      </c>
      <c r="AD54">
        <v>0</v>
      </c>
      <c r="AE54">
        <v>0</v>
      </c>
      <c r="AF54">
        <v>0</v>
      </c>
      <c r="AG54">
        <v>0</v>
      </c>
      <c r="AI54">
        <v>124300000</v>
      </c>
      <c r="AJ54">
        <v>124300000</v>
      </c>
      <c r="AQ54">
        <f>1</f>
        <v>0</v>
      </c>
      <c r="AR54">
        <f>1</f>
        <v>0</v>
      </c>
      <c r="AS54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54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54">
        <f>[[#This Row],[U_2]]-[[#This Row],[L_2]]</f>
        <v>0</v>
      </c>
      <c r="AV54">
        <f>COUNTIF(Table1[[#This Row],[S0_2]:[S2_2]],"&gt;"&amp;[[#This Row],[U_2]])+COUNTIF(Table1[[#This Row],[S0_2]:[S2_2]],"&lt;"&amp;[[#This Row],[L_2]])</f>
        <v>0</v>
      </c>
      <c r="AX54">
        <f>_xlfn.MINIFS(Table1[[#This Row],[S0_2]:[S2_2]],Table1[[#This Row],[S0_2]:[S2_2]],"&gt;="&amp;[[#This Row],[L_2]],Table1[[#This Row],[S0_2]:[S2_2]],"&lt;="&amp;[[#This Row],[U_2]])</f>
        <v>0</v>
      </c>
      <c r="AY54">
        <f>_xlfn.MAXIFS(Table1[[#This Row],[S0_2]:[S2_2]],Table1[[#This Row],[S0_2]:[S2_2]],"&gt;="&amp;[[#This Row],[L_2]],Table1[[#This Row],[S0_2]:[S2_2]],"&lt;="&amp;[[#This Row],[U_2]])</f>
        <v>0</v>
      </c>
      <c r="AZ54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54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54">
        <f>IF([[#This Row],[Std_2]]&gt;0,ROUND([[#This Row],[Range_2]]/(6*[[#This Row],[Std_2]]),2),0)</f>
        <v>0</v>
      </c>
      <c r="BC54">
        <f>IF([[#This Row],[Std_2]]&gt;0,ROUND(MIN(ABS([[#This Row],[U_2]]-[[#This Row],[Mean_2]])/(3*[[#This Row],[Std_2]]),ABS([[#This Row],[Mean_2]]-[[#This Row],[L_2]])/(3*[[#This Row],[Std_2]])),2),0)</f>
        <v>0</v>
      </c>
      <c r="BE54">
        <v>0</v>
      </c>
      <c r="BF54">
        <v>0</v>
      </c>
      <c r="BG54">
        <v>0</v>
      </c>
      <c r="BH54">
        <v>0</v>
      </c>
      <c r="BI54">
        <v>0</v>
      </c>
      <c r="BK54">
        <v>124300000</v>
      </c>
      <c r="BL54">
        <v>124300000</v>
      </c>
      <c r="BM54">
        <v>124300000</v>
      </c>
      <c r="BO54" t="s">
        <v>73</v>
      </c>
      <c r="BP54" t="s">
        <v>74</v>
      </c>
    </row>
    <row r="55" spans="1:68">
      <c r="A55" t="s">
        <v>153</v>
      </c>
      <c r="B55" t="s">
        <v>70</v>
      </c>
      <c r="C55" t="s">
        <v>152</v>
      </c>
      <c r="D55" t="s">
        <v>76</v>
      </c>
      <c r="O55">
        <f>1</f>
        <v>0</v>
      </c>
      <c r="P55">
        <f>1</f>
        <v>0</v>
      </c>
      <c r="Q55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55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55">
        <f>[[#This Row],[U_1]]-[[#This Row],[L_1]]</f>
        <v>0</v>
      </c>
      <c r="T55">
        <f>COUNTIF(Table1[[#This Row],[S0_1]:[S1_1]],"&gt;"&amp;[[#This Row],[U_1]])+COUNTIF(Table1[[#This Row],[S0_1]:[S1_1]],"&lt;"&amp;[[#This Row],[L_1]])</f>
        <v>0</v>
      </c>
      <c r="V55">
        <f>_xlfn.MINIFS(Table1[[#This Row],[S0_1]:[S1_1]],Table1[[#This Row],[S0_1]:[S1_1]],"&gt;="&amp;[[#This Row],[L_1]],Table1[[#This Row],[S0_1]:[S1_1]],"&lt;="&amp;[[#This Row],[U_1]])</f>
        <v>0</v>
      </c>
      <c r="W55">
        <f>_xlfn.MAXIFS(Table1[[#This Row],[S0_1]:[S1_1]],Table1[[#This Row],[S0_1]:[S1_1]],"&gt;="&amp;[[#This Row],[L_1]],Table1[[#This Row],[S0_1]:[S1_1]],"&lt;="&amp;[[#This Row],[U_1]])</f>
        <v>0</v>
      </c>
      <c r="X55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55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55">
        <f>IF([[#This Row],[Std_1]]&gt;0,ROUND([[#This Row],[Range_1]]/(6*[[#This Row],[Std_1]]),2),0)</f>
        <v>0</v>
      </c>
      <c r="AA55">
        <f>IF([[#This Row],[Std_1]]&gt;0,ROUND(MIN(ABS([[#This Row],[U_1]]-[[#This Row],[Mean_1]])/(3*[[#This Row],[Std_1]]),ABS([[#This Row],[Mean_1]]-[[#This Row],[L_1]])/(3*[[#This Row],[Std_1]])),2),0)</f>
        <v>0</v>
      </c>
      <c r="AC55">
        <v>0</v>
      </c>
      <c r="AD55">
        <v>0</v>
      </c>
      <c r="AE55">
        <v>0</v>
      </c>
      <c r="AF55">
        <v>0</v>
      </c>
      <c r="AG55">
        <v>0</v>
      </c>
      <c r="AI55">
        <v>64940000</v>
      </c>
      <c r="AJ55">
        <v>64940000</v>
      </c>
      <c r="AQ55">
        <f>1</f>
        <v>0</v>
      </c>
      <c r="AR55">
        <f>1</f>
        <v>0</v>
      </c>
      <c r="AS55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55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55">
        <f>[[#This Row],[U_2]]-[[#This Row],[L_2]]</f>
        <v>0</v>
      </c>
      <c r="AV55">
        <f>COUNTIF(Table1[[#This Row],[S0_2]:[S2_2]],"&gt;"&amp;[[#This Row],[U_2]])+COUNTIF(Table1[[#This Row],[S0_2]:[S2_2]],"&lt;"&amp;[[#This Row],[L_2]])</f>
        <v>0</v>
      </c>
      <c r="AX55">
        <f>_xlfn.MINIFS(Table1[[#This Row],[S0_2]:[S2_2]],Table1[[#This Row],[S0_2]:[S2_2]],"&gt;="&amp;[[#This Row],[L_2]],Table1[[#This Row],[S0_2]:[S2_2]],"&lt;="&amp;[[#This Row],[U_2]])</f>
        <v>0</v>
      </c>
      <c r="AY55">
        <f>_xlfn.MAXIFS(Table1[[#This Row],[S0_2]:[S2_2]],Table1[[#This Row],[S0_2]:[S2_2]],"&gt;="&amp;[[#This Row],[L_2]],Table1[[#This Row],[S0_2]:[S2_2]],"&lt;="&amp;[[#This Row],[U_2]])</f>
        <v>0</v>
      </c>
      <c r="AZ55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55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55">
        <f>IF([[#This Row],[Std_2]]&gt;0,ROUND([[#This Row],[Range_2]]/(6*[[#This Row],[Std_2]]),2),0)</f>
        <v>0</v>
      </c>
      <c r="BC55">
        <f>IF([[#This Row],[Std_2]]&gt;0,ROUND(MIN(ABS([[#This Row],[U_2]]-[[#This Row],[Mean_2]])/(3*[[#This Row],[Std_2]]),ABS([[#This Row],[Mean_2]]-[[#This Row],[L_2]])/(3*[[#This Row],[Std_2]])),2),0)</f>
        <v>0</v>
      </c>
      <c r="BE55">
        <v>0</v>
      </c>
      <c r="BF55">
        <v>0</v>
      </c>
      <c r="BG55">
        <v>0</v>
      </c>
      <c r="BH55">
        <v>0</v>
      </c>
      <c r="BI55">
        <v>0</v>
      </c>
      <c r="BK55">
        <v>64940000</v>
      </c>
      <c r="BL55">
        <v>64940000</v>
      </c>
      <c r="BM55">
        <v>64940000</v>
      </c>
      <c r="BO55" t="s">
        <v>73</v>
      </c>
      <c r="BP55" t="s">
        <v>77</v>
      </c>
    </row>
    <row r="56" spans="1:68">
      <c r="A56" t="s">
        <v>154</v>
      </c>
      <c r="B56" t="s">
        <v>70</v>
      </c>
      <c r="C56" t="s">
        <v>152</v>
      </c>
      <c r="D56" t="s">
        <v>79</v>
      </c>
      <c r="O56">
        <f>1</f>
        <v>0</v>
      </c>
      <c r="P56">
        <f>1</f>
        <v>0</v>
      </c>
      <c r="Q56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56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56">
        <f>[[#This Row],[U_1]]-[[#This Row],[L_1]]</f>
        <v>0</v>
      </c>
      <c r="T56">
        <f>COUNTIF(Table1[[#This Row],[S0_1]:[S1_1]],"&gt;"&amp;[[#This Row],[U_1]])+COUNTIF(Table1[[#This Row],[S0_1]:[S1_1]],"&lt;"&amp;[[#This Row],[L_1]])</f>
        <v>0</v>
      </c>
      <c r="V56">
        <f>_xlfn.MINIFS(Table1[[#This Row],[S0_1]:[S1_1]],Table1[[#This Row],[S0_1]:[S1_1]],"&gt;="&amp;[[#This Row],[L_1]],Table1[[#This Row],[S0_1]:[S1_1]],"&lt;="&amp;[[#This Row],[U_1]])</f>
        <v>0</v>
      </c>
      <c r="W56">
        <f>_xlfn.MAXIFS(Table1[[#This Row],[S0_1]:[S1_1]],Table1[[#This Row],[S0_1]:[S1_1]],"&gt;="&amp;[[#This Row],[L_1]],Table1[[#This Row],[S0_1]:[S1_1]],"&lt;="&amp;[[#This Row],[U_1]])</f>
        <v>0</v>
      </c>
      <c r="X56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56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56">
        <f>IF([[#This Row],[Std_1]]&gt;0,ROUND([[#This Row],[Range_1]]/(6*[[#This Row],[Std_1]]),2),0)</f>
        <v>0</v>
      </c>
      <c r="AA56">
        <f>IF([[#This Row],[Std_1]]&gt;0,ROUND(MIN(ABS([[#This Row],[U_1]]-[[#This Row],[Mean_1]])/(3*[[#This Row],[Std_1]]),ABS([[#This Row],[Mean_1]]-[[#This Row],[L_1]])/(3*[[#This Row],[Std_1]])),2),0)</f>
        <v>0</v>
      </c>
      <c r="AC56">
        <v>0</v>
      </c>
      <c r="AD56">
        <v>0</v>
      </c>
      <c r="AE56">
        <v>0</v>
      </c>
      <c r="AF56">
        <v>0</v>
      </c>
      <c r="AG56">
        <v>0</v>
      </c>
      <c r="AI56">
        <v>174500000</v>
      </c>
      <c r="AJ56">
        <v>174500000</v>
      </c>
      <c r="AQ56">
        <f>1</f>
        <v>0</v>
      </c>
      <c r="AR56">
        <f>1</f>
        <v>0</v>
      </c>
      <c r="AS56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56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56">
        <f>[[#This Row],[U_2]]-[[#This Row],[L_2]]</f>
        <v>0</v>
      </c>
      <c r="AV56">
        <f>COUNTIF(Table1[[#This Row],[S0_2]:[S2_2]],"&gt;"&amp;[[#This Row],[U_2]])+COUNTIF(Table1[[#This Row],[S0_2]:[S2_2]],"&lt;"&amp;[[#This Row],[L_2]])</f>
        <v>0</v>
      </c>
      <c r="AX56">
        <f>_xlfn.MINIFS(Table1[[#This Row],[S0_2]:[S2_2]],Table1[[#This Row],[S0_2]:[S2_2]],"&gt;="&amp;[[#This Row],[L_2]],Table1[[#This Row],[S0_2]:[S2_2]],"&lt;="&amp;[[#This Row],[U_2]])</f>
        <v>0</v>
      </c>
      <c r="AY56">
        <f>_xlfn.MAXIFS(Table1[[#This Row],[S0_2]:[S2_2]],Table1[[#This Row],[S0_2]:[S2_2]],"&gt;="&amp;[[#This Row],[L_2]],Table1[[#This Row],[S0_2]:[S2_2]],"&lt;="&amp;[[#This Row],[U_2]])</f>
        <v>0</v>
      </c>
      <c r="AZ56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56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56">
        <f>IF([[#This Row],[Std_2]]&gt;0,ROUND([[#This Row],[Range_2]]/(6*[[#This Row],[Std_2]]),2),0)</f>
        <v>0</v>
      </c>
      <c r="BC56">
        <f>IF([[#This Row],[Std_2]]&gt;0,ROUND(MIN(ABS([[#This Row],[U_2]]-[[#This Row],[Mean_2]])/(3*[[#This Row],[Std_2]]),ABS([[#This Row],[Mean_2]]-[[#This Row],[L_2]])/(3*[[#This Row],[Std_2]])),2),0)</f>
        <v>0</v>
      </c>
      <c r="BE56">
        <v>0</v>
      </c>
      <c r="BF56">
        <v>0</v>
      </c>
      <c r="BG56">
        <v>0</v>
      </c>
      <c r="BH56">
        <v>0</v>
      </c>
      <c r="BI56">
        <v>0</v>
      </c>
      <c r="BK56">
        <v>174500000</v>
      </c>
      <c r="BL56">
        <v>174500000</v>
      </c>
      <c r="BM56">
        <v>174500000</v>
      </c>
      <c r="BO56" t="s">
        <v>73</v>
      </c>
      <c r="BP56" t="s">
        <v>80</v>
      </c>
    </row>
    <row r="57" spans="1:68">
      <c r="A57" t="s">
        <v>155</v>
      </c>
      <c r="B57" t="s">
        <v>70</v>
      </c>
      <c r="C57" t="s">
        <v>152</v>
      </c>
      <c r="D57" t="s">
        <v>82</v>
      </c>
      <c r="O57">
        <f>1</f>
        <v>0</v>
      </c>
      <c r="P57">
        <f>1</f>
        <v>0</v>
      </c>
      <c r="Q57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57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57">
        <f>[[#This Row],[U_1]]-[[#This Row],[L_1]]</f>
        <v>0</v>
      </c>
      <c r="T57">
        <f>COUNTIF(Table1[[#This Row],[S0_1]:[S1_1]],"&gt;"&amp;[[#This Row],[U_1]])+COUNTIF(Table1[[#This Row],[S0_1]:[S1_1]],"&lt;"&amp;[[#This Row],[L_1]])</f>
        <v>0</v>
      </c>
      <c r="V57">
        <f>_xlfn.MINIFS(Table1[[#This Row],[S0_1]:[S1_1]],Table1[[#This Row],[S0_1]:[S1_1]],"&gt;="&amp;[[#This Row],[L_1]],Table1[[#This Row],[S0_1]:[S1_1]],"&lt;="&amp;[[#This Row],[U_1]])</f>
        <v>0</v>
      </c>
      <c r="W57">
        <f>_xlfn.MAXIFS(Table1[[#This Row],[S0_1]:[S1_1]],Table1[[#This Row],[S0_1]:[S1_1]],"&gt;="&amp;[[#This Row],[L_1]],Table1[[#This Row],[S0_1]:[S1_1]],"&lt;="&amp;[[#This Row],[U_1]])</f>
        <v>0</v>
      </c>
      <c r="X57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57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57">
        <f>IF([[#This Row],[Std_1]]&gt;0,ROUND([[#This Row],[Range_1]]/(6*[[#This Row],[Std_1]]),2),0)</f>
        <v>0</v>
      </c>
      <c r="AA57">
        <f>IF([[#This Row],[Std_1]]&gt;0,ROUND(MIN(ABS([[#This Row],[U_1]]-[[#This Row],[Mean_1]])/(3*[[#This Row],[Std_1]]),ABS([[#This Row],[Mean_1]]-[[#This Row],[L_1]])/(3*[[#This Row],[Std_1]])),2),0)</f>
        <v>0</v>
      </c>
      <c r="AC57">
        <v>0</v>
      </c>
      <c r="AD57">
        <v>0</v>
      </c>
      <c r="AE57">
        <v>0</v>
      </c>
      <c r="AF57">
        <v>0</v>
      </c>
      <c r="AG57">
        <v>0</v>
      </c>
      <c r="AI57">
        <v>65460000</v>
      </c>
      <c r="AJ57">
        <v>65460000</v>
      </c>
      <c r="AQ57">
        <f>1</f>
        <v>0</v>
      </c>
      <c r="AR57">
        <f>1</f>
        <v>0</v>
      </c>
      <c r="AS57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57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57">
        <f>[[#This Row],[U_2]]-[[#This Row],[L_2]]</f>
        <v>0</v>
      </c>
      <c r="AV57">
        <f>COUNTIF(Table1[[#This Row],[S0_2]:[S2_2]],"&gt;"&amp;[[#This Row],[U_2]])+COUNTIF(Table1[[#This Row],[S0_2]:[S2_2]],"&lt;"&amp;[[#This Row],[L_2]])</f>
        <v>0</v>
      </c>
      <c r="AX57">
        <f>_xlfn.MINIFS(Table1[[#This Row],[S0_2]:[S2_2]],Table1[[#This Row],[S0_2]:[S2_2]],"&gt;="&amp;[[#This Row],[L_2]],Table1[[#This Row],[S0_2]:[S2_2]],"&lt;="&amp;[[#This Row],[U_2]])</f>
        <v>0</v>
      </c>
      <c r="AY57">
        <f>_xlfn.MAXIFS(Table1[[#This Row],[S0_2]:[S2_2]],Table1[[#This Row],[S0_2]:[S2_2]],"&gt;="&amp;[[#This Row],[L_2]],Table1[[#This Row],[S0_2]:[S2_2]],"&lt;="&amp;[[#This Row],[U_2]])</f>
        <v>0</v>
      </c>
      <c r="AZ57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57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57">
        <f>IF([[#This Row],[Std_2]]&gt;0,ROUND([[#This Row],[Range_2]]/(6*[[#This Row],[Std_2]]),2),0)</f>
        <v>0</v>
      </c>
      <c r="BC57">
        <f>IF([[#This Row],[Std_2]]&gt;0,ROUND(MIN(ABS([[#This Row],[U_2]]-[[#This Row],[Mean_2]])/(3*[[#This Row],[Std_2]]),ABS([[#This Row],[Mean_2]]-[[#This Row],[L_2]])/(3*[[#This Row],[Std_2]])),2),0)</f>
        <v>0</v>
      </c>
      <c r="BE57">
        <v>0</v>
      </c>
      <c r="BF57">
        <v>0</v>
      </c>
      <c r="BG57">
        <v>0</v>
      </c>
      <c r="BH57">
        <v>0</v>
      </c>
      <c r="BI57">
        <v>0</v>
      </c>
      <c r="BK57">
        <v>65460000</v>
      </c>
      <c r="BL57">
        <v>65460000</v>
      </c>
      <c r="BM57">
        <v>65460000</v>
      </c>
      <c r="BO57" t="s">
        <v>83</v>
      </c>
      <c r="BP57" t="s">
        <v>77</v>
      </c>
    </row>
    <row r="58" spans="1:68">
      <c r="A58" t="s">
        <v>156</v>
      </c>
      <c r="B58" t="s">
        <v>70</v>
      </c>
      <c r="C58" t="s">
        <v>152</v>
      </c>
      <c r="D58" t="s">
        <v>85</v>
      </c>
      <c r="O58">
        <f>1</f>
        <v>0</v>
      </c>
      <c r="P58">
        <f>1</f>
        <v>0</v>
      </c>
      <c r="Q58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58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58">
        <f>[[#This Row],[U_1]]-[[#This Row],[L_1]]</f>
        <v>0</v>
      </c>
      <c r="T58">
        <f>COUNTIF(Table1[[#This Row],[S0_1]:[S1_1]],"&gt;"&amp;[[#This Row],[U_1]])+COUNTIF(Table1[[#This Row],[S0_1]:[S1_1]],"&lt;"&amp;[[#This Row],[L_1]])</f>
        <v>0</v>
      </c>
      <c r="V58">
        <f>_xlfn.MINIFS(Table1[[#This Row],[S0_1]:[S1_1]],Table1[[#This Row],[S0_1]:[S1_1]],"&gt;="&amp;[[#This Row],[L_1]],Table1[[#This Row],[S0_1]:[S1_1]],"&lt;="&amp;[[#This Row],[U_1]])</f>
        <v>0</v>
      </c>
      <c r="W58">
        <f>_xlfn.MAXIFS(Table1[[#This Row],[S0_1]:[S1_1]],Table1[[#This Row],[S0_1]:[S1_1]],"&gt;="&amp;[[#This Row],[L_1]],Table1[[#This Row],[S0_1]:[S1_1]],"&lt;="&amp;[[#This Row],[U_1]])</f>
        <v>0</v>
      </c>
      <c r="X58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58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58">
        <f>IF([[#This Row],[Std_1]]&gt;0,ROUND([[#This Row],[Range_1]]/(6*[[#This Row],[Std_1]]),2),0)</f>
        <v>0</v>
      </c>
      <c r="AA58">
        <f>IF([[#This Row],[Std_1]]&gt;0,ROUND(MIN(ABS([[#This Row],[U_1]]-[[#This Row],[Mean_1]])/(3*[[#This Row],[Std_1]]),ABS([[#This Row],[Mean_1]]-[[#This Row],[L_1]])/(3*[[#This Row],[Std_1]])),2),0)</f>
        <v>0</v>
      </c>
      <c r="AC58">
        <v>0</v>
      </c>
      <c r="AD58">
        <v>0</v>
      </c>
      <c r="AE58">
        <v>0</v>
      </c>
      <c r="AF58">
        <v>0</v>
      </c>
      <c r="AG58">
        <v>0</v>
      </c>
      <c r="AI58">
        <v>174500000</v>
      </c>
      <c r="AJ58">
        <v>174500000</v>
      </c>
      <c r="AQ58">
        <f>1</f>
        <v>0</v>
      </c>
      <c r="AR58">
        <f>1</f>
        <v>0</v>
      </c>
      <c r="AS58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58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58">
        <f>[[#This Row],[U_2]]-[[#This Row],[L_2]]</f>
        <v>0</v>
      </c>
      <c r="AV58">
        <f>COUNTIF(Table1[[#This Row],[S0_2]:[S2_2]],"&gt;"&amp;[[#This Row],[U_2]])+COUNTIF(Table1[[#This Row],[S0_2]:[S2_2]],"&lt;"&amp;[[#This Row],[L_2]])</f>
        <v>0</v>
      </c>
      <c r="AX58">
        <f>_xlfn.MINIFS(Table1[[#This Row],[S0_2]:[S2_2]],Table1[[#This Row],[S0_2]:[S2_2]],"&gt;="&amp;[[#This Row],[L_2]],Table1[[#This Row],[S0_2]:[S2_2]],"&lt;="&amp;[[#This Row],[U_2]])</f>
        <v>0</v>
      </c>
      <c r="AY58">
        <f>_xlfn.MAXIFS(Table1[[#This Row],[S0_2]:[S2_2]],Table1[[#This Row],[S0_2]:[S2_2]],"&gt;="&amp;[[#This Row],[L_2]],Table1[[#This Row],[S0_2]:[S2_2]],"&lt;="&amp;[[#This Row],[U_2]])</f>
        <v>0</v>
      </c>
      <c r="AZ58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58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58">
        <f>IF([[#This Row],[Std_2]]&gt;0,ROUND([[#This Row],[Range_2]]/(6*[[#This Row],[Std_2]]),2),0)</f>
        <v>0</v>
      </c>
      <c r="BC58">
        <f>IF([[#This Row],[Std_2]]&gt;0,ROUND(MIN(ABS([[#This Row],[U_2]]-[[#This Row],[Mean_2]])/(3*[[#This Row],[Std_2]]),ABS([[#This Row],[Mean_2]]-[[#This Row],[L_2]])/(3*[[#This Row],[Std_2]])),2),0)</f>
        <v>0</v>
      </c>
      <c r="BE58">
        <v>0</v>
      </c>
      <c r="BF58">
        <v>0</v>
      </c>
      <c r="BG58">
        <v>0</v>
      </c>
      <c r="BH58">
        <v>0</v>
      </c>
      <c r="BI58">
        <v>0</v>
      </c>
      <c r="BK58">
        <v>174500000</v>
      </c>
      <c r="BL58">
        <v>174500000</v>
      </c>
      <c r="BM58">
        <v>174500000</v>
      </c>
      <c r="BO58" t="s">
        <v>83</v>
      </c>
      <c r="BP58" t="s">
        <v>80</v>
      </c>
    </row>
    <row r="59" spans="1:68">
      <c r="A59" t="s">
        <v>157</v>
      </c>
      <c r="B59" t="s">
        <v>70</v>
      </c>
      <c r="C59" t="s">
        <v>152</v>
      </c>
      <c r="D59" t="s">
        <v>87</v>
      </c>
      <c r="O59">
        <f>1</f>
        <v>0</v>
      </c>
      <c r="P59">
        <f>1</f>
        <v>0</v>
      </c>
      <c r="Q59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59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59">
        <f>[[#This Row],[U_1]]-[[#This Row],[L_1]]</f>
        <v>0</v>
      </c>
      <c r="T59">
        <f>COUNTIF(Table1[[#This Row],[S0_1]:[S1_1]],"&gt;"&amp;[[#This Row],[U_1]])+COUNTIF(Table1[[#This Row],[S0_1]:[S1_1]],"&lt;"&amp;[[#This Row],[L_1]])</f>
        <v>0</v>
      </c>
      <c r="V59">
        <f>_xlfn.MINIFS(Table1[[#This Row],[S0_1]:[S1_1]],Table1[[#This Row],[S0_1]:[S1_1]],"&gt;="&amp;[[#This Row],[L_1]],Table1[[#This Row],[S0_1]:[S1_1]],"&lt;="&amp;[[#This Row],[U_1]])</f>
        <v>0</v>
      </c>
      <c r="W59">
        <f>_xlfn.MAXIFS(Table1[[#This Row],[S0_1]:[S1_1]],Table1[[#This Row],[S0_1]:[S1_1]],"&gt;="&amp;[[#This Row],[L_1]],Table1[[#This Row],[S0_1]:[S1_1]],"&lt;="&amp;[[#This Row],[U_1]])</f>
        <v>0</v>
      </c>
      <c r="X59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59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59">
        <f>IF([[#This Row],[Std_1]]&gt;0,ROUND([[#This Row],[Range_1]]/(6*[[#This Row],[Std_1]]),2),0)</f>
        <v>0</v>
      </c>
      <c r="AA59">
        <f>IF([[#This Row],[Std_1]]&gt;0,ROUND(MIN(ABS([[#This Row],[U_1]]-[[#This Row],[Mean_1]])/(3*[[#This Row],[Std_1]]),ABS([[#This Row],[Mean_1]]-[[#This Row],[L_1]])/(3*[[#This Row],[Std_1]])),2),0)</f>
        <v>0</v>
      </c>
      <c r="AC59">
        <v>0</v>
      </c>
      <c r="AD59">
        <v>0</v>
      </c>
      <c r="AE59">
        <v>0</v>
      </c>
      <c r="AF59">
        <v>0</v>
      </c>
      <c r="AG59">
        <v>0</v>
      </c>
      <c r="AI59">
        <v>123900000</v>
      </c>
      <c r="AJ59">
        <v>123900000</v>
      </c>
      <c r="AQ59">
        <f>1</f>
        <v>0</v>
      </c>
      <c r="AR59">
        <f>1</f>
        <v>0</v>
      </c>
      <c r="AS59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59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59">
        <f>[[#This Row],[U_2]]-[[#This Row],[L_2]]</f>
        <v>0</v>
      </c>
      <c r="AV59">
        <f>COUNTIF(Table1[[#This Row],[S0_2]:[S2_2]],"&gt;"&amp;[[#This Row],[U_2]])+COUNTIF(Table1[[#This Row],[S0_2]:[S2_2]],"&lt;"&amp;[[#This Row],[L_2]])</f>
        <v>0</v>
      </c>
      <c r="AX59">
        <f>_xlfn.MINIFS(Table1[[#This Row],[S0_2]:[S2_2]],Table1[[#This Row],[S0_2]:[S2_2]],"&gt;="&amp;[[#This Row],[L_2]],Table1[[#This Row],[S0_2]:[S2_2]],"&lt;="&amp;[[#This Row],[U_2]])</f>
        <v>0</v>
      </c>
      <c r="AY59">
        <f>_xlfn.MAXIFS(Table1[[#This Row],[S0_2]:[S2_2]],Table1[[#This Row],[S0_2]:[S2_2]],"&gt;="&amp;[[#This Row],[L_2]],Table1[[#This Row],[S0_2]:[S2_2]],"&lt;="&amp;[[#This Row],[U_2]])</f>
        <v>0</v>
      </c>
      <c r="AZ59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59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59">
        <f>IF([[#This Row],[Std_2]]&gt;0,ROUND([[#This Row],[Range_2]]/(6*[[#This Row],[Std_2]]),2),0)</f>
        <v>0</v>
      </c>
      <c r="BC59">
        <f>IF([[#This Row],[Std_2]]&gt;0,ROUND(MIN(ABS([[#This Row],[U_2]]-[[#This Row],[Mean_2]])/(3*[[#This Row],[Std_2]]),ABS([[#This Row],[Mean_2]]-[[#This Row],[L_2]])/(3*[[#This Row],[Std_2]])),2),0)</f>
        <v>0</v>
      </c>
      <c r="BE59">
        <v>0</v>
      </c>
      <c r="BF59">
        <v>0</v>
      </c>
      <c r="BG59">
        <v>0</v>
      </c>
      <c r="BH59">
        <v>0</v>
      </c>
      <c r="BI59">
        <v>0</v>
      </c>
      <c r="BK59">
        <v>123900000</v>
      </c>
      <c r="BL59">
        <v>123900000</v>
      </c>
      <c r="BM59">
        <v>123900000</v>
      </c>
      <c r="BO59" t="s">
        <v>83</v>
      </c>
      <c r="BP59" t="s">
        <v>74</v>
      </c>
    </row>
    <row r="60" spans="1:68">
      <c r="A60" t="s">
        <v>158</v>
      </c>
      <c r="B60" t="s">
        <v>70</v>
      </c>
      <c r="C60" t="s">
        <v>152</v>
      </c>
      <c r="D60" t="s">
        <v>89</v>
      </c>
      <c r="O60">
        <f>1</f>
        <v>0</v>
      </c>
      <c r="P60">
        <f>1</f>
        <v>0</v>
      </c>
      <c r="Q60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60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60">
        <f>[[#This Row],[U_1]]-[[#This Row],[L_1]]</f>
        <v>0</v>
      </c>
      <c r="T60">
        <f>COUNTIF(Table1[[#This Row],[S0_1]:[S1_1]],"&gt;"&amp;[[#This Row],[U_1]])+COUNTIF(Table1[[#This Row],[S0_1]:[S1_1]],"&lt;"&amp;[[#This Row],[L_1]])</f>
        <v>0</v>
      </c>
      <c r="V60">
        <f>_xlfn.MINIFS(Table1[[#This Row],[S0_1]:[S1_1]],Table1[[#This Row],[S0_1]:[S1_1]],"&gt;="&amp;[[#This Row],[L_1]],Table1[[#This Row],[S0_1]:[S1_1]],"&lt;="&amp;[[#This Row],[U_1]])</f>
        <v>0</v>
      </c>
      <c r="W60">
        <f>_xlfn.MAXIFS(Table1[[#This Row],[S0_1]:[S1_1]],Table1[[#This Row],[S0_1]:[S1_1]],"&gt;="&amp;[[#This Row],[L_1]],Table1[[#This Row],[S0_1]:[S1_1]],"&lt;="&amp;[[#This Row],[U_1]])</f>
        <v>0</v>
      </c>
      <c r="X60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60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60">
        <f>IF([[#This Row],[Std_1]]&gt;0,ROUND([[#This Row],[Range_1]]/(6*[[#This Row],[Std_1]]),2),0)</f>
        <v>0</v>
      </c>
      <c r="AA60">
        <f>IF([[#This Row],[Std_1]]&gt;0,ROUND(MIN(ABS([[#This Row],[U_1]]-[[#This Row],[Mean_1]])/(3*[[#This Row],[Std_1]]),ABS([[#This Row],[Mean_1]]-[[#This Row],[L_1]])/(3*[[#This Row],[Std_1]])),2),0)</f>
        <v>0</v>
      </c>
      <c r="AC60">
        <v>0</v>
      </c>
      <c r="AD60">
        <v>0</v>
      </c>
      <c r="AE60">
        <v>0</v>
      </c>
      <c r="AF60">
        <v>0</v>
      </c>
      <c r="AG60">
        <v>0</v>
      </c>
      <c r="AI60">
        <v>102300000</v>
      </c>
      <c r="AJ60">
        <v>102300000</v>
      </c>
      <c r="AQ60">
        <f>1</f>
        <v>0</v>
      </c>
      <c r="AR60">
        <f>1</f>
        <v>0</v>
      </c>
      <c r="AS60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60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60">
        <f>[[#This Row],[U_2]]-[[#This Row],[L_2]]</f>
        <v>0</v>
      </c>
      <c r="AV60">
        <f>COUNTIF(Table1[[#This Row],[S0_2]:[S2_2]],"&gt;"&amp;[[#This Row],[U_2]])+COUNTIF(Table1[[#This Row],[S0_2]:[S2_2]],"&lt;"&amp;[[#This Row],[L_2]])</f>
        <v>0</v>
      </c>
      <c r="AX60">
        <f>_xlfn.MINIFS(Table1[[#This Row],[S0_2]:[S2_2]],Table1[[#This Row],[S0_2]:[S2_2]],"&gt;="&amp;[[#This Row],[L_2]],Table1[[#This Row],[S0_2]:[S2_2]],"&lt;="&amp;[[#This Row],[U_2]])</f>
        <v>0</v>
      </c>
      <c r="AY60">
        <f>_xlfn.MAXIFS(Table1[[#This Row],[S0_2]:[S2_2]],Table1[[#This Row],[S0_2]:[S2_2]],"&gt;="&amp;[[#This Row],[L_2]],Table1[[#This Row],[S0_2]:[S2_2]],"&lt;="&amp;[[#This Row],[U_2]])</f>
        <v>0</v>
      </c>
      <c r="AZ60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60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60">
        <f>IF([[#This Row],[Std_2]]&gt;0,ROUND([[#This Row],[Range_2]]/(6*[[#This Row],[Std_2]]),2),0)</f>
        <v>0</v>
      </c>
      <c r="BC60">
        <f>IF([[#This Row],[Std_2]]&gt;0,ROUND(MIN(ABS([[#This Row],[U_2]]-[[#This Row],[Mean_2]])/(3*[[#This Row],[Std_2]]),ABS([[#This Row],[Mean_2]]-[[#This Row],[L_2]])/(3*[[#This Row],[Std_2]])),2),0)</f>
        <v>0</v>
      </c>
      <c r="BE60">
        <v>0</v>
      </c>
      <c r="BF60">
        <v>0</v>
      </c>
      <c r="BG60">
        <v>0</v>
      </c>
      <c r="BH60">
        <v>0</v>
      </c>
      <c r="BI60">
        <v>0</v>
      </c>
      <c r="BK60">
        <v>102300000</v>
      </c>
      <c r="BL60">
        <v>102300000</v>
      </c>
      <c r="BM60">
        <v>102300000</v>
      </c>
      <c r="BO60" t="s">
        <v>73</v>
      </c>
      <c r="BP60" t="s">
        <v>90</v>
      </c>
    </row>
    <row r="61" spans="1:68">
      <c r="A61" t="s">
        <v>159</v>
      </c>
      <c r="B61" t="s">
        <v>70</v>
      </c>
      <c r="C61" t="s">
        <v>152</v>
      </c>
      <c r="D61" t="s">
        <v>92</v>
      </c>
      <c r="O61">
        <f>1</f>
        <v>0</v>
      </c>
      <c r="P61">
        <f>1</f>
        <v>0</v>
      </c>
      <c r="Q61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61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61">
        <f>[[#This Row],[U_1]]-[[#This Row],[L_1]]</f>
        <v>0</v>
      </c>
      <c r="T61">
        <f>COUNTIF(Table1[[#This Row],[S0_1]:[S1_1]],"&gt;"&amp;[[#This Row],[U_1]])+COUNTIF(Table1[[#This Row],[S0_1]:[S1_1]],"&lt;"&amp;[[#This Row],[L_1]])</f>
        <v>0</v>
      </c>
      <c r="V61">
        <f>_xlfn.MINIFS(Table1[[#This Row],[S0_1]:[S1_1]],Table1[[#This Row],[S0_1]:[S1_1]],"&gt;="&amp;[[#This Row],[L_1]],Table1[[#This Row],[S0_1]:[S1_1]],"&lt;="&amp;[[#This Row],[U_1]])</f>
        <v>0</v>
      </c>
      <c r="W61">
        <f>_xlfn.MAXIFS(Table1[[#This Row],[S0_1]:[S1_1]],Table1[[#This Row],[S0_1]:[S1_1]],"&gt;="&amp;[[#This Row],[L_1]],Table1[[#This Row],[S0_1]:[S1_1]],"&lt;="&amp;[[#This Row],[U_1]])</f>
        <v>0</v>
      </c>
      <c r="X61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61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61">
        <f>IF([[#This Row],[Std_1]]&gt;0,ROUND([[#This Row],[Range_1]]/(6*[[#This Row],[Std_1]]),2),0)</f>
        <v>0</v>
      </c>
      <c r="AA61">
        <f>IF([[#This Row],[Std_1]]&gt;0,ROUND(MIN(ABS([[#This Row],[U_1]]-[[#This Row],[Mean_1]])/(3*[[#This Row],[Std_1]]),ABS([[#This Row],[Mean_1]]-[[#This Row],[L_1]])/(3*[[#This Row],[Std_1]])),2),0)</f>
        <v>0</v>
      </c>
      <c r="AC61">
        <v>0</v>
      </c>
      <c r="AD61">
        <v>0</v>
      </c>
      <c r="AE61">
        <v>0</v>
      </c>
      <c r="AF61">
        <v>0</v>
      </c>
      <c r="AG61">
        <v>0</v>
      </c>
      <c r="AI61">
        <v>78050000</v>
      </c>
      <c r="AJ61">
        <v>78050000</v>
      </c>
      <c r="AQ61">
        <f>1</f>
        <v>0</v>
      </c>
      <c r="AR61">
        <f>1</f>
        <v>0</v>
      </c>
      <c r="AS61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61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61">
        <f>[[#This Row],[U_2]]-[[#This Row],[L_2]]</f>
        <v>0</v>
      </c>
      <c r="AV61">
        <f>COUNTIF(Table1[[#This Row],[S0_2]:[S2_2]],"&gt;"&amp;[[#This Row],[U_2]])+COUNTIF(Table1[[#This Row],[S0_2]:[S2_2]],"&lt;"&amp;[[#This Row],[L_2]])</f>
        <v>0</v>
      </c>
      <c r="AX61">
        <f>_xlfn.MINIFS(Table1[[#This Row],[S0_2]:[S2_2]],Table1[[#This Row],[S0_2]:[S2_2]],"&gt;="&amp;[[#This Row],[L_2]],Table1[[#This Row],[S0_2]:[S2_2]],"&lt;="&amp;[[#This Row],[U_2]])</f>
        <v>0</v>
      </c>
      <c r="AY61">
        <f>_xlfn.MAXIFS(Table1[[#This Row],[S0_2]:[S2_2]],Table1[[#This Row],[S0_2]:[S2_2]],"&gt;="&amp;[[#This Row],[L_2]],Table1[[#This Row],[S0_2]:[S2_2]],"&lt;="&amp;[[#This Row],[U_2]])</f>
        <v>0</v>
      </c>
      <c r="AZ61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61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61">
        <f>IF([[#This Row],[Std_2]]&gt;0,ROUND([[#This Row],[Range_2]]/(6*[[#This Row],[Std_2]]),2),0)</f>
        <v>0</v>
      </c>
      <c r="BC61">
        <f>IF([[#This Row],[Std_2]]&gt;0,ROUND(MIN(ABS([[#This Row],[U_2]]-[[#This Row],[Mean_2]])/(3*[[#This Row],[Std_2]]),ABS([[#This Row],[Mean_2]]-[[#This Row],[L_2]])/(3*[[#This Row],[Std_2]])),2),0)</f>
        <v>0</v>
      </c>
      <c r="BE61">
        <v>0</v>
      </c>
      <c r="BF61">
        <v>0</v>
      </c>
      <c r="BG61">
        <v>0</v>
      </c>
      <c r="BH61">
        <v>0</v>
      </c>
      <c r="BI61">
        <v>0</v>
      </c>
      <c r="BK61">
        <v>78050000</v>
      </c>
      <c r="BL61">
        <v>78050000</v>
      </c>
      <c r="BM61">
        <v>78050000</v>
      </c>
      <c r="BO61" t="s">
        <v>73</v>
      </c>
      <c r="BP61" t="s">
        <v>93</v>
      </c>
    </row>
    <row r="62" spans="1:68">
      <c r="A62" t="s">
        <v>160</v>
      </c>
      <c r="B62" t="s">
        <v>70</v>
      </c>
      <c r="C62" t="s">
        <v>152</v>
      </c>
      <c r="D62" t="s">
        <v>95</v>
      </c>
      <c r="O62">
        <f>1</f>
        <v>0</v>
      </c>
      <c r="P62">
        <f>1</f>
        <v>0</v>
      </c>
      <c r="Q62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62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62">
        <f>[[#This Row],[U_1]]-[[#This Row],[L_1]]</f>
        <v>0</v>
      </c>
      <c r="T62">
        <f>COUNTIF(Table1[[#This Row],[S0_1]:[S1_1]],"&gt;"&amp;[[#This Row],[U_1]])+COUNTIF(Table1[[#This Row],[S0_1]:[S1_1]],"&lt;"&amp;[[#This Row],[L_1]])</f>
        <v>0</v>
      </c>
      <c r="V62">
        <f>_xlfn.MINIFS(Table1[[#This Row],[S0_1]:[S1_1]],Table1[[#This Row],[S0_1]:[S1_1]],"&gt;="&amp;[[#This Row],[L_1]],Table1[[#This Row],[S0_1]:[S1_1]],"&lt;="&amp;[[#This Row],[U_1]])</f>
        <v>0</v>
      </c>
      <c r="W62">
        <f>_xlfn.MAXIFS(Table1[[#This Row],[S0_1]:[S1_1]],Table1[[#This Row],[S0_1]:[S1_1]],"&gt;="&amp;[[#This Row],[L_1]],Table1[[#This Row],[S0_1]:[S1_1]],"&lt;="&amp;[[#This Row],[U_1]])</f>
        <v>0</v>
      </c>
      <c r="X62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62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62">
        <f>IF([[#This Row],[Std_1]]&gt;0,ROUND([[#This Row],[Range_1]]/(6*[[#This Row],[Std_1]]),2),0)</f>
        <v>0</v>
      </c>
      <c r="AA62">
        <f>IF([[#This Row],[Std_1]]&gt;0,ROUND(MIN(ABS([[#This Row],[U_1]]-[[#This Row],[Mean_1]])/(3*[[#This Row],[Std_1]]),ABS([[#This Row],[Mean_1]]-[[#This Row],[L_1]])/(3*[[#This Row],[Std_1]])),2),0)</f>
        <v>0</v>
      </c>
      <c r="AC62">
        <v>0</v>
      </c>
      <c r="AD62">
        <v>0</v>
      </c>
      <c r="AE62">
        <v>0</v>
      </c>
      <c r="AF62">
        <v>0</v>
      </c>
      <c r="AG62">
        <v>0</v>
      </c>
      <c r="AI62">
        <v>65330000</v>
      </c>
      <c r="AJ62">
        <v>65330000</v>
      </c>
      <c r="AQ62">
        <f>1</f>
        <v>0</v>
      </c>
      <c r="AR62">
        <f>1</f>
        <v>0</v>
      </c>
      <c r="AS62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62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62">
        <f>[[#This Row],[U_2]]-[[#This Row],[L_2]]</f>
        <v>0</v>
      </c>
      <c r="AV62">
        <f>COUNTIF(Table1[[#This Row],[S0_2]:[S2_2]],"&gt;"&amp;[[#This Row],[U_2]])+COUNTIF(Table1[[#This Row],[S0_2]:[S2_2]],"&lt;"&amp;[[#This Row],[L_2]])</f>
        <v>0</v>
      </c>
      <c r="AX62">
        <f>_xlfn.MINIFS(Table1[[#This Row],[S0_2]:[S2_2]],Table1[[#This Row],[S0_2]:[S2_2]],"&gt;="&amp;[[#This Row],[L_2]],Table1[[#This Row],[S0_2]:[S2_2]],"&lt;="&amp;[[#This Row],[U_2]])</f>
        <v>0</v>
      </c>
      <c r="AY62">
        <f>_xlfn.MAXIFS(Table1[[#This Row],[S0_2]:[S2_2]],Table1[[#This Row],[S0_2]:[S2_2]],"&gt;="&amp;[[#This Row],[L_2]],Table1[[#This Row],[S0_2]:[S2_2]],"&lt;="&amp;[[#This Row],[U_2]])</f>
        <v>0</v>
      </c>
      <c r="AZ62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62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62">
        <f>IF([[#This Row],[Std_2]]&gt;0,ROUND([[#This Row],[Range_2]]/(6*[[#This Row],[Std_2]]),2),0)</f>
        <v>0</v>
      </c>
      <c r="BC62">
        <f>IF([[#This Row],[Std_2]]&gt;0,ROUND(MIN(ABS([[#This Row],[U_2]]-[[#This Row],[Mean_2]])/(3*[[#This Row],[Std_2]]),ABS([[#This Row],[Mean_2]]-[[#This Row],[L_2]])/(3*[[#This Row],[Std_2]])),2),0)</f>
        <v>0</v>
      </c>
      <c r="BE62">
        <v>0</v>
      </c>
      <c r="BF62">
        <v>0</v>
      </c>
      <c r="BG62">
        <v>0</v>
      </c>
      <c r="BH62">
        <v>0</v>
      </c>
      <c r="BI62">
        <v>0</v>
      </c>
      <c r="BK62">
        <v>65330000</v>
      </c>
      <c r="BL62">
        <v>65330000</v>
      </c>
      <c r="BM62">
        <v>65330000</v>
      </c>
      <c r="BO62" t="s">
        <v>96</v>
      </c>
      <c r="BP62" t="s">
        <v>77</v>
      </c>
    </row>
    <row r="63" spans="1:68">
      <c r="A63" t="s">
        <v>161</v>
      </c>
      <c r="B63" t="s">
        <v>70</v>
      </c>
      <c r="C63" t="s">
        <v>152</v>
      </c>
      <c r="D63" t="s">
        <v>98</v>
      </c>
      <c r="O63">
        <f>1</f>
        <v>0</v>
      </c>
      <c r="P63">
        <f>1</f>
        <v>0</v>
      </c>
      <c r="Q63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63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63">
        <f>[[#This Row],[U_1]]-[[#This Row],[L_1]]</f>
        <v>0</v>
      </c>
      <c r="T63">
        <f>COUNTIF(Table1[[#This Row],[S0_1]:[S1_1]],"&gt;"&amp;[[#This Row],[U_1]])+COUNTIF(Table1[[#This Row],[S0_1]:[S1_1]],"&lt;"&amp;[[#This Row],[L_1]])</f>
        <v>0</v>
      </c>
      <c r="V63">
        <f>_xlfn.MINIFS(Table1[[#This Row],[S0_1]:[S1_1]],Table1[[#This Row],[S0_1]:[S1_1]],"&gt;="&amp;[[#This Row],[L_1]],Table1[[#This Row],[S0_1]:[S1_1]],"&lt;="&amp;[[#This Row],[U_1]])</f>
        <v>0</v>
      </c>
      <c r="W63">
        <f>_xlfn.MAXIFS(Table1[[#This Row],[S0_1]:[S1_1]],Table1[[#This Row],[S0_1]:[S1_1]],"&gt;="&amp;[[#This Row],[L_1]],Table1[[#This Row],[S0_1]:[S1_1]],"&lt;="&amp;[[#This Row],[U_1]])</f>
        <v>0</v>
      </c>
      <c r="X63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63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63">
        <f>IF([[#This Row],[Std_1]]&gt;0,ROUND([[#This Row],[Range_1]]/(6*[[#This Row],[Std_1]]),2),0)</f>
        <v>0</v>
      </c>
      <c r="AA63">
        <f>IF([[#This Row],[Std_1]]&gt;0,ROUND(MIN(ABS([[#This Row],[U_1]]-[[#This Row],[Mean_1]])/(3*[[#This Row],[Std_1]]),ABS([[#This Row],[Mean_1]]-[[#This Row],[L_1]])/(3*[[#This Row],[Std_1]])),2),0)</f>
        <v>0</v>
      </c>
      <c r="AC63">
        <v>0</v>
      </c>
      <c r="AD63">
        <v>0</v>
      </c>
      <c r="AE63">
        <v>0</v>
      </c>
      <c r="AF63">
        <v>0</v>
      </c>
      <c r="AG63">
        <v>0</v>
      </c>
      <c r="AI63">
        <v>76580000</v>
      </c>
      <c r="AJ63">
        <v>76580000</v>
      </c>
      <c r="AQ63">
        <f>1</f>
        <v>0</v>
      </c>
      <c r="AR63">
        <f>1</f>
        <v>0</v>
      </c>
      <c r="AS63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63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63">
        <f>[[#This Row],[U_2]]-[[#This Row],[L_2]]</f>
        <v>0</v>
      </c>
      <c r="AV63">
        <f>COUNTIF(Table1[[#This Row],[S0_2]:[S2_2]],"&gt;"&amp;[[#This Row],[U_2]])+COUNTIF(Table1[[#This Row],[S0_2]:[S2_2]],"&lt;"&amp;[[#This Row],[L_2]])</f>
        <v>0</v>
      </c>
      <c r="AX63">
        <f>_xlfn.MINIFS(Table1[[#This Row],[S0_2]:[S2_2]],Table1[[#This Row],[S0_2]:[S2_2]],"&gt;="&amp;[[#This Row],[L_2]],Table1[[#This Row],[S0_2]:[S2_2]],"&lt;="&amp;[[#This Row],[U_2]])</f>
        <v>0</v>
      </c>
      <c r="AY63">
        <f>_xlfn.MAXIFS(Table1[[#This Row],[S0_2]:[S2_2]],Table1[[#This Row],[S0_2]:[S2_2]],"&gt;="&amp;[[#This Row],[L_2]],Table1[[#This Row],[S0_2]:[S2_2]],"&lt;="&amp;[[#This Row],[U_2]])</f>
        <v>0</v>
      </c>
      <c r="AZ63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63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63">
        <f>IF([[#This Row],[Std_2]]&gt;0,ROUND([[#This Row],[Range_2]]/(6*[[#This Row],[Std_2]]),2),0)</f>
        <v>0</v>
      </c>
      <c r="BC63">
        <f>IF([[#This Row],[Std_2]]&gt;0,ROUND(MIN(ABS([[#This Row],[U_2]]-[[#This Row],[Mean_2]])/(3*[[#This Row],[Std_2]]),ABS([[#This Row],[Mean_2]]-[[#This Row],[L_2]])/(3*[[#This Row],[Std_2]])),2),0)</f>
        <v>0</v>
      </c>
      <c r="BE63">
        <v>0</v>
      </c>
      <c r="BF63">
        <v>0</v>
      </c>
      <c r="BG63">
        <v>0</v>
      </c>
      <c r="BH63">
        <v>0</v>
      </c>
      <c r="BI63">
        <v>0</v>
      </c>
      <c r="BK63">
        <v>76580000</v>
      </c>
      <c r="BL63">
        <v>76580000</v>
      </c>
      <c r="BM63">
        <v>76580000</v>
      </c>
      <c r="BO63" t="s">
        <v>83</v>
      </c>
      <c r="BP63" t="s">
        <v>93</v>
      </c>
    </row>
    <row r="64" spans="1:68">
      <c r="A64" t="s">
        <v>162</v>
      </c>
      <c r="B64" t="s">
        <v>70</v>
      </c>
      <c r="C64" t="s">
        <v>152</v>
      </c>
      <c r="D64" t="s">
        <v>100</v>
      </c>
      <c r="O64">
        <f>1</f>
        <v>0</v>
      </c>
      <c r="P64">
        <f>1</f>
        <v>0</v>
      </c>
      <c r="Q64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64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64">
        <f>[[#This Row],[U_1]]-[[#This Row],[L_1]]</f>
        <v>0</v>
      </c>
      <c r="T64">
        <f>COUNTIF(Table1[[#This Row],[S0_1]:[S1_1]],"&gt;"&amp;[[#This Row],[U_1]])+COUNTIF(Table1[[#This Row],[S0_1]:[S1_1]],"&lt;"&amp;[[#This Row],[L_1]])</f>
        <v>0</v>
      </c>
      <c r="V64">
        <f>_xlfn.MINIFS(Table1[[#This Row],[S0_1]:[S1_1]],Table1[[#This Row],[S0_1]:[S1_1]],"&gt;="&amp;[[#This Row],[L_1]],Table1[[#This Row],[S0_1]:[S1_1]],"&lt;="&amp;[[#This Row],[U_1]])</f>
        <v>0</v>
      </c>
      <c r="W64">
        <f>_xlfn.MAXIFS(Table1[[#This Row],[S0_1]:[S1_1]],Table1[[#This Row],[S0_1]:[S1_1]],"&gt;="&amp;[[#This Row],[L_1]],Table1[[#This Row],[S0_1]:[S1_1]],"&lt;="&amp;[[#This Row],[U_1]])</f>
        <v>0</v>
      </c>
      <c r="X64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64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64">
        <f>IF([[#This Row],[Std_1]]&gt;0,ROUND([[#This Row],[Range_1]]/(6*[[#This Row],[Std_1]]),2),0)</f>
        <v>0</v>
      </c>
      <c r="AA64">
        <f>IF([[#This Row],[Std_1]]&gt;0,ROUND(MIN(ABS([[#This Row],[U_1]]-[[#This Row],[Mean_1]])/(3*[[#This Row],[Std_1]]),ABS([[#This Row],[Mean_1]]-[[#This Row],[L_1]])/(3*[[#This Row],[Std_1]])),2),0)</f>
        <v>0</v>
      </c>
      <c r="AC64">
        <v>0</v>
      </c>
      <c r="AD64">
        <v>0</v>
      </c>
      <c r="AE64">
        <v>0</v>
      </c>
      <c r="AF64">
        <v>0</v>
      </c>
      <c r="AG64">
        <v>0</v>
      </c>
      <c r="AI64">
        <v>100400000</v>
      </c>
      <c r="AJ64">
        <v>100400000</v>
      </c>
      <c r="AQ64">
        <f>1</f>
        <v>0</v>
      </c>
      <c r="AR64">
        <f>1</f>
        <v>0</v>
      </c>
      <c r="AS64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64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64">
        <f>[[#This Row],[U_2]]-[[#This Row],[L_2]]</f>
        <v>0</v>
      </c>
      <c r="AV64">
        <f>COUNTIF(Table1[[#This Row],[S0_2]:[S2_2]],"&gt;"&amp;[[#This Row],[U_2]])+COUNTIF(Table1[[#This Row],[S0_2]:[S2_2]],"&lt;"&amp;[[#This Row],[L_2]])</f>
        <v>0</v>
      </c>
      <c r="AX64">
        <f>_xlfn.MINIFS(Table1[[#This Row],[S0_2]:[S2_2]],Table1[[#This Row],[S0_2]:[S2_2]],"&gt;="&amp;[[#This Row],[L_2]],Table1[[#This Row],[S0_2]:[S2_2]],"&lt;="&amp;[[#This Row],[U_2]])</f>
        <v>0</v>
      </c>
      <c r="AY64">
        <f>_xlfn.MAXIFS(Table1[[#This Row],[S0_2]:[S2_2]],Table1[[#This Row],[S0_2]:[S2_2]],"&gt;="&amp;[[#This Row],[L_2]],Table1[[#This Row],[S0_2]:[S2_2]],"&lt;="&amp;[[#This Row],[U_2]])</f>
        <v>0</v>
      </c>
      <c r="AZ64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64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64">
        <f>IF([[#This Row],[Std_2]]&gt;0,ROUND([[#This Row],[Range_2]]/(6*[[#This Row],[Std_2]]),2),0)</f>
        <v>0</v>
      </c>
      <c r="BC64">
        <f>IF([[#This Row],[Std_2]]&gt;0,ROUND(MIN(ABS([[#This Row],[U_2]]-[[#This Row],[Mean_2]])/(3*[[#This Row],[Std_2]]),ABS([[#This Row],[Mean_2]]-[[#This Row],[L_2]])/(3*[[#This Row],[Std_2]])),2),0)</f>
        <v>0</v>
      </c>
      <c r="BE64">
        <v>0</v>
      </c>
      <c r="BF64">
        <v>0</v>
      </c>
      <c r="BG64">
        <v>0</v>
      </c>
      <c r="BH64">
        <v>0</v>
      </c>
      <c r="BI64">
        <v>0</v>
      </c>
      <c r="BK64">
        <v>100400000</v>
      </c>
      <c r="BL64">
        <v>100400000</v>
      </c>
      <c r="BM64">
        <v>100400000</v>
      </c>
      <c r="BO64" t="s">
        <v>83</v>
      </c>
      <c r="BP64" t="s">
        <v>90</v>
      </c>
    </row>
    <row r="65" spans="1:68">
      <c r="A65" t="s">
        <v>163</v>
      </c>
      <c r="B65" t="s">
        <v>70</v>
      </c>
      <c r="C65" t="s">
        <v>152</v>
      </c>
      <c r="D65" t="s">
        <v>102</v>
      </c>
      <c r="O65">
        <f>1</f>
        <v>0</v>
      </c>
      <c r="P65">
        <f>1</f>
        <v>0</v>
      </c>
      <c r="Q65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65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65">
        <f>[[#This Row],[U_1]]-[[#This Row],[L_1]]</f>
        <v>0</v>
      </c>
      <c r="T65">
        <f>COUNTIF(Table1[[#This Row],[S0_1]:[S1_1]],"&gt;"&amp;[[#This Row],[U_1]])+COUNTIF(Table1[[#This Row],[S0_1]:[S1_1]],"&lt;"&amp;[[#This Row],[L_1]])</f>
        <v>0</v>
      </c>
      <c r="V65">
        <f>_xlfn.MINIFS(Table1[[#This Row],[S0_1]:[S1_1]],Table1[[#This Row],[S0_1]:[S1_1]],"&gt;="&amp;[[#This Row],[L_1]],Table1[[#This Row],[S0_1]:[S1_1]],"&lt;="&amp;[[#This Row],[U_1]])</f>
        <v>0</v>
      </c>
      <c r="W65">
        <f>_xlfn.MAXIFS(Table1[[#This Row],[S0_1]:[S1_1]],Table1[[#This Row],[S0_1]:[S1_1]],"&gt;="&amp;[[#This Row],[L_1]],Table1[[#This Row],[S0_1]:[S1_1]],"&lt;="&amp;[[#This Row],[U_1]])</f>
        <v>0</v>
      </c>
      <c r="X65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65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65">
        <f>IF([[#This Row],[Std_1]]&gt;0,ROUND([[#This Row],[Range_1]]/(6*[[#This Row],[Std_1]]),2),0)</f>
        <v>0</v>
      </c>
      <c r="AA65">
        <f>IF([[#This Row],[Std_1]]&gt;0,ROUND(MIN(ABS([[#This Row],[U_1]]-[[#This Row],[Mean_1]])/(3*[[#This Row],[Std_1]]),ABS([[#This Row],[Mean_1]]-[[#This Row],[L_1]])/(3*[[#This Row],[Std_1]])),2),0)</f>
        <v>0</v>
      </c>
      <c r="AC65">
        <v>0</v>
      </c>
      <c r="AD65">
        <v>0</v>
      </c>
      <c r="AE65">
        <v>0</v>
      </c>
      <c r="AF65">
        <v>0</v>
      </c>
      <c r="AG65">
        <v>0</v>
      </c>
      <c r="AI65">
        <v>122800000</v>
      </c>
      <c r="AJ65">
        <v>122800000</v>
      </c>
      <c r="AQ65">
        <f>1</f>
        <v>0</v>
      </c>
      <c r="AR65">
        <f>1</f>
        <v>0</v>
      </c>
      <c r="AS65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65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65">
        <f>[[#This Row],[U_2]]-[[#This Row],[L_2]]</f>
        <v>0</v>
      </c>
      <c r="AV65">
        <f>COUNTIF(Table1[[#This Row],[S0_2]:[S2_2]],"&gt;"&amp;[[#This Row],[U_2]])+COUNTIF(Table1[[#This Row],[S0_2]:[S2_2]],"&lt;"&amp;[[#This Row],[L_2]])</f>
        <v>0</v>
      </c>
      <c r="AX65">
        <f>_xlfn.MINIFS(Table1[[#This Row],[S0_2]:[S2_2]],Table1[[#This Row],[S0_2]:[S2_2]],"&gt;="&amp;[[#This Row],[L_2]],Table1[[#This Row],[S0_2]:[S2_2]],"&lt;="&amp;[[#This Row],[U_2]])</f>
        <v>0</v>
      </c>
      <c r="AY65">
        <f>_xlfn.MAXIFS(Table1[[#This Row],[S0_2]:[S2_2]],Table1[[#This Row],[S0_2]:[S2_2]],"&gt;="&amp;[[#This Row],[L_2]],Table1[[#This Row],[S0_2]:[S2_2]],"&lt;="&amp;[[#This Row],[U_2]])</f>
        <v>0</v>
      </c>
      <c r="AZ65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65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65">
        <f>IF([[#This Row],[Std_2]]&gt;0,ROUND([[#This Row],[Range_2]]/(6*[[#This Row],[Std_2]]),2),0)</f>
        <v>0</v>
      </c>
      <c r="BC65">
        <f>IF([[#This Row],[Std_2]]&gt;0,ROUND(MIN(ABS([[#This Row],[U_2]]-[[#This Row],[Mean_2]])/(3*[[#This Row],[Std_2]]),ABS([[#This Row],[Mean_2]]-[[#This Row],[L_2]])/(3*[[#This Row],[Std_2]])),2),0)</f>
        <v>0</v>
      </c>
      <c r="BE65">
        <v>0</v>
      </c>
      <c r="BF65">
        <v>0</v>
      </c>
      <c r="BG65">
        <v>0</v>
      </c>
      <c r="BH65">
        <v>0</v>
      </c>
      <c r="BI65">
        <v>0</v>
      </c>
      <c r="BK65">
        <v>122800000</v>
      </c>
      <c r="BL65">
        <v>122800000</v>
      </c>
      <c r="BM65">
        <v>122800000</v>
      </c>
      <c r="BO65" t="s">
        <v>96</v>
      </c>
      <c r="BP65" t="s">
        <v>74</v>
      </c>
    </row>
    <row r="66" spans="1:68">
      <c r="A66" t="s">
        <v>164</v>
      </c>
      <c r="B66" t="s">
        <v>70</v>
      </c>
      <c r="C66" t="s">
        <v>152</v>
      </c>
      <c r="D66" t="s">
        <v>104</v>
      </c>
      <c r="O66">
        <f>1</f>
        <v>0</v>
      </c>
      <c r="P66">
        <f>1</f>
        <v>0</v>
      </c>
      <c r="Q66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66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66">
        <f>[[#This Row],[U_1]]-[[#This Row],[L_1]]</f>
        <v>0</v>
      </c>
      <c r="T66">
        <f>COUNTIF(Table1[[#This Row],[S0_1]:[S1_1]],"&gt;"&amp;[[#This Row],[U_1]])+COUNTIF(Table1[[#This Row],[S0_1]:[S1_1]],"&lt;"&amp;[[#This Row],[L_1]])</f>
        <v>0</v>
      </c>
      <c r="V66">
        <f>_xlfn.MINIFS(Table1[[#This Row],[S0_1]:[S1_1]],Table1[[#This Row],[S0_1]:[S1_1]],"&gt;="&amp;[[#This Row],[L_1]],Table1[[#This Row],[S0_1]:[S1_1]],"&lt;="&amp;[[#This Row],[U_1]])</f>
        <v>0</v>
      </c>
      <c r="W66">
        <f>_xlfn.MAXIFS(Table1[[#This Row],[S0_1]:[S1_1]],Table1[[#This Row],[S0_1]:[S1_1]],"&gt;="&amp;[[#This Row],[L_1]],Table1[[#This Row],[S0_1]:[S1_1]],"&lt;="&amp;[[#This Row],[U_1]])</f>
        <v>0</v>
      </c>
      <c r="X66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66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66">
        <f>IF([[#This Row],[Std_1]]&gt;0,ROUND([[#This Row],[Range_1]]/(6*[[#This Row],[Std_1]]),2),0)</f>
        <v>0</v>
      </c>
      <c r="AA66">
        <f>IF([[#This Row],[Std_1]]&gt;0,ROUND(MIN(ABS([[#This Row],[U_1]]-[[#This Row],[Mean_1]])/(3*[[#This Row],[Std_1]]),ABS([[#This Row],[Mean_1]]-[[#This Row],[L_1]])/(3*[[#This Row],[Std_1]])),2),0)</f>
        <v>0</v>
      </c>
      <c r="AC66">
        <v>0</v>
      </c>
      <c r="AD66">
        <v>0</v>
      </c>
      <c r="AE66">
        <v>0</v>
      </c>
      <c r="AF66">
        <v>0</v>
      </c>
      <c r="AG66">
        <v>0</v>
      </c>
      <c r="AI66">
        <v>144200000</v>
      </c>
      <c r="AJ66">
        <v>144200000</v>
      </c>
      <c r="AQ66">
        <f>1</f>
        <v>0</v>
      </c>
      <c r="AR66">
        <f>1</f>
        <v>0</v>
      </c>
      <c r="AS66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66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66">
        <f>[[#This Row],[U_2]]-[[#This Row],[L_2]]</f>
        <v>0</v>
      </c>
      <c r="AV66">
        <f>COUNTIF(Table1[[#This Row],[S0_2]:[S2_2]],"&gt;"&amp;[[#This Row],[U_2]])+COUNTIF(Table1[[#This Row],[S0_2]:[S2_2]],"&lt;"&amp;[[#This Row],[L_2]])</f>
        <v>0</v>
      </c>
      <c r="AX66">
        <f>_xlfn.MINIFS(Table1[[#This Row],[S0_2]:[S2_2]],Table1[[#This Row],[S0_2]:[S2_2]],"&gt;="&amp;[[#This Row],[L_2]],Table1[[#This Row],[S0_2]:[S2_2]],"&lt;="&amp;[[#This Row],[U_2]])</f>
        <v>0</v>
      </c>
      <c r="AY66">
        <f>_xlfn.MAXIFS(Table1[[#This Row],[S0_2]:[S2_2]],Table1[[#This Row],[S0_2]:[S2_2]],"&gt;="&amp;[[#This Row],[L_2]],Table1[[#This Row],[S0_2]:[S2_2]],"&lt;="&amp;[[#This Row],[U_2]])</f>
        <v>0</v>
      </c>
      <c r="AZ66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66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66">
        <f>IF([[#This Row],[Std_2]]&gt;0,ROUND([[#This Row],[Range_2]]/(6*[[#This Row],[Std_2]]),2),0)</f>
        <v>0</v>
      </c>
      <c r="BC66">
        <f>IF([[#This Row],[Std_2]]&gt;0,ROUND(MIN(ABS([[#This Row],[U_2]]-[[#This Row],[Mean_2]])/(3*[[#This Row],[Std_2]]),ABS([[#This Row],[Mean_2]]-[[#This Row],[L_2]])/(3*[[#This Row],[Std_2]])),2),0)</f>
        <v>0</v>
      </c>
      <c r="BE66">
        <v>0</v>
      </c>
      <c r="BF66">
        <v>0</v>
      </c>
      <c r="BG66">
        <v>0</v>
      </c>
      <c r="BH66">
        <v>0</v>
      </c>
      <c r="BI66">
        <v>0</v>
      </c>
      <c r="BK66">
        <v>144200000</v>
      </c>
      <c r="BL66">
        <v>144200000</v>
      </c>
      <c r="BM66">
        <v>144200000</v>
      </c>
      <c r="BO66" t="s">
        <v>73</v>
      </c>
      <c r="BP66" t="s">
        <v>105</v>
      </c>
    </row>
    <row r="67" spans="1:68">
      <c r="A67" t="s">
        <v>165</v>
      </c>
      <c r="B67" t="s">
        <v>70</v>
      </c>
      <c r="C67" t="s">
        <v>152</v>
      </c>
      <c r="D67" t="s">
        <v>107</v>
      </c>
      <c r="O67">
        <f>1</f>
        <v>0</v>
      </c>
      <c r="P67">
        <f>1</f>
        <v>0</v>
      </c>
      <c r="Q67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67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67">
        <f>[[#This Row],[U_1]]-[[#This Row],[L_1]]</f>
        <v>0</v>
      </c>
      <c r="T67">
        <f>COUNTIF(Table1[[#This Row],[S0_1]:[S1_1]],"&gt;"&amp;[[#This Row],[U_1]])+COUNTIF(Table1[[#This Row],[S0_1]:[S1_1]],"&lt;"&amp;[[#This Row],[L_1]])</f>
        <v>0</v>
      </c>
      <c r="V67">
        <f>_xlfn.MINIFS(Table1[[#This Row],[S0_1]:[S1_1]],Table1[[#This Row],[S0_1]:[S1_1]],"&gt;="&amp;[[#This Row],[L_1]],Table1[[#This Row],[S0_1]:[S1_1]],"&lt;="&amp;[[#This Row],[U_1]])</f>
        <v>0</v>
      </c>
      <c r="W67">
        <f>_xlfn.MAXIFS(Table1[[#This Row],[S0_1]:[S1_1]],Table1[[#This Row],[S0_1]:[S1_1]],"&gt;="&amp;[[#This Row],[L_1]],Table1[[#This Row],[S0_1]:[S1_1]],"&lt;="&amp;[[#This Row],[U_1]])</f>
        <v>0</v>
      </c>
      <c r="X67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67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67">
        <f>IF([[#This Row],[Std_1]]&gt;0,ROUND([[#This Row],[Range_1]]/(6*[[#This Row],[Std_1]]),2),0)</f>
        <v>0</v>
      </c>
      <c r="AA67">
        <f>IF([[#This Row],[Std_1]]&gt;0,ROUND(MIN(ABS([[#This Row],[U_1]]-[[#This Row],[Mean_1]])/(3*[[#This Row],[Std_1]]),ABS([[#This Row],[Mean_1]]-[[#This Row],[L_1]])/(3*[[#This Row],[Std_1]])),2),0)</f>
        <v>0</v>
      </c>
      <c r="AC67">
        <v>0</v>
      </c>
      <c r="AD67">
        <v>0</v>
      </c>
      <c r="AE67">
        <v>0</v>
      </c>
      <c r="AF67">
        <v>0</v>
      </c>
      <c r="AG67">
        <v>0</v>
      </c>
      <c r="AI67">
        <v>164600000</v>
      </c>
      <c r="AJ67">
        <v>164600000</v>
      </c>
      <c r="AQ67">
        <f>1</f>
        <v>0</v>
      </c>
      <c r="AR67">
        <f>1</f>
        <v>0</v>
      </c>
      <c r="AS67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67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67">
        <f>[[#This Row],[U_2]]-[[#This Row],[L_2]]</f>
        <v>0</v>
      </c>
      <c r="AV67">
        <f>COUNTIF(Table1[[#This Row],[S0_2]:[S2_2]],"&gt;"&amp;[[#This Row],[U_2]])+COUNTIF(Table1[[#This Row],[S0_2]:[S2_2]],"&lt;"&amp;[[#This Row],[L_2]])</f>
        <v>0</v>
      </c>
      <c r="AX67">
        <f>_xlfn.MINIFS(Table1[[#This Row],[S0_2]:[S2_2]],Table1[[#This Row],[S0_2]:[S2_2]],"&gt;="&amp;[[#This Row],[L_2]],Table1[[#This Row],[S0_2]:[S2_2]],"&lt;="&amp;[[#This Row],[U_2]])</f>
        <v>0</v>
      </c>
      <c r="AY67">
        <f>_xlfn.MAXIFS(Table1[[#This Row],[S0_2]:[S2_2]],Table1[[#This Row],[S0_2]:[S2_2]],"&gt;="&amp;[[#This Row],[L_2]],Table1[[#This Row],[S0_2]:[S2_2]],"&lt;="&amp;[[#This Row],[U_2]])</f>
        <v>0</v>
      </c>
      <c r="AZ67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67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67">
        <f>IF([[#This Row],[Std_2]]&gt;0,ROUND([[#This Row],[Range_2]]/(6*[[#This Row],[Std_2]]),2),0)</f>
        <v>0</v>
      </c>
      <c r="BC67">
        <f>IF([[#This Row],[Std_2]]&gt;0,ROUND(MIN(ABS([[#This Row],[U_2]]-[[#This Row],[Mean_2]])/(3*[[#This Row],[Std_2]]),ABS([[#This Row],[Mean_2]]-[[#This Row],[L_2]])/(3*[[#This Row],[Std_2]])),2),0)</f>
        <v>0</v>
      </c>
      <c r="BE67">
        <v>0</v>
      </c>
      <c r="BF67">
        <v>0</v>
      </c>
      <c r="BG67">
        <v>0</v>
      </c>
      <c r="BH67">
        <v>0</v>
      </c>
      <c r="BI67">
        <v>0</v>
      </c>
      <c r="BK67">
        <v>164600000</v>
      </c>
      <c r="BL67">
        <v>164600000</v>
      </c>
      <c r="BM67">
        <v>164600000</v>
      </c>
      <c r="BO67" t="s">
        <v>73</v>
      </c>
      <c r="BP67" t="s">
        <v>108</v>
      </c>
    </row>
    <row r="68" spans="1:68">
      <c r="A68" t="s">
        <v>166</v>
      </c>
      <c r="B68" t="s">
        <v>70</v>
      </c>
      <c r="C68" t="s">
        <v>152</v>
      </c>
      <c r="D68" t="s">
        <v>110</v>
      </c>
      <c r="O68">
        <f>1</f>
        <v>0</v>
      </c>
      <c r="P68">
        <f>1</f>
        <v>0</v>
      </c>
      <c r="Q68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68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68">
        <f>[[#This Row],[U_1]]-[[#This Row],[L_1]]</f>
        <v>0</v>
      </c>
      <c r="T68">
        <f>COUNTIF(Table1[[#This Row],[S0_1]:[S1_1]],"&gt;"&amp;[[#This Row],[U_1]])+COUNTIF(Table1[[#This Row],[S0_1]:[S1_1]],"&lt;"&amp;[[#This Row],[L_1]])</f>
        <v>0</v>
      </c>
      <c r="V68">
        <f>_xlfn.MINIFS(Table1[[#This Row],[S0_1]:[S1_1]],Table1[[#This Row],[S0_1]:[S1_1]],"&gt;="&amp;[[#This Row],[L_1]],Table1[[#This Row],[S0_1]:[S1_1]],"&lt;="&amp;[[#This Row],[U_1]])</f>
        <v>0</v>
      </c>
      <c r="W68">
        <f>_xlfn.MAXIFS(Table1[[#This Row],[S0_1]:[S1_1]],Table1[[#This Row],[S0_1]:[S1_1]],"&gt;="&amp;[[#This Row],[L_1]],Table1[[#This Row],[S0_1]:[S1_1]],"&lt;="&amp;[[#This Row],[U_1]])</f>
        <v>0</v>
      </c>
      <c r="X68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68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68">
        <f>IF([[#This Row],[Std_1]]&gt;0,ROUND([[#This Row],[Range_1]]/(6*[[#This Row],[Std_1]]),2),0)</f>
        <v>0</v>
      </c>
      <c r="AA68">
        <f>IF([[#This Row],[Std_1]]&gt;0,ROUND(MIN(ABS([[#This Row],[U_1]]-[[#This Row],[Mean_1]])/(3*[[#This Row],[Std_1]]),ABS([[#This Row],[Mean_1]]-[[#This Row],[L_1]])/(3*[[#This Row],[Std_1]])),2),0)</f>
        <v>0</v>
      </c>
      <c r="AC68">
        <v>0</v>
      </c>
      <c r="AD68">
        <v>0</v>
      </c>
      <c r="AE68">
        <v>0</v>
      </c>
      <c r="AF68">
        <v>0</v>
      </c>
      <c r="AG68">
        <v>0</v>
      </c>
      <c r="AI68">
        <v>174500000</v>
      </c>
      <c r="AJ68">
        <v>174500000</v>
      </c>
      <c r="AQ68">
        <f>1</f>
        <v>0</v>
      </c>
      <c r="AR68">
        <f>1</f>
        <v>0</v>
      </c>
      <c r="AS68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68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68">
        <f>[[#This Row],[U_2]]-[[#This Row],[L_2]]</f>
        <v>0</v>
      </c>
      <c r="AV68">
        <f>COUNTIF(Table1[[#This Row],[S0_2]:[S2_2]],"&gt;"&amp;[[#This Row],[U_2]])+COUNTIF(Table1[[#This Row],[S0_2]:[S2_2]],"&lt;"&amp;[[#This Row],[L_2]])</f>
        <v>0</v>
      </c>
      <c r="AX68">
        <f>_xlfn.MINIFS(Table1[[#This Row],[S0_2]:[S2_2]],Table1[[#This Row],[S0_2]:[S2_2]],"&gt;="&amp;[[#This Row],[L_2]],Table1[[#This Row],[S0_2]:[S2_2]],"&lt;="&amp;[[#This Row],[U_2]])</f>
        <v>0</v>
      </c>
      <c r="AY68">
        <f>_xlfn.MAXIFS(Table1[[#This Row],[S0_2]:[S2_2]],Table1[[#This Row],[S0_2]:[S2_2]],"&gt;="&amp;[[#This Row],[L_2]],Table1[[#This Row],[S0_2]:[S2_2]],"&lt;="&amp;[[#This Row],[U_2]])</f>
        <v>0</v>
      </c>
      <c r="AZ68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68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68">
        <f>IF([[#This Row],[Std_2]]&gt;0,ROUND([[#This Row],[Range_2]]/(6*[[#This Row],[Std_2]]),2),0)</f>
        <v>0</v>
      </c>
      <c r="BC68">
        <f>IF([[#This Row],[Std_2]]&gt;0,ROUND(MIN(ABS([[#This Row],[U_2]]-[[#This Row],[Mean_2]])/(3*[[#This Row],[Std_2]]),ABS([[#This Row],[Mean_2]]-[[#This Row],[L_2]])/(3*[[#This Row],[Std_2]])),2),0)</f>
        <v>0</v>
      </c>
      <c r="BE68">
        <v>0</v>
      </c>
      <c r="BF68">
        <v>0</v>
      </c>
      <c r="BG68">
        <v>0</v>
      </c>
      <c r="BH68">
        <v>0</v>
      </c>
      <c r="BI68">
        <v>0</v>
      </c>
      <c r="BK68">
        <v>174500000</v>
      </c>
      <c r="BL68">
        <v>174500000</v>
      </c>
      <c r="BM68">
        <v>174500000</v>
      </c>
      <c r="BO68" t="s">
        <v>96</v>
      </c>
      <c r="BP68" t="s">
        <v>80</v>
      </c>
    </row>
    <row r="69" spans="1:68">
      <c r="A69" t="s">
        <v>167</v>
      </c>
      <c r="B69" t="s">
        <v>70</v>
      </c>
      <c r="C69" t="s">
        <v>152</v>
      </c>
      <c r="D69" t="s">
        <v>112</v>
      </c>
      <c r="O69">
        <f>1</f>
        <v>0</v>
      </c>
      <c r="P69">
        <f>1</f>
        <v>0</v>
      </c>
      <c r="Q69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69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69">
        <f>[[#This Row],[U_1]]-[[#This Row],[L_1]]</f>
        <v>0</v>
      </c>
      <c r="T69">
        <f>COUNTIF(Table1[[#This Row],[S0_1]:[S1_1]],"&gt;"&amp;[[#This Row],[U_1]])+COUNTIF(Table1[[#This Row],[S0_1]:[S1_1]],"&lt;"&amp;[[#This Row],[L_1]])</f>
        <v>0</v>
      </c>
      <c r="V69">
        <f>_xlfn.MINIFS(Table1[[#This Row],[S0_1]:[S1_1]],Table1[[#This Row],[S0_1]:[S1_1]],"&gt;="&amp;[[#This Row],[L_1]],Table1[[#This Row],[S0_1]:[S1_1]],"&lt;="&amp;[[#This Row],[U_1]])</f>
        <v>0</v>
      </c>
      <c r="W69">
        <f>_xlfn.MAXIFS(Table1[[#This Row],[S0_1]:[S1_1]],Table1[[#This Row],[S0_1]:[S1_1]],"&gt;="&amp;[[#This Row],[L_1]],Table1[[#This Row],[S0_1]:[S1_1]],"&lt;="&amp;[[#This Row],[U_1]])</f>
        <v>0</v>
      </c>
      <c r="X69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69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69">
        <f>IF([[#This Row],[Std_1]]&gt;0,ROUND([[#This Row],[Range_1]]/(6*[[#This Row],[Std_1]]),2),0)</f>
        <v>0</v>
      </c>
      <c r="AA69">
        <f>IF([[#This Row],[Std_1]]&gt;0,ROUND(MIN(ABS([[#This Row],[U_1]]-[[#This Row],[Mean_1]])/(3*[[#This Row],[Std_1]]),ABS([[#This Row],[Mean_1]]-[[#This Row],[L_1]])/(3*[[#This Row],[Std_1]])),2),0)</f>
        <v>0</v>
      </c>
      <c r="AC69">
        <v>0</v>
      </c>
      <c r="AD69">
        <v>0</v>
      </c>
      <c r="AE69">
        <v>0</v>
      </c>
      <c r="AF69">
        <v>0</v>
      </c>
      <c r="AG69">
        <v>0</v>
      </c>
      <c r="AI69">
        <v>165600000</v>
      </c>
      <c r="AJ69">
        <v>165600000</v>
      </c>
      <c r="AQ69">
        <f>1</f>
        <v>0</v>
      </c>
      <c r="AR69">
        <f>1</f>
        <v>0</v>
      </c>
      <c r="AS69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69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69">
        <f>[[#This Row],[U_2]]-[[#This Row],[L_2]]</f>
        <v>0</v>
      </c>
      <c r="AV69">
        <f>COUNTIF(Table1[[#This Row],[S0_2]:[S2_2]],"&gt;"&amp;[[#This Row],[U_2]])+COUNTIF(Table1[[#This Row],[S0_2]:[S2_2]],"&lt;"&amp;[[#This Row],[L_2]])</f>
        <v>0</v>
      </c>
      <c r="AX69">
        <f>_xlfn.MINIFS(Table1[[#This Row],[S0_2]:[S2_2]],Table1[[#This Row],[S0_2]:[S2_2]],"&gt;="&amp;[[#This Row],[L_2]],Table1[[#This Row],[S0_2]:[S2_2]],"&lt;="&amp;[[#This Row],[U_2]])</f>
        <v>0</v>
      </c>
      <c r="AY69">
        <f>_xlfn.MAXIFS(Table1[[#This Row],[S0_2]:[S2_2]],Table1[[#This Row],[S0_2]:[S2_2]],"&gt;="&amp;[[#This Row],[L_2]],Table1[[#This Row],[S0_2]:[S2_2]],"&lt;="&amp;[[#This Row],[U_2]])</f>
        <v>0</v>
      </c>
      <c r="AZ69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69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69">
        <f>IF([[#This Row],[Std_2]]&gt;0,ROUND([[#This Row],[Range_2]]/(6*[[#This Row],[Std_2]]),2),0)</f>
        <v>0</v>
      </c>
      <c r="BC69">
        <f>IF([[#This Row],[Std_2]]&gt;0,ROUND(MIN(ABS([[#This Row],[U_2]]-[[#This Row],[Mean_2]])/(3*[[#This Row],[Std_2]]),ABS([[#This Row],[Mean_2]]-[[#This Row],[L_2]])/(3*[[#This Row],[Std_2]])),2),0)</f>
        <v>0</v>
      </c>
      <c r="BE69">
        <v>0</v>
      </c>
      <c r="BF69">
        <v>0</v>
      </c>
      <c r="BG69">
        <v>0</v>
      </c>
      <c r="BH69">
        <v>0</v>
      </c>
      <c r="BI69">
        <v>0</v>
      </c>
      <c r="BK69">
        <v>165600000</v>
      </c>
      <c r="BL69">
        <v>165600000</v>
      </c>
      <c r="BM69">
        <v>165600000</v>
      </c>
      <c r="BO69" t="s">
        <v>83</v>
      </c>
      <c r="BP69" t="s">
        <v>108</v>
      </c>
    </row>
    <row r="70" spans="1:68">
      <c r="A70" t="s">
        <v>168</v>
      </c>
      <c r="B70" t="s">
        <v>70</v>
      </c>
      <c r="C70" t="s">
        <v>152</v>
      </c>
      <c r="D70" t="s">
        <v>114</v>
      </c>
      <c r="O70">
        <f>1</f>
        <v>0</v>
      </c>
      <c r="P70">
        <f>1</f>
        <v>0</v>
      </c>
      <c r="Q70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70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70">
        <f>[[#This Row],[U_1]]-[[#This Row],[L_1]]</f>
        <v>0</v>
      </c>
      <c r="T70">
        <f>COUNTIF(Table1[[#This Row],[S0_1]:[S1_1]],"&gt;"&amp;[[#This Row],[U_1]])+COUNTIF(Table1[[#This Row],[S0_1]:[S1_1]],"&lt;"&amp;[[#This Row],[L_1]])</f>
        <v>0</v>
      </c>
      <c r="V70">
        <f>_xlfn.MINIFS(Table1[[#This Row],[S0_1]:[S1_1]],Table1[[#This Row],[S0_1]:[S1_1]],"&gt;="&amp;[[#This Row],[L_1]],Table1[[#This Row],[S0_1]:[S1_1]],"&lt;="&amp;[[#This Row],[U_1]])</f>
        <v>0</v>
      </c>
      <c r="W70">
        <f>_xlfn.MAXIFS(Table1[[#This Row],[S0_1]:[S1_1]],Table1[[#This Row],[S0_1]:[S1_1]],"&gt;="&amp;[[#This Row],[L_1]],Table1[[#This Row],[S0_1]:[S1_1]],"&lt;="&amp;[[#This Row],[U_1]])</f>
        <v>0</v>
      </c>
      <c r="X70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70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70">
        <f>IF([[#This Row],[Std_1]]&gt;0,ROUND([[#This Row],[Range_1]]/(6*[[#This Row],[Std_1]]),2),0)</f>
        <v>0</v>
      </c>
      <c r="AA70">
        <f>IF([[#This Row],[Std_1]]&gt;0,ROUND(MIN(ABS([[#This Row],[U_1]]-[[#This Row],[Mean_1]])/(3*[[#This Row],[Std_1]]),ABS([[#This Row],[Mean_1]]-[[#This Row],[L_1]])/(3*[[#This Row],[Std_1]])),2),0)</f>
        <v>0</v>
      </c>
      <c r="AC70">
        <v>0</v>
      </c>
      <c r="AD70">
        <v>0</v>
      </c>
      <c r="AE70">
        <v>0</v>
      </c>
      <c r="AF70">
        <v>0</v>
      </c>
      <c r="AG70">
        <v>0</v>
      </c>
      <c r="AI70">
        <v>145700000</v>
      </c>
      <c r="AJ70">
        <v>145700000</v>
      </c>
      <c r="AQ70">
        <f>1</f>
        <v>0</v>
      </c>
      <c r="AR70">
        <f>1</f>
        <v>0</v>
      </c>
      <c r="AS70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70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70">
        <f>[[#This Row],[U_2]]-[[#This Row],[L_2]]</f>
        <v>0</v>
      </c>
      <c r="AV70">
        <f>COUNTIF(Table1[[#This Row],[S0_2]:[S2_2]],"&gt;"&amp;[[#This Row],[U_2]])+COUNTIF(Table1[[#This Row],[S0_2]:[S2_2]],"&lt;"&amp;[[#This Row],[L_2]])</f>
        <v>0</v>
      </c>
      <c r="AX70">
        <f>_xlfn.MINIFS(Table1[[#This Row],[S0_2]:[S2_2]],Table1[[#This Row],[S0_2]:[S2_2]],"&gt;="&amp;[[#This Row],[L_2]],Table1[[#This Row],[S0_2]:[S2_2]],"&lt;="&amp;[[#This Row],[U_2]])</f>
        <v>0</v>
      </c>
      <c r="AY70">
        <f>_xlfn.MAXIFS(Table1[[#This Row],[S0_2]:[S2_2]],Table1[[#This Row],[S0_2]:[S2_2]],"&gt;="&amp;[[#This Row],[L_2]],Table1[[#This Row],[S0_2]:[S2_2]],"&lt;="&amp;[[#This Row],[U_2]])</f>
        <v>0</v>
      </c>
      <c r="AZ70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70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70">
        <f>IF([[#This Row],[Std_2]]&gt;0,ROUND([[#This Row],[Range_2]]/(6*[[#This Row],[Std_2]]),2),0)</f>
        <v>0</v>
      </c>
      <c r="BC70">
        <f>IF([[#This Row],[Std_2]]&gt;0,ROUND(MIN(ABS([[#This Row],[U_2]]-[[#This Row],[Mean_2]])/(3*[[#This Row],[Std_2]]),ABS([[#This Row],[Mean_2]]-[[#This Row],[L_2]])/(3*[[#This Row],[Std_2]])),2),0)</f>
        <v>0</v>
      </c>
      <c r="BE70">
        <v>0</v>
      </c>
      <c r="BF70">
        <v>0</v>
      </c>
      <c r="BG70">
        <v>0</v>
      </c>
      <c r="BH70">
        <v>0</v>
      </c>
      <c r="BI70">
        <v>0</v>
      </c>
      <c r="BK70">
        <v>145700000</v>
      </c>
      <c r="BL70">
        <v>145700000</v>
      </c>
      <c r="BM70">
        <v>145700000</v>
      </c>
      <c r="BO70" t="s">
        <v>83</v>
      </c>
      <c r="BP70" t="s">
        <v>105</v>
      </c>
    </row>
    <row r="71" spans="1:68">
      <c r="A71" t="s">
        <v>169</v>
      </c>
      <c r="B71" t="s">
        <v>116</v>
      </c>
      <c r="C71" t="s">
        <v>152</v>
      </c>
      <c r="D71" t="s">
        <v>72</v>
      </c>
      <c r="O71">
        <f>1</f>
        <v>0</v>
      </c>
      <c r="P71">
        <f>1</f>
        <v>0</v>
      </c>
      <c r="Q71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71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71">
        <f>[[#This Row],[U_1]]-[[#This Row],[L_1]]</f>
        <v>0</v>
      </c>
      <c r="T71">
        <f>COUNTIF(Table1[[#This Row],[S0_1]:[S1_1]],"&gt;"&amp;[[#This Row],[U_1]])+COUNTIF(Table1[[#This Row],[S0_1]:[S1_1]],"&lt;"&amp;[[#This Row],[L_1]])</f>
        <v>0</v>
      </c>
      <c r="V71">
        <f>_xlfn.MINIFS(Table1[[#This Row],[S0_1]:[S1_1]],Table1[[#This Row],[S0_1]:[S1_1]],"&gt;="&amp;[[#This Row],[L_1]],Table1[[#This Row],[S0_1]:[S1_1]],"&lt;="&amp;[[#This Row],[U_1]])</f>
        <v>0</v>
      </c>
      <c r="W71">
        <f>_xlfn.MAXIFS(Table1[[#This Row],[S0_1]:[S1_1]],Table1[[#This Row],[S0_1]:[S1_1]],"&gt;="&amp;[[#This Row],[L_1]],Table1[[#This Row],[S0_1]:[S1_1]],"&lt;="&amp;[[#This Row],[U_1]])</f>
        <v>0</v>
      </c>
      <c r="X71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71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71">
        <f>IF([[#This Row],[Std_1]]&gt;0,ROUND([[#This Row],[Range_1]]/(6*[[#This Row],[Std_1]]),2),0)</f>
        <v>0</v>
      </c>
      <c r="AA71">
        <f>IF([[#This Row],[Std_1]]&gt;0,ROUND(MIN(ABS([[#This Row],[U_1]]-[[#This Row],[Mean_1]])/(3*[[#This Row],[Std_1]]),ABS([[#This Row],[Mean_1]]-[[#This Row],[L_1]])/(3*[[#This Row],[Std_1]])),2),0)</f>
        <v>0</v>
      </c>
      <c r="AC71">
        <v>0</v>
      </c>
      <c r="AD71">
        <v>0</v>
      </c>
      <c r="AE71">
        <v>0</v>
      </c>
      <c r="AF71">
        <v>0</v>
      </c>
      <c r="AG71">
        <v>0</v>
      </c>
      <c r="AI71">
        <v>212200000</v>
      </c>
      <c r="AJ71">
        <v>212200000</v>
      </c>
      <c r="AQ71">
        <f>1</f>
        <v>0</v>
      </c>
      <c r="AR71">
        <f>1</f>
        <v>0</v>
      </c>
      <c r="AS71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71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71">
        <f>[[#This Row],[U_2]]-[[#This Row],[L_2]]</f>
        <v>0</v>
      </c>
      <c r="AV71">
        <f>COUNTIF(Table1[[#This Row],[S0_2]:[S2_2]],"&gt;"&amp;[[#This Row],[U_2]])+COUNTIF(Table1[[#This Row],[S0_2]:[S2_2]],"&lt;"&amp;[[#This Row],[L_2]])</f>
        <v>0</v>
      </c>
      <c r="AX71">
        <f>_xlfn.MINIFS(Table1[[#This Row],[S0_2]:[S2_2]],Table1[[#This Row],[S0_2]:[S2_2]],"&gt;="&amp;[[#This Row],[L_2]],Table1[[#This Row],[S0_2]:[S2_2]],"&lt;="&amp;[[#This Row],[U_2]])</f>
        <v>0</v>
      </c>
      <c r="AY71">
        <f>_xlfn.MAXIFS(Table1[[#This Row],[S0_2]:[S2_2]],Table1[[#This Row],[S0_2]:[S2_2]],"&gt;="&amp;[[#This Row],[L_2]],Table1[[#This Row],[S0_2]:[S2_2]],"&lt;="&amp;[[#This Row],[U_2]])</f>
        <v>0</v>
      </c>
      <c r="AZ71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71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71">
        <f>IF([[#This Row],[Std_2]]&gt;0,ROUND([[#This Row],[Range_2]]/(6*[[#This Row],[Std_2]]),2),0)</f>
        <v>0</v>
      </c>
      <c r="BC71">
        <f>IF([[#This Row],[Std_2]]&gt;0,ROUND(MIN(ABS([[#This Row],[U_2]]-[[#This Row],[Mean_2]])/(3*[[#This Row],[Std_2]]),ABS([[#This Row],[Mean_2]]-[[#This Row],[L_2]])/(3*[[#This Row],[Std_2]])),2),0)</f>
        <v>0</v>
      </c>
      <c r="BE71">
        <v>0</v>
      </c>
      <c r="BF71">
        <v>0</v>
      </c>
      <c r="BG71">
        <v>0</v>
      </c>
      <c r="BH71">
        <v>0</v>
      </c>
      <c r="BI71">
        <v>0</v>
      </c>
      <c r="BK71">
        <v>212200000</v>
      </c>
      <c r="BL71">
        <v>212200000</v>
      </c>
      <c r="BM71">
        <v>212200000</v>
      </c>
      <c r="BO71" t="s">
        <v>73</v>
      </c>
      <c r="BP71" t="s">
        <v>74</v>
      </c>
    </row>
    <row r="72" spans="1:68">
      <c r="A72" t="s">
        <v>170</v>
      </c>
      <c r="B72" t="s">
        <v>116</v>
      </c>
      <c r="C72" t="s">
        <v>152</v>
      </c>
      <c r="D72" t="s">
        <v>76</v>
      </c>
      <c r="O72">
        <f>1</f>
        <v>0</v>
      </c>
      <c r="P72">
        <f>1</f>
        <v>0</v>
      </c>
      <c r="Q72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72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72">
        <f>[[#This Row],[U_1]]-[[#This Row],[L_1]]</f>
        <v>0</v>
      </c>
      <c r="T72">
        <f>COUNTIF(Table1[[#This Row],[S0_1]:[S1_1]],"&gt;"&amp;[[#This Row],[U_1]])+COUNTIF(Table1[[#This Row],[S0_1]:[S1_1]],"&lt;"&amp;[[#This Row],[L_1]])</f>
        <v>0</v>
      </c>
      <c r="V72">
        <f>_xlfn.MINIFS(Table1[[#This Row],[S0_1]:[S1_1]],Table1[[#This Row],[S0_1]:[S1_1]],"&gt;="&amp;[[#This Row],[L_1]],Table1[[#This Row],[S0_1]:[S1_1]],"&lt;="&amp;[[#This Row],[U_1]])</f>
        <v>0</v>
      </c>
      <c r="W72">
        <f>_xlfn.MAXIFS(Table1[[#This Row],[S0_1]:[S1_1]],Table1[[#This Row],[S0_1]:[S1_1]],"&gt;="&amp;[[#This Row],[L_1]],Table1[[#This Row],[S0_1]:[S1_1]],"&lt;="&amp;[[#This Row],[U_1]])</f>
        <v>0</v>
      </c>
      <c r="X72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72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72">
        <f>IF([[#This Row],[Std_1]]&gt;0,ROUND([[#This Row],[Range_1]]/(6*[[#This Row],[Std_1]]),2),0)</f>
        <v>0</v>
      </c>
      <c r="AA72">
        <f>IF([[#This Row],[Std_1]]&gt;0,ROUND(MIN(ABS([[#This Row],[U_1]]-[[#This Row],[Mean_1]])/(3*[[#This Row],[Std_1]]),ABS([[#This Row],[Mean_1]]-[[#This Row],[L_1]])/(3*[[#This Row],[Std_1]])),2),0)</f>
        <v>0</v>
      </c>
      <c r="AC72">
        <v>0</v>
      </c>
      <c r="AD72">
        <v>0</v>
      </c>
      <c r="AE72">
        <v>0</v>
      </c>
      <c r="AF72">
        <v>0</v>
      </c>
      <c r="AG72">
        <v>0</v>
      </c>
      <c r="AI72">
        <v>153800000</v>
      </c>
      <c r="AJ72">
        <v>153800000</v>
      </c>
      <c r="AQ72">
        <f>1</f>
        <v>0</v>
      </c>
      <c r="AR72">
        <f>1</f>
        <v>0</v>
      </c>
      <c r="AS72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72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72">
        <f>[[#This Row],[U_2]]-[[#This Row],[L_2]]</f>
        <v>0</v>
      </c>
      <c r="AV72">
        <f>COUNTIF(Table1[[#This Row],[S0_2]:[S2_2]],"&gt;"&amp;[[#This Row],[U_2]])+COUNTIF(Table1[[#This Row],[S0_2]:[S2_2]],"&lt;"&amp;[[#This Row],[L_2]])</f>
        <v>0</v>
      </c>
      <c r="AX72">
        <f>_xlfn.MINIFS(Table1[[#This Row],[S0_2]:[S2_2]],Table1[[#This Row],[S0_2]:[S2_2]],"&gt;="&amp;[[#This Row],[L_2]],Table1[[#This Row],[S0_2]:[S2_2]],"&lt;="&amp;[[#This Row],[U_2]])</f>
        <v>0</v>
      </c>
      <c r="AY72">
        <f>_xlfn.MAXIFS(Table1[[#This Row],[S0_2]:[S2_2]],Table1[[#This Row],[S0_2]:[S2_2]],"&gt;="&amp;[[#This Row],[L_2]],Table1[[#This Row],[S0_2]:[S2_2]],"&lt;="&amp;[[#This Row],[U_2]])</f>
        <v>0</v>
      </c>
      <c r="AZ72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72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72">
        <f>IF([[#This Row],[Std_2]]&gt;0,ROUND([[#This Row],[Range_2]]/(6*[[#This Row],[Std_2]]),2),0)</f>
        <v>0</v>
      </c>
      <c r="BC72">
        <f>IF([[#This Row],[Std_2]]&gt;0,ROUND(MIN(ABS([[#This Row],[U_2]]-[[#This Row],[Mean_2]])/(3*[[#This Row],[Std_2]]),ABS([[#This Row],[Mean_2]]-[[#This Row],[L_2]])/(3*[[#This Row],[Std_2]])),2),0)</f>
        <v>0</v>
      </c>
      <c r="BE72">
        <v>0</v>
      </c>
      <c r="BF72">
        <v>0</v>
      </c>
      <c r="BG72">
        <v>0</v>
      </c>
      <c r="BH72">
        <v>0</v>
      </c>
      <c r="BI72">
        <v>0</v>
      </c>
      <c r="BK72">
        <v>153800000</v>
      </c>
      <c r="BL72">
        <v>153800000</v>
      </c>
      <c r="BM72">
        <v>153800000</v>
      </c>
      <c r="BO72" t="s">
        <v>73</v>
      </c>
      <c r="BP72" t="s">
        <v>77</v>
      </c>
    </row>
    <row r="73" spans="1:68">
      <c r="A73" t="s">
        <v>171</v>
      </c>
      <c r="B73" t="s">
        <v>116</v>
      </c>
      <c r="C73" t="s">
        <v>152</v>
      </c>
      <c r="D73" t="s">
        <v>79</v>
      </c>
      <c r="O73">
        <f>1</f>
        <v>0</v>
      </c>
      <c r="P73">
        <f>1</f>
        <v>0</v>
      </c>
      <c r="Q73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73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73">
        <f>[[#This Row],[U_1]]-[[#This Row],[L_1]]</f>
        <v>0</v>
      </c>
      <c r="T73">
        <f>COUNTIF(Table1[[#This Row],[S0_1]:[S1_1]],"&gt;"&amp;[[#This Row],[U_1]])+COUNTIF(Table1[[#This Row],[S0_1]:[S1_1]],"&lt;"&amp;[[#This Row],[L_1]])</f>
        <v>0</v>
      </c>
      <c r="V73">
        <f>_xlfn.MINIFS(Table1[[#This Row],[S0_1]:[S1_1]],Table1[[#This Row],[S0_1]:[S1_1]],"&gt;="&amp;[[#This Row],[L_1]],Table1[[#This Row],[S0_1]:[S1_1]],"&lt;="&amp;[[#This Row],[U_1]])</f>
        <v>0</v>
      </c>
      <c r="W73">
        <f>_xlfn.MAXIFS(Table1[[#This Row],[S0_1]:[S1_1]],Table1[[#This Row],[S0_1]:[S1_1]],"&gt;="&amp;[[#This Row],[L_1]],Table1[[#This Row],[S0_1]:[S1_1]],"&lt;="&amp;[[#This Row],[U_1]])</f>
        <v>0</v>
      </c>
      <c r="X73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73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73">
        <f>IF([[#This Row],[Std_1]]&gt;0,ROUND([[#This Row],[Range_1]]/(6*[[#This Row],[Std_1]]),2),0)</f>
        <v>0</v>
      </c>
      <c r="AA73">
        <f>IF([[#This Row],[Std_1]]&gt;0,ROUND(MIN(ABS([[#This Row],[U_1]]-[[#This Row],[Mean_1]])/(3*[[#This Row],[Std_1]]),ABS([[#This Row],[Mean_1]]-[[#This Row],[L_1]])/(3*[[#This Row],[Std_1]])),2),0)</f>
        <v>0</v>
      </c>
      <c r="AC73">
        <v>0</v>
      </c>
      <c r="AD73">
        <v>0</v>
      </c>
      <c r="AE73">
        <v>0</v>
      </c>
      <c r="AF73">
        <v>0</v>
      </c>
      <c r="AG73">
        <v>0</v>
      </c>
      <c r="AI73">
        <v>265100000</v>
      </c>
      <c r="AJ73">
        <v>265100000</v>
      </c>
      <c r="AQ73">
        <f>1</f>
        <v>0</v>
      </c>
      <c r="AR73">
        <f>1</f>
        <v>0</v>
      </c>
      <c r="AS73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73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73">
        <f>[[#This Row],[U_2]]-[[#This Row],[L_2]]</f>
        <v>0</v>
      </c>
      <c r="AV73">
        <f>COUNTIF(Table1[[#This Row],[S0_2]:[S2_2]],"&gt;"&amp;[[#This Row],[U_2]])+COUNTIF(Table1[[#This Row],[S0_2]:[S2_2]],"&lt;"&amp;[[#This Row],[L_2]])</f>
        <v>0</v>
      </c>
      <c r="AX73">
        <f>_xlfn.MINIFS(Table1[[#This Row],[S0_2]:[S2_2]],Table1[[#This Row],[S0_2]:[S2_2]],"&gt;="&amp;[[#This Row],[L_2]],Table1[[#This Row],[S0_2]:[S2_2]],"&lt;="&amp;[[#This Row],[U_2]])</f>
        <v>0</v>
      </c>
      <c r="AY73">
        <f>_xlfn.MAXIFS(Table1[[#This Row],[S0_2]:[S2_2]],Table1[[#This Row],[S0_2]:[S2_2]],"&gt;="&amp;[[#This Row],[L_2]],Table1[[#This Row],[S0_2]:[S2_2]],"&lt;="&amp;[[#This Row],[U_2]])</f>
        <v>0</v>
      </c>
      <c r="AZ73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73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73">
        <f>IF([[#This Row],[Std_2]]&gt;0,ROUND([[#This Row],[Range_2]]/(6*[[#This Row],[Std_2]]),2),0)</f>
        <v>0</v>
      </c>
      <c r="BC73">
        <f>IF([[#This Row],[Std_2]]&gt;0,ROUND(MIN(ABS([[#This Row],[U_2]]-[[#This Row],[Mean_2]])/(3*[[#This Row],[Std_2]]),ABS([[#This Row],[Mean_2]]-[[#This Row],[L_2]])/(3*[[#This Row],[Std_2]])),2),0)</f>
        <v>0</v>
      </c>
      <c r="BE73">
        <v>0</v>
      </c>
      <c r="BF73">
        <v>0</v>
      </c>
      <c r="BG73">
        <v>0</v>
      </c>
      <c r="BH73">
        <v>0</v>
      </c>
      <c r="BI73">
        <v>0</v>
      </c>
      <c r="BK73">
        <v>265100000</v>
      </c>
      <c r="BL73">
        <v>265100000</v>
      </c>
      <c r="BM73">
        <v>265100000</v>
      </c>
      <c r="BO73" t="s">
        <v>73</v>
      </c>
      <c r="BP73" t="s">
        <v>80</v>
      </c>
    </row>
    <row r="74" spans="1:68">
      <c r="A74" t="s">
        <v>172</v>
      </c>
      <c r="B74" t="s">
        <v>116</v>
      </c>
      <c r="C74" t="s">
        <v>152</v>
      </c>
      <c r="D74" t="s">
        <v>82</v>
      </c>
      <c r="O74">
        <f>1</f>
        <v>0</v>
      </c>
      <c r="P74">
        <f>1</f>
        <v>0</v>
      </c>
      <c r="Q74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74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74">
        <f>[[#This Row],[U_1]]-[[#This Row],[L_1]]</f>
        <v>0</v>
      </c>
      <c r="T74">
        <f>COUNTIF(Table1[[#This Row],[S0_1]:[S1_1]],"&gt;"&amp;[[#This Row],[U_1]])+COUNTIF(Table1[[#This Row],[S0_1]:[S1_1]],"&lt;"&amp;[[#This Row],[L_1]])</f>
        <v>0</v>
      </c>
      <c r="V74">
        <f>_xlfn.MINIFS(Table1[[#This Row],[S0_1]:[S1_1]],Table1[[#This Row],[S0_1]:[S1_1]],"&gt;="&amp;[[#This Row],[L_1]],Table1[[#This Row],[S0_1]:[S1_1]],"&lt;="&amp;[[#This Row],[U_1]])</f>
        <v>0</v>
      </c>
      <c r="W74">
        <f>_xlfn.MAXIFS(Table1[[#This Row],[S0_1]:[S1_1]],Table1[[#This Row],[S0_1]:[S1_1]],"&gt;="&amp;[[#This Row],[L_1]],Table1[[#This Row],[S0_1]:[S1_1]],"&lt;="&amp;[[#This Row],[U_1]])</f>
        <v>0</v>
      </c>
      <c r="X74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74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74">
        <f>IF([[#This Row],[Std_1]]&gt;0,ROUND([[#This Row],[Range_1]]/(6*[[#This Row],[Std_1]]),2),0)</f>
        <v>0</v>
      </c>
      <c r="AA74">
        <f>IF([[#This Row],[Std_1]]&gt;0,ROUND(MIN(ABS([[#This Row],[U_1]]-[[#This Row],[Mean_1]])/(3*[[#This Row],[Std_1]]),ABS([[#This Row],[Mean_1]]-[[#This Row],[L_1]])/(3*[[#This Row],[Std_1]])),2),0)</f>
        <v>0</v>
      </c>
      <c r="AC74">
        <v>0</v>
      </c>
      <c r="AD74">
        <v>0</v>
      </c>
      <c r="AE74">
        <v>0</v>
      </c>
      <c r="AF74">
        <v>0</v>
      </c>
      <c r="AG74">
        <v>0</v>
      </c>
      <c r="AI74">
        <v>154400000</v>
      </c>
      <c r="AJ74">
        <v>154400000</v>
      </c>
      <c r="AQ74">
        <f>1</f>
        <v>0</v>
      </c>
      <c r="AR74">
        <f>1</f>
        <v>0</v>
      </c>
      <c r="AS74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74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74">
        <f>[[#This Row],[U_2]]-[[#This Row],[L_2]]</f>
        <v>0</v>
      </c>
      <c r="AV74">
        <f>COUNTIF(Table1[[#This Row],[S0_2]:[S2_2]],"&gt;"&amp;[[#This Row],[U_2]])+COUNTIF(Table1[[#This Row],[S0_2]:[S2_2]],"&lt;"&amp;[[#This Row],[L_2]])</f>
        <v>0</v>
      </c>
      <c r="AX74">
        <f>_xlfn.MINIFS(Table1[[#This Row],[S0_2]:[S2_2]],Table1[[#This Row],[S0_2]:[S2_2]],"&gt;="&amp;[[#This Row],[L_2]],Table1[[#This Row],[S0_2]:[S2_2]],"&lt;="&amp;[[#This Row],[U_2]])</f>
        <v>0</v>
      </c>
      <c r="AY74">
        <f>_xlfn.MAXIFS(Table1[[#This Row],[S0_2]:[S2_2]],Table1[[#This Row],[S0_2]:[S2_2]],"&gt;="&amp;[[#This Row],[L_2]],Table1[[#This Row],[S0_2]:[S2_2]],"&lt;="&amp;[[#This Row],[U_2]])</f>
        <v>0</v>
      </c>
      <c r="AZ74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74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74">
        <f>IF([[#This Row],[Std_2]]&gt;0,ROUND([[#This Row],[Range_2]]/(6*[[#This Row],[Std_2]]),2),0)</f>
        <v>0</v>
      </c>
      <c r="BC74">
        <f>IF([[#This Row],[Std_2]]&gt;0,ROUND(MIN(ABS([[#This Row],[U_2]]-[[#This Row],[Mean_2]])/(3*[[#This Row],[Std_2]]),ABS([[#This Row],[Mean_2]]-[[#This Row],[L_2]])/(3*[[#This Row],[Std_2]])),2),0)</f>
        <v>0</v>
      </c>
      <c r="BE74">
        <v>0</v>
      </c>
      <c r="BF74">
        <v>0</v>
      </c>
      <c r="BG74">
        <v>0</v>
      </c>
      <c r="BH74">
        <v>0</v>
      </c>
      <c r="BI74">
        <v>0</v>
      </c>
      <c r="BK74">
        <v>154400000</v>
      </c>
      <c r="BL74">
        <v>154400000</v>
      </c>
      <c r="BM74">
        <v>154400000</v>
      </c>
      <c r="BO74" t="s">
        <v>83</v>
      </c>
      <c r="BP74" t="s">
        <v>77</v>
      </c>
    </row>
    <row r="75" spans="1:68">
      <c r="A75" t="s">
        <v>173</v>
      </c>
      <c r="B75" t="s">
        <v>116</v>
      </c>
      <c r="C75" t="s">
        <v>152</v>
      </c>
      <c r="D75" t="s">
        <v>85</v>
      </c>
      <c r="O75">
        <f>1</f>
        <v>0</v>
      </c>
      <c r="P75">
        <f>1</f>
        <v>0</v>
      </c>
      <c r="Q75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75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75">
        <f>[[#This Row],[U_1]]-[[#This Row],[L_1]]</f>
        <v>0</v>
      </c>
      <c r="T75">
        <f>COUNTIF(Table1[[#This Row],[S0_1]:[S1_1]],"&gt;"&amp;[[#This Row],[U_1]])+COUNTIF(Table1[[#This Row],[S0_1]:[S1_1]],"&lt;"&amp;[[#This Row],[L_1]])</f>
        <v>0</v>
      </c>
      <c r="V75">
        <f>_xlfn.MINIFS(Table1[[#This Row],[S0_1]:[S1_1]],Table1[[#This Row],[S0_1]:[S1_1]],"&gt;="&amp;[[#This Row],[L_1]],Table1[[#This Row],[S0_1]:[S1_1]],"&lt;="&amp;[[#This Row],[U_1]])</f>
        <v>0</v>
      </c>
      <c r="W75">
        <f>_xlfn.MAXIFS(Table1[[#This Row],[S0_1]:[S1_1]],Table1[[#This Row],[S0_1]:[S1_1]],"&gt;="&amp;[[#This Row],[L_1]],Table1[[#This Row],[S0_1]:[S1_1]],"&lt;="&amp;[[#This Row],[U_1]])</f>
        <v>0</v>
      </c>
      <c r="X75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75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75">
        <f>IF([[#This Row],[Std_1]]&gt;0,ROUND([[#This Row],[Range_1]]/(6*[[#This Row],[Std_1]]),2),0)</f>
        <v>0</v>
      </c>
      <c r="AA75">
        <f>IF([[#This Row],[Std_1]]&gt;0,ROUND(MIN(ABS([[#This Row],[U_1]]-[[#This Row],[Mean_1]])/(3*[[#This Row],[Std_1]]),ABS([[#This Row],[Mean_1]]-[[#This Row],[L_1]])/(3*[[#This Row],[Std_1]])),2),0)</f>
        <v>0</v>
      </c>
      <c r="AC75">
        <v>0</v>
      </c>
      <c r="AD75">
        <v>0</v>
      </c>
      <c r="AE75">
        <v>0</v>
      </c>
      <c r="AF75">
        <v>0</v>
      </c>
      <c r="AG75">
        <v>0</v>
      </c>
      <c r="AI75">
        <v>265100000</v>
      </c>
      <c r="AJ75">
        <v>265100000</v>
      </c>
      <c r="AQ75">
        <f>1</f>
        <v>0</v>
      </c>
      <c r="AR75">
        <f>1</f>
        <v>0</v>
      </c>
      <c r="AS75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75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75">
        <f>[[#This Row],[U_2]]-[[#This Row],[L_2]]</f>
        <v>0</v>
      </c>
      <c r="AV75">
        <f>COUNTIF(Table1[[#This Row],[S0_2]:[S2_2]],"&gt;"&amp;[[#This Row],[U_2]])+COUNTIF(Table1[[#This Row],[S0_2]:[S2_2]],"&lt;"&amp;[[#This Row],[L_2]])</f>
        <v>0</v>
      </c>
      <c r="AX75">
        <f>_xlfn.MINIFS(Table1[[#This Row],[S0_2]:[S2_2]],Table1[[#This Row],[S0_2]:[S2_2]],"&gt;="&amp;[[#This Row],[L_2]],Table1[[#This Row],[S0_2]:[S2_2]],"&lt;="&amp;[[#This Row],[U_2]])</f>
        <v>0</v>
      </c>
      <c r="AY75">
        <f>_xlfn.MAXIFS(Table1[[#This Row],[S0_2]:[S2_2]],Table1[[#This Row],[S0_2]:[S2_2]],"&gt;="&amp;[[#This Row],[L_2]],Table1[[#This Row],[S0_2]:[S2_2]],"&lt;="&amp;[[#This Row],[U_2]])</f>
        <v>0</v>
      </c>
      <c r="AZ75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75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75">
        <f>IF([[#This Row],[Std_2]]&gt;0,ROUND([[#This Row],[Range_2]]/(6*[[#This Row],[Std_2]]),2),0)</f>
        <v>0</v>
      </c>
      <c r="BC75">
        <f>IF([[#This Row],[Std_2]]&gt;0,ROUND(MIN(ABS([[#This Row],[U_2]]-[[#This Row],[Mean_2]])/(3*[[#This Row],[Std_2]]),ABS([[#This Row],[Mean_2]]-[[#This Row],[L_2]])/(3*[[#This Row],[Std_2]])),2),0)</f>
        <v>0</v>
      </c>
      <c r="BE75">
        <v>0</v>
      </c>
      <c r="BF75">
        <v>0</v>
      </c>
      <c r="BG75">
        <v>0</v>
      </c>
      <c r="BH75">
        <v>0</v>
      </c>
      <c r="BI75">
        <v>0</v>
      </c>
      <c r="BK75">
        <v>265100000</v>
      </c>
      <c r="BL75">
        <v>265100000</v>
      </c>
      <c r="BM75">
        <v>265100000</v>
      </c>
      <c r="BO75" t="s">
        <v>83</v>
      </c>
      <c r="BP75" t="s">
        <v>80</v>
      </c>
    </row>
    <row r="76" spans="1:68">
      <c r="A76" t="s">
        <v>174</v>
      </c>
      <c r="B76" t="s">
        <v>116</v>
      </c>
      <c r="C76" t="s">
        <v>152</v>
      </c>
      <c r="D76" t="s">
        <v>87</v>
      </c>
      <c r="O76">
        <f>1</f>
        <v>0</v>
      </c>
      <c r="P76">
        <f>1</f>
        <v>0</v>
      </c>
      <c r="Q76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76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76">
        <f>[[#This Row],[U_1]]-[[#This Row],[L_1]]</f>
        <v>0</v>
      </c>
      <c r="T76">
        <f>COUNTIF(Table1[[#This Row],[S0_1]:[S1_1]],"&gt;"&amp;[[#This Row],[U_1]])+COUNTIF(Table1[[#This Row],[S0_1]:[S1_1]],"&lt;"&amp;[[#This Row],[L_1]])</f>
        <v>0</v>
      </c>
      <c r="V76">
        <f>_xlfn.MINIFS(Table1[[#This Row],[S0_1]:[S1_1]],Table1[[#This Row],[S0_1]:[S1_1]],"&gt;="&amp;[[#This Row],[L_1]],Table1[[#This Row],[S0_1]:[S1_1]],"&lt;="&amp;[[#This Row],[U_1]])</f>
        <v>0</v>
      </c>
      <c r="W76">
        <f>_xlfn.MAXIFS(Table1[[#This Row],[S0_1]:[S1_1]],Table1[[#This Row],[S0_1]:[S1_1]],"&gt;="&amp;[[#This Row],[L_1]],Table1[[#This Row],[S0_1]:[S1_1]],"&lt;="&amp;[[#This Row],[U_1]])</f>
        <v>0</v>
      </c>
      <c r="X76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76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76">
        <f>IF([[#This Row],[Std_1]]&gt;0,ROUND([[#This Row],[Range_1]]/(6*[[#This Row],[Std_1]]),2),0)</f>
        <v>0</v>
      </c>
      <c r="AA76">
        <f>IF([[#This Row],[Std_1]]&gt;0,ROUND(MIN(ABS([[#This Row],[U_1]]-[[#This Row],[Mean_1]])/(3*[[#This Row],[Std_1]]),ABS([[#This Row],[Mean_1]]-[[#This Row],[L_1]])/(3*[[#This Row],[Std_1]])),2),0)</f>
        <v>0</v>
      </c>
      <c r="AC76">
        <v>0</v>
      </c>
      <c r="AD76">
        <v>0</v>
      </c>
      <c r="AE76">
        <v>0</v>
      </c>
      <c r="AF76">
        <v>0</v>
      </c>
      <c r="AG76">
        <v>0</v>
      </c>
      <c r="AI76">
        <v>211700000</v>
      </c>
      <c r="AJ76">
        <v>211700000</v>
      </c>
      <c r="AQ76">
        <f>1</f>
        <v>0</v>
      </c>
      <c r="AR76">
        <f>1</f>
        <v>0</v>
      </c>
      <c r="AS76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76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76">
        <f>[[#This Row],[U_2]]-[[#This Row],[L_2]]</f>
        <v>0</v>
      </c>
      <c r="AV76">
        <f>COUNTIF(Table1[[#This Row],[S0_2]:[S2_2]],"&gt;"&amp;[[#This Row],[U_2]])+COUNTIF(Table1[[#This Row],[S0_2]:[S2_2]],"&lt;"&amp;[[#This Row],[L_2]])</f>
        <v>0</v>
      </c>
      <c r="AX76">
        <f>_xlfn.MINIFS(Table1[[#This Row],[S0_2]:[S2_2]],Table1[[#This Row],[S0_2]:[S2_2]],"&gt;="&amp;[[#This Row],[L_2]],Table1[[#This Row],[S0_2]:[S2_2]],"&lt;="&amp;[[#This Row],[U_2]])</f>
        <v>0</v>
      </c>
      <c r="AY76">
        <f>_xlfn.MAXIFS(Table1[[#This Row],[S0_2]:[S2_2]],Table1[[#This Row],[S0_2]:[S2_2]],"&gt;="&amp;[[#This Row],[L_2]],Table1[[#This Row],[S0_2]:[S2_2]],"&lt;="&amp;[[#This Row],[U_2]])</f>
        <v>0</v>
      </c>
      <c r="AZ76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76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76">
        <f>IF([[#This Row],[Std_2]]&gt;0,ROUND([[#This Row],[Range_2]]/(6*[[#This Row],[Std_2]]),2),0)</f>
        <v>0</v>
      </c>
      <c r="BC76">
        <f>IF([[#This Row],[Std_2]]&gt;0,ROUND(MIN(ABS([[#This Row],[U_2]]-[[#This Row],[Mean_2]])/(3*[[#This Row],[Std_2]]),ABS([[#This Row],[Mean_2]]-[[#This Row],[L_2]])/(3*[[#This Row],[Std_2]])),2),0)</f>
        <v>0</v>
      </c>
      <c r="BE76">
        <v>0</v>
      </c>
      <c r="BF76">
        <v>0</v>
      </c>
      <c r="BG76">
        <v>0</v>
      </c>
      <c r="BH76">
        <v>0</v>
      </c>
      <c r="BI76">
        <v>0</v>
      </c>
      <c r="BK76">
        <v>211700000</v>
      </c>
      <c r="BL76">
        <v>211700000</v>
      </c>
      <c r="BM76">
        <v>211700000</v>
      </c>
      <c r="BO76" t="s">
        <v>83</v>
      </c>
      <c r="BP76" t="s">
        <v>74</v>
      </c>
    </row>
    <row r="77" spans="1:68">
      <c r="A77" t="s">
        <v>175</v>
      </c>
      <c r="B77" t="s">
        <v>116</v>
      </c>
      <c r="C77" t="s">
        <v>152</v>
      </c>
      <c r="D77" t="s">
        <v>89</v>
      </c>
      <c r="O77">
        <f>1</f>
        <v>0</v>
      </c>
      <c r="P77">
        <f>1</f>
        <v>0</v>
      </c>
      <c r="Q77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77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77">
        <f>[[#This Row],[U_1]]-[[#This Row],[L_1]]</f>
        <v>0</v>
      </c>
      <c r="T77">
        <f>COUNTIF(Table1[[#This Row],[S0_1]:[S1_1]],"&gt;"&amp;[[#This Row],[U_1]])+COUNTIF(Table1[[#This Row],[S0_1]:[S1_1]],"&lt;"&amp;[[#This Row],[L_1]])</f>
        <v>0</v>
      </c>
      <c r="V77">
        <f>_xlfn.MINIFS(Table1[[#This Row],[S0_1]:[S1_1]],Table1[[#This Row],[S0_1]:[S1_1]],"&gt;="&amp;[[#This Row],[L_1]],Table1[[#This Row],[S0_1]:[S1_1]],"&lt;="&amp;[[#This Row],[U_1]])</f>
        <v>0</v>
      </c>
      <c r="W77">
        <f>_xlfn.MAXIFS(Table1[[#This Row],[S0_1]:[S1_1]],Table1[[#This Row],[S0_1]:[S1_1]],"&gt;="&amp;[[#This Row],[L_1]],Table1[[#This Row],[S0_1]:[S1_1]],"&lt;="&amp;[[#This Row],[U_1]])</f>
        <v>0</v>
      </c>
      <c r="X77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77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77">
        <f>IF([[#This Row],[Std_1]]&gt;0,ROUND([[#This Row],[Range_1]]/(6*[[#This Row],[Std_1]]),2),0)</f>
        <v>0</v>
      </c>
      <c r="AA77">
        <f>IF([[#This Row],[Std_1]]&gt;0,ROUND(MIN(ABS([[#This Row],[U_1]]-[[#This Row],[Mean_1]])/(3*[[#This Row],[Std_1]]),ABS([[#This Row],[Mean_1]]-[[#This Row],[L_1]])/(3*[[#This Row],[Std_1]])),2),0)</f>
        <v>0</v>
      </c>
      <c r="AC77">
        <v>0</v>
      </c>
      <c r="AD77">
        <v>0</v>
      </c>
      <c r="AE77">
        <v>0</v>
      </c>
      <c r="AF77">
        <v>0</v>
      </c>
      <c r="AG77">
        <v>0</v>
      </c>
      <c r="AI77">
        <v>190300000</v>
      </c>
      <c r="AJ77">
        <v>190300000</v>
      </c>
      <c r="AQ77">
        <f>1</f>
        <v>0</v>
      </c>
      <c r="AR77">
        <f>1</f>
        <v>0</v>
      </c>
      <c r="AS77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77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77">
        <f>[[#This Row],[U_2]]-[[#This Row],[L_2]]</f>
        <v>0</v>
      </c>
      <c r="AV77">
        <f>COUNTIF(Table1[[#This Row],[S0_2]:[S2_2]],"&gt;"&amp;[[#This Row],[U_2]])+COUNTIF(Table1[[#This Row],[S0_2]:[S2_2]],"&lt;"&amp;[[#This Row],[L_2]])</f>
        <v>0</v>
      </c>
      <c r="AX77">
        <f>_xlfn.MINIFS(Table1[[#This Row],[S0_2]:[S2_2]],Table1[[#This Row],[S0_2]:[S2_2]],"&gt;="&amp;[[#This Row],[L_2]],Table1[[#This Row],[S0_2]:[S2_2]],"&lt;="&amp;[[#This Row],[U_2]])</f>
        <v>0</v>
      </c>
      <c r="AY77">
        <f>_xlfn.MAXIFS(Table1[[#This Row],[S0_2]:[S2_2]],Table1[[#This Row],[S0_2]:[S2_2]],"&gt;="&amp;[[#This Row],[L_2]],Table1[[#This Row],[S0_2]:[S2_2]],"&lt;="&amp;[[#This Row],[U_2]])</f>
        <v>0</v>
      </c>
      <c r="AZ77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77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77">
        <f>IF([[#This Row],[Std_2]]&gt;0,ROUND([[#This Row],[Range_2]]/(6*[[#This Row],[Std_2]]),2),0)</f>
        <v>0</v>
      </c>
      <c r="BC77">
        <f>IF([[#This Row],[Std_2]]&gt;0,ROUND(MIN(ABS([[#This Row],[U_2]]-[[#This Row],[Mean_2]])/(3*[[#This Row],[Std_2]]),ABS([[#This Row],[Mean_2]]-[[#This Row],[L_2]])/(3*[[#This Row],[Std_2]])),2),0)</f>
        <v>0</v>
      </c>
      <c r="BE77">
        <v>0</v>
      </c>
      <c r="BF77">
        <v>0</v>
      </c>
      <c r="BG77">
        <v>0</v>
      </c>
      <c r="BH77">
        <v>0</v>
      </c>
      <c r="BI77">
        <v>0</v>
      </c>
      <c r="BK77">
        <v>190300000</v>
      </c>
      <c r="BL77">
        <v>190300000</v>
      </c>
      <c r="BM77">
        <v>190300000</v>
      </c>
      <c r="BO77" t="s">
        <v>73</v>
      </c>
      <c r="BP77" t="s">
        <v>90</v>
      </c>
    </row>
    <row r="78" spans="1:68">
      <c r="A78" t="s">
        <v>176</v>
      </c>
      <c r="B78" t="s">
        <v>116</v>
      </c>
      <c r="C78" t="s">
        <v>152</v>
      </c>
      <c r="D78" t="s">
        <v>92</v>
      </c>
      <c r="O78">
        <f>1</f>
        <v>0</v>
      </c>
      <c r="P78">
        <f>1</f>
        <v>0</v>
      </c>
      <c r="Q78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78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78">
        <f>[[#This Row],[U_1]]-[[#This Row],[L_1]]</f>
        <v>0</v>
      </c>
      <c r="T78">
        <f>COUNTIF(Table1[[#This Row],[S0_1]:[S1_1]],"&gt;"&amp;[[#This Row],[U_1]])+COUNTIF(Table1[[#This Row],[S0_1]:[S1_1]],"&lt;"&amp;[[#This Row],[L_1]])</f>
        <v>0</v>
      </c>
      <c r="V78">
        <f>_xlfn.MINIFS(Table1[[#This Row],[S0_1]:[S1_1]],Table1[[#This Row],[S0_1]:[S1_1]],"&gt;="&amp;[[#This Row],[L_1]],Table1[[#This Row],[S0_1]:[S1_1]],"&lt;="&amp;[[#This Row],[U_1]])</f>
        <v>0</v>
      </c>
      <c r="W78">
        <f>_xlfn.MAXIFS(Table1[[#This Row],[S0_1]:[S1_1]],Table1[[#This Row],[S0_1]:[S1_1]],"&gt;="&amp;[[#This Row],[L_1]],Table1[[#This Row],[S0_1]:[S1_1]],"&lt;="&amp;[[#This Row],[U_1]])</f>
        <v>0</v>
      </c>
      <c r="X78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78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78">
        <f>IF([[#This Row],[Std_1]]&gt;0,ROUND([[#This Row],[Range_1]]/(6*[[#This Row],[Std_1]]),2),0)</f>
        <v>0</v>
      </c>
      <c r="AA78">
        <f>IF([[#This Row],[Std_1]]&gt;0,ROUND(MIN(ABS([[#This Row],[U_1]]-[[#This Row],[Mean_1]])/(3*[[#This Row],[Std_1]]),ABS([[#This Row],[Mean_1]]-[[#This Row],[L_1]])/(3*[[#This Row],[Std_1]])),2),0)</f>
        <v>0</v>
      </c>
      <c r="AC78">
        <v>0</v>
      </c>
      <c r="AD78">
        <v>0</v>
      </c>
      <c r="AE78">
        <v>0</v>
      </c>
      <c r="AF78">
        <v>0</v>
      </c>
      <c r="AG78">
        <v>0</v>
      </c>
      <c r="AI78">
        <v>166500000</v>
      </c>
      <c r="AJ78">
        <v>166500000</v>
      </c>
      <c r="AQ78">
        <f>1</f>
        <v>0</v>
      </c>
      <c r="AR78">
        <f>1</f>
        <v>0</v>
      </c>
      <c r="AS78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78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78">
        <f>[[#This Row],[U_2]]-[[#This Row],[L_2]]</f>
        <v>0</v>
      </c>
      <c r="AV78">
        <f>COUNTIF(Table1[[#This Row],[S0_2]:[S2_2]],"&gt;"&amp;[[#This Row],[U_2]])+COUNTIF(Table1[[#This Row],[S0_2]:[S2_2]],"&lt;"&amp;[[#This Row],[L_2]])</f>
        <v>0</v>
      </c>
      <c r="AX78">
        <f>_xlfn.MINIFS(Table1[[#This Row],[S0_2]:[S2_2]],Table1[[#This Row],[S0_2]:[S2_2]],"&gt;="&amp;[[#This Row],[L_2]],Table1[[#This Row],[S0_2]:[S2_2]],"&lt;="&amp;[[#This Row],[U_2]])</f>
        <v>0</v>
      </c>
      <c r="AY78">
        <f>_xlfn.MAXIFS(Table1[[#This Row],[S0_2]:[S2_2]],Table1[[#This Row],[S0_2]:[S2_2]],"&gt;="&amp;[[#This Row],[L_2]],Table1[[#This Row],[S0_2]:[S2_2]],"&lt;="&amp;[[#This Row],[U_2]])</f>
        <v>0</v>
      </c>
      <c r="AZ78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78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78">
        <f>IF([[#This Row],[Std_2]]&gt;0,ROUND([[#This Row],[Range_2]]/(6*[[#This Row],[Std_2]]),2),0)</f>
        <v>0</v>
      </c>
      <c r="BC78">
        <f>IF([[#This Row],[Std_2]]&gt;0,ROUND(MIN(ABS([[#This Row],[U_2]]-[[#This Row],[Mean_2]])/(3*[[#This Row],[Std_2]]),ABS([[#This Row],[Mean_2]]-[[#This Row],[L_2]])/(3*[[#This Row],[Std_2]])),2),0)</f>
        <v>0</v>
      </c>
      <c r="BE78">
        <v>0</v>
      </c>
      <c r="BF78">
        <v>0</v>
      </c>
      <c r="BG78">
        <v>0</v>
      </c>
      <c r="BH78">
        <v>0</v>
      </c>
      <c r="BI78">
        <v>0</v>
      </c>
      <c r="BK78">
        <v>166500000</v>
      </c>
      <c r="BL78">
        <v>166500000</v>
      </c>
      <c r="BM78">
        <v>166500000</v>
      </c>
      <c r="BO78" t="s">
        <v>73</v>
      </c>
      <c r="BP78" t="s">
        <v>93</v>
      </c>
    </row>
    <row r="79" spans="1:68">
      <c r="A79" t="s">
        <v>177</v>
      </c>
      <c r="B79" t="s">
        <v>116</v>
      </c>
      <c r="C79" t="s">
        <v>152</v>
      </c>
      <c r="D79" t="s">
        <v>95</v>
      </c>
      <c r="O79">
        <f>1</f>
        <v>0</v>
      </c>
      <c r="P79">
        <f>1</f>
        <v>0</v>
      </c>
      <c r="Q79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79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79">
        <f>[[#This Row],[U_1]]-[[#This Row],[L_1]]</f>
        <v>0</v>
      </c>
      <c r="T79">
        <f>COUNTIF(Table1[[#This Row],[S0_1]:[S1_1]],"&gt;"&amp;[[#This Row],[U_1]])+COUNTIF(Table1[[#This Row],[S0_1]:[S1_1]],"&lt;"&amp;[[#This Row],[L_1]])</f>
        <v>0</v>
      </c>
      <c r="V79">
        <f>_xlfn.MINIFS(Table1[[#This Row],[S0_1]:[S1_1]],Table1[[#This Row],[S0_1]:[S1_1]],"&gt;="&amp;[[#This Row],[L_1]],Table1[[#This Row],[S0_1]:[S1_1]],"&lt;="&amp;[[#This Row],[U_1]])</f>
        <v>0</v>
      </c>
      <c r="W79">
        <f>_xlfn.MAXIFS(Table1[[#This Row],[S0_1]:[S1_1]],Table1[[#This Row],[S0_1]:[S1_1]],"&gt;="&amp;[[#This Row],[L_1]],Table1[[#This Row],[S0_1]:[S1_1]],"&lt;="&amp;[[#This Row],[U_1]])</f>
        <v>0</v>
      </c>
      <c r="X79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79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79">
        <f>IF([[#This Row],[Std_1]]&gt;0,ROUND([[#This Row],[Range_1]]/(6*[[#This Row],[Std_1]]),2),0)</f>
        <v>0</v>
      </c>
      <c r="AA79">
        <f>IF([[#This Row],[Std_1]]&gt;0,ROUND(MIN(ABS([[#This Row],[U_1]]-[[#This Row],[Mean_1]])/(3*[[#This Row],[Std_1]]),ABS([[#This Row],[Mean_1]]-[[#This Row],[L_1]])/(3*[[#This Row],[Std_1]])),2),0)</f>
        <v>0</v>
      </c>
      <c r="AC79">
        <v>0</v>
      </c>
      <c r="AD79">
        <v>0</v>
      </c>
      <c r="AE79">
        <v>0</v>
      </c>
      <c r="AF79">
        <v>0</v>
      </c>
      <c r="AG79">
        <v>0</v>
      </c>
      <c r="AI79">
        <v>154300000</v>
      </c>
      <c r="AJ79">
        <v>154300000</v>
      </c>
      <c r="AQ79">
        <f>1</f>
        <v>0</v>
      </c>
      <c r="AR79">
        <f>1</f>
        <v>0</v>
      </c>
      <c r="AS79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79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79">
        <f>[[#This Row],[U_2]]-[[#This Row],[L_2]]</f>
        <v>0</v>
      </c>
      <c r="AV79">
        <f>COUNTIF(Table1[[#This Row],[S0_2]:[S2_2]],"&gt;"&amp;[[#This Row],[U_2]])+COUNTIF(Table1[[#This Row],[S0_2]:[S2_2]],"&lt;"&amp;[[#This Row],[L_2]])</f>
        <v>0</v>
      </c>
      <c r="AX79">
        <f>_xlfn.MINIFS(Table1[[#This Row],[S0_2]:[S2_2]],Table1[[#This Row],[S0_2]:[S2_2]],"&gt;="&amp;[[#This Row],[L_2]],Table1[[#This Row],[S0_2]:[S2_2]],"&lt;="&amp;[[#This Row],[U_2]])</f>
        <v>0</v>
      </c>
      <c r="AY79">
        <f>_xlfn.MAXIFS(Table1[[#This Row],[S0_2]:[S2_2]],Table1[[#This Row],[S0_2]:[S2_2]],"&gt;="&amp;[[#This Row],[L_2]],Table1[[#This Row],[S0_2]:[S2_2]],"&lt;="&amp;[[#This Row],[U_2]])</f>
        <v>0</v>
      </c>
      <c r="AZ79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79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79">
        <f>IF([[#This Row],[Std_2]]&gt;0,ROUND([[#This Row],[Range_2]]/(6*[[#This Row],[Std_2]]),2),0)</f>
        <v>0</v>
      </c>
      <c r="BC79">
        <f>IF([[#This Row],[Std_2]]&gt;0,ROUND(MIN(ABS([[#This Row],[U_2]]-[[#This Row],[Mean_2]])/(3*[[#This Row],[Std_2]]),ABS([[#This Row],[Mean_2]]-[[#This Row],[L_2]])/(3*[[#This Row],[Std_2]])),2),0)</f>
        <v>0</v>
      </c>
      <c r="BE79">
        <v>0</v>
      </c>
      <c r="BF79">
        <v>0</v>
      </c>
      <c r="BG79">
        <v>0</v>
      </c>
      <c r="BH79">
        <v>0</v>
      </c>
      <c r="BI79">
        <v>0</v>
      </c>
      <c r="BK79">
        <v>154300000</v>
      </c>
      <c r="BL79">
        <v>154300000</v>
      </c>
      <c r="BM79">
        <v>154300000</v>
      </c>
      <c r="BO79" t="s">
        <v>96</v>
      </c>
      <c r="BP79" t="s">
        <v>77</v>
      </c>
    </row>
    <row r="80" spans="1:68">
      <c r="A80" t="s">
        <v>178</v>
      </c>
      <c r="B80" t="s">
        <v>116</v>
      </c>
      <c r="C80" t="s">
        <v>152</v>
      </c>
      <c r="D80" t="s">
        <v>98</v>
      </c>
      <c r="O80">
        <f>1</f>
        <v>0</v>
      </c>
      <c r="P80">
        <f>1</f>
        <v>0</v>
      </c>
      <c r="Q80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80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80">
        <f>[[#This Row],[U_1]]-[[#This Row],[L_1]]</f>
        <v>0</v>
      </c>
      <c r="T80">
        <f>COUNTIF(Table1[[#This Row],[S0_1]:[S1_1]],"&gt;"&amp;[[#This Row],[U_1]])+COUNTIF(Table1[[#This Row],[S0_1]:[S1_1]],"&lt;"&amp;[[#This Row],[L_1]])</f>
        <v>0</v>
      </c>
      <c r="V80">
        <f>_xlfn.MINIFS(Table1[[#This Row],[S0_1]:[S1_1]],Table1[[#This Row],[S0_1]:[S1_1]],"&gt;="&amp;[[#This Row],[L_1]],Table1[[#This Row],[S0_1]:[S1_1]],"&lt;="&amp;[[#This Row],[U_1]])</f>
        <v>0</v>
      </c>
      <c r="W80">
        <f>_xlfn.MAXIFS(Table1[[#This Row],[S0_1]:[S1_1]],Table1[[#This Row],[S0_1]:[S1_1]],"&gt;="&amp;[[#This Row],[L_1]],Table1[[#This Row],[S0_1]:[S1_1]],"&lt;="&amp;[[#This Row],[U_1]])</f>
        <v>0</v>
      </c>
      <c r="X80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80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80">
        <f>IF([[#This Row],[Std_1]]&gt;0,ROUND([[#This Row],[Range_1]]/(6*[[#This Row],[Std_1]]),2),0)</f>
        <v>0</v>
      </c>
      <c r="AA80">
        <f>IF([[#This Row],[Std_1]]&gt;0,ROUND(MIN(ABS([[#This Row],[U_1]]-[[#This Row],[Mean_1]])/(3*[[#This Row],[Std_1]]),ABS([[#This Row],[Mean_1]]-[[#This Row],[L_1]])/(3*[[#This Row],[Std_1]])),2),0)</f>
        <v>0</v>
      </c>
      <c r="AC80">
        <v>0</v>
      </c>
      <c r="AD80">
        <v>0</v>
      </c>
      <c r="AE80">
        <v>0</v>
      </c>
      <c r="AF80">
        <v>0</v>
      </c>
      <c r="AG80">
        <v>0</v>
      </c>
      <c r="AI80">
        <v>164600000</v>
      </c>
      <c r="AJ80">
        <v>164600000</v>
      </c>
      <c r="AQ80">
        <f>1</f>
        <v>0</v>
      </c>
      <c r="AR80">
        <f>1</f>
        <v>0</v>
      </c>
      <c r="AS80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80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80">
        <f>[[#This Row],[U_2]]-[[#This Row],[L_2]]</f>
        <v>0</v>
      </c>
      <c r="AV80">
        <f>COUNTIF(Table1[[#This Row],[S0_2]:[S2_2]],"&gt;"&amp;[[#This Row],[U_2]])+COUNTIF(Table1[[#This Row],[S0_2]:[S2_2]],"&lt;"&amp;[[#This Row],[L_2]])</f>
        <v>0</v>
      </c>
      <c r="AX80">
        <f>_xlfn.MINIFS(Table1[[#This Row],[S0_2]:[S2_2]],Table1[[#This Row],[S0_2]:[S2_2]],"&gt;="&amp;[[#This Row],[L_2]],Table1[[#This Row],[S0_2]:[S2_2]],"&lt;="&amp;[[#This Row],[U_2]])</f>
        <v>0</v>
      </c>
      <c r="AY80">
        <f>_xlfn.MAXIFS(Table1[[#This Row],[S0_2]:[S2_2]],Table1[[#This Row],[S0_2]:[S2_2]],"&gt;="&amp;[[#This Row],[L_2]],Table1[[#This Row],[S0_2]:[S2_2]],"&lt;="&amp;[[#This Row],[U_2]])</f>
        <v>0</v>
      </c>
      <c r="AZ80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80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80">
        <f>IF([[#This Row],[Std_2]]&gt;0,ROUND([[#This Row],[Range_2]]/(6*[[#This Row],[Std_2]]),2),0)</f>
        <v>0</v>
      </c>
      <c r="BC80">
        <f>IF([[#This Row],[Std_2]]&gt;0,ROUND(MIN(ABS([[#This Row],[U_2]]-[[#This Row],[Mean_2]])/(3*[[#This Row],[Std_2]]),ABS([[#This Row],[Mean_2]]-[[#This Row],[L_2]])/(3*[[#This Row],[Std_2]])),2),0)</f>
        <v>0</v>
      </c>
      <c r="BE80">
        <v>0</v>
      </c>
      <c r="BF80">
        <v>0</v>
      </c>
      <c r="BG80">
        <v>0</v>
      </c>
      <c r="BH80">
        <v>0</v>
      </c>
      <c r="BI80">
        <v>0</v>
      </c>
      <c r="BK80">
        <v>164600000</v>
      </c>
      <c r="BL80">
        <v>164600000</v>
      </c>
      <c r="BM80">
        <v>164600000</v>
      </c>
      <c r="BO80" t="s">
        <v>83</v>
      </c>
      <c r="BP80" t="s">
        <v>93</v>
      </c>
    </row>
    <row r="81" spans="1:68">
      <c r="A81" t="s">
        <v>179</v>
      </c>
      <c r="B81" t="s">
        <v>116</v>
      </c>
      <c r="C81" t="s">
        <v>152</v>
      </c>
      <c r="D81" t="s">
        <v>100</v>
      </c>
      <c r="O81">
        <f>1</f>
        <v>0</v>
      </c>
      <c r="P81">
        <f>1</f>
        <v>0</v>
      </c>
      <c r="Q81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81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81">
        <f>[[#This Row],[U_1]]-[[#This Row],[L_1]]</f>
        <v>0</v>
      </c>
      <c r="T81">
        <f>COUNTIF(Table1[[#This Row],[S0_1]:[S1_1]],"&gt;"&amp;[[#This Row],[U_1]])+COUNTIF(Table1[[#This Row],[S0_1]:[S1_1]],"&lt;"&amp;[[#This Row],[L_1]])</f>
        <v>0</v>
      </c>
      <c r="V81">
        <f>_xlfn.MINIFS(Table1[[#This Row],[S0_1]:[S1_1]],Table1[[#This Row],[S0_1]:[S1_1]],"&gt;="&amp;[[#This Row],[L_1]],Table1[[#This Row],[S0_1]:[S1_1]],"&lt;="&amp;[[#This Row],[U_1]])</f>
        <v>0</v>
      </c>
      <c r="W81">
        <f>_xlfn.MAXIFS(Table1[[#This Row],[S0_1]:[S1_1]],Table1[[#This Row],[S0_1]:[S1_1]],"&gt;="&amp;[[#This Row],[L_1]],Table1[[#This Row],[S0_1]:[S1_1]],"&lt;="&amp;[[#This Row],[U_1]])</f>
        <v>0</v>
      </c>
      <c r="X81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81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81">
        <f>IF([[#This Row],[Std_1]]&gt;0,ROUND([[#This Row],[Range_1]]/(6*[[#This Row],[Std_1]]),2),0)</f>
        <v>0</v>
      </c>
      <c r="AA81">
        <f>IF([[#This Row],[Std_1]]&gt;0,ROUND(MIN(ABS([[#This Row],[U_1]]-[[#This Row],[Mean_1]])/(3*[[#This Row],[Std_1]]),ABS([[#This Row],[Mean_1]]-[[#This Row],[L_1]])/(3*[[#This Row],[Std_1]])),2),0)</f>
        <v>0</v>
      </c>
      <c r="AC81">
        <v>0</v>
      </c>
      <c r="AD81">
        <v>0</v>
      </c>
      <c r="AE81">
        <v>0</v>
      </c>
      <c r="AF81">
        <v>0</v>
      </c>
      <c r="AG81">
        <v>0</v>
      </c>
      <c r="AI81">
        <v>187900000</v>
      </c>
      <c r="AJ81">
        <v>187900000</v>
      </c>
      <c r="AQ81">
        <f>1</f>
        <v>0</v>
      </c>
      <c r="AR81">
        <f>1</f>
        <v>0</v>
      </c>
      <c r="AS81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81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81">
        <f>[[#This Row],[U_2]]-[[#This Row],[L_2]]</f>
        <v>0</v>
      </c>
      <c r="AV81">
        <f>COUNTIF(Table1[[#This Row],[S0_2]:[S2_2]],"&gt;"&amp;[[#This Row],[U_2]])+COUNTIF(Table1[[#This Row],[S0_2]:[S2_2]],"&lt;"&amp;[[#This Row],[L_2]])</f>
        <v>0</v>
      </c>
      <c r="AX81">
        <f>_xlfn.MINIFS(Table1[[#This Row],[S0_2]:[S2_2]],Table1[[#This Row],[S0_2]:[S2_2]],"&gt;="&amp;[[#This Row],[L_2]],Table1[[#This Row],[S0_2]:[S2_2]],"&lt;="&amp;[[#This Row],[U_2]])</f>
        <v>0</v>
      </c>
      <c r="AY81">
        <f>_xlfn.MAXIFS(Table1[[#This Row],[S0_2]:[S2_2]],Table1[[#This Row],[S0_2]:[S2_2]],"&gt;="&amp;[[#This Row],[L_2]],Table1[[#This Row],[S0_2]:[S2_2]],"&lt;="&amp;[[#This Row],[U_2]])</f>
        <v>0</v>
      </c>
      <c r="AZ81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81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81">
        <f>IF([[#This Row],[Std_2]]&gt;0,ROUND([[#This Row],[Range_2]]/(6*[[#This Row],[Std_2]]),2),0)</f>
        <v>0</v>
      </c>
      <c r="BC81">
        <f>IF([[#This Row],[Std_2]]&gt;0,ROUND(MIN(ABS([[#This Row],[U_2]]-[[#This Row],[Mean_2]])/(3*[[#This Row],[Std_2]]),ABS([[#This Row],[Mean_2]]-[[#This Row],[L_2]])/(3*[[#This Row],[Std_2]])),2),0)</f>
        <v>0</v>
      </c>
      <c r="BE81">
        <v>0</v>
      </c>
      <c r="BF81">
        <v>0</v>
      </c>
      <c r="BG81">
        <v>0</v>
      </c>
      <c r="BH81">
        <v>0</v>
      </c>
      <c r="BI81">
        <v>0</v>
      </c>
      <c r="BK81">
        <v>187900000</v>
      </c>
      <c r="BL81">
        <v>187900000</v>
      </c>
      <c r="BM81">
        <v>187900000</v>
      </c>
      <c r="BO81" t="s">
        <v>83</v>
      </c>
      <c r="BP81" t="s">
        <v>90</v>
      </c>
    </row>
    <row r="82" spans="1:68">
      <c r="A82" t="s">
        <v>180</v>
      </c>
      <c r="B82" t="s">
        <v>116</v>
      </c>
      <c r="C82" t="s">
        <v>152</v>
      </c>
      <c r="D82" t="s">
        <v>102</v>
      </c>
      <c r="O82">
        <f>1</f>
        <v>0</v>
      </c>
      <c r="P82">
        <f>1</f>
        <v>0</v>
      </c>
      <c r="Q82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82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82">
        <f>[[#This Row],[U_1]]-[[#This Row],[L_1]]</f>
        <v>0</v>
      </c>
      <c r="T82">
        <f>COUNTIF(Table1[[#This Row],[S0_1]:[S1_1]],"&gt;"&amp;[[#This Row],[U_1]])+COUNTIF(Table1[[#This Row],[S0_1]:[S1_1]],"&lt;"&amp;[[#This Row],[L_1]])</f>
        <v>0</v>
      </c>
      <c r="V82">
        <f>_xlfn.MINIFS(Table1[[#This Row],[S0_1]:[S1_1]],Table1[[#This Row],[S0_1]:[S1_1]],"&gt;="&amp;[[#This Row],[L_1]],Table1[[#This Row],[S0_1]:[S1_1]],"&lt;="&amp;[[#This Row],[U_1]])</f>
        <v>0</v>
      </c>
      <c r="W82">
        <f>_xlfn.MAXIFS(Table1[[#This Row],[S0_1]:[S1_1]],Table1[[#This Row],[S0_1]:[S1_1]],"&gt;="&amp;[[#This Row],[L_1]],Table1[[#This Row],[S0_1]:[S1_1]],"&lt;="&amp;[[#This Row],[U_1]])</f>
        <v>0</v>
      </c>
      <c r="X82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82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82">
        <f>IF([[#This Row],[Std_1]]&gt;0,ROUND([[#This Row],[Range_1]]/(6*[[#This Row],[Std_1]]),2),0)</f>
        <v>0</v>
      </c>
      <c r="AA82">
        <f>IF([[#This Row],[Std_1]]&gt;0,ROUND(MIN(ABS([[#This Row],[U_1]]-[[#This Row],[Mean_1]])/(3*[[#This Row],[Std_1]]),ABS([[#This Row],[Mean_1]]-[[#This Row],[L_1]])/(3*[[#This Row],[Std_1]])),2),0)</f>
        <v>0</v>
      </c>
      <c r="AC82">
        <v>0</v>
      </c>
      <c r="AD82">
        <v>0</v>
      </c>
      <c r="AE82">
        <v>0</v>
      </c>
      <c r="AF82">
        <v>0</v>
      </c>
      <c r="AG82">
        <v>0</v>
      </c>
      <c r="AI82">
        <v>210300000</v>
      </c>
      <c r="AJ82">
        <v>210300000</v>
      </c>
      <c r="AQ82">
        <f>1</f>
        <v>0</v>
      </c>
      <c r="AR82">
        <f>1</f>
        <v>0</v>
      </c>
      <c r="AS82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82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82">
        <f>[[#This Row],[U_2]]-[[#This Row],[L_2]]</f>
        <v>0</v>
      </c>
      <c r="AV82">
        <f>COUNTIF(Table1[[#This Row],[S0_2]:[S2_2]],"&gt;"&amp;[[#This Row],[U_2]])+COUNTIF(Table1[[#This Row],[S0_2]:[S2_2]],"&lt;"&amp;[[#This Row],[L_2]])</f>
        <v>0</v>
      </c>
      <c r="AX82">
        <f>_xlfn.MINIFS(Table1[[#This Row],[S0_2]:[S2_2]],Table1[[#This Row],[S0_2]:[S2_2]],"&gt;="&amp;[[#This Row],[L_2]],Table1[[#This Row],[S0_2]:[S2_2]],"&lt;="&amp;[[#This Row],[U_2]])</f>
        <v>0</v>
      </c>
      <c r="AY82">
        <f>_xlfn.MAXIFS(Table1[[#This Row],[S0_2]:[S2_2]],Table1[[#This Row],[S0_2]:[S2_2]],"&gt;="&amp;[[#This Row],[L_2]],Table1[[#This Row],[S0_2]:[S2_2]],"&lt;="&amp;[[#This Row],[U_2]])</f>
        <v>0</v>
      </c>
      <c r="AZ82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82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82">
        <f>IF([[#This Row],[Std_2]]&gt;0,ROUND([[#This Row],[Range_2]]/(6*[[#This Row],[Std_2]]),2),0)</f>
        <v>0</v>
      </c>
      <c r="BC82">
        <f>IF([[#This Row],[Std_2]]&gt;0,ROUND(MIN(ABS([[#This Row],[U_2]]-[[#This Row],[Mean_2]])/(3*[[#This Row],[Std_2]]),ABS([[#This Row],[Mean_2]]-[[#This Row],[L_2]])/(3*[[#This Row],[Std_2]])),2),0)</f>
        <v>0</v>
      </c>
      <c r="BE82">
        <v>0</v>
      </c>
      <c r="BF82">
        <v>0</v>
      </c>
      <c r="BG82">
        <v>0</v>
      </c>
      <c r="BH82">
        <v>0</v>
      </c>
      <c r="BI82">
        <v>0</v>
      </c>
      <c r="BK82">
        <v>210300000</v>
      </c>
      <c r="BL82">
        <v>210300000</v>
      </c>
      <c r="BM82">
        <v>210300000</v>
      </c>
      <c r="BO82" t="s">
        <v>96</v>
      </c>
      <c r="BP82" t="s">
        <v>74</v>
      </c>
    </row>
    <row r="83" spans="1:68">
      <c r="A83" t="s">
        <v>181</v>
      </c>
      <c r="B83" t="s">
        <v>116</v>
      </c>
      <c r="C83" t="s">
        <v>152</v>
      </c>
      <c r="D83" t="s">
        <v>104</v>
      </c>
      <c r="O83">
        <f>1</f>
        <v>0</v>
      </c>
      <c r="P83">
        <f>1</f>
        <v>0</v>
      </c>
      <c r="Q83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83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83">
        <f>[[#This Row],[U_1]]-[[#This Row],[L_1]]</f>
        <v>0</v>
      </c>
      <c r="T83">
        <f>COUNTIF(Table1[[#This Row],[S0_1]:[S1_1]],"&gt;"&amp;[[#This Row],[U_1]])+COUNTIF(Table1[[#This Row],[S0_1]:[S1_1]],"&lt;"&amp;[[#This Row],[L_1]])</f>
        <v>0</v>
      </c>
      <c r="V83">
        <f>_xlfn.MINIFS(Table1[[#This Row],[S0_1]:[S1_1]],Table1[[#This Row],[S0_1]:[S1_1]],"&gt;="&amp;[[#This Row],[L_1]],Table1[[#This Row],[S0_1]:[S1_1]],"&lt;="&amp;[[#This Row],[U_1]])</f>
        <v>0</v>
      </c>
      <c r="W83">
        <f>_xlfn.MAXIFS(Table1[[#This Row],[S0_1]:[S1_1]],Table1[[#This Row],[S0_1]:[S1_1]],"&gt;="&amp;[[#This Row],[L_1]],Table1[[#This Row],[S0_1]:[S1_1]],"&lt;="&amp;[[#This Row],[U_1]])</f>
        <v>0</v>
      </c>
      <c r="X83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83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83">
        <f>IF([[#This Row],[Std_1]]&gt;0,ROUND([[#This Row],[Range_1]]/(6*[[#This Row],[Std_1]]),2),0)</f>
        <v>0</v>
      </c>
      <c r="AA83">
        <f>IF([[#This Row],[Std_1]]&gt;0,ROUND(MIN(ABS([[#This Row],[U_1]]-[[#This Row],[Mean_1]])/(3*[[#This Row],[Std_1]]),ABS([[#This Row],[Mean_1]]-[[#This Row],[L_1]])/(3*[[#This Row],[Std_1]])),2),0)</f>
        <v>0</v>
      </c>
      <c r="AC83">
        <v>0</v>
      </c>
      <c r="AD83">
        <v>0</v>
      </c>
      <c r="AE83">
        <v>0</v>
      </c>
      <c r="AF83">
        <v>0</v>
      </c>
      <c r="AG83">
        <v>0</v>
      </c>
      <c r="AI83">
        <v>232400000</v>
      </c>
      <c r="AJ83">
        <v>232400000</v>
      </c>
      <c r="AQ83">
        <f>1</f>
        <v>0</v>
      </c>
      <c r="AR83">
        <f>1</f>
        <v>0</v>
      </c>
      <c r="AS83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83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83">
        <f>[[#This Row],[U_2]]-[[#This Row],[L_2]]</f>
        <v>0</v>
      </c>
      <c r="AV83">
        <f>COUNTIF(Table1[[#This Row],[S0_2]:[S2_2]],"&gt;"&amp;[[#This Row],[U_2]])+COUNTIF(Table1[[#This Row],[S0_2]:[S2_2]],"&lt;"&amp;[[#This Row],[L_2]])</f>
        <v>0</v>
      </c>
      <c r="AX83">
        <f>_xlfn.MINIFS(Table1[[#This Row],[S0_2]:[S2_2]],Table1[[#This Row],[S0_2]:[S2_2]],"&gt;="&amp;[[#This Row],[L_2]],Table1[[#This Row],[S0_2]:[S2_2]],"&lt;="&amp;[[#This Row],[U_2]])</f>
        <v>0</v>
      </c>
      <c r="AY83">
        <f>_xlfn.MAXIFS(Table1[[#This Row],[S0_2]:[S2_2]],Table1[[#This Row],[S0_2]:[S2_2]],"&gt;="&amp;[[#This Row],[L_2]],Table1[[#This Row],[S0_2]:[S2_2]],"&lt;="&amp;[[#This Row],[U_2]])</f>
        <v>0</v>
      </c>
      <c r="AZ83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83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83">
        <f>IF([[#This Row],[Std_2]]&gt;0,ROUND([[#This Row],[Range_2]]/(6*[[#This Row],[Std_2]]),2),0)</f>
        <v>0</v>
      </c>
      <c r="BC83">
        <f>IF([[#This Row],[Std_2]]&gt;0,ROUND(MIN(ABS([[#This Row],[U_2]]-[[#This Row],[Mean_2]])/(3*[[#This Row],[Std_2]]),ABS([[#This Row],[Mean_2]]-[[#This Row],[L_2]])/(3*[[#This Row],[Std_2]])),2),0)</f>
        <v>0</v>
      </c>
      <c r="BE83">
        <v>0</v>
      </c>
      <c r="BF83">
        <v>0</v>
      </c>
      <c r="BG83">
        <v>0</v>
      </c>
      <c r="BH83">
        <v>0</v>
      </c>
      <c r="BI83">
        <v>0</v>
      </c>
      <c r="BK83">
        <v>232400000</v>
      </c>
      <c r="BL83">
        <v>232400000</v>
      </c>
      <c r="BM83">
        <v>232400000</v>
      </c>
      <c r="BO83" t="s">
        <v>73</v>
      </c>
      <c r="BP83" t="s">
        <v>105</v>
      </c>
    </row>
    <row r="84" spans="1:68">
      <c r="A84" t="s">
        <v>182</v>
      </c>
      <c r="B84" t="s">
        <v>116</v>
      </c>
      <c r="C84" t="s">
        <v>152</v>
      </c>
      <c r="D84" t="s">
        <v>107</v>
      </c>
      <c r="O84">
        <f>1</f>
        <v>0</v>
      </c>
      <c r="P84">
        <f>1</f>
        <v>0</v>
      </c>
      <c r="Q84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84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84">
        <f>[[#This Row],[U_1]]-[[#This Row],[L_1]]</f>
        <v>0</v>
      </c>
      <c r="T84">
        <f>COUNTIF(Table1[[#This Row],[S0_1]:[S1_1]],"&gt;"&amp;[[#This Row],[U_1]])+COUNTIF(Table1[[#This Row],[S0_1]:[S1_1]],"&lt;"&amp;[[#This Row],[L_1]])</f>
        <v>0</v>
      </c>
      <c r="V84">
        <f>_xlfn.MINIFS(Table1[[#This Row],[S0_1]:[S1_1]],Table1[[#This Row],[S0_1]:[S1_1]],"&gt;="&amp;[[#This Row],[L_1]],Table1[[#This Row],[S0_1]:[S1_1]],"&lt;="&amp;[[#This Row],[U_1]])</f>
        <v>0</v>
      </c>
      <c r="W84">
        <f>_xlfn.MAXIFS(Table1[[#This Row],[S0_1]:[S1_1]],Table1[[#This Row],[S0_1]:[S1_1]],"&gt;="&amp;[[#This Row],[L_1]],Table1[[#This Row],[S0_1]:[S1_1]],"&lt;="&amp;[[#This Row],[U_1]])</f>
        <v>0</v>
      </c>
      <c r="X84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84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84">
        <f>IF([[#This Row],[Std_1]]&gt;0,ROUND([[#This Row],[Range_1]]/(6*[[#This Row],[Std_1]]),2),0)</f>
        <v>0</v>
      </c>
      <c r="AA84">
        <f>IF([[#This Row],[Std_1]]&gt;0,ROUND(MIN(ABS([[#This Row],[U_1]]-[[#This Row],[Mean_1]])/(3*[[#This Row],[Std_1]]),ABS([[#This Row],[Mean_1]]-[[#This Row],[L_1]])/(3*[[#This Row],[Std_1]])),2),0)</f>
        <v>0</v>
      </c>
      <c r="AC84">
        <v>0</v>
      </c>
      <c r="AD84">
        <v>0</v>
      </c>
      <c r="AE84">
        <v>0</v>
      </c>
      <c r="AF84">
        <v>0</v>
      </c>
      <c r="AG84">
        <v>0</v>
      </c>
      <c r="AI84">
        <v>254000000</v>
      </c>
      <c r="AJ84">
        <v>254000000</v>
      </c>
      <c r="AQ84">
        <f>1</f>
        <v>0</v>
      </c>
      <c r="AR84">
        <f>1</f>
        <v>0</v>
      </c>
      <c r="AS84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84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84">
        <f>[[#This Row],[U_2]]-[[#This Row],[L_2]]</f>
        <v>0</v>
      </c>
      <c r="AV84">
        <f>COUNTIF(Table1[[#This Row],[S0_2]:[S2_2]],"&gt;"&amp;[[#This Row],[U_2]])+COUNTIF(Table1[[#This Row],[S0_2]:[S2_2]],"&lt;"&amp;[[#This Row],[L_2]])</f>
        <v>0</v>
      </c>
      <c r="AX84">
        <f>_xlfn.MINIFS(Table1[[#This Row],[S0_2]:[S2_2]],Table1[[#This Row],[S0_2]:[S2_2]],"&gt;="&amp;[[#This Row],[L_2]],Table1[[#This Row],[S0_2]:[S2_2]],"&lt;="&amp;[[#This Row],[U_2]])</f>
        <v>0</v>
      </c>
      <c r="AY84">
        <f>_xlfn.MAXIFS(Table1[[#This Row],[S0_2]:[S2_2]],Table1[[#This Row],[S0_2]:[S2_2]],"&gt;="&amp;[[#This Row],[L_2]],Table1[[#This Row],[S0_2]:[S2_2]],"&lt;="&amp;[[#This Row],[U_2]])</f>
        <v>0</v>
      </c>
      <c r="AZ84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84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84">
        <f>IF([[#This Row],[Std_2]]&gt;0,ROUND([[#This Row],[Range_2]]/(6*[[#This Row],[Std_2]]),2),0)</f>
        <v>0</v>
      </c>
      <c r="BC84">
        <f>IF([[#This Row],[Std_2]]&gt;0,ROUND(MIN(ABS([[#This Row],[U_2]]-[[#This Row],[Mean_2]])/(3*[[#This Row],[Std_2]]),ABS([[#This Row],[Mean_2]]-[[#This Row],[L_2]])/(3*[[#This Row],[Std_2]])),2),0)</f>
        <v>0</v>
      </c>
      <c r="BE84">
        <v>0</v>
      </c>
      <c r="BF84">
        <v>0</v>
      </c>
      <c r="BG84">
        <v>0</v>
      </c>
      <c r="BH84">
        <v>0</v>
      </c>
      <c r="BI84">
        <v>0</v>
      </c>
      <c r="BK84">
        <v>254000000</v>
      </c>
      <c r="BL84">
        <v>254000000</v>
      </c>
      <c r="BM84">
        <v>254000000</v>
      </c>
      <c r="BO84" t="s">
        <v>73</v>
      </c>
      <c r="BP84" t="s">
        <v>108</v>
      </c>
    </row>
    <row r="85" spans="1:68">
      <c r="A85" t="s">
        <v>183</v>
      </c>
      <c r="B85" t="s">
        <v>116</v>
      </c>
      <c r="C85" t="s">
        <v>152</v>
      </c>
      <c r="D85" t="s">
        <v>110</v>
      </c>
      <c r="O85">
        <f>1</f>
        <v>0</v>
      </c>
      <c r="P85">
        <f>1</f>
        <v>0</v>
      </c>
      <c r="Q85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85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85">
        <f>[[#This Row],[U_1]]-[[#This Row],[L_1]]</f>
        <v>0</v>
      </c>
      <c r="T85">
        <f>COUNTIF(Table1[[#This Row],[S0_1]:[S1_1]],"&gt;"&amp;[[#This Row],[U_1]])+COUNTIF(Table1[[#This Row],[S0_1]:[S1_1]],"&lt;"&amp;[[#This Row],[L_1]])</f>
        <v>0</v>
      </c>
      <c r="V85">
        <f>_xlfn.MINIFS(Table1[[#This Row],[S0_1]:[S1_1]],Table1[[#This Row],[S0_1]:[S1_1]],"&gt;="&amp;[[#This Row],[L_1]],Table1[[#This Row],[S0_1]:[S1_1]],"&lt;="&amp;[[#This Row],[U_1]])</f>
        <v>0</v>
      </c>
      <c r="W85">
        <f>_xlfn.MAXIFS(Table1[[#This Row],[S0_1]:[S1_1]],Table1[[#This Row],[S0_1]:[S1_1]],"&gt;="&amp;[[#This Row],[L_1]],Table1[[#This Row],[S0_1]:[S1_1]],"&lt;="&amp;[[#This Row],[U_1]])</f>
        <v>0</v>
      </c>
      <c r="X85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85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85">
        <f>IF([[#This Row],[Std_1]]&gt;0,ROUND([[#This Row],[Range_1]]/(6*[[#This Row],[Std_1]]),2),0)</f>
        <v>0</v>
      </c>
      <c r="AA85">
        <f>IF([[#This Row],[Std_1]]&gt;0,ROUND(MIN(ABS([[#This Row],[U_1]]-[[#This Row],[Mean_1]])/(3*[[#This Row],[Std_1]]),ABS([[#This Row],[Mean_1]]-[[#This Row],[L_1]])/(3*[[#This Row],[Std_1]])),2),0)</f>
        <v>0</v>
      </c>
      <c r="AC85">
        <v>0</v>
      </c>
      <c r="AD85">
        <v>0</v>
      </c>
      <c r="AE85">
        <v>0</v>
      </c>
      <c r="AF85">
        <v>0</v>
      </c>
      <c r="AG85">
        <v>0</v>
      </c>
      <c r="AI85">
        <v>265000000</v>
      </c>
      <c r="AJ85">
        <v>265000000</v>
      </c>
      <c r="AQ85">
        <f>1</f>
        <v>0</v>
      </c>
      <c r="AR85">
        <f>1</f>
        <v>0</v>
      </c>
      <c r="AS85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85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85">
        <f>[[#This Row],[U_2]]-[[#This Row],[L_2]]</f>
        <v>0</v>
      </c>
      <c r="AV85">
        <f>COUNTIF(Table1[[#This Row],[S0_2]:[S2_2]],"&gt;"&amp;[[#This Row],[U_2]])+COUNTIF(Table1[[#This Row],[S0_2]:[S2_2]],"&lt;"&amp;[[#This Row],[L_2]])</f>
        <v>0</v>
      </c>
      <c r="AX85">
        <f>_xlfn.MINIFS(Table1[[#This Row],[S0_2]:[S2_2]],Table1[[#This Row],[S0_2]:[S2_2]],"&gt;="&amp;[[#This Row],[L_2]],Table1[[#This Row],[S0_2]:[S2_2]],"&lt;="&amp;[[#This Row],[U_2]])</f>
        <v>0</v>
      </c>
      <c r="AY85">
        <f>_xlfn.MAXIFS(Table1[[#This Row],[S0_2]:[S2_2]],Table1[[#This Row],[S0_2]:[S2_2]],"&gt;="&amp;[[#This Row],[L_2]],Table1[[#This Row],[S0_2]:[S2_2]],"&lt;="&amp;[[#This Row],[U_2]])</f>
        <v>0</v>
      </c>
      <c r="AZ85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85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85">
        <f>IF([[#This Row],[Std_2]]&gt;0,ROUND([[#This Row],[Range_2]]/(6*[[#This Row],[Std_2]]),2),0)</f>
        <v>0</v>
      </c>
      <c r="BC85">
        <f>IF([[#This Row],[Std_2]]&gt;0,ROUND(MIN(ABS([[#This Row],[U_2]]-[[#This Row],[Mean_2]])/(3*[[#This Row],[Std_2]]),ABS([[#This Row],[Mean_2]]-[[#This Row],[L_2]])/(3*[[#This Row],[Std_2]])),2),0)</f>
        <v>0</v>
      </c>
      <c r="BE85">
        <v>0</v>
      </c>
      <c r="BF85">
        <v>0</v>
      </c>
      <c r="BG85">
        <v>0</v>
      </c>
      <c r="BH85">
        <v>0</v>
      </c>
      <c r="BI85">
        <v>0</v>
      </c>
      <c r="BK85">
        <v>265000000</v>
      </c>
      <c r="BL85">
        <v>265000000</v>
      </c>
      <c r="BM85">
        <v>265000000</v>
      </c>
      <c r="BO85" t="s">
        <v>96</v>
      </c>
      <c r="BP85" t="s">
        <v>80</v>
      </c>
    </row>
    <row r="86" spans="1:68">
      <c r="A86" t="s">
        <v>184</v>
      </c>
      <c r="B86" t="s">
        <v>116</v>
      </c>
      <c r="C86" t="s">
        <v>152</v>
      </c>
      <c r="D86" t="s">
        <v>112</v>
      </c>
      <c r="O86">
        <f>1</f>
        <v>0</v>
      </c>
      <c r="P86">
        <f>1</f>
        <v>0</v>
      </c>
      <c r="Q86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86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86">
        <f>[[#This Row],[U_1]]-[[#This Row],[L_1]]</f>
        <v>0</v>
      </c>
      <c r="T86">
        <f>COUNTIF(Table1[[#This Row],[S0_1]:[S1_1]],"&gt;"&amp;[[#This Row],[U_1]])+COUNTIF(Table1[[#This Row],[S0_1]:[S1_1]],"&lt;"&amp;[[#This Row],[L_1]])</f>
        <v>0</v>
      </c>
      <c r="V86">
        <f>_xlfn.MINIFS(Table1[[#This Row],[S0_1]:[S1_1]],Table1[[#This Row],[S0_1]:[S1_1]],"&gt;="&amp;[[#This Row],[L_1]],Table1[[#This Row],[S0_1]:[S1_1]],"&lt;="&amp;[[#This Row],[U_1]])</f>
        <v>0</v>
      </c>
      <c r="W86">
        <f>_xlfn.MAXIFS(Table1[[#This Row],[S0_1]:[S1_1]],Table1[[#This Row],[S0_1]:[S1_1]],"&gt;="&amp;[[#This Row],[L_1]],Table1[[#This Row],[S0_1]:[S1_1]],"&lt;="&amp;[[#This Row],[U_1]])</f>
        <v>0</v>
      </c>
      <c r="X86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86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86">
        <f>IF([[#This Row],[Std_1]]&gt;0,ROUND([[#This Row],[Range_1]]/(6*[[#This Row],[Std_1]]),2),0)</f>
        <v>0</v>
      </c>
      <c r="AA86">
        <f>IF([[#This Row],[Std_1]]&gt;0,ROUND(MIN(ABS([[#This Row],[U_1]]-[[#This Row],[Mean_1]])/(3*[[#This Row],[Std_1]]),ABS([[#This Row],[Mean_1]]-[[#This Row],[L_1]])/(3*[[#This Row],[Std_1]])),2),0)</f>
        <v>0</v>
      </c>
      <c r="AC86">
        <v>0</v>
      </c>
      <c r="AD86">
        <v>0</v>
      </c>
      <c r="AE86">
        <v>0</v>
      </c>
      <c r="AF86">
        <v>0</v>
      </c>
      <c r="AG86">
        <v>0</v>
      </c>
      <c r="AI86">
        <v>255500000</v>
      </c>
      <c r="AJ86">
        <v>255500000</v>
      </c>
      <c r="AQ86">
        <f>1</f>
        <v>0</v>
      </c>
      <c r="AR86">
        <f>1</f>
        <v>0</v>
      </c>
      <c r="AS86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86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86">
        <f>[[#This Row],[U_2]]-[[#This Row],[L_2]]</f>
        <v>0</v>
      </c>
      <c r="AV86">
        <f>COUNTIF(Table1[[#This Row],[S0_2]:[S2_2]],"&gt;"&amp;[[#This Row],[U_2]])+COUNTIF(Table1[[#This Row],[S0_2]:[S2_2]],"&lt;"&amp;[[#This Row],[L_2]])</f>
        <v>0</v>
      </c>
      <c r="AX86">
        <f>_xlfn.MINIFS(Table1[[#This Row],[S0_2]:[S2_2]],Table1[[#This Row],[S0_2]:[S2_2]],"&gt;="&amp;[[#This Row],[L_2]],Table1[[#This Row],[S0_2]:[S2_2]],"&lt;="&amp;[[#This Row],[U_2]])</f>
        <v>0</v>
      </c>
      <c r="AY86">
        <f>_xlfn.MAXIFS(Table1[[#This Row],[S0_2]:[S2_2]],Table1[[#This Row],[S0_2]:[S2_2]],"&gt;="&amp;[[#This Row],[L_2]],Table1[[#This Row],[S0_2]:[S2_2]],"&lt;="&amp;[[#This Row],[U_2]])</f>
        <v>0</v>
      </c>
      <c r="AZ86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86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86">
        <f>IF([[#This Row],[Std_2]]&gt;0,ROUND([[#This Row],[Range_2]]/(6*[[#This Row],[Std_2]]),2),0)</f>
        <v>0</v>
      </c>
      <c r="BC86">
        <f>IF([[#This Row],[Std_2]]&gt;0,ROUND(MIN(ABS([[#This Row],[U_2]]-[[#This Row],[Mean_2]])/(3*[[#This Row],[Std_2]]),ABS([[#This Row],[Mean_2]]-[[#This Row],[L_2]])/(3*[[#This Row],[Std_2]])),2),0)</f>
        <v>0</v>
      </c>
      <c r="BE86">
        <v>0</v>
      </c>
      <c r="BF86">
        <v>0</v>
      </c>
      <c r="BG86">
        <v>0</v>
      </c>
      <c r="BH86">
        <v>0</v>
      </c>
      <c r="BI86">
        <v>0</v>
      </c>
      <c r="BK86">
        <v>255500000</v>
      </c>
      <c r="BL86">
        <v>255500000</v>
      </c>
      <c r="BM86">
        <v>255500000</v>
      </c>
      <c r="BO86" t="s">
        <v>83</v>
      </c>
      <c r="BP86" t="s">
        <v>108</v>
      </c>
    </row>
    <row r="87" spans="1:68">
      <c r="A87" t="s">
        <v>185</v>
      </c>
      <c r="B87" t="s">
        <v>116</v>
      </c>
      <c r="C87" t="s">
        <v>152</v>
      </c>
      <c r="D87" t="s">
        <v>114</v>
      </c>
      <c r="O87">
        <f>1</f>
        <v>0</v>
      </c>
      <c r="P87">
        <f>1</f>
        <v>0</v>
      </c>
      <c r="Q87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87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87">
        <f>[[#This Row],[U_1]]-[[#This Row],[L_1]]</f>
        <v>0</v>
      </c>
      <c r="T87">
        <f>COUNTIF(Table1[[#This Row],[S0_1]:[S1_1]],"&gt;"&amp;[[#This Row],[U_1]])+COUNTIF(Table1[[#This Row],[S0_1]:[S1_1]],"&lt;"&amp;[[#This Row],[L_1]])</f>
        <v>0</v>
      </c>
      <c r="V87">
        <f>_xlfn.MINIFS(Table1[[#This Row],[S0_1]:[S1_1]],Table1[[#This Row],[S0_1]:[S1_1]],"&gt;="&amp;[[#This Row],[L_1]],Table1[[#This Row],[S0_1]:[S1_1]],"&lt;="&amp;[[#This Row],[U_1]])</f>
        <v>0</v>
      </c>
      <c r="W87">
        <f>_xlfn.MAXIFS(Table1[[#This Row],[S0_1]:[S1_1]],Table1[[#This Row],[S0_1]:[S1_1]],"&gt;="&amp;[[#This Row],[L_1]],Table1[[#This Row],[S0_1]:[S1_1]],"&lt;="&amp;[[#This Row],[U_1]])</f>
        <v>0</v>
      </c>
      <c r="X87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87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87">
        <f>IF([[#This Row],[Std_1]]&gt;0,ROUND([[#This Row],[Range_1]]/(6*[[#This Row],[Std_1]]),2),0)</f>
        <v>0</v>
      </c>
      <c r="AA87">
        <f>IF([[#This Row],[Std_1]]&gt;0,ROUND(MIN(ABS([[#This Row],[U_1]]-[[#This Row],[Mean_1]])/(3*[[#This Row],[Std_1]]),ABS([[#This Row],[Mean_1]]-[[#This Row],[L_1]])/(3*[[#This Row],[Std_1]])),2),0)</f>
        <v>0</v>
      </c>
      <c r="AC87">
        <v>0</v>
      </c>
      <c r="AD87">
        <v>0</v>
      </c>
      <c r="AE87">
        <v>0</v>
      </c>
      <c r="AF87">
        <v>0</v>
      </c>
      <c r="AG87">
        <v>0</v>
      </c>
      <c r="AI87">
        <v>234400000</v>
      </c>
      <c r="AJ87">
        <v>234400000</v>
      </c>
      <c r="AQ87">
        <f>1</f>
        <v>0</v>
      </c>
      <c r="AR87">
        <f>1</f>
        <v>0</v>
      </c>
      <c r="AS87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87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87">
        <f>[[#This Row],[U_2]]-[[#This Row],[L_2]]</f>
        <v>0</v>
      </c>
      <c r="AV87">
        <f>COUNTIF(Table1[[#This Row],[S0_2]:[S2_2]],"&gt;"&amp;[[#This Row],[U_2]])+COUNTIF(Table1[[#This Row],[S0_2]:[S2_2]],"&lt;"&amp;[[#This Row],[L_2]])</f>
        <v>0</v>
      </c>
      <c r="AX87">
        <f>_xlfn.MINIFS(Table1[[#This Row],[S0_2]:[S2_2]],Table1[[#This Row],[S0_2]:[S2_2]],"&gt;="&amp;[[#This Row],[L_2]],Table1[[#This Row],[S0_2]:[S2_2]],"&lt;="&amp;[[#This Row],[U_2]])</f>
        <v>0</v>
      </c>
      <c r="AY87">
        <f>_xlfn.MAXIFS(Table1[[#This Row],[S0_2]:[S2_2]],Table1[[#This Row],[S0_2]:[S2_2]],"&gt;="&amp;[[#This Row],[L_2]],Table1[[#This Row],[S0_2]:[S2_2]],"&lt;="&amp;[[#This Row],[U_2]])</f>
        <v>0</v>
      </c>
      <c r="AZ87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87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87">
        <f>IF([[#This Row],[Std_2]]&gt;0,ROUND([[#This Row],[Range_2]]/(6*[[#This Row],[Std_2]]),2),0)</f>
        <v>0</v>
      </c>
      <c r="BC87">
        <f>IF([[#This Row],[Std_2]]&gt;0,ROUND(MIN(ABS([[#This Row],[U_2]]-[[#This Row],[Mean_2]])/(3*[[#This Row],[Std_2]]),ABS([[#This Row],[Mean_2]]-[[#This Row],[L_2]])/(3*[[#This Row],[Std_2]])),2),0)</f>
        <v>0</v>
      </c>
      <c r="BE87">
        <v>0</v>
      </c>
      <c r="BF87">
        <v>0</v>
      </c>
      <c r="BG87">
        <v>0</v>
      </c>
      <c r="BH87">
        <v>0</v>
      </c>
      <c r="BI87">
        <v>0</v>
      </c>
      <c r="BK87">
        <v>234400000</v>
      </c>
      <c r="BL87">
        <v>234400000</v>
      </c>
      <c r="BM87">
        <v>234400000</v>
      </c>
      <c r="BO87" t="s">
        <v>83</v>
      </c>
      <c r="BP87" t="s">
        <v>105</v>
      </c>
    </row>
    <row r="88" spans="1:68">
      <c r="A88" t="s">
        <v>186</v>
      </c>
      <c r="B88" t="s">
        <v>134</v>
      </c>
      <c r="C88" t="s">
        <v>152</v>
      </c>
      <c r="D88" t="s">
        <v>72</v>
      </c>
      <c r="O88">
        <f>1</f>
        <v>0</v>
      </c>
      <c r="P88">
        <f>1</f>
        <v>0</v>
      </c>
      <c r="Q88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88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88">
        <f>[[#This Row],[U_1]]-[[#This Row],[L_1]]</f>
        <v>0</v>
      </c>
      <c r="T88">
        <f>COUNTIF(Table1[[#This Row],[S0_1]:[S1_1]],"&gt;"&amp;[[#This Row],[U_1]])+COUNTIF(Table1[[#This Row],[S0_1]:[S1_1]],"&lt;"&amp;[[#This Row],[L_1]])</f>
        <v>0</v>
      </c>
      <c r="V88">
        <f>_xlfn.MINIFS(Table1[[#This Row],[S0_1]:[S1_1]],Table1[[#This Row],[S0_1]:[S1_1]],"&gt;="&amp;[[#This Row],[L_1]],Table1[[#This Row],[S0_1]:[S1_1]],"&lt;="&amp;[[#This Row],[U_1]])</f>
        <v>0</v>
      </c>
      <c r="W88">
        <f>_xlfn.MAXIFS(Table1[[#This Row],[S0_1]:[S1_1]],Table1[[#This Row],[S0_1]:[S1_1]],"&gt;="&amp;[[#This Row],[L_1]],Table1[[#This Row],[S0_1]:[S1_1]],"&lt;="&amp;[[#This Row],[U_1]])</f>
        <v>0</v>
      </c>
      <c r="X88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88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88">
        <f>IF([[#This Row],[Std_1]]&gt;0,ROUND([[#This Row],[Range_1]]/(6*[[#This Row],[Std_1]]),2),0)</f>
        <v>0</v>
      </c>
      <c r="AA88">
        <f>IF([[#This Row],[Std_1]]&gt;0,ROUND(MIN(ABS([[#This Row],[U_1]]-[[#This Row],[Mean_1]])/(3*[[#This Row],[Std_1]]),ABS([[#This Row],[Mean_1]]-[[#This Row],[L_1]])/(3*[[#This Row],[Std_1]])),2),0)</f>
        <v>0</v>
      </c>
      <c r="AC88">
        <v>0</v>
      </c>
      <c r="AD88">
        <v>0</v>
      </c>
      <c r="AE88">
        <v>0</v>
      </c>
      <c r="AF88">
        <v>0</v>
      </c>
      <c r="AG88">
        <v>0</v>
      </c>
      <c r="AI88">
        <v>126400000</v>
      </c>
      <c r="AJ88">
        <v>126400000</v>
      </c>
      <c r="AQ88">
        <f>1</f>
        <v>0</v>
      </c>
      <c r="AR88">
        <f>1</f>
        <v>0</v>
      </c>
      <c r="AS88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88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88">
        <f>[[#This Row],[U_2]]-[[#This Row],[L_2]]</f>
        <v>0</v>
      </c>
      <c r="AV88">
        <f>COUNTIF(Table1[[#This Row],[S0_2]:[S2_2]],"&gt;"&amp;[[#This Row],[U_2]])+COUNTIF(Table1[[#This Row],[S0_2]:[S2_2]],"&lt;"&amp;[[#This Row],[L_2]])</f>
        <v>0</v>
      </c>
      <c r="AX88">
        <f>_xlfn.MINIFS(Table1[[#This Row],[S0_2]:[S2_2]],Table1[[#This Row],[S0_2]:[S2_2]],"&gt;="&amp;[[#This Row],[L_2]],Table1[[#This Row],[S0_2]:[S2_2]],"&lt;="&amp;[[#This Row],[U_2]])</f>
        <v>0</v>
      </c>
      <c r="AY88">
        <f>_xlfn.MAXIFS(Table1[[#This Row],[S0_2]:[S2_2]],Table1[[#This Row],[S0_2]:[S2_2]],"&gt;="&amp;[[#This Row],[L_2]],Table1[[#This Row],[S0_2]:[S2_2]],"&lt;="&amp;[[#This Row],[U_2]])</f>
        <v>0</v>
      </c>
      <c r="AZ88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88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88">
        <f>IF([[#This Row],[Std_2]]&gt;0,ROUND([[#This Row],[Range_2]]/(6*[[#This Row],[Std_2]]),2),0)</f>
        <v>0</v>
      </c>
      <c r="BC88">
        <f>IF([[#This Row],[Std_2]]&gt;0,ROUND(MIN(ABS([[#This Row],[U_2]]-[[#This Row],[Mean_2]])/(3*[[#This Row],[Std_2]]),ABS([[#This Row],[Mean_2]]-[[#This Row],[L_2]])/(3*[[#This Row],[Std_2]])),2),0)</f>
        <v>0</v>
      </c>
      <c r="BE88">
        <v>0</v>
      </c>
      <c r="BF88">
        <v>0</v>
      </c>
      <c r="BG88">
        <v>0</v>
      </c>
      <c r="BH88">
        <v>0</v>
      </c>
      <c r="BI88">
        <v>0</v>
      </c>
      <c r="BK88">
        <v>126400000</v>
      </c>
      <c r="BL88">
        <v>126400000</v>
      </c>
      <c r="BM88">
        <v>126400000</v>
      </c>
      <c r="BO88" t="s">
        <v>73</v>
      </c>
      <c r="BP88" t="s">
        <v>74</v>
      </c>
    </row>
    <row r="89" spans="1:68">
      <c r="A89" t="s">
        <v>187</v>
      </c>
      <c r="B89" t="s">
        <v>134</v>
      </c>
      <c r="C89" t="s">
        <v>152</v>
      </c>
      <c r="D89" t="s">
        <v>76</v>
      </c>
      <c r="O89">
        <f>1</f>
        <v>0</v>
      </c>
      <c r="P89">
        <f>1</f>
        <v>0</v>
      </c>
      <c r="Q89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89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89">
        <f>[[#This Row],[U_1]]-[[#This Row],[L_1]]</f>
        <v>0</v>
      </c>
      <c r="T89">
        <f>COUNTIF(Table1[[#This Row],[S0_1]:[S1_1]],"&gt;"&amp;[[#This Row],[U_1]])+COUNTIF(Table1[[#This Row],[S0_1]:[S1_1]],"&lt;"&amp;[[#This Row],[L_1]])</f>
        <v>0</v>
      </c>
      <c r="V89">
        <f>_xlfn.MINIFS(Table1[[#This Row],[S0_1]:[S1_1]],Table1[[#This Row],[S0_1]:[S1_1]],"&gt;="&amp;[[#This Row],[L_1]],Table1[[#This Row],[S0_1]:[S1_1]],"&lt;="&amp;[[#This Row],[U_1]])</f>
        <v>0</v>
      </c>
      <c r="W89">
        <f>_xlfn.MAXIFS(Table1[[#This Row],[S0_1]:[S1_1]],Table1[[#This Row],[S0_1]:[S1_1]],"&gt;="&amp;[[#This Row],[L_1]],Table1[[#This Row],[S0_1]:[S1_1]],"&lt;="&amp;[[#This Row],[U_1]])</f>
        <v>0</v>
      </c>
      <c r="X89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89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89">
        <f>IF([[#This Row],[Std_1]]&gt;0,ROUND([[#This Row],[Range_1]]/(6*[[#This Row],[Std_1]]),2),0)</f>
        <v>0</v>
      </c>
      <c r="AA89">
        <f>IF([[#This Row],[Std_1]]&gt;0,ROUND(MIN(ABS([[#This Row],[U_1]]-[[#This Row],[Mean_1]])/(3*[[#This Row],[Std_1]]),ABS([[#This Row],[Mean_1]]-[[#This Row],[L_1]])/(3*[[#This Row],[Std_1]])),2),0)</f>
        <v>0</v>
      </c>
      <c r="AC89">
        <v>1</v>
      </c>
      <c r="AD89">
        <v>0</v>
      </c>
      <c r="AE89">
        <v>0</v>
      </c>
      <c r="AF89">
        <v>0</v>
      </c>
      <c r="AG89">
        <v>1</v>
      </c>
      <c r="AI89">
        <v>53420000</v>
      </c>
      <c r="AJ89">
        <v>53300000</v>
      </c>
      <c r="AQ89">
        <f>1</f>
        <v>0</v>
      </c>
      <c r="AR89">
        <f>1</f>
        <v>0</v>
      </c>
      <c r="AS89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89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89">
        <f>[[#This Row],[U_2]]-[[#This Row],[L_2]]</f>
        <v>0</v>
      </c>
      <c r="AV89">
        <f>COUNTIF(Table1[[#This Row],[S0_2]:[S2_2]],"&gt;"&amp;[[#This Row],[U_2]])+COUNTIF(Table1[[#This Row],[S0_2]:[S2_2]],"&lt;"&amp;[[#This Row],[L_2]])</f>
        <v>0</v>
      </c>
      <c r="AX89">
        <f>_xlfn.MINIFS(Table1[[#This Row],[S0_2]:[S2_2]],Table1[[#This Row],[S0_2]:[S2_2]],"&gt;="&amp;[[#This Row],[L_2]],Table1[[#This Row],[S0_2]:[S2_2]],"&lt;="&amp;[[#This Row],[U_2]])</f>
        <v>0</v>
      </c>
      <c r="AY89">
        <f>_xlfn.MAXIFS(Table1[[#This Row],[S0_2]:[S2_2]],Table1[[#This Row],[S0_2]:[S2_2]],"&gt;="&amp;[[#This Row],[L_2]],Table1[[#This Row],[S0_2]:[S2_2]],"&lt;="&amp;[[#This Row],[U_2]])</f>
        <v>0</v>
      </c>
      <c r="AZ89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89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89">
        <f>IF([[#This Row],[Std_2]]&gt;0,ROUND([[#This Row],[Range_2]]/(6*[[#This Row],[Std_2]]),2),0)</f>
        <v>0</v>
      </c>
      <c r="BC89">
        <f>IF([[#This Row],[Std_2]]&gt;0,ROUND(MIN(ABS([[#This Row],[U_2]]-[[#This Row],[Mean_2]])/(3*[[#This Row],[Std_2]]),ABS([[#This Row],[Mean_2]]-[[#This Row],[L_2]])/(3*[[#This Row],[Std_2]])),2),0)</f>
        <v>0</v>
      </c>
      <c r="BE89">
        <v>1</v>
      </c>
      <c r="BF89">
        <v>0</v>
      </c>
      <c r="BG89">
        <v>0</v>
      </c>
      <c r="BH89">
        <v>0</v>
      </c>
      <c r="BI89">
        <v>1</v>
      </c>
      <c r="BK89">
        <v>53420000</v>
      </c>
      <c r="BL89">
        <v>53300000</v>
      </c>
      <c r="BM89">
        <v>53360000</v>
      </c>
      <c r="BO89" t="s">
        <v>73</v>
      </c>
      <c r="BP89" t="s">
        <v>77</v>
      </c>
    </row>
    <row r="90" spans="1:68">
      <c r="A90" t="s">
        <v>188</v>
      </c>
      <c r="B90" t="s">
        <v>134</v>
      </c>
      <c r="C90" t="s">
        <v>152</v>
      </c>
      <c r="D90" t="s">
        <v>79</v>
      </c>
      <c r="O90">
        <f>1</f>
        <v>0</v>
      </c>
      <c r="P90">
        <f>1</f>
        <v>0</v>
      </c>
      <c r="Q90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90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90">
        <f>[[#This Row],[U_1]]-[[#This Row],[L_1]]</f>
        <v>0</v>
      </c>
      <c r="T90">
        <f>COUNTIF(Table1[[#This Row],[S0_1]:[S1_1]],"&gt;"&amp;[[#This Row],[U_1]])+COUNTIF(Table1[[#This Row],[S0_1]:[S1_1]],"&lt;"&amp;[[#This Row],[L_1]])</f>
        <v>0</v>
      </c>
      <c r="V90">
        <f>_xlfn.MINIFS(Table1[[#This Row],[S0_1]:[S1_1]],Table1[[#This Row],[S0_1]:[S1_1]],"&gt;="&amp;[[#This Row],[L_1]],Table1[[#This Row],[S0_1]:[S1_1]],"&lt;="&amp;[[#This Row],[U_1]])</f>
        <v>0</v>
      </c>
      <c r="W90">
        <f>_xlfn.MAXIFS(Table1[[#This Row],[S0_1]:[S1_1]],Table1[[#This Row],[S0_1]:[S1_1]],"&gt;="&amp;[[#This Row],[L_1]],Table1[[#This Row],[S0_1]:[S1_1]],"&lt;="&amp;[[#This Row],[U_1]])</f>
        <v>0</v>
      </c>
      <c r="X90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90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90">
        <f>IF([[#This Row],[Std_1]]&gt;0,ROUND([[#This Row],[Range_1]]/(6*[[#This Row],[Std_1]]),2),0)</f>
        <v>0</v>
      </c>
      <c r="AA90">
        <f>IF([[#This Row],[Std_1]]&gt;0,ROUND(MIN(ABS([[#This Row],[U_1]]-[[#This Row],[Mean_1]])/(3*[[#This Row],[Std_1]]),ABS([[#This Row],[Mean_1]]-[[#This Row],[L_1]])/(3*[[#This Row],[Std_1]])),2),0)</f>
        <v>0</v>
      </c>
      <c r="AC90">
        <v>1</v>
      </c>
      <c r="AD90">
        <v>0</v>
      </c>
      <c r="AE90">
        <v>0</v>
      </c>
      <c r="AF90">
        <v>0</v>
      </c>
      <c r="AG90">
        <v>1</v>
      </c>
      <c r="AI90">
        <v>194000000</v>
      </c>
      <c r="AJ90">
        <v>193800000</v>
      </c>
      <c r="AQ90">
        <f>1</f>
        <v>0</v>
      </c>
      <c r="AR90">
        <f>1</f>
        <v>0</v>
      </c>
      <c r="AS90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90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90">
        <f>[[#This Row],[U_2]]-[[#This Row],[L_2]]</f>
        <v>0</v>
      </c>
      <c r="AV90">
        <f>COUNTIF(Table1[[#This Row],[S0_2]:[S2_2]],"&gt;"&amp;[[#This Row],[U_2]])+COUNTIF(Table1[[#This Row],[S0_2]:[S2_2]],"&lt;"&amp;[[#This Row],[L_2]])</f>
        <v>0</v>
      </c>
      <c r="AX90">
        <f>_xlfn.MINIFS(Table1[[#This Row],[S0_2]:[S2_2]],Table1[[#This Row],[S0_2]:[S2_2]],"&gt;="&amp;[[#This Row],[L_2]],Table1[[#This Row],[S0_2]:[S2_2]],"&lt;="&amp;[[#This Row],[U_2]])</f>
        <v>0</v>
      </c>
      <c r="AY90">
        <f>_xlfn.MAXIFS(Table1[[#This Row],[S0_2]:[S2_2]],Table1[[#This Row],[S0_2]:[S2_2]],"&gt;="&amp;[[#This Row],[L_2]],Table1[[#This Row],[S0_2]:[S2_2]],"&lt;="&amp;[[#This Row],[U_2]])</f>
        <v>0</v>
      </c>
      <c r="AZ90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90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90">
        <f>IF([[#This Row],[Std_2]]&gt;0,ROUND([[#This Row],[Range_2]]/(6*[[#This Row],[Std_2]]),2),0)</f>
        <v>0</v>
      </c>
      <c r="BC90">
        <f>IF([[#This Row],[Std_2]]&gt;0,ROUND(MIN(ABS([[#This Row],[U_2]]-[[#This Row],[Mean_2]])/(3*[[#This Row],[Std_2]]),ABS([[#This Row],[Mean_2]]-[[#This Row],[L_2]])/(3*[[#This Row],[Std_2]])),2),0)</f>
        <v>0</v>
      </c>
      <c r="BE90">
        <v>1</v>
      </c>
      <c r="BF90">
        <v>0</v>
      </c>
      <c r="BG90">
        <v>0</v>
      </c>
      <c r="BH90">
        <v>0</v>
      </c>
      <c r="BI90">
        <v>1</v>
      </c>
      <c r="BK90">
        <v>194000000</v>
      </c>
      <c r="BL90">
        <v>193800000</v>
      </c>
      <c r="BM90">
        <v>193900000</v>
      </c>
      <c r="BO90" t="s">
        <v>73</v>
      </c>
      <c r="BP90" t="s">
        <v>80</v>
      </c>
    </row>
    <row r="91" spans="1:68">
      <c r="A91" t="s">
        <v>189</v>
      </c>
      <c r="B91" t="s">
        <v>134</v>
      </c>
      <c r="C91" t="s">
        <v>152</v>
      </c>
      <c r="D91" t="s">
        <v>82</v>
      </c>
      <c r="O91">
        <f>1</f>
        <v>0</v>
      </c>
      <c r="P91">
        <f>1</f>
        <v>0</v>
      </c>
      <c r="Q91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91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91">
        <f>[[#This Row],[U_1]]-[[#This Row],[L_1]]</f>
        <v>0</v>
      </c>
      <c r="T91">
        <f>COUNTIF(Table1[[#This Row],[S0_1]:[S1_1]],"&gt;"&amp;[[#This Row],[U_1]])+COUNTIF(Table1[[#This Row],[S0_1]:[S1_1]],"&lt;"&amp;[[#This Row],[L_1]])</f>
        <v>0</v>
      </c>
      <c r="V91">
        <f>_xlfn.MINIFS(Table1[[#This Row],[S0_1]:[S1_1]],Table1[[#This Row],[S0_1]:[S1_1]],"&gt;="&amp;[[#This Row],[L_1]],Table1[[#This Row],[S0_1]:[S1_1]],"&lt;="&amp;[[#This Row],[U_1]])</f>
        <v>0</v>
      </c>
      <c r="W91">
        <f>_xlfn.MAXIFS(Table1[[#This Row],[S0_1]:[S1_1]],Table1[[#This Row],[S0_1]:[S1_1]],"&gt;="&amp;[[#This Row],[L_1]],Table1[[#This Row],[S0_1]:[S1_1]],"&lt;="&amp;[[#This Row],[U_1]])</f>
        <v>0</v>
      </c>
      <c r="X91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91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91">
        <f>IF([[#This Row],[Std_1]]&gt;0,ROUND([[#This Row],[Range_1]]/(6*[[#This Row],[Std_1]]),2),0)</f>
        <v>0</v>
      </c>
      <c r="AA91">
        <f>IF([[#This Row],[Std_1]]&gt;0,ROUND(MIN(ABS([[#This Row],[U_1]]-[[#This Row],[Mean_1]])/(3*[[#This Row],[Std_1]]),ABS([[#This Row],[Mean_1]]-[[#This Row],[L_1]])/(3*[[#This Row],[Std_1]])),2),0)</f>
        <v>0</v>
      </c>
      <c r="AC91">
        <v>1</v>
      </c>
      <c r="AD91">
        <v>0</v>
      </c>
      <c r="AE91">
        <v>0</v>
      </c>
      <c r="AF91">
        <v>0</v>
      </c>
      <c r="AG91">
        <v>1</v>
      </c>
      <c r="AI91">
        <v>53810000</v>
      </c>
      <c r="AJ91">
        <v>53740000</v>
      </c>
      <c r="AQ91">
        <f>1</f>
        <v>0</v>
      </c>
      <c r="AR91">
        <f>1</f>
        <v>0</v>
      </c>
      <c r="AS91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91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91">
        <f>[[#This Row],[U_2]]-[[#This Row],[L_2]]</f>
        <v>0</v>
      </c>
      <c r="AV91">
        <f>COUNTIF(Table1[[#This Row],[S0_2]:[S2_2]],"&gt;"&amp;[[#This Row],[U_2]])+COUNTIF(Table1[[#This Row],[S0_2]:[S2_2]],"&lt;"&amp;[[#This Row],[L_2]])</f>
        <v>0</v>
      </c>
      <c r="AX91">
        <f>_xlfn.MINIFS(Table1[[#This Row],[S0_2]:[S2_2]],Table1[[#This Row],[S0_2]:[S2_2]],"&gt;="&amp;[[#This Row],[L_2]],Table1[[#This Row],[S0_2]:[S2_2]],"&lt;="&amp;[[#This Row],[U_2]])</f>
        <v>0</v>
      </c>
      <c r="AY91">
        <f>_xlfn.MAXIFS(Table1[[#This Row],[S0_2]:[S2_2]],Table1[[#This Row],[S0_2]:[S2_2]],"&gt;="&amp;[[#This Row],[L_2]],Table1[[#This Row],[S0_2]:[S2_2]],"&lt;="&amp;[[#This Row],[U_2]])</f>
        <v>0</v>
      </c>
      <c r="AZ91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91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91">
        <f>IF([[#This Row],[Std_2]]&gt;0,ROUND([[#This Row],[Range_2]]/(6*[[#This Row],[Std_2]]),2),0)</f>
        <v>0</v>
      </c>
      <c r="BC91">
        <f>IF([[#This Row],[Std_2]]&gt;0,ROUND(MIN(ABS([[#This Row],[U_2]]-[[#This Row],[Mean_2]])/(3*[[#This Row],[Std_2]]),ABS([[#This Row],[Mean_2]]-[[#This Row],[L_2]])/(3*[[#This Row],[Std_2]])),2),0)</f>
        <v>0</v>
      </c>
      <c r="BE91">
        <v>1</v>
      </c>
      <c r="BF91">
        <v>0</v>
      </c>
      <c r="BG91">
        <v>0</v>
      </c>
      <c r="BH91">
        <v>0</v>
      </c>
      <c r="BI91">
        <v>1</v>
      </c>
      <c r="BK91">
        <v>53810000</v>
      </c>
      <c r="BL91">
        <v>53740000</v>
      </c>
      <c r="BM91">
        <v>53775000</v>
      </c>
      <c r="BO91" t="s">
        <v>83</v>
      </c>
      <c r="BP91" t="s">
        <v>77</v>
      </c>
    </row>
    <row r="92" spans="1:68">
      <c r="A92" t="s">
        <v>190</v>
      </c>
      <c r="B92" t="s">
        <v>134</v>
      </c>
      <c r="C92" t="s">
        <v>152</v>
      </c>
      <c r="D92" t="s">
        <v>85</v>
      </c>
      <c r="O92">
        <f>1</f>
        <v>0</v>
      </c>
      <c r="P92">
        <f>1</f>
        <v>0</v>
      </c>
      <c r="Q92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92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92">
        <f>[[#This Row],[U_1]]-[[#This Row],[L_1]]</f>
        <v>0</v>
      </c>
      <c r="T92">
        <f>COUNTIF(Table1[[#This Row],[S0_1]:[S1_1]],"&gt;"&amp;[[#This Row],[U_1]])+COUNTIF(Table1[[#This Row],[S0_1]:[S1_1]],"&lt;"&amp;[[#This Row],[L_1]])</f>
        <v>0</v>
      </c>
      <c r="V92">
        <f>_xlfn.MINIFS(Table1[[#This Row],[S0_1]:[S1_1]],Table1[[#This Row],[S0_1]:[S1_1]],"&gt;="&amp;[[#This Row],[L_1]],Table1[[#This Row],[S0_1]:[S1_1]],"&lt;="&amp;[[#This Row],[U_1]])</f>
        <v>0</v>
      </c>
      <c r="W92">
        <f>_xlfn.MAXIFS(Table1[[#This Row],[S0_1]:[S1_1]],Table1[[#This Row],[S0_1]:[S1_1]],"&gt;="&amp;[[#This Row],[L_1]],Table1[[#This Row],[S0_1]:[S1_1]],"&lt;="&amp;[[#This Row],[U_1]])</f>
        <v>0</v>
      </c>
      <c r="X92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92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92">
        <f>IF([[#This Row],[Std_1]]&gt;0,ROUND([[#This Row],[Range_1]]/(6*[[#This Row],[Std_1]]),2),0)</f>
        <v>0</v>
      </c>
      <c r="AA92">
        <f>IF([[#This Row],[Std_1]]&gt;0,ROUND(MIN(ABS([[#This Row],[U_1]]-[[#This Row],[Mean_1]])/(3*[[#This Row],[Std_1]]),ABS([[#This Row],[Mean_1]]-[[#This Row],[L_1]])/(3*[[#This Row],[Std_1]])),2),0)</f>
        <v>0</v>
      </c>
      <c r="AC92">
        <v>1</v>
      </c>
      <c r="AD92">
        <v>0</v>
      </c>
      <c r="AE92">
        <v>0</v>
      </c>
      <c r="AF92">
        <v>0</v>
      </c>
      <c r="AG92">
        <v>1</v>
      </c>
      <c r="AI92">
        <v>193800000</v>
      </c>
      <c r="AJ92">
        <v>193600000</v>
      </c>
      <c r="AQ92">
        <f>1</f>
        <v>0</v>
      </c>
      <c r="AR92">
        <f>1</f>
        <v>0</v>
      </c>
      <c r="AS92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92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92">
        <f>[[#This Row],[U_2]]-[[#This Row],[L_2]]</f>
        <v>0</v>
      </c>
      <c r="AV92">
        <f>COUNTIF(Table1[[#This Row],[S0_2]:[S2_2]],"&gt;"&amp;[[#This Row],[U_2]])+COUNTIF(Table1[[#This Row],[S0_2]:[S2_2]],"&lt;"&amp;[[#This Row],[L_2]])</f>
        <v>0</v>
      </c>
      <c r="AX92">
        <f>_xlfn.MINIFS(Table1[[#This Row],[S0_2]:[S2_2]],Table1[[#This Row],[S0_2]:[S2_2]],"&gt;="&amp;[[#This Row],[L_2]],Table1[[#This Row],[S0_2]:[S2_2]],"&lt;="&amp;[[#This Row],[U_2]])</f>
        <v>0</v>
      </c>
      <c r="AY92">
        <f>_xlfn.MAXIFS(Table1[[#This Row],[S0_2]:[S2_2]],Table1[[#This Row],[S0_2]:[S2_2]],"&gt;="&amp;[[#This Row],[L_2]],Table1[[#This Row],[S0_2]:[S2_2]],"&lt;="&amp;[[#This Row],[U_2]])</f>
        <v>0</v>
      </c>
      <c r="AZ92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92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92">
        <f>IF([[#This Row],[Std_2]]&gt;0,ROUND([[#This Row],[Range_2]]/(6*[[#This Row],[Std_2]]),2),0)</f>
        <v>0</v>
      </c>
      <c r="BC92">
        <f>IF([[#This Row],[Std_2]]&gt;0,ROUND(MIN(ABS([[#This Row],[U_2]]-[[#This Row],[Mean_2]])/(3*[[#This Row],[Std_2]]),ABS([[#This Row],[Mean_2]]-[[#This Row],[L_2]])/(3*[[#This Row],[Std_2]])),2),0)</f>
        <v>0</v>
      </c>
      <c r="BE92">
        <v>1</v>
      </c>
      <c r="BF92">
        <v>0</v>
      </c>
      <c r="BG92">
        <v>0</v>
      </c>
      <c r="BH92">
        <v>0</v>
      </c>
      <c r="BI92">
        <v>1</v>
      </c>
      <c r="BK92">
        <v>193800000</v>
      </c>
      <c r="BL92">
        <v>193600000</v>
      </c>
      <c r="BM92">
        <v>193700000</v>
      </c>
      <c r="BO92" t="s">
        <v>83</v>
      </c>
      <c r="BP92" t="s">
        <v>80</v>
      </c>
    </row>
    <row r="93" spans="1:68">
      <c r="A93" t="s">
        <v>191</v>
      </c>
      <c r="B93" t="s">
        <v>134</v>
      </c>
      <c r="C93" t="s">
        <v>152</v>
      </c>
      <c r="D93" t="s">
        <v>87</v>
      </c>
      <c r="O93">
        <f>1</f>
        <v>0</v>
      </c>
      <c r="P93">
        <f>1</f>
        <v>0</v>
      </c>
      <c r="Q93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93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93">
        <f>[[#This Row],[U_1]]-[[#This Row],[L_1]]</f>
        <v>0</v>
      </c>
      <c r="T93">
        <f>COUNTIF(Table1[[#This Row],[S0_1]:[S1_1]],"&gt;"&amp;[[#This Row],[U_1]])+COUNTIF(Table1[[#This Row],[S0_1]:[S1_1]],"&lt;"&amp;[[#This Row],[L_1]])</f>
        <v>0</v>
      </c>
      <c r="V93">
        <f>_xlfn.MINIFS(Table1[[#This Row],[S0_1]:[S1_1]],Table1[[#This Row],[S0_1]:[S1_1]],"&gt;="&amp;[[#This Row],[L_1]],Table1[[#This Row],[S0_1]:[S1_1]],"&lt;="&amp;[[#This Row],[U_1]])</f>
        <v>0</v>
      </c>
      <c r="W93">
        <f>_xlfn.MAXIFS(Table1[[#This Row],[S0_1]:[S1_1]],Table1[[#This Row],[S0_1]:[S1_1]],"&gt;="&amp;[[#This Row],[L_1]],Table1[[#This Row],[S0_1]:[S1_1]],"&lt;="&amp;[[#This Row],[U_1]])</f>
        <v>0</v>
      </c>
      <c r="X93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93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93">
        <f>IF([[#This Row],[Std_1]]&gt;0,ROUND([[#This Row],[Range_1]]/(6*[[#This Row],[Std_1]]),2),0)</f>
        <v>0</v>
      </c>
      <c r="AA93">
        <f>IF([[#This Row],[Std_1]]&gt;0,ROUND(MIN(ABS([[#This Row],[U_1]]-[[#This Row],[Mean_1]])/(3*[[#This Row],[Std_1]]),ABS([[#This Row],[Mean_1]]-[[#This Row],[L_1]])/(3*[[#This Row],[Std_1]])),2),0)</f>
        <v>0</v>
      </c>
      <c r="AC93">
        <v>1</v>
      </c>
      <c r="AD93">
        <v>0</v>
      </c>
      <c r="AE93">
        <v>0</v>
      </c>
      <c r="AF93">
        <v>0</v>
      </c>
      <c r="AG93">
        <v>1</v>
      </c>
      <c r="AI93">
        <v>125900000</v>
      </c>
      <c r="AJ93">
        <v>125700000</v>
      </c>
      <c r="AQ93">
        <f>1</f>
        <v>0</v>
      </c>
      <c r="AR93">
        <f>1</f>
        <v>0</v>
      </c>
      <c r="AS93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93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93">
        <f>[[#This Row],[U_2]]-[[#This Row],[L_2]]</f>
        <v>0</v>
      </c>
      <c r="AV93">
        <f>COUNTIF(Table1[[#This Row],[S0_2]:[S2_2]],"&gt;"&amp;[[#This Row],[U_2]])+COUNTIF(Table1[[#This Row],[S0_2]:[S2_2]],"&lt;"&amp;[[#This Row],[L_2]])</f>
        <v>0</v>
      </c>
      <c r="AX93">
        <f>_xlfn.MINIFS(Table1[[#This Row],[S0_2]:[S2_2]],Table1[[#This Row],[S0_2]:[S2_2]],"&gt;="&amp;[[#This Row],[L_2]],Table1[[#This Row],[S0_2]:[S2_2]],"&lt;="&amp;[[#This Row],[U_2]])</f>
        <v>0</v>
      </c>
      <c r="AY93">
        <f>_xlfn.MAXIFS(Table1[[#This Row],[S0_2]:[S2_2]],Table1[[#This Row],[S0_2]:[S2_2]],"&gt;="&amp;[[#This Row],[L_2]],Table1[[#This Row],[S0_2]:[S2_2]],"&lt;="&amp;[[#This Row],[U_2]])</f>
        <v>0</v>
      </c>
      <c r="AZ93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93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93">
        <f>IF([[#This Row],[Std_2]]&gt;0,ROUND([[#This Row],[Range_2]]/(6*[[#This Row],[Std_2]]),2),0)</f>
        <v>0</v>
      </c>
      <c r="BC93">
        <f>IF([[#This Row],[Std_2]]&gt;0,ROUND(MIN(ABS([[#This Row],[U_2]]-[[#This Row],[Mean_2]])/(3*[[#This Row],[Std_2]]),ABS([[#This Row],[Mean_2]]-[[#This Row],[L_2]])/(3*[[#This Row],[Std_2]])),2),0)</f>
        <v>0</v>
      </c>
      <c r="BE93">
        <v>1</v>
      </c>
      <c r="BF93">
        <v>0</v>
      </c>
      <c r="BG93">
        <v>0</v>
      </c>
      <c r="BH93">
        <v>0</v>
      </c>
      <c r="BI93">
        <v>1</v>
      </c>
      <c r="BK93">
        <v>125900000</v>
      </c>
      <c r="BL93">
        <v>125700000</v>
      </c>
      <c r="BM93">
        <v>125800000</v>
      </c>
      <c r="BO93" t="s">
        <v>83</v>
      </c>
      <c r="BP93" t="s">
        <v>74</v>
      </c>
    </row>
    <row r="94" spans="1:68">
      <c r="A94" t="s">
        <v>192</v>
      </c>
      <c r="B94" t="s">
        <v>134</v>
      </c>
      <c r="C94" t="s">
        <v>152</v>
      </c>
      <c r="D94" t="s">
        <v>89</v>
      </c>
      <c r="O94">
        <f>1</f>
        <v>0</v>
      </c>
      <c r="P94">
        <f>1</f>
        <v>0</v>
      </c>
      <c r="Q94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94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94">
        <f>[[#This Row],[U_1]]-[[#This Row],[L_1]]</f>
        <v>0</v>
      </c>
      <c r="T94">
        <f>COUNTIF(Table1[[#This Row],[S0_1]:[S1_1]],"&gt;"&amp;[[#This Row],[U_1]])+COUNTIF(Table1[[#This Row],[S0_1]:[S1_1]],"&lt;"&amp;[[#This Row],[L_1]])</f>
        <v>0</v>
      </c>
      <c r="V94">
        <f>_xlfn.MINIFS(Table1[[#This Row],[S0_1]:[S1_1]],Table1[[#This Row],[S0_1]:[S1_1]],"&gt;="&amp;[[#This Row],[L_1]],Table1[[#This Row],[S0_1]:[S1_1]],"&lt;="&amp;[[#This Row],[U_1]])</f>
        <v>0</v>
      </c>
      <c r="W94">
        <f>_xlfn.MAXIFS(Table1[[#This Row],[S0_1]:[S1_1]],Table1[[#This Row],[S0_1]:[S1_1]],"&gt;="&amp;[[#This Row],[L_1]],Table1[[#This Row],[S0_1]:[S1_1]],"&lt;="&amp;[[#This Row],[U_1]])</f>
        <v>0</v>
      </c>
      <c r="X94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94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94">
        <f>IF([[#This Row],[Std_1]]&gt;0,ROUND([[#This Row],[Range_1]]/(6*[[#This Row],[Std_1]]),2),0)</f>
        <v>0</v>
      </c>
      <c r="AA94">
        <f>IF([[#This Row],[Std_1]]&gt;0,ROUND(MIN(ABS([[#This Row],[U_1]]-[[#This Row],[Mean_1]])/(3*[[#This Row],[Std_1]]),ABS([[#This Row],[Mean_1]]-[[#This Row],[L_1]])/(3*[[#This Row],[Std_1]])),2),0)</f>
        <v>0</v>
      </c>
      <c r="AC94">
        <v>1</v>
      </c>
      <c r="AD94">
        <v>0</v>
      </c>
      <c r="AE94">
        <v>0</v>
      </c>
      <c r="AF94">
        <v>0</v>
      </c>
      <c r="AG94">
        <v>1</v>
      </c>
      <c r="AI94">
        <v>98370000</v>
      </c>
      <c r="AJ94">
        <v>98240000</v>
      </c>
      <c r="AQ94">
        <f>1</f>
        <v>0</v>
      </c>
      <c r="AR94">
        <f>1</f>
        <v>0</v>
      </c>
      <c r="AS94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94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94">
        <f>[[#This Row],[U_2]]-[[#This Row],[L_2]]</f>
        <v>0</v>
      </c>
      <c r="AV94">
        <f>COUNTIF(Table1[[#This Row],[S0_2]:[S2_2]],"&gt;"&amp;[[#This Row],[U_2]])+COUNTIF(Table1[[#This Row],[S0_2]:[S2_2]],"&lt;"&amp;[[#This Row],[L_2]])</f>
        <v>0</v>
      </c>
      <c r="AX94">
        <f>_xlfn.MINIFS(Table1[[#This Row],[S0_2]:[S2_2]],Table1[[#This Row],[S0_2]:[S2_2]],"&gt;="&amp;[[#This Row],[L_2]],Table1[[#This Row],[S0_2]:[S2_2]],"&lt;="&amp;[[#This Row],[U_2]])</f>
        <v>0</v>
      </c>
      <c r="AY94">
        <f>_xlfn.MAXIFS(Table1[[#This Row],[S0_2]:[S2_2]],Table1[[#This Row],[S0_2]:[S2_2]],"&gt;="&amp;[[#This Row],[L_2]],Table1[[#This Row],[S0_2]:[S2_2]],"&lt;="&amp;[[#This Row],[U_2]])</f>
        <v>0</v>
      </c>
      <c r="AZ94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94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94">
        <f>IF([[#This Row],[Std_2]]&gt;0,ROUND([[#This Row],[Range_2]]/(6*[[#This Row],[Std_2]]),2),0)</f>
        <v>0</v>
      </c>
      <c r="BC94">
        <f>IF([[#This Row],[Std_2]]&gt;0,ROUND(MIN(ABS([[#This Row],[U_2]]-[[#This Row],[Mean_2]])/(3*[[#This Row],[Std_2]]),ABS([[#This Row],[Mean_2]]-[[#This Row],[L_2]])/(3*[[#This Row],[Std_2]])),2),0)</f>
        <v>0</v>
      </c>
      <c r="BE94">
        <v>1</v>
      </c>
      <c r="BF94">
        <v>0</v>
      </c>
      <c r="BG94">
        <v>0</v>
      </c>
      <c r="BH94">
        <v>0</v>
      </c>
      <c r="BI94">
        <v>1</v>
      </c>
      <c r="BK94">
        <v>98370000</v>
      </c>
      <c r="BL94">
        <v>98240000</v>
      </c>
      <c r="BM94">
        <v>98305000</v>
      </c>
      <c r="BO94" t="s">
        <v>73</v>
      </c>
      <c r="BP94" t="s">
        <v>90</v>
      </c>
    </row>
    <row r="95" spans="1:68">
      <c r="A95" t="s">
        <v>193</v>
      </c>
      <c r="B95" t="s">
        <v>134</v>
      </c>
      <c r="C95" t="s">
        <v>152</v>
      </c>
      <c r="D95" t="s">
        <v>92</v>
      </c>
      <c r="O95">
        <f>1</f>
        <v>0</v>
      </c>
      <c r="P95">
        <f>1</f>
        <v>0</v>
      </c>
      <c r="Q95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95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95">
        <f>[[#This Row],[U_1]]-[[#This Row],[L_1]]</f>
        <v>0</v>
      </c>
      <c r="T95">
        <f>COUNTIF(Table1[[#This Row],[S0_1]:[S1_1]],"&gt;"&amp;[[#This Row],[U_1]])+COUNTIF(Table1[[#This Row],[S0_1]:[S1_1]],"&lt;"&amp;[[#This Row],[L_1]])</f>
        <v>0</v>
      </c>
      <c r="V95">
        <f>_xlfn.MINIFS(Table1[[#This Row],[S0_1]:[S1_1]],Table1[[#This Row],[S0_1]:[S1_1]],"&gt;="&amp;[[#This Row],[L_1]],Table1[[#This Row],[S0_1]:[S1_1]],"&lt;="&amp;[[#This Row],[U_1]])</f>
        <v>0</v>
      </c>
      <c r="W95">
        <f>_xlfn.MAXIFS(Table1[[#This Row],[S0_1]:[S1_1]],Table1[[#This Row],[S0_1]:[S1_1]],"&gt;="&amp;[[#This Row],[L_1]],Table1[[#This Row],[S0_1]:[S1_1]],"&lt;="&amp;[[#This Row],[U_1]])</f>
        <v>0</v>
      </c>
      <c r="X95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95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95">
        <f>IF([[#This Row],[Std_1]]&gt;0,ROUND([[#This Row],[Range_1]]/(6*[[#This Row],[Std_1]]),2),0)</f>
        <v>0</v>
      </c>
      <c r="AA95">
        <f>IF([[#This Row],[Std_1]]&gt;0,ROUND(MIN(ABS([[#This Row],[U_1]]-[[#This Row],[Mean_1]])/(3*[[#This Row],[Std_1]]),ABS([[#This Row],[Mean_1]]-[[#This Row],[L_1]])/(3*[[#This Row],[Std_1]])),2),0)</f>
        <v>0</v>
      </c>
      <c r="AC95">
        <v>1</v>
      </c>
      <c r="AD95">
        <v>0</v>
      </c>
      <c r="AE95">
        <v>0</v>
      </c>
      <c r="AF95">
        <v>0</v>
      </c>
      <c r="AG95">
        <v>1</v>
      </c>
      <c r="AI95">
        <v>68450000</v>
      </c>
      <c r="AJ95">
        <v>68380000</v>
      </c>
      <c r="AQ95">
        <f>1</f>
        <v>0</v>
      </c>
      <c r="AR95">
        <f>1</f>
        <v>0</v>
      </c>
      <c r="AS95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95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95">
        <f>[[#This Row],[U_2]]-[[#This Row],[L_2]]</f>
        <v>0</v>
      </c>
      <c r="AV95">
        <f>COUNTIF(Table1[[#This Row],[S0_2]:[S2_2]],"&gt;"&amp;[[#This Row],[U_2]])+COUNTIF(Table1[[#This Row],[S0_2]:[S2_2]],"&lt;"&amp;[[#This Row],[L_2]])</f>
        <v>0</v>
      </c>
      <c r="AX95">
        <f>_xlfn.MINIFS(Table1[[#This Row],[S0_2]:[S2_2]],Table1[[#This Row],[S0_2]:[S2_2]],"&gt;="&amp;[[#This Row],[L_2]],Table1[[#This Row],[S0_2]:[S2_2]],"&lt;="&amp;[[#This Row],[U_2]])</f>
        <v>0</v>
      </c>
      <c r="AY95">
        <f>_xlfn.MAXIFS(Table1[[#This Row],[S0_2]:[S2_2]],Table1[[#This Row],[S0_2]:[S2_2]],"&gt;="&amp;[[#This Row],[L_2]],Table1[[#This Row],[S0_2]:[S2_2]],"&lt;="&amp;[[#This Row],[U_2]])</f>
        <v>0</v>
      </c>
      <c r="AZ95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95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95">
        <f>IF([[#This Row],[Std_2]]&gt;0,ROUND([[#This Row],[Range_2]]/(6*[[#This Row],[Std_2]]),2),0)</f>
        <v>0</v>
      </c>
      <c r="BC95">
        <f>IF([[#This Row],[Std_2]]&gt;0,ROUND(MIN(ABS([[#This Row],[U_2]]-[[#This Row],[Mean_2]])/(3*[[#This Row],[Std_2]]),ABS([[#This Row],[Mean_2]]-[[#This Row],[L_2]])/(3*[[#This Row],[Std_2]])),2),0)</f>
        <v>0</v>
      </c>
      <c r="BE95">
        <v>1</v>
      </c>
      <c r="BF95">
        <v>0</v>
      </c>
      <c r="BG95">
        <v>0</v>
      </c>
      <c r="BH95">
        <v>0</v>
      </c>
      <c r="BI95">
        <v>1</v>
      </c>
      <c r="BK95">
        <v>68450000</v>
      </c>
      <c r="BL95">
        <v>68380000</v>
      </c>
      <c r="BM95">
        <v>68415000</v>
      </c>
      <c r="BO95" t="s">
        <v>73</v>
      </c>
      <c r="BP95" t="s">
        <v>93</v>
      </c>
    </row>
    <row r="96" spans="1:68">
      <c r="A96" t="s">
        <v>194</v>
      </c>
      <c r="B96" t="s">
        <v>134</v>
      </c>
      <c r="C96" t="s">
        <v>152</v>
      </c>
      <c r="D96" t="s">
        <v>95</v>
      </c>
      <c r="O96">
        <f>1</f>
        <v>0</v>
      </c>
      <c r="P96">
        <f>1</f>
        <v>0</v>
      </c>
      <c r="Q96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96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96">
        <f>[[#This Row],[U_1]]-[[#This Row],[L_1]]</f>
        <v>0</v>
      </c>
      <c r="T96">
        <f>COUNTIF(Table1[[#This Row],[S0_1]:[S1_1]],"&gt;"&amp;[[#This Row],[U_1]])+COUNTIF(Table1[[#This Row],[S0_1]:[S1_1]],"&lt;"&amp;[[#This Row],[L_1]])</f>
        <v>0</v>
      </c>
      <c r="V96">
        <f>_xlfn.MINIFS(Table1[[#This Row],[S0_1]:[S1_1]],Table1[[#This Row],[S0_1]:[S1_1]],"&gt;="&amp;[[#This Row],[L_1]],Table1[[#This Row],[S0_1]:[S1_1]],"&lt;="&amp;[[#This Row],[U_1]])</f>
        <v>0</v>
      </c>
      <c r="W96">
        <f>_xlfn.MAXIFS(Table1[[#This Row],[S0_1]:[S1_1]],Table1[[#This Row],[S0_1]:[S1_1]],"&gt;="&amp;[[#This Row],[L_1]],Table1[[#This Row],[S0_1]:[S1_1]],"&lt;="&amp;[[#This Row],[U_1]])</f>
        <v>0</v>
      </c>
      <c r="X96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96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96">
        <f>IF([[#This Row],[Std_1]]&gt;0,ROUND([[#This Row],[Range_1]]/(6*[[#This Row],[Std_1]]),2),0)</f>
        <v>0</v>
      </c>
      <c r="AA96">
        <f>IF([[#This Row],[Std_1]]&gt;0,ROUND(MIN(ABS([[#This Row],[U_1]]-[[#This Row],[Mean_1]])/(3*[[#This Row],[Std_1]]),ABS([[#This Row],[Mean_1]]-[[#This Row],[L_1]])/(3*[[#This Row],[Std_1]])),2),0)</f>
        <v>0</v>
      </c>
      <c r="AC96">
        <v>1</v>
      </c>
      <c r="AD96">
        <v>0</v>
      </c>
      <c r="AE96">
        <v>0</v>
      </c>
      <c r="AF96">
        <v>0</v>
      </c>
      <c r="AG96">
        <v>1</v>
      </c>
      <c r="AI96">
        <v>53680000</v>
      </c>
      <c r="AJ96">
        <v>53550000</v>
      </c>
      <c r="AQ96">
        <f>1</f>
        <v>0</v>
      </c>
      <c r="AR96">
        <f>1</f>
        <v>0</v>
      </c>
      <c r="AS96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96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96">
        <f>[[#This Row],[U_2]]-[[#This Row],[L_2]]</f>
        <v>0</v>
      </c>
      <c r="AV96">
        <f>COUNTIF(Table1[[#This Row],[S0_2]:[S2_2]],"&gt;"&amp;[[#This Row],[U_2]])+COUNTIF(Table1[[#This Row],[S0_2]:[S2_2]],"&lt;"&amp;[[#This Row],[L_2]])</f>
        <v>0</v>
      </c>
      <c r="AX96">
        <f>_xlfn.MINIFS(Table1[[#This Row],[S0_2]:[S2_2]],Table1[[#This Row],[S0_2]:[S2_2]],"&gt;="&amp;[[#This Row],[L_2]],Table1[[#This Row],[S0_2]:[S2_2]],"&lt;="&amp;[[#This Row],[U_2]])</f>
        <v>0</v>
      </c>
      <c r="AY96">
        <f>_xlfn.MAXIFS(Table1[[#This Row],[S0_2]:[S2_2]],Table1[[#This Row],[S0_2]:[S2_2]],"&gt;="&amp;[[#This Row],[L_2]],Table1[[#This Row],[S0_2]:[S2_2]],"&lt;="&amp;[[#This Row],[U_2]])</f>
        <v>0</v>
      </c>
      <c r="AZ96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96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96">
        <f>IF([[#This Row],[Std_2]]&gt;0,ROUND([[#This Row],[Range_2]]/(6*[[#This Row],[Std_2]]),2),0)</f>
        <v>0</v>
      </c>
      <c r="BC96">
        <f>IF([[#This Row],[Std_2]]&gt;0,ROUND(MIN(ABS([[#This Row],[U_2]]-[[#This Row],[Mean_2]])/(3*[[#This Row],[Std_2]]),ABS([[#This Row],[Mean_2]]-[[#This Row],[L_2]])/(3*[[#This Row],[Std_2]])),2),0)</f>
        <v>0</v>
      </c>
      <c r="BE96">
        <v>1</v>
      </c>
      <c r="BF96">
        <v>0</v>
      </c>
      <c r="BG96">
        <v>0</v>
      </c>
      <c r="BH96">
        <v>0</v>
      </c>
      <c r="BI96">
        <v>1</v>
      </c>
      <c r="BK96">
        <v>53680000</v>
      </c>
      <c r="BL96">
        <v>53550000</v>
      </c>
      <c r="BM96">
        <v>53615000</v>
      </c>
      <c r="BO96" t="s">
        <v>96</v>
      </c>
      <c r="BP96" t="s">
        <v>77</v>
      </c>
    </row>
    <row r="97" spans="1:68">
      <c r="A97" t="s">
        <v>195</v>
      </c>
      <c r="B97" t="s">
        <v>134</v>
      </c>
      <c r="C97" t="s">
        <v>152</v>
      </c>
      <c r="D97" t="s">
        <v>98</v>
      </c>
      <c r="O97">
        <f>1</f>
        <v>0</v>
      </c>
      <c r="P97">
        <f>1</f>
        <v>0</v>
      </c>
      <c r="Q97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97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97">
        <f>[[#This Row],[U_1]]-[[#This Row],[L_1]]</f>
        <v>0</v>
      </c>
      <c r="T97">
        <f>COUNTIF(Table1[[#This Row],[S0_1]:[S1_1]],"&gt;"&amp;[[#This Row],[U_1]])+COUNTIF(Table1[[#This Row],[S0_1]:[S1_1]],"&lt;"&amp;[[#This Row],[L_1]])</f>
        <v>0</v>
      </c>
      <c r="V97">
        <f>_xlfn.MINIFS(Table1[[#This Row],[S0_1]:[S1_1]],Table1[[#This Row],[S0_1]:[S1_1]],"&gt;="&amp;[[#This Row],[L_1]],Table1[[#This Row],[S0_1]:[S1_1]],"&lt;="&amp;[[#This Row],[U_1]])</f>
        <v>0</v>
      </c>
      <c r="W97">
        <f>_xlfn.MAXIFS(Table1[[#This Row],[S0_1]:[S1_1]],Table1[[#This Row],[S0_1]:[S1_1]],"&gt;="&amp;[[#This Row],[L_1]],Table1[[#This Row],[S0_1]:[S1_1]],"&lt;="&amp;[[#This Row],[U_1]])</f>
        <v>0</v>
      </c>
      <c r="X97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97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97">
        <f>IF([[#This Row],[Std_1]]&gt;0,ROUND([[#This Row],[Range_1]]/(6*[[#This Row],[Std_1]]),2),0)</f>
        <v>0</v>
      </c>
      <c r="AA97">
        <f>IF([[#This Row],[Std_1]]&gt;0,ROUND(MIN(ABS([[#This Row],[U_1]]-[[#This Row],[Mean_1]])/(3*[[#This Row],[Std_1]]),ABS([[#This Row],[Mean_1]]-[[#This Row],[L_1]])/(3*[[#This Row],[Std_1]])),2),0)</f>
        <v>0</v>
      </c>
      <c r="AC97">
        <v>0</v>
      </c>
      <c r="AD97">
        <v>0</v>
      </c>
      <c r="AE97">
        <v>0</v>
      </c>
      <c r="AF97">
        <v>0</v>
      </c>
      <c r="AG97">
        <v>0</v>
      </c>
      <c r="AI97">
        <v>66270000</v>
      </c>
      <c r="AJ97">
        <v>66270000</v>
      </c>
      <c r="AQ97">
        <f>1</f>
        <v>0</v>
      </c>
      <c r="AR97">
        <f>1</f>
        <v>0</v>
      </c>
      <c r="AS97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97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97">
        <f>[[#This Row],[U_2]]-[[#This Row],[L_2]]</f>
        <v>0</v>
      </c>
      <c r="AV97">
        <f>COUNTIF(Table1[[#This Row],[S0_2]:[S2_2]],"&gt;"&amp;[[#This Row],[U_2]])+COUNTIF(Table1[[#This Row],[S0_2]:[S2_2]],"&lt;"&amp;[[#This Row],[L_2]])</f>
        <v>0</v>
      </c>
      <c r="AX97">
        <f>_xlfn.MINIFS(Table1[[#This Row],[S0_2]:[S2_2]],Table1[[#This Row],[S0_2]:[S2_2]],"&gt;="&amp;[[#This Row],[L_2]],Table1[[#This Row],[S0_2]:[S2_2]],"&lt;="&amp;[[#This Row],[U_2]])</f>
        <v>0</v>
      </c>
      <c r="AY97">
        <f>_xlfn.MAXIFS(Table1[[#This Row],[S0_2]:[S2_2]],Table1[[#This Row],[S0_2]:[S2_2]],"&gt;="&amp;[[#This Row],[L_2]],Table1[[#This Row],[S0_2]:[S2_2]],"&lt;="&amp;[[#This Row],[U_2]])</f>
        <v>0</v>
      </c>
      <c r="AZ97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97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97">
        <f>IF([[#This Row],[Std_2]]&gt;0,ROUND([[#This Row],[Range_2]]/(6*[[#This Row],[Std_2]]),2),0)</f>
        <v>0</v>
      </c>
      <c r="BC97">
        <f>IF([[#This Row],[Std_2]]&gt;0,ROUND(MIN(ABS([[#This Row],[U_2]]-[[#This Row],[Mean_2]])/(3*[[#This Row],[Std_2]]),ABS([[#This Row],[Mean_2]]-[[#This Row],[L_2]])/(3*[[#This Row],[Std_2]])),2),0)</f>
        <v>0</v>
      </c>
      <c r="BE97">
        <v>0</v>
      </c>
      <c r="BF97">
        <v>0</v>
      </c>
      <c r="BG97">
        <v>0</v>
      </c>
      <c r="BH97">
        <v>0</v>
      </c>
      <c r="BI97">
        <v>0</v>
      </c>
      <c r="BK97">
        <v>66270000</v>
      </c>
      <c r="BL97">
        <v>66270000</v>
      </c>
      <c r="BM97">
        <v>66270000</v>
      </c>
      <c r="BO97" t="s">
        <v>83</v>
      </c>
      <c r="BP97" t="s">
        <v>93</v>
      </c>
    </row>
    <row r="98" spans="1:68">
      <c r="A98" t="s">
        <v>196</v>
      </c>
      <c r="B98" t="s">
        <v>134</v>
      </c>
      <c r="C98" t="s">
        <v>152</v>
      </c>
      <c r="D98" t="s">
        <v>100</v>
      </c>
      <c r="O98">
        <f>1</f>
        <v>0</v>
      </c>
      <c r="P98">
        <f>1</f>
        <v>0</v>
      </c>
      <c r="Q98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98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98">
        <f>[[#This Row],[U_1]]-[[#This Row],[L_1]]</f>
        <v>0</v>
      </c>
      <c r="T98">
        <f>COUNTIF(Table1[[#This Row],[S0_1]:[S1_1]],"&gt;"&amp;[[#This Row],[U_1]])+COUNTIF(Table1[[#This Row],[S0_1]:[S1_1]],"&lt;"&amp;[[#This Row],[L_1]])</f>
        <v>0</v>
      </c>
      <c r="V98">
        <f>_xlfn.MINIFS(Table1[[#This Row],[S0_1]:[S1_1]],Table1[[#This Row],[S0_1]:[S1_1]],"&gt;="&amp;[[#This Row],[L_1]],Table1[[#This Row],[S0_1]:[S1_1]],"&lt;="&amp;[[#This Row],[U_1]])</f>
        <v>0</v>
      </c>
      <c r="W98">
        <f>_xlfn.MAXIFS(Table1[[#This Row],[S0_1]:[S1_1]],Table1[[#This Row],[S0_1]:[S1_1]],"&gt;="&amp;[[#This Row],[L_1]],Table1[[#This Row],[S0_1]:[S1_1]],"&lt;="&amp;[[#This Row],[U_1]])</f>
        <v>0</v>
      </c>
      <c r="X98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98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98">
        <f>IF([[#This Row],[Std_1]]&gt;0,ROUND([[#This Row],[Range_1]]/(6*[[#This Row],[Std_1]]),2),0)</f>
        <v>0</v>
      </c>
      <c r="AA98">
        <f>IF([[#This Row],[Std_1]]&gt;0,ROUND(MIN(ABS([[#This Row],[U_1]]-[[#This Row],[Mean_1]])/(3*[[#This Row],[Std_1]]),ABS([[#This Row],[Mean_1]]-[[#This Row],[L_1]])/(3*[[#This Row],[Std_1]])),2),0)</f>
        <v>0</v>
      </c>
      <c r="AC98">
        <v>1</v>
      </c>
      <c r="AD98">
        <v>0</v>
      </c>
      <c r="AE98">
        <v>0</v>
      </c>
      <c r="AF98">
        <v>0</v>
      </c>
      <c r="AG98">
        <v>1</v>
      </c>
      <c r="AI98">
        <v>95360000</v>
      </c>
      <c r="AJ98">
        <v>95230000</v>
      </c>
      <c r="AQ98">
        <f>1</f>
        <v>0</v>
      </c>
      <c r="AR98">
        <f>1</f>
        <v>0</v>
      </c>
      <c r="AS98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98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98">
        <f>[[#This Row],[U_2]]-[[#This Row],[L_2]]</f>
        <v>0</v>
      </c>
      <c r="AV98">
        <f>COUNTIF(Table1[[#This Row],[S0_2]:[S2_2]],"&gt;"&amp;[[#This Row],[U_2]])+COUNTIF(Table1[[#This Row],[S0_2]:[S2_2]],"&lt;"&amp;[[#This Row],[L_2]])</f>
        <v>0</v>
      </c>
      <c r="AX98">
        <f>_xlfn.MINIFS(Table1[[#This Row],[S0_2]:[S2_2]],Table1[[#This Row],[S0_2]:[S2_2]],"&gt;="&amp;[[#This Row],[L_2]],Table1[[#This Row],[S0_2]:[S2_2]],"&lt;="&amp;[[#This Row],[U_2]])</f>
        <v>0</v>
      </c>
      <c r="AY98">
        <f>_xlfn.MAXIFS(Table1[[#This Row],[S0_2]:[S2_2]],Table1[[#This Row],[S0_2]:[S2_2]],"&gt;="&amp;[[#This Row],[L_2]],Table1[[#This Row],[S0_2]:[S2_2]],"&lt;="&amp;[[#This Row],[U_2]])</f>
        <v>0</v>
      </c>
      <c r="AZ98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98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98">
        <f>IF([[#This Row],[Std_2]]&gt;0,ROUND([[#This Row],[Range_2]]/(6*[[#This Row],[Std_2]]),2),0)</f>
        <v>0</v>
      </c>
      <c r="BC98">
        <f>IF([[#This Row],[Std_2]]&gt;0,ROUND(MIN(ABS([[#This Row],[U_2]]-[[#This Row],[Mean_2]])/(3*[[#This Row],[Std_2]]),ABS([[#This Row],[Mean_2]]-[[#This Row],[L_2]])/(3*[[#This Row],[Std_2]])),2),0)</f>
        <v>0</v>
      </c>
      <c r="BE98">
        <v>1</v>
      </c>
      <c r="BF98">
        <v>0</v>
      </c>
      <c r="BG98">
        <v>0</v>
      </c>
      <c r="BH98">
        <v>0</v>
      </c>
      <c r="BI98">
        <v>1</v>
      </c>
      <c r="BK98">
        <v>95360000</v>
      </c>
      <c r="BL98">
        <v>95230000</v>
      </c>
      <c r="BM98">
        <v>95295000</v>
      </c>
      <c r="BO98" t="s">
        <v>83</v>
      </c>
      <c r="BP98" t="s">
        <v>90</v>
      </c>
    </row>
    <row r="99" spans="1:68">
      <c r="A99" t="s">
        <v>197</v>
      </c>
      <c r="B99" t="s">
        <v>134</v>
      </c>
      <c r="C99" t="s">
        <v>152</v>
      </c>
      <c r="D99" t="s">
        <v>102</v>
      </c>
      <c r="O99">
        <f>1</f>
        <v>0</v>
      </c>
      <c r="P99">
        <f>1</f>
        <v>0</v>
      </c>
      <c r="Q99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99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99">
        <f>[[#This Row],[U_1]]-[[#This Row],[L_1]]</f>
        <v>0</v>
      </c>
      <c r="T99">
        <f>COUNTIF(Table1[[#This Row],[S0_1]:[S1_1]],"&gt;"&amp;[[#This Row],[U_1]])+COUNTIF(Table1[[#This Row],[S0_1]:[S1_1]],"&lt;"&amp;[[#This Row],[L_1]])</f>
        <v>0</v>
      </c>
      <c r="V99">
        <f>_xlfn.MINIFS(Table1[[#This Row],[S0_1]:[S1_1]],Table1[[#This Row],[S0_1]:[S1_1]],"&gt;="&amp;[[#This Row],[L_1]],Table1[[#This Row],[S0_1]:[S1_1]],"&lt;="&amp;[[#This Row],[U_1]])</f>
        <v>0</v>
      </c>
      <c r="W99">
        <f>_xlfn.MAXIFS(Table1[[#This Row],[S0_1]:[S1_1]],Table1[[#This Row],[S0_1]:[S1_1]],"&gt;="&amp;[[#This Row],[L_1]],Table1[[#This Row],[S0_1]:[S1_1]],"&lt;="&amp;[[#This Row],[U_1]])</f>
        <v>0</v>
      </c>
      <c r="X99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99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99">
        <f>IF([[#This Row],[Std_1]]&gt;0,ROUND([[#This Row],[Range_1]]/(6*[[#This Row],[Std_1]]),2),0)</f>
        <v>0</v>
      </c>
      <c r="AA99">
        <f>IF([[#This Row],[Std_1]]&gt;0,ROUND(MIN(ABS([[#This Row],[U_1]]-[[#This Row],[Mean_1]])/(3*[[#This Row],[Std_1]]),ABS([[#This Row],[Mean_1]]-[[#This Row],[L_1]])/(3*[[#This Row],[Std_1]])),2),0)</f>
        <v>0</v>
      </c>
      <c r="AC99">
        <v>1</v>
      </c>
      <c r="AD99">
        <v>0</v>
      </c>
      <c r="AE99">
        <v>0</v>
      </c>
      <c r="AF99">
        <v>0</v>
      </c>
      <c r="AG99">
        <v>1</v>
      </c>
      <c r="AI99">
        <v>123900000</v>
      </c>
      <c r="AJ99">
        <v>123800000</v>
      </c>
      <c r="AQ99">
        <f>1</f>
        <v>0</v>
      </c>
      <c r="AR99">
        <f>1</f>
        <v>0</v>
      </c>
      <c r="AS99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99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99">
        <f>[[#This Row],[U_2]]-[[#This Row],[L_2]]</f>
        <v>0</v>
      </c>
      <c r="AV99">
        <f>COUNTIF(Table1[[#This Row],[S0_2]:[S2_2]],"&gt;"&amp;[[#This Row],[U_2]])+COUNTIF(Table1[[#This Row],[S0_2]:[S2_2]],"&lt;"&amp;[[#This Row],[L_2]])</f>
        <v>0</v>
      </c>
      <c r="AX99">
        <f>_xlfn.MINIFS(Table1[[#This Row],[S0_2]:[S2_2]],Table1[[#This Row],[S0_2]:[S2_2]],"&gt;="&amp;[[#This Row],[L_2]],Table1[[#This Row],[S0_2]:[S2_2]],"&lt;="&amp;[[#This Row],[U_2]])</f>
        <v>0</v>
      </c>
      <c r="AY99">
        <f>_xlfn.MAXIFS(Table1[[#This Row],[S0_2]:[S2_2]],Table1[[#This Row],[S0_2]:[S2_2]],"&gt;="&amp;[[#This Row],[L_2]],Table1[[#This Row],[S0_2]:[S2_2]],"&lt;="&amp;[[#This Row],[U_2]])</f>
        <v>0</v>
      </c>
      <c r="AZ99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99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99">
        <f>IF([[#This Row],[Std_2]]&gt;0,ROUND([[#This Row],[Range_2]]/(6*[[#This Row],[Std_2]]),2),0)</f>
        <v>0</v>
      </c>
      <c r="BC99">
        <f>IF([[#This Row],[Std_2]]&gt;0,ROUND(MIN(ABS([[#This Row],[U_2]]-[[#This Row],[Mean_2]])/(3*[[#This Row],[Std_2]]),ABS([[#This Row],[Mean_2]]-[[#This Row],[L_2]])/(3*[[#This Row],[Std_2]])),2),0)</f>
        <v>0</v>
      </c>
      <c r="BE99">
        <v>1</v>
      </c>
      <c r="BF99">
        <v>0</v>
      </c>
      <c r="BG99">
        <v>0</v>
      </c>
      <c r="BH99">
        <v>0</v>
      </c>
      <c r="BI99">
        <v>1</v>
      </c>
      <c r="BK99">
        <v>123900000</v>
      </c>
      <c r="BL99">
        <v>123800000</v>
      </c>
      <c r="BM99">
        <v>123850000</v>
      </c>
      <c r="BO99" t="s">
        <v>96</v>
      </c>
      <c r="BP99" t="s">
        <v>74</v>
      </c>
    </row>
    <row r="100" spans="1:68">
      <c r="A100" t="s">
        <v>198</v>
      </c>
      <c r="B100" t="s">
        <v>134</v>
      </c>
      <c r="C100" t="s">
        <v>152</v>
      </c>
      <c r="D100" t="s">
        <v>104</v>
      </c>
      <c r="O100">
        <f>1</f>
        <v>0</v>
      </c>
      <c r="P100">
        <f>1</f>
        <v>0</v>
      </c>
      <c r="Q100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00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00">
        <f>[[#This Row],[U_1]]-[[#This Row],[L_1]]</f>
        <v>0</v>
      </c>
      <c r="T100">
        <f>COUNTIF(Table1[[#This Row],[S0_1]:[S1_1]],"&gt;"&amp;[[#This Row],[U_1]])+COUNTIF(Table1[[#This Row],[S0_1]:[S1_1]],"&lt;"&amp;[[#This Row],[L_1]])</f>
        <v>0</v>
      </c>
      <c r="V100">
        <f>_xlfn.MINIFS(Table1[[#This Row],[S0_1]:[S1_1]],Table1[[#This Row],[S0_1]:[S1_1]],"&gt;="&amp;[[#This Row],[L_1]],Table1[[#This Row],[S0_1]:[S1_1]],"&lt;="&amp;[[#This Row],[U_1]])</f>
        <v>0</v>
      </c>
      <c r="W100">
        <f>_xlfn.MAXIFS(Table1[[#This Row],[S0_1]:[S1_1]],Table1[[#This Row],[S0_1]:[S1_1]],"&gt;="&amp;[[#This Row],[L_1]],Table1[[#This Row],[S0_1]:[S1_1]],"&lt;="&amp;[[#This Row],[U_1]])</f>
        <v>0</v>
      </c>
      <c r="X100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00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00">
        <f>IF([[#This Row],[Std_1]]&gt;0,ROUND([[#This Row],[Range_1]]/(6*[[#This Row],[Std_1]]),2),0)</f>
        <v>0</v>
      </c>
      <c r="AA100">
        <f>IF([[#This Row],[Std_1]]&gt;0,ROUND(MIN(ABS([[#This Row],[U_1]]-[[#This Row],[Mean_1]])/(3*[[#This Row],[Std_1]]),ABS([[#This Row],[Mean_1]]-[[#This Row],[L_1]])/(3*[[#This Row],[Std_1]])),2),0)</f>
        <v>0</v>
      </c>
      <c r="AC100">
        <v>1</v>
      </c>
      <c r="AD100">
        <v>0</v>
      </c>
      <c r="AE100">
        <v>0</v>
      </c>
      <c r="AF100">
        <v>0</v>
      </c>
      <c r="AG100">
        <v>1</v>
      </c>
      <c r="AI100">
        <v>152200000</v>
      </c>
      <c r="AJ100">
        <v>152000000</v>
      </c>
      <c r="AQ100">
        <f>1</f>
        <v>0</v>
      </c>
      <c r="AR100">
        <f>1</f>
        <v>0</v>
      </c>
      <c r="AS100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00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00">
        <f>[[#This Row],[U_2]]-[[#This Row],[L_2]]</f>
        <v>0</v>
      </c>
      <c r="AV100">
        <f>COUNTIF(Table1[[#This Row],[S0_2]:[S2_2]],"&gt;"&amp;[[#This Row],[U_2]])+COUNTIF(Table1[[#This Row],[S0_2]:[S2_2]],"&lt;"&amp;[[#This Row],[L_2]])</f>
        <v>0</v>
      </c>
      <c r="AX100">
        <f>_xlfn.MINIFS(Table1[[#This Row],[S0_2]:[S2_2]],Table1[[#This Row],[S0_2]:[S2_2]],"&gt;="&amp;[[#This Row],[L_2]],Table1[[#This Row],[S0_2]:[S2_2]],"&lt;="&amp;[[#This Row],[U_2]])</f>
        <v>0</v>
      </c>
      <c r="AY100">
        <f>_xlfn.MAXIFS(Table1[[#This Row],[S0_2]:[S2_2]],Table1[[#This Row],[S0_2]:[S2_2]],"&gt;="&amp;[[#This Row],[L_2]],Table1[[#This Row],[S0_2]:[S2_2]],"&lt;="&amp;[[#This Row],[U_2]])</f>
        <v>0</v>
      </c>
      <c r="AZ100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00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00">
        <f>IF([[#This Row],[Std_2]]&gt;0,ROUND([[#This Row],[Range_2]]/(6*[[#This Row],[Std_2]]),2),0)</f>
        <v>0</v>
      </c>
      <c r="BC100">
        <f>IF([[#This Row],[Std_2]]&gt;0,ROUND(MIN(ABS([[#This Row],[U_2]]-[[#This Row],[Mean_2]])/(3*[[#This Row],[Std_2]]),ABS([[#This Row],[Mean_2]]-[[#This Row],[L_2]])/(3*[[#This Row],[Std_2]])),2),0)</f>
        <v>0</v>
      </c>
      <c r="BE100">
        <v>1</v>
      </c>
      <c r="BF100">
        <v>0</v>
      </c>
      <c r="BG100">
        <v>0</v>
      </c>
      <c r="BH100">
        <v>0</v>
      </c>
      <c r="BI100">
        <v>1</v>
      </c>
      <c r="BK100">
        <v>152200000</v>
      </c>
      <c r="BL100">
        <v>152000000</v>
      </c>
      <c r="BM100">
        <v>152100000</v>
      </c>
      <c r="BO100" t="s">
        <v>73</v>
      </c>
      <c r="BP100" t="s">
        <v>105</v>
      </c>
    </row>
    <row r="101" spans="1:68">
      <c r="A101" t="s">
        <v>199</v>
      </c>
      <c r="B101" t="s">
        <v>134</v>
      </c>
      <c r="C101" t="s">
        <v>152</v>
      </c>
      <c r="D101" t="s">
        <v>107</v>
      </c>
      <c r="O101">
        <f>1</f>
        <v>0</v>
      </c>
      <c r="P101">
        <f>1</f>
        <v>0</v>
      </c>
      <c r="Q101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01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01">
        <f>[[#This Row],[U_1]]-[[#This Row],[L_1]]</f>
        <v>0</v>
      </c>
      <c r="T101">
        <f>COUNTIF(Table1[[#This Row],[S0_1]:[S1_1]],"&gt;"&amp;[[#This Row],[U_1]])+COUNTIF(Table1[[#This Row],[S0_1]:[S1_1]],"&lt;"&amp;[[#This Row],[L_1]])</f>
        <v>0</v>
      </c>
      <c r="V101">
        <f>_xlfn.MINIFS(Table1[[#This Row],[S0_1]:[S1_1]],Table1[[#This Row],[S0_1]:[S1_1]],"&gt;="&amp;[[#This Row],[L_1]],Table1[[#This Row],[S0_1]:[S1_1]],"&lt;="&amp;[[#This Row],[U_1]])</f>
        <v>0</v>
      </c>
      <c r="W101">
        <f>_xlfn.MAXIFS(Table1[[#This Row],[S0_1]:[S1_1]],Table1[[#This Row],[S0_1]:[S1_1]],"&gt;="&amp;[[#This Row],[L_1]],Table1[[#This Row],[S0_1]:[S1_1]],"&lt;="&amp;[[#This Row],[U_1]])</f>
        <v>0</v>
      </c>
      <c r="X101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01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01">
        <f>IF([[#This Row],[Std_1]]&gt;0,ROUND([[#This Row],[Range_1]]/(6*[[#This Row],[Std_1]]),2),0)</f>
        <v>0</v>
      </c>
      <c r="AA101">
        <f>IF([[#This Row],[Std_1]]&gt;0,ROUND(MIN(ABS([[#This Row],[U_1]]-[[#This Row],[Mean_1]])/(3*[[#This Row],[Std_1]]),ABS([[#This Row],[Mean_1]]-[[#This Row],[L_1]])/(3*[[#This Row],[Std_1]])),2),0)</f>
        <v>0</v>
      </c>
      <c r="AC101">
        <v>1</v>
      </c>
      <c r="AD101">
        <v>0</v>
      </c>
      <c r="AE101">
        <v>0</v>
      </c>
      <c r="AF101">
        <v>0</v>
      </c>
      <c r="AG101">
        <v>1</v>
      </c>
      <c r="AI101">
        <v>179900000</v>
      </c>
      <c r="AJ101">
        <v>179700000</v>
      </c>
      <c r="AQ101">
        <f>1</f>
        <v>0</v>
      </c>
      <c r="AR101">
        <f>1</f>
        <v>0</v>
      </c>
      <c r="AS101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01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01">
        <f>[[#This Row],[U_2]]-[[#This Row],[L_2]]</f>
        <v>0</v>
      </c>
      <c r="AV101">
        <f>COUNTIF(Table1[[#This Row],[S0_2]:[S2_2]],"&gt;"&amp;[[#This Row],[U_2]])+COUNTIF(Table1[[#This Row],[S0_2]:[S2_2]],"&lt;"&amp;[[#This Row],[L_2]])</f>
        <v>0</v>
      </c>
      <c r="AX101">
        <f>_xlfn.MINIFS(Table1[[#This Row],[S0_2]:[S2_2]],Table1[[#This Row],[S0_2]:[S2_2]],"&gt;="&amp;[[#This Row],[L_2]],Table1[[#This Row],[S0_2]:[S2_2]],"&lt;="&amp;[[#This Row],[U_2]])</f>
        <v>0</v>
      </c>
      <c r="AY101">
        <f>_xlfn.MAXIFS(Table1[[#This Row],[S0_2]:[S2_2]],Table1[[#This Row],[S0_2]:[S2_2]],"&gt;="&amp;[[#This Row],[L_2]],Table1[[#This Row],[S0_2]:[S2_2]],"&lt;="&amp;[[#This Row],[U_2]])</f>
        <v>0</v>
      </c>
      <c r="AZ101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01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01">
        <f>IF([[#This Row],[Std_2]]&gt;0,ROUND([[#This Row],[Range_2]]/(6*[[#This Row],[Std_2]]),2),0)</f>
        <v>0</v>
      </c>
      <c r="BC101">
        <f>IF([[#This Row],[Std_2]]&gt;0,ROUND(MIN(ABS([[#This Row],[U_2]]-[[#This Row],[Mean_2]])/(3*[[#This Row],[Std_2]]),ABS([[#This Row],[Mean_2]]-[[#This Row],[L_2]])/(3*[[#This Row],[Std_2]])),2),0)</f>
        <v>0</v>
      </c>
      <c r="BE101">
        <v>1</v>
      </c>
      <c r="BF101">
        <v>0</v>
      </c>
      <c r="BG101">
        <v>0</v>
      </c>
      <c r="BH101">
        <v>0</v>
      </c>
      <c r="BI101">
        <v>1</v>
      </c>
      <c r="BK101">
        <v>179900000</v>
      </c>
      <c r="BL101">
        <v>179700000</v>
      </c>
      <c r="BM101">
        <v>179800000</v>
      </c>
      <c r="BO101" t="s">
        <v>73</v>
      </c>
      <c r="BP101" t="s">
        <v>108</v>
      </c>
    </row>
    <row r="102" spans="1:68">
      <c r="A102" t="s">
        <v>200</v>
      </c>
      <c r="B102" t="s">
        <v>134</v>
      </c>
      <c r="C102" t="s">
        <v>152</v>
      </c>
      <c r="D102" t="s">
        <v>110</v>
      </c>
      <c r="O102">
        <f>1</f>
        <v>0</v>
      </c>
      <c r="P102">
        <f>1</f>
        <v>0</v>
      </c>
      <c r="Q102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02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02">
        <f>[[#This Row],[U_1]]-[[#This Row],[L_1]]</f>
        <v>0</v>
      </c>
      <c r="T102">
        <f>COUNTIF(Table1[[#This Row],[S0_1]:[S1_1]],"&gt;"&amp;[[#This Row],[U_1]])+COUNTIF(Table1[[#This Row],[S0_1]:[S1_1]],"&lt;"&amp;[[#This Row],[L_1]])</f>
        <v>0</v>
      </c>
      <c r="V102">
        <f>_xlfn.MINIFS(Table1[[#This Row],[S0_1]:[S1_1]],Table1[[#This Row],[S0_1]:[S1_1]],"&gt;="&amp;[[#This Row],[L_1]],Table1[[#This Row],[S0_1]:[S1_1]],"&lt;="&amp;[[#This Row],[U_1]])</f>
        <v>0</v>
      </c>
      <c r="W102">
        <f>_xlfn.MAXIFS(Table1[[#This Row],[S0_1]:[S1_1]],Table1[[#This Row],[S0_1]:[S1_1]],"&gt;="&amp;[[#This Row],[L_1]],Table1[[#This Row],[S0_1]:[S1_1]],"&lt;="&amp;[[#This Row],[U_1]])</f>
        <v>0</v>
      </c>
      <c r="X102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02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02">
        <f>IF([[#This Row],[Std_1]]&gt;0,ROUND([[#This Row],[Range_1]]/(6*[[#This Row],[Std_1]]),2),0)</f>
        <v>0</v>
      </c>
      <c r="AA102">
        <f>IF([[#This Row],[Std_1]]&gt;0,ROUND(MIN(ABS([[#This Row],[U_1]]-[[#This Row],[Mean_1]])/(3*[[#This Row],[Std_1]]),ABS([[#This Row],[Mean_1]]-[[#This Row],[L_1]])/(3*[[#This Row],[Std_1]])),2),0)</f>
        <v>0</v>
      </c>
      <c r="AC102">
        <v>1</v>
      </c>
      <c r="AD102">
        <v>0</v>
      </c>
      <c r="AE102">
        <v>0</v>
      </c>
      <c r="AF102">
        <v>0</v>
      </c>
      <c r="AG102">
        <v>1</v>
      </c>
      <c r="AI102">
        <v>193500000</v>
      </c>
      <c r="AJ102">
        <v>193300000</v>
      </c>
      <c r="AQ102">
        <f>1</f>
        <v>0</v>
      </c>
      <c r="AR102">
        <f>1</f>
        <v>0</v>
      </c>
      <c r="AS102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02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02">
        <f>[[#This Row],[U_2]]-[[#This Row],[L_2]]</f>
        <v>0</v>
      </c>
      <c r="AV102">
        <f>COUNTIF(Table1[[#This Row],[S0_2]:[S2_2]],"&gt;"&amp;[[#This Row],[U_2]])+COUNTIF(Table1[[#This Row],[S0_2]:[S2_2]],"&lt;"&amp;[[#This Row],[L_2]])</f>
        <v>0</v>
      </c>
      <c r="AX102">
        <f>_xlfn.MINIFS(Table1[[#This Row],[S0_2]:[S2_2]],Table1[[#This Row],[S0_2]:[S2_2]],"&gt;="&amp;[[#This Row],[L_2]],Table1[[#This Row],[S0_2]:[S2_2]],"&lt;="&amp;[[#This Row],[U_2]])</f>
        <v>0</v>
      </c>
      <c r="AY102">
        <f>_xlfn.MAXIFS(Table1[[#This Row],[S0_2]:[S2_2]],Table1[[#This Row],[S0_2]:[S2_2]],"&gt;="&amp;[[#This Row],[L_2]],Table1[[#This Row],[S0_2]:[S2_2]],"&lt;="&amp;[[#This Row],[U_2]])</f>
        <v>0</v>
      </c>
      <c r="AZ102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02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02">
        <f>IF([[#This Row],[Std_2]]&gt;0,ROUND([[#This Row],[Range_2]]/(6*[[#This Row],[Std_2]]),2),0)</f>
        <v>0</v>
      </c>
      <c r="BC102">
        <f>IF([[#This Row],[Std_2]]&gt;0,ROUND(MIN(ABS([[#This Row],[U_2]]-[[#This Row],[Mean_2]])/(3*[[#This Row],[Std_2]]),ABS([[#This Row],[Mean_2]]-[[#This Row],[L_2]])/(3*[[#This Row],[Std_2]])),2),0)</f>
        <v>0</v>
      </c>
      <c r="BE102">
        <v>1</v>
      </c>
      <c r="BF102">
        <v>0</v>
      </c>
      <c r="BG102">
        <v>0</v>
      </c>
      <c r="BH102">
        <v>0</v>
      </c>
      <c r="BI102">
        <v>1</v>
      </c>
      <c r="BK102">
        <v>193500000</v>
      </c>
      <c r="BL102">
        <v>193300000</v>
      </c>
      <c r="BM102">
        <v>193400000</v>
      </c>
      <c r="BO102" t="s">
        <v>96</v>
      </c>
      <c r="BP102" t="s">
        <v>80</v>
      </c>
    </row>
    <row r="103" spans="1:68">
      <c r="A103" t="s">
        <v>201</v>
      </c>
      <c r="B103" t="s">
        <v>134</v>
      </c>
      <c r="C103" t="s">
        <v>152</v>
      </c>
      <c r="D103" t="s">
        <v>112</v>
      </c>
      <c r="O103">
        <f>1</f>
        <v>0</v>
      </c>
      <c r="P103">
        <f>1</f>
        <v>0</v>
      </c>
      <c r="Q103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03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03">
        <f>[[#This Row],[U_1]]-[[#This Row],[L_1]]</f>
        <v>0</v>
      </c>
      <c r="T103">
        <f>COUNTIF(Table1[[#This Row],[S0_1]:[S1_1]],"&gt;"&amp;[[#This Row],[U_1]])+COUNTIF(Table1[[#This Row],[S0_1]:[S1_1]],"&lt;"&amp;[[#This Row],[L_1]])</f>
        <v>0</v>
      </c>
      <c r="V103">
        <f>_xlfn.MINIFS(Table1[[#This Row],[S0_1]:[S1_1]],Table1[[#This Row],[S0_1]:[S1_1]],"&gt;="&amp;[[#This Row],[L_1]],Table1[[#This Row],[S0_1]:[S1_1]],"&lt;="&amp;[[#This Row],[U_1]])</f>
        <v>0</v>
      </c>
      <c r="W103">
        <f>_xlfn.MAXIFS(Table1[[#This Row],[S0_1]:[S1_1]],Table1[[#This Row],[S0_1]:[S1_1]],"&gt;="&amp;[[#This Row],[L_1]],Table1[[#This Row],[S0_1]:[S1_1]],"&lt;="&amp;[[#This Row],[U_1]])</f>
        <v>0</v>
      </c>
      <c r="X103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03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03">
        <f>IF([[#This Row],[Std_1]]&gt;0,ROUND([[#This Row],[Range_1]]/(6*[[#This Row],[Std_1]]),2),0)</f>
        <v>0</v>
      </c>
      <c r="AA103">
        <f>IF([[#This Row],[Std_1]]&gt;0,ROUND(MIN(ABS([[#This Row],[U_1]]-[[#This Row],[Mean_1]])/(3*[[#This Row],[Std_1]]),ABS([[#This Row],[Mean_1]]-[[#This Row],[L_1]])/(3*[[#This Row],[Std_1]])),2),0)</f>
        <v>0</v>
      </c>
      <c r="AC103">
        <v>1</v>
      </c>
      <c r="AD103">
        <v>0</v>
      </c>
      <c r="AE103">
        <v>0</v>
      </c>
      <c r="AF103">
        <v>0</v>
      </c>
      <c r="AG103">
        <v>1</v>
      </c>
      <c r="AI103">
        <v>181500000</v>
      </c>
      <c r="AJ103">
        <v>181200000</v>
      </c>
      <c r="AQ103">
        <f>1</f>
        <v>0</v>
      </c>
      <c r="AR103">
        <f>1</f>
        <v>0</v>
      </c>
      <c r="AS103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03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03">
        <f>[[#This Row],[U_2]]-[[#This Row],[L_2]]</f>
        <v>0</v>
      </c>
      <c r="AV103">
        <f>COUNTIF(Table1[[#This Row],[S0_2]:[S2_2]],"&gt;"&amp;[[#This Row],[U_2]])+COUNTIF(Table1[[#This Row],[S0_2]:[S2_2]],"&lt;"&amp;[[#This Row],[L_2]])</f>
        <v>0</v>
      </c>
      <c r="AX103">
        <f>_xlfn.MINIFS(Table1[[#This Row],[S0_2]:[S2_2]],Table1[[#This Row],[S0_2]:[S2_2]],"&gt;="&amp;[[#This Row],[L_2]],Table1[[#This Row],[S0_2]:[S2_2]],"&lt;="&amp;[[#This Row],[U_2]])</f>
        <v>0</v>
      </c>
      <c r="AY103">
        <f>_xlfn.MAXIFS(Table1[[#This Row],[S0_2]:[S2_2]],Table1[[#This Row],[S0_2]:[S2_2]],"&gt;="&amp;[[#This Row],[L_2]],Table1[[#This Row],[S0_2]:[S2_2]],"&lt;="&amp;[[#This Row],[U_2]])</f>
        <v>0</v>
      </c>
      <c r="AZ103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03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03">
        <f>IF([[#This Row],[Std_2]]&gt;0,ROUND([[#This Row],[Range_2]]/(6*[[#This Row],[Std_2]]),2),0)</f>
        <v>0</v>
      </c>
      <c r="BC103">
        <f>IF([[#This Row],[Std_2]]&gt;0,ROUND(MIN(ABS([[#This Row],[U_2]]-[[#This Row],[Mean_2]])/(3*[[#This Row],[Std_2]]),ABS([[#This Row],[Mean_2]]-[[#This Row],[L_2]])/(3*[[#This Row],[Std_2]])),2),0)</f>
        <v>0</v>
      </c>
      <c r="BE103">
        <v>1</v>
      </c>
      <c r="BF103">
        <v>0</v>
      </c>
      <c r="BG103">
        <v>0</v>
      </c>
      <c r="BH103">
        <v>0</v>
      </c>
      <c r="BI103">
        <v>1</v>
      </c>
      <c r="BK103">
        <v>181500000</v>
      </c>
      <c r="BL103">
        <v>181200000</v>
      </c>
      <c r="BM103">
        <v>181350000</v>
      </c>
      <c r="BO103" t="s">
        <v>83</v>
      </c>
      <c r="BP103" t="s">
        <v>108</v>
      </c>
    </row>
    <row r="104" spans="1:68">
      <c r="A104" t="s">
        <v>202</v>
      </c>
      <c r="B104" t="s">
        <v>134</v>
      </c>
      <c r="C104" t="s">
        <v>152</v>
      </c>
      <c r="D104" t="s">
        <v>114</v>
      </c>
      <c r="O104">
        <f>1</f>
        <v>0</v>
      </c>
      <c r="P104">
        <f>1</f>
        <v>0</v>
      </c>
      <c r="Q104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04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04">
        <f>[[#This Row],[U_1]]-[[#This Row],[L_1]]</f>
        <v>0</v>
      </c>
      <c r="T104">
        <f>COUNTIF(Table1[[#This Row],[S0_1]:[S1_1]],"&gt;"&amp;[[#This Row],[U_1]])+COUNTIF(Table1[[#This Row],[S0_1]:[S1_1]],"&lt;"&amp;[[#This Row],[L_1]])</f>
        <v>0</v>
      </c>
      <c r="V104">
        <f>_xlfn.MINIFS(Table1[[#This Row],[S0_1]:[S1_1]],Table1[[#This Row],[S0_1]:[S1_1]],"&gt;="&amp;[[#This Row],[L_1]],Table1[[#This Row],[S0_1]:[S1_1]],"&lt;="&amp;[[#This Row],[U_1]])</f>
        <v>0</v>
      </c>
      <c r="W104">
        <f>_xlfn.MAXIFS(Table1[[#This Row],[S0_1]:[S1_1]],Table1[[#This Row],[S0_1]:[S1_1]],"&gt;="&amp;[[#This Row],[L_1]],Table1[[#This Row],[S0_1]:[S1_1]],"&lt;="&amp;[[#This Row],[U_1]])</f>
        <v>0</v>
      </c>
      <c r="X104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04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04">
        <f>IF([[#This Row],[Std_1]]&gt;0,ROUND([[#This Row],[Range_1]]/(6*[[#This Row],[Std_1]]),2),0)</f>
        <v>0</v>
      </c>
      <c r="AA104">
        <f>IF([[#This Row],[Std_1]]&gt;0,ROUND(MIN(ABS([[#This Row],[U_1]]-[[#This Row],[Mean_1]])/(3*[[#This Row],[Std_1]]),ABS([[#This Row],[Mean_1]]-[[#This Row],[L_1]])/(3*[[#This Row],[Std_1]])),2),0)</f>
        <v>0</v>
      </c>
      <c r="AC104">
        <v>1</v>
      </c>
      <c r="AD104">
        <v>0</v>
      </c>
      <c r="AE104">
        <v>0</v>
      </c>
      <c r="AF104">
        <v>0</v>
      </c>
      <c r="AG104">
        <v>1</v>
      </c>
      <c r="AI104">
        <v>154600000</v>
      </c>
      <c r="AJ104">
        <v>154300000</v>
      </c>
      <c r="AQ104">
        <f>1</f>
        <v>0</v>
      </c>
      <c r="AR104">
        <f>1</f>
        <v>0</v>
      </c>
      <c r="AS104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04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04">
        <f>[[#This Row],[U_2]]-[[#This Row],[L_2]]</f>
        <v>0</v>
      </c>
      <c r="AV104">
        <f>COUNTIF(Table1[[#This Row],[S0_2]:[S2_2]],"&gt;"&amp;[[#This Row],[U_2]])+COUNTIF(Table1[[#This Row],[S0_2]:[S2_2]],"&lt;"&amp;[[#This Row],[L_2]])</f>
        <v>0</v>
      </c>
      <c r="AX104">
        <f>_xlfn.MINIFS(Table1[[#This Row],[S0_2]:[S2_2]],Table1[[#This Row],[S0_2]:[S2_2]],"&gt;="&amp;[[#This Row],[L_2]],Table1[[#This Row],[S0_2]:[S2_2]],"&lt;="&amp;[[#This Row],[U_2]])</f>
        <v>0</v>
      </c>
      <c r="AY104">
        <f>_xlfn.MAXIFS(Table1[[#This Row],[S0_2]:[S2_2]],Table1[[#This Row],[S0_2]:[S2_2]],"&gt;="&amp;[[#This Row],[L_2]],Table1[[#This Row],[S0_2]:[S2_2]],"&lt;="&amp;[[#This Row],[U_2]])</f>
        <v>0</v>
      </c>
      <c r="AZ104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04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04">
        <f>IF([[#This Row],[Std_2]]&gt;0,ROUND([[#This Row],[Range_2]]/(6*[[#This Row],[Std_2]]),2),0)</f>
        <v>0</v>
      </c>
      <c r="BC104">
        <f>IF([[#This Row],[Std_2]]&gt;0,ROUND(MIN(ABS([[#This Row],[U_2]]-[[#This Row],[Mean_2]])/(3*[[#This Row],[Std_2]]),ABS([[#This Row],[Mean_2]]-[[#This Row],[L_2]])/(3*[[#This Row],[Std_2]])),2),0)</f>
        <v>0</v>
      </c>
      <c r="BE104">
        <v>1</v>
      </c>
      <c r="BF104">
        <v>0</v>
      </c>
      <c r="BG104">
        <v>0</v>
      </c>
      <c r="BH104">
        <v>0</v>
      </c>
      <c r="BI104">
        <v>1</v>
      </c>
      <c r="BK104">
        <v>154600000</v>
      </c>
      <c r="BL104">
        <v>154300000</v>
      </c>
      <c r="BM104">
        <v>154450000</v>
      </c>
      <c r="BO104" t="s">
        <v>83</v>
      </c>
      <c r="BP104" t="s">
        <v>105</v>
      </c>
    </row>
    <row r="105" spans="1:68">
      <c r="A105" t="s">
        <v>203</v>
      </c>
      <c r="B105" t="s">
        <v>70</v>
      </c>
      <c r="C105" t="s">
        <v>204</v>
      </c>
      <c r="D105" t="s">
        <v>72</v>
      </c>
      <c r="J105">
        <v>0</v>
      </c>
      <c r="L105">
        <v>65535</v>
      </c>
      <c r="N105">
        <v>65535</v>
      </c>
      <c r="O105">
        <f>1</f>
        <v>0</v>
      </c>
      <c r="P105">
        <f>1</f>
        <v>0</v>
      </c>
      <c r="Q105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05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05">
        <f>[[#This Row],[U_1]]-[[#This Row],[L_1]]</f>
        <v>0</v>
      </c>
      <c r="T105">
        <f>COUNTIF(Table1[[#This Row],[S0_1]:[S1_1]],"&gt;"&amp;[[#This Row],[U_1]])+COUNTIF(Table1[[#This Row],[S0_1]:[S1_1]],"&lt;"&amp;[[#This Row],[L_1]])</f>
        <v>0</v>
      </c>
      <c r="V105">
        <f>_xlfn.MINIFS(Table1[[#This Row],[S0_1]:[S1_1]],Table1[[#This Row],[S0_1]:[S1_1]],"&gt;="&amp;[[#This Row],[L_1]],Table1[[#This Row],[S0_1]:[S1_1]],"&lt;="&amp;[[#This Row],[U_1]])</f>
        <v>0</v>
      </c>
      <c r="W105">
        <f>_xlfn.MAXIFS(Table1[[#This Row],[S0_1]:[S1_1]],Table1[[#This Row],[S0_1]:[S1_1]],"&gt;="&amp;[[#This Row],[L_1]],Table1[[#This Row],[S0_1]:[S1_1]],"&lt;="&amp;[[#This Row],[U_1]])</f>
        <v>0</v>
      </c>
      <c r="X105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05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05">
        <f>IF([[#This Row],[Std_1]]&gt;0,ROUND([[#This Row],[Range_1]]/(6*[[#This Row],[Std_1]]),2),0)</f>
        <v>0</v>
      </c>
      <c r="AA105">
        <f>IF([[#This Row],[Std_1]]&gt;0,ROUND(MIN(ABS([[#This Row],[U_1]]-[[#This Row],[Mean_1]])/(3*[[#This Row],[Std_1]]),ABS([[#This Row],[Mean_1]]-[[#This Row],[L_1]])/(3*[[#This Row],[Std_1]])),2),0)</f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I105">
        <v>33397</v>
      </c>
      <c r="AJ105">
        <v>33397</v>
      </c>
      <c r="AL105">
        <v>0</v>
      </c>
      <c r="AN105">
        <v>65535</v>
      </c>
      <c r="AP105">
        <v>65535</v>
      </c>
      <c r="AQ105">
        <f>1</f>
        <v>0</v>
      </c>
      <c r="AR105">
        <f>1</f>
        <v>0</v>
      </c>
      <c r="AS105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05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05">
        <f>[[#This Row],[U_2]]-[[#This Row],[L_2]]</f>
        <v>0</v>
      </c>
      <c r="AV105">
        <f>COUNTIF(Table1[[#This Row],[S0_2]:[S2_2]],"&gt;"&amp;[[#This Row],[U_2]])+COUNTIF(Table1[[#This Row],[S0_2]:[S2_2]],"&lt;"&amp;[[#This Row],[L_2]])</f>
        <v>0</v>
      </c>
      <c r="AX105">
        <f>_xlfn.MINIFS(Table1[[#This Row],[S0_2]:[S2_2]],Table1[[#This Row],[S0_2]:[S2_2]],"&gt;="&amp;[[#This Row],[L_2]],Table1[[#This Row],[S0_2]:[S2_2]],"&lt;="&amp;[[#This Row],[U_2]])</f>
        <v>0</v>
      </c>
      <c r="AY105">
        <f>_xlfn.MAXIFS(Table1[[#This Row],[S0_2]:[S2_2]],Table1[[#This Row],[S0_2]:[S2_2]],"&gt;="&amp;[[#This Row],[L_2]],Table1[[#This Row],[S0_2]:[S2_2]],"&lt;="&amp;[[#This Row],[U_2]])</f>
        <v>0</v>
      </c>
      <c r="AZ105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05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05">
        <f>IF([[#This Row],[Std_2]]&gt;0,ROUND([[#This Row],[Range_2]]/(6*[[#This Row],[Std_2]]),2),0)</f>
        <v>0</v>
      </c>
      <c r="BC105">
        <f>IF([[#This Row],[Std_2]]&gt;0,ROUND(MIN(ABS([[#This Row],[U_2]]-[[#This Row],[Mean_2]])/(3*[[#This Row],[Std_2]]),ABS([[#This Row],[Mean_2]]-[[#This Row],[L_2]])/(3*[[#This Row],[Std_2]])),2),0)</f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K105">
        <v>33397</v>
      </c>
      <c r="BL105">
        <v>33397</v>
      </c>
      <c r="BM105">
        <v>33397</v>
      </c>
      <c r="BO105" t="s">
        <v>73</v>
      </c>
      <c r="BP105" t="s">
        <v>74</v>
      </c>
    </row>
    <row r="106" spans="1:68">
      <c r="A106" t="s">
        <v>205</v>
      </c>
      <c r="B106" t="s">
        <v>70</v>
      </c>
      <c r="C106" t="s">
        <v>204</v>
      </c>
      <c r="D106" t="s">
        <v>76</v>
      </c>
      <c r="J106">
        <v>0</v>
      </c>
      <c r="L106">
        <v>65535</v>
      </c>
      <c r="N106">
        <v>65535</v>
      </c>
      <c r="O106">
        <f>1</f>
        <v>0</v>
      </c>
      <c r="P106">
        <f>1</f>
        <v>0</v>
      </c>
      <c r="Q106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06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06">
        <f>[[#This Row],[U_1]]-[[#This Row],[L_1]]</f>
        <v>0</v>
      </c>
      <c r="T106">
        <f>COUNTIF(Table1[[#This Row],[S0_1]:[S1_1]],"&gt;"&amp;[[#This Row],[U_1]])+COUNTIF(Table1[[#This Row],[S0_1]:[S1_1]],"&lt;"&amp;[[#This Row],[L_1]])</f>
        <v>0</v>
      </c>
      <c r="V106">
        <f>_xlfn.MINIFS(Table1[[#This Row],[S0_1]:[S1_1]],Table1[[#This Row],[S0_1]:[S1_1]],"&gt;="&amp;[[#This Row],[L_1]],Table1[[#This Row],[S0_1]:[S1_1]],"&lt;="&amp;[[#This Row],[U_1]])</f>
        <v>0</v>
      </c>
      <c r="W106">
        <f>_xlfn.MAXIFS(Table1[[#This Row],[S0_1]:[S1_1]],Table1[[#This Row],[S0_1]:[S1_1]],"&gt;="&amp;[[#This Row],[L_1]],Table1[[#This Row],[S0_1]:[S1_1]],"&lt;="&amp;[[#This Row],[U_1]])</f>
        <v>0</v>
      </c>
      <c r="X106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06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06">
        <f>IF([[#This Row],[Std_1]]&gt;0,ROUND([[#This Row],[Range_1]]/(6*[[#This Row],[Std_1]]),2),0)</f>
        <v>0</v>
      </c>
      <c r="AA106">
        <f>IF([[#This Row],[Std_1]]&gt;0,ROUND(MIN(ABS([[#This Row],[U_1]]-[[#This Row],[Mean_1]])/(3*[[#This Row],[Std_1]]),ABS([[#This Row],[Mean_1]]-[[#This Row],[L_1]])/(3*[[#This Row],[Std_1]])),2),0)</f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I106">
        <v>51282</v>
      </c>
      <c r="AJ106">
        <v>51282</v>
      </c>
      <c r="AL106">
        <v>0</v>
      </c>
      <c r="AN106">
        <v>65535</v>
      </c>
      <c r="AP106">
        <v>65535</v>
      </c>
      <c r="AQ106">
        <f>1</f>
        <v>0</v>
      </c>
      <c r="AR106">
        <f>1</f>
        <v>0</v>
      </c>
      <c r="AS106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06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06">
        <f>[[#This Row],[U_2]]-[[#This Row],[L_2]]</f>
        <v>0</v>
      </c>
      <c r="AV106">
        <f>COUNTIF(Table1[[#This Row],[S0_2]:[S2_2]],"&gt;"&amp;[[#This Row],[U_2]])+COUNTIF(Table1[[#This Row],[S0_2]:[S2_2]],"&lt;"&amp;[[#This Row],[L_2]])</f>
        <v>0</v>
      </c>
      <c r="AX106">
        <f>_xlfn.MINIFS(Table1[[#This Row],[S0_2]:[S2_2]],Table1[[#This Row],[S0_2]:[S2_2]],"&gt;="&amp;[[#This Row],[L_2]],Table1[[#This Row],[S0_2]:[S2_2]],"&lt;="&amp;[[#This Row],[U_2]])</f>
        <v>0</v>
      </c>
      <c r="AY106">
        <f>_xlfn.MAXIFS(Table1[[#This Row],[S0_2]:[S2_2]],Table1[[#This Row],[S0_2]:[S2_2]],"&gt;="&amp;[[#This Row],[L_2]],Table1[[#This Row],[S0_2]:[S2_2]],"&lt;="&amp;[[#This Row],[U_2]])</f>
        <v>0</v>
      </c>
      <c r="AZ106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06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06">
        <f>IF([[#This Row],[Std_2]]&gt;0,ROUND([[#This Row],[Range_2]]/(6*[[#This Row],[Std_2]]),2),0)</f>
        <v>0</v>
      </c>
      <c r="BC106">
        <f>IF([[#This Row],[Std_2]]&gt;0,ROUND(MIN(ABS([[#This Row],[U_2]]-[[#This Row],[Mean_2]])/(3*[[#This Row],[Std_2]]),ABS([[#This Row],[Mean_2]]-[[#This Row],[L_2]])/(3*[[#This Row],[Std_2]])),2),0)</f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K106">
        <v>51282</v>
      </c>
      <c r="BL106">
        <v>51282</v>
      </c>
      <c r="BM106">
        <v>51282</v>
      </c>
      <c r="BO106" t="s">
        <v>73</v>
      </c>
      <c r="BP106" t="s">
        <v>77</v>
      </c>
    </row>
    <row r="107" spans="1:68">
      <c r="A107" t="s">
        <v>206</v>
      </c>
      <c r="B107" t="s">
        <v>70</v>
      </c>
      <c r="C107" t="s">
        <v>204</v>
      </c>
      <c r="D107" t="s">
        <v>79</v>
      </c>
      <c r="J107">
        <v>0</v>
      </c>
      <c r="L107">
        <v>65535</v>
      </c>
      <c r="N107">
        <v>65535</v>
      </c>
      <c r="O107">
        <f>1</f>
        <v>0</v>
      </c>
      <c r="P107">
        <f>1</f>
        <v>0</v>
      </c>
      <c r="Q107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07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07">
        <f>[[#This Row],[U_1]]-[[#This Row],[L_1]]</f>
        <v>0</v>
      </c>
      <c r="T107">
        <f>COUNTIF(Table1[[#This Row],[S0_1]:[S1_1]],"&gt;"&amp;[[#This Row],[U_1]])+COUNTIF(Table1[[#This Row],[S0_1]:[S1_1]],"&lt;"&amp;[[#This Row],[L_1]])</f>
        <v>0</v>
      </c>
      <c r="V107">
        <f>_xlfn.MINIFS(Table1[[#This Row],[S0_1]:[S1_1]],Table1[[#This Row],[S0_1]:[S1_1]],"&gt;="&amp;[[#This Row],[L_1]],Table1[[#This Row],[S0_1]:[S1_1]],"&lt;="&amp;[[#This Row],[U_1]])</f>
        <v>0</v>
      </c>
      <c r="W107">
        <f>_xlfn.MAXIFS(Table1[[#This Row],[S0_1]:[S1_1]],Table1[[#This Row],[S0_1]:[S1_1]],"&gt;="&amp;[[#This Row],[L_1]],Table1[[#This Row],[S0_1]:[S1_1]],"&lt;="&amp;[[#This Row],[U_1]])</f>
        <v>0</v>
      </c>
      <c r="X107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07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07">
        <f>IF([[#This Row],[Std_1]]&gt;0,ROUND([[#This Row],[Range_1]]/(6*[[#This Row],[Std_1]]),2),0)</f>
        <v>0</v>
      </c>
      <c r="AA107">
        <f>IF([[#This Row],[Std_1]]&gt;0,ROUND(MIN(ABS([[#This Row],[U_1]]-[[#This Row],[Mean_1]])/(3*[[#This Row],[Std_1]]),ABS([[#This Row],[Mean_1]]-[[#This Row],[L_1]])/(3*[[#This Row],[Std_1]])),2),0)</f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I107">
        <v>15197</v>
      </c>
      <c r="AJ107">
        <v>15197</v>
      </c>
      <c r="AL107">
        <v>0</v>
      </c>
      <c r="AN107">
        <v>65535</v>
      </c>
      <c r="AP107">
        <v>65535</v>
      </c>
      <c r="AQ107">
        <f>1</f>
        <v>0</v>
      </c>
      <c r="AR107">
        <f>1</f>
        <v>0</v>
      </c>
      <c r="AS107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07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07">
        <f>[[#This Row],[U_2]]-[[#This Row],[L_2]]</f>
        <v>0</v>
      </c>
      <c r="AV107">
        <f>COUNTIF(Table1[[#This Row],[S0_2]:[S2_2]],"&gt;"&amp;[[#This Row],[U_2]])+COUNTIF(Table1[[#This Row],[S0_2]:[S2_2]],"&lt;"&amp;[[#This Row],[L_2]])</f>
        <v>0</v>
      </c>
      <c r="AX107">
        <f>_xlfn.MINIFS(Table1[[#This Row],[S0_2]:[S2_2]],Table1[[#This Row],[S0_2]:[S2_2]],"&gt;="&amp;[[#This Row],[L_2]],Table1[[#This Row],[S0_2]:[S2_2]],"&lt;="&amp;[[#This Row],[U_2]])</f>
        <v>0</v>
      </c>
      <c r="AY107">
        <f>_xlfn.MAXIFS(Table1[[#This Row],[S0_2]:[S2_2]],Table1[[#This Row],[S0_2]:[S2_2]],"&gt;="&amp;[[#This Row],[L_2]],Table1[[#This Row],[S0_2]:[S2_2]],"&lt;="&amp;[[#This Row],[U_2]])</f>
        <v>0</v>
      </c>
      <c r="AZ107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07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07">
        <f>IF([[#This Row],[Std_2]]&gt;0,ROUND([[#This Row],[Range_2]]/(6*[[#This Row],[Std_2]]),2),0)</f>
        <v>0</v>
      </c>
      <c r="BC107">
        <f>IF([[#This Row],[Std_2]]&gt;0,ROUND(MIN(ABS([[#This Row],[U_2]]-[[#This Row],[Mean_2]])/(3*[[#This Row],[Std_2]]),ABS([[#This Row],[Mean_2]]-[[#This Row],[L_2]])/(3*[[#This Row],[Std_2]])),2),0)</f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K107">
        <v>15197</v>
      </c>
      <c r="BL107">
        <v>15197</v>
      </c>
      <c r="BM107">
        <v>15197</v>
      </c>
      <c r="BO107" t="s">
        <v>73</v>
      </c>
      <c r="BP107" t="s">
        <v>80</v>
      </c>
    </row>
    <row r="108" spans="1:68">
      <c r="A108" t="s">
        <v>207</v>
      </c>
      <c r="B108" t="s">
        <v>70</v>
      </c>
      <c r="C108" t="s">
        <v>204</v>
      </c>
      <c r="D108" t="s">
        <v>82</v>
      </c>
      <c r="J108">
        <v>0</v>
      </c>
      <c r="L108">
        <v>65535</v>
      </c>
      <c r="N108">
        <v>65535</v>
      </c>
      <c r="O108">
        <f>1</f>
        <v>0</v>
      </c>
      <c r="P108">
        <f>1</f>
        <v>0</v>
      </c>
      <c r="Q108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08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08">
        <f>[[#This Row],[U_1]]-[[#This Row],[L_1]]</f>
        <v>0</v>
      </c>
      <c r="T108">
        <f>COUNTIF(Table1[[#This Row],[S0_1]:[S1_1]],"&gt;"&amp;[[#This Row],[U_1]])+COUNTIF(Table1[[#This Row],[S0_1]:[S1_1]],"&lt;"&amp;[[#This Row],[L_1]])</f>
        <v>0</v>
      </c>
      <c r="V108">
        <f>_xlfn.MINIFS(Table1[[#This Row],[S0_1]:[S1_1]],Table1[[#This Row],[S0_1]:[S1_1]],"&gt;="&amp;[[#This Row],[L_1]],Table1[[#This Row],[S0_1]:[S1_1]],"&lt;="&amp;[[#This Row],[U_1]])</f>
        <v>0</v>
      </c>
      <c r="W108">
        <f>_xlfn.MAXIFS(Table1[[#This Row],[S0_1]:[S1_1]],Table1[[#This Row],[S0_1]:[S1_1]],"&gt;="&amp;[[#This Row],[L_1]],Table1[[#This Row],[S0_1]:[S1_1]],"&lt;="&amp;[[#This Row],[U_1]])</f>
        <v>0</v>
      </c>
      <c r="X108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08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08">
        <f>IF([[#This Row],[Std_1]]&gt;0,ROUND([[#This Row],[Range_1]]/(6*[[#This Row],[Std_1]]),2),0)</f>
        <v>0</v>
      </c>
      <c r="AA108">
        <f>IF([[#This Row],[Std_1]]&gt;0,ROUND(MIN(ABS([[#This Row],[U_1]]-[[#This Row],[Mean_1]])/(3*[[#This Row],[Std_1]]),ABS([[#This Row],[Mean_1]]-[[#This Row],[L_1]])/(3*[[#This Row],[Std_1]])),2),0)</f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I108">
        <v>51282</v>
      </c>
      <c r="AJ108">
        <v>51282</v>
      </c>
      <c r="AL108">
        <v>0</v>
      </c>
      <c r="AN108">
        <v>65535</v>
      </c>
      <c r="AP108">
        <v>65535</v>
      </c>
      <c r="AQ108">
        <f>1</f>
        <v>0</v>
      </c>
      <c r="AR108">
        <f>1</f>
        <v>0</v>
      </c>
      <c r="AS108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08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08">
        <f>[[#This Row],[U_2]]-[[#This Row],[L_2]]</f>
        <v>0</v>
      </c>
      <c r="AV108">
        <f>COUNTIF(Table1[[#This Row],[S0_2]:[S2_2]],"&gt;"&amp;[[#This Row],[U_2]])+COUNTIF(Table1[[#This Row],[S0_2]:[S2_2]],"&lt;"&amp;[[#This Row],[L_2]])</f>
        <v>0</v>
      </c>
      <c r="AX108">
        <f>_xlfn.MINIFS(Table1[[#This Row],[S0_2]:[S2_2]],Table1[[#This Row],[S0_2]:[S2_2]],"&gt;="&amp;[[#This Row],[L_2]],Table1[[#This Row],[S0_2]:[S2_2]],"&lt;="&amp;[[#This Row],[U_2]])</f>
        <v>0</v>
      </c>
      <c r="AY108">
        <f>_xlfn.MAXIFS(Table1[[#This Row],[S0_2]:[S2_2]],Table1[[#This Row],[S0_2]:[S2_2]],"&gt;="&amp;[[#This Row],[L_2]],Table1[[#This Row],[S0_2]:[S2_2]],"&lt;="&amp;[[#This Row],[U_2]])</f>
        <v>0</v>
      </c>
      <c r="AZ108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08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08">
        <f>IF([[#This Row],[Std_2]]&gt;0,ROUND([[#This Row],[Range_2]]/(6*[[#This Row],[Std_2]]),2),0)</f>
        <v>0</v>
      </c>
      <c r="BC108">
        <f>IF([[#This Row],[Std_2]]&gt;0,ROUND(MIN(ABS([[#This Row],[U_2]]-[[#This Row],[Mean_2]])/(3*[[#This Row],[Std_2]]),ABS([[#This Row],[Mean_2]]-[[#This Row],[L_2]])/(3*[[#This Row],[Std_2]])),2),0)</f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K108">
        <v>51282</v>
      </c>
      <c r="BL108">
        <v>51282</v>
      </c>
      <c r="BM108">
        <v>51282</v>
      </c>
      <c r="BO108" t="s">
        <v>83</v>
      </c>
      <c r="BP108" t="s">
        <v>77</v>
      </c>
    </row>
    <row r="109" spans="1:68">
      <c r="A109" t="s">
        <v>208</v>
      </c>
      <c r="B109" t="s">
        <v>70</v>
      </c>
      <c r="C109" t="s">
        <v>204</v>
      </c>
      <c r="D109" t="s">
        <v>85</v>
      </c>
      <c r="J109">
        <v>0</v>
      </c>
      <c r="L109">
        <v>65535</v>
      </c>
      <c r="N109">
        <v>65535</v>
      </c>
      <c r="O109">
        <f>1</f>
        <v>0</v>
      </c>
      <c r="P109">
        <f>1</f>
        <v>0</v>
      </c>
      <c r="Q109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09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09">
        <f>[[#This Row],[U_1]]-[[#This Row],[L_1]]</f>
        <v>0</v>
      </c>
      <c r="T109">
        <f>COUNTIF(Table1[[#This Row],[S0_1]:[S1_1]],"&gt;"&amp;[[#This Row],[U_1]])+COUNTIF(Table1[[#This Row],[S0_1]:[S1_1]],"&lt;"&amp;[[#This Row],[L_1]])</f>
        <v>0</v>
      </c>
      <c r="V109">
        <f>_xlfn.MINIFS(Table1[[#This Row],[S0_1]:[S1_1]],Table1[[#This Row],[S0_1]:[S1_1]],"&gt;="&amp;[[#This Row],[L_1]],Table1[[#This Row],[S0_1]:[S1_1]],"&lt;="&amp;[[#This Row],[U_1]])</f>
        <v>0</v>
      </c>
      <c r="W109">
        <f>_xlfn.MAXIFS(Table1[[#This Row],[S0_1]:[S1_1]],Table1[[#This Row],[S0_1]:[S1_1]],"&gt;="&amp;[[#This Row],[L_1]],Table1[[#This Row],[S0_1]:[S1_1]],"&lt;="&amp;[[#This Row],[U_1]])</f>
        <v>0</v>
      </c>
      <c r="X109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09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09">
        <f>IF([[#This Row],[Std_1]]&gt;0,ROUND([[#This Row],[Range_1]]/(6*[[#This Row],[Std_1]]),2),0)</f>
        <v>0</v>
      </c>
      <c r="AA109">
        <f>IF([[#This Row],[Std_1]]&gt;0,ROUND(MIN(ABS([[#This Row],[U_1]]-[[#This Row],[Mean_1]])/(3*[[#This Row],[Std_1]]),ABS([[#This Row],[Mean_1]]-[[#This Row],[L_1]])/(3*[[#This Row],[Std_1]])),2),0)</f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I109">
        <v>15197</v>
      </c>
      <c r="AJ109">
        <v>15197</v>
      </c>
      <c r="AL109">
        <v>0</v>
      </c>
      <c r="AN109">
        <v>65535</v>
      </c>
      <c r="AP109">
        <v>65535</v>
      </c>
      <c r="AQ109">
        <f>1</f>
        <v>0</v>
      </c>
      <c r="AR109">
        <f>1</f>
        <v>0</v>
      </c>
      <c r="AS109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09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09">
        <f>[[#This Row],[U_2]]-[[#This Row],[L_2]]</f>
        <v>0</v>
      </c>
      <c r="AV109">
        <f>COUNTIF(Table1[[#This Row],[S0_2]:[S2_2]],"&gt;"&amp;[[#This Row],[U_2]])+COUNTIF(Table1[[#This Row],[S0_2]:[S2_2]],"&lt;"&amp;[[#This Row],[L_2]])</f>
        <v>0</v>
      </c>
      <c r="AX109">
        <f>_xlfn.MINIFS(Table1[[#This Row],[S0_2]:[S2_2]],Table1[[#This Row],[S0_2]:[S2_2]],"&gt;="&amp;[[#This Row],[L_2]],Table1[[#This Row],[S0_2]:[S2_2]],"&lt;="&amp;[[#This Row],[U_2]])</f>
        <v>0</v>
      </c>
      <c r="AY109">
        <f>_xlfn.MAXIFS(Table1[[#This Row],[S0_2]:[S2_2]],Table1[[#This Row],[S0_2]:[S2_2]],"&gt;="&amp;[[#This Row],[L_2]],Table1[[#This Row],[S0_2]:[S2_2]],"&lt;="&amp;[[#This Row],[U_2]])</f>
        <v>0</v>
      </c>
      <c r="AZ109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09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09">
        <f>IF([[#This Row],[Std_2]]&gt;0,ROUND([[#This Row],[Range_2]]/(6*[[#This Row],[Std_2]]),2),0)</f>
        <v>0</v>
      </c>
      <c r="BC109">
        <f>IF([[#This Row],[Std_2]]&gt;0,ROUND(MIN(ABS([[#This Row],[U_2]]-[[#This Row],[Mean_2]])/(3*[[#This Row],[Std_2]]),ABS([[#This Row],[Mean_2]]-[[#This Row],[L_2]])/(3*[[#This Row],[Std_2]])),2),0)</f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K109">
        <v>15197</v>
      </c>
      <c r="BL109">
        <v>15197</v>
      </c>
      <c r="BM109">
        <v>15197</v>
      </c>
      <c r="BO109" t="s">
        <v>83</v>
      </c>
      <c r="BP109" t="s">
        <v>80</v>
      </c>
    </row>
    <row r="110" spans="1:68">
      <c r="A110" t="s">
        <v>209</v>
      </c>
      <c r="B110" t="s">
        <v>70</v>
      </c>
      <c r="C110" t="s">
        <v>204</v>
      </c>
      <c r="D110" t="s">
        <v>87</v>
      </c>
      <c r="J110">
        <v>0</v>
      </c>
      <c r="L110">
        <v>65535</v>
      </c>
      <c r="N110">
        <v>65535</v>
      </c>
      <c r="O110">
        <f>1</f>
        <v>0</v>
      </c>
      <c r="P110">
        <f>1</f>
        <v>0</v>
      </c>
      <c r="Q110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10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10">
        <f>[[#This Row],[U_1]]-[[#This Row],[L_1]]</f>
        <v>0</v>
      </c>
      <c r="T110">
        <f>COUNTIF(Table1[[#This Row],[S0_1]:[S1_1]],"&gt;"&amp;[[#This Row],[U_1]])+COUNTIF(Table1[[#This Row],[S0_1]:[S1_1]],"&lt;"&amp;[[#This Row],[L_1]])</f>
        <v>0</v>
      </c>
      <c r="V110">
        <f>_xlfn.MINIFS(Table1[[#This Row],[S0_1]:[S1_1]],Table1[[#This Row],[S0_1]:[S1_1]],"&gt;="&amp;[[#This Row],[L_1]],Table1[[#This Row],[S0_1]:[S1_1]],"&lt;="&amp;[[#This Row],[U_1]])</f>
        <v>0</v>
      </c>
      <c r="W110">
        <f>_xlfn.MAXIFS(Table1[[#This Row],[S0_1]:[S1_1]],Table1[[#This Row],[S0_1]:[S1_1]],"&gt;="&amp;[[#This Row],[L_1]],Table1[[#This Row],[S0_1]:[S1_1]],"&lt;="&amp;[[#This Row],[U_1]])</f>
        <v>0</v>
      </c>
      <c r="X110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10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10">
        <f>IF([[#This Row],[Std_1]]&gt;0,ROUND([[#This Row],[Range_1]]/(6*[[#This Row],[Std_1]]),2),0)</f>
        <v>0</v>
      </c>
      <c r="AA110">
        <f>IF([[#This Row],[Std_1]]&gt;0,ROUND(MIN(ABS([[#This Row],[U_1]]-[[#This Row],[Mean_1]])/(3*[[#This Row],[Std_1]]),ABS([[#This Row],[Mean_1]]-[[#This Row],[L_1]])/(3*[[#This Row],[Std_1]])),2),0)</f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I110">
        <v>33397</v>
      </c>
      <c r="AJ110">
        <v>33397</v>
      </c>
      <c r="AL110">
        <v>0</v>
      </c>
      <c r="AN110">
        <v>65535</v>
      </c>
      <c r="AP110">
        <v>65535</v>
      </c>
      <c r="AQ110">
        <f>1</f>
        <v>0</v>
      </c>
      <c r="AR110">
        <f>1</f>
        <v>0</v>
      </c>
      <c r="AS110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10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10">
        <f>[[#This Row],[U_2]]-[[#This Row],[L_2]]</f>
        <v>0</v>
      </c>
      <c r="AV110">
        <f>COUNTIF(Table1[[#This Row],[S0_2]:[S2_2]],"&gt;"&amp;[[#This Row],[U_2]])+COUNTIF(Table1[[#This Row],[S0_2]:[S2_2]],"&lt;"&amp;[[#This Row],[L_2]])</f>
        <v>0</v>
      </c>
      <c r="AX110">
        <f>_xlfn.MINIFS(Table1[[#This Row],[S0_2]:[S2_2]],Table1[[#This Row],[S0_2]:[S2_2]],"&gt;="&amp;[[#This Row],[L_2]],Table1[[#This Row],[S0_2]:[S2_2]],"&lt;="&amp;[[#This Row],[U_2]])</f>
        <v>0</v>
      </c>
      <c r="AY110">
        <f>_xlfn.MAXIFS(Table1[[#This Row],[S0_2]:[S2_2]],Table1[[#This Row],[S0_2]:[S2_2]],"&gt;="&amp;[[#This Row],[L_2]],Table1[[#This Row],[S0_2]:[S2_2]],"&lt;="&amp;[[#This Row],[U_2]])</f>
        <v>0</v>
      </c>
      <c r="AZ110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10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10">
        <f>IF([[#This Row],[Std_2]]&gt;0,ROUND([[#This Row],[Range_2]]/(6*[[#This Row],[Std_2]]),2),0)</f>
        <v>0</v>
      </c>
      <c r="BC110">
        <f>IF([[#This Row],[Std_2]]&gt;0,ROUND(MIN(ABS([[#This Row],[U_2]]-[[#This Row],[Mean_2]])/(3*[[#This Row],[Std_2]]),ABS([[#This Row],[Mean_2]]-[[#This Row],[L_2]])/(3*[[#This Row],[Std_2]])),2),0)</f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K110">
        <v>33397</v>
      </c>
      <c r="BL110">
        <v>33397</v>
      </c>
      <c r="BM110">
        <v>33397</v>
      </c>
      <c r="BO110" t="s">
        <v>83</v>
      </c>
      <c r="BP110" t="s">
        <v>74</v>
      </c>
    </row>
    <row r="111" spans="1:68">
      <c r="A111" t="s">
        <v>210</v>
      </c>
      <c r="B111" t="s">
        <v>70</v>
      </c>
      <c r="C111" t="s">
        <v>204</v>
      </c>
      <c r="D111" t="s">
        <v>89</v>
      </c>
      <c r="J111">
        <v>0</v>
      </c>
      <c r="L111">
        <v>65535</v>
      </c>
      <c r="N111">
        <v>65535</v>
      </c>
      <c r="O111">
        <f>1</f>
        <v>0</v>
      </c>
      <c r="P111">
        <f>1</f>
        <v>0</v>
      </c>
      <c r="Q111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11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11">
        <f>[[#This Row],[U_1]]-[[#This Row],[L_1]]</f>
        <v>0</v>
      </c>
      <c r="T111">
        <f>COUNTIF(Table1[[#This Row],[S0_1]:[S1_1]],"&gt;"&amp;[[#This Row],[U_1]])+COUNTIF(Table1[[#This Row],[S0_1]:[S1_1]],"&lt;"&amp;[[#This Row],[L_1]])</f>
        <v>0</v>
      </c>
      <c r="V111">
        <f>_xlfn.MINIFS(Table1[[#This Row],[S0_1]:[S1_1]],Table1[[#This Row],[S0_1]:[S1_1]],"&gt;="&amp;[[#This Row],[L_1]],Table1[[#This Row],[S0_1]:[S1_1]],"&lt;="&amp;[[#This Row],[U_1]])</f>
        <v>0</v>
      </c>
      <c r="W111">
        <f>_xlfn.MAXIFS(Table1[[#This Row],[S0_1]:[S1_1]],Table1[[#This Row],[S0_1]:[S1_1]],"&gt;="&amp;[[#This Row],[L_1]],Table1[[#This Row],[S0_1]:[S1_1]],"&lt;="&amp;[[#This Row],[U_1]])</f>
        <v>0</v>
      </c>
      <c r="X111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11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11">
        <f>IF([[#This Row],[Std_1]]&gt;0,ROUND([[#This Row],[Range_1]]/(6*[[#This Row],[Std_1]]),2),0)</f>
        <v>0</v>
      </c>
      <c r="AA111">
        <f>IF([[#This Row],[Std_1]]&gt;0,ROUND(MIN(ABS([[#This Row],[U_1]]-[[#This Row],[Mean_1]])/(3*[[#This Row],[Std_1]]),ABS([[#This Row],[Mean_1]]-[[#This Row],[L_1]])/(3*[[#This Row],[Std_1]])),2),0)</f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I111">
        <v>40586</v>
      </c>
      <c r="AJ111">
        <v>40586</v>
      </c>
      <c r="AL111">
        <v>0</v>
      </c>
      <c r="AN111">
        <v>65535</v>
      </c>
      <c r="AP111">
        <v>65535</v>
      </c>
      <c r="AQ111">
        <f>1</f>
        <v>0</v>
      </c>
      <c r="AR111">
        <f>1</f>
        <v>0</v>
      </c>
      <c r="AS111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11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11">
        <f>[[#This Row],[U_2]]-[[#This Row],[L_2]]</f>
        <v>0</v>
      </c>
      <c r="AV111">
        <f>COUNTIF(Table1[[#This Row],[S0_2]:[S2_2]],"&gt;"&amp;[[#This Row],[U_2]])+COUNTIF(Table1[[#This Row],[S0_2]:[S2_2]],"&lt;"&amp;[[#This Row],[L_2]])</f>
        <v>0</v>
      </c>
      <c r="AX111">
        <f>_xlfn.MINIFS(Table1[[#This Row],[S0_2]:[S2_2]],Table1[[#This Row],[S0_2]:[S2_2]],"&gt;="&amp;[[#This Row],[L_2]],Table1[[#This Row],[S0_2]:[S2_2]],"&lt;="&amp;[[#This Row],[U_2]])</f>
        <v>0</v>
      </c>
      <c r="AY111">
        <f>_xlfn.MAXIFS(Table1[[#This Row],[S0_2]:[S2_2]],Table1[[#This Row],[S0_2]:[S2_2]],"&gt;="&amp;[[#This Row],[L_2]],Table1[[#This Row],[S0_2]:[S2_2]],"&lt;="&amp;[[#This Row],[U_2]])</f>
        <v>0</v>
      </c>
      <c r="AZ111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11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11">
        <f>IF([[#This Row],[Std_2]]&gt;0,ROUND([[#This Row],[Range_2]]/(6*[[#This Row],[Std_2]]),2),0)</f>
        <v>0</v>
      </c>
      <c r="BC111">
        <f>IF([[#This Row],[Std_2]]&gt;0,ROUND(MIN(ABS([[#This Row],[U_2]]-[[#This Row],[Mean_2]])/(3*[[#This Row],[Std_2]]),ABS([[#This Row],[Mean_2]]-[[#This Row],[L_2]])/(3*[[#This Row],[Std_2]])),2),0)</f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K111">
        <v>40586</v>
      </c>
      <c r="BL111">
        <v>40586</v>
      </c>
      <c r="BM111">
        <v>40586</v>
      </c>
      <c r="BO111" t="s">
        <v>73</v>
      </c>
      <c r="BP111" t="s">
        <v>90</v>
      </c>
    </row>
    <row r="112" spans="1:68">
      <c r="A112" t="s">
        <v>211</v>
      </c>
      <c r="B112" t="s">
        <v>70</v>
      </c>
      <c r="C112" t="s">
        <v>204</v>
      </c>
      <c r="D112" t="s">
        <v>92</v>
      </c>
      <c r="J112">
        <v>0</v>
      </c>
      <c r="L112">
        <v>65535</v>
      </c>
      <c r="N112">
        <v>65535</v>
      </c>
      <c r="O112">
        <f>1</f>
        <v>0</v>
      </c>
      <c r="P112">
        <f>1</f>
        <v>0</v>
      </c>
      <c r="Q112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12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12">
        <f>[[#This Row],[U_1]]-[[#This Row],[L_1]]</f>
        <v>0</v>
      </c>
      <c r="T112">
        <f>COUNTIF(Table1[[#This Row],[S0_1]:[S1_1]],"&gt;"&amp;[[#This Row],[U_1]])+COUNTIF(Table1[[#This Row],[S0_1]:[S1_1]],"&lt;"&amp;[[#This Row],[L_1]])</f>
        <v>0</v>
      </c>
      <c r="V112">
        <f>_xlfn.MINIFS(Table1[[#This Row],[S0_1]:[S1_1]],Table1[[#This Row],[S0_1]:[S1_1]],"&gt;="&amp;[[#This Row],[L_1]],Table1[[#This Row],[S0_1]:[S1_1]],"&lt;="&amp;[[#This Row],[U_1]])</f>
        <v>0</v>
      </c>
      <c r="W112">
        <f>_xlfn.MAXIFS(Table1[[#This Row],[S0_1]:[S1_1]],Table1[[#This Row],[S0_1]:[S1_1]],"&gt;="&amp;[[#This Row],[L_1]],Table1[[#This Row],[S0_1]:[S1_1]],"&lt;="&amp;[[#This Row],[U_1]])</f>
        <v>0</v>
      </c>
      <c r="X112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12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12">
        <f>IF([[#This Row],[Std_1]]&gt;0,ROUND([[#This Row],[Range_1]]/(6*[[#This Row],[Std_1]]),2),0)</f>
        <v>0</v>
      </c>
      <c r="AA112">
        <f>IF([[#This Row],[Std_1]]&gt;0,ROUND(MIN(ABS([[#This Row],[U_1]]-[[#This Row],[Mean_1]])/(3*[[#This Row],[Std_1]]),ABS([[#This Row],[Mean_1]]-[[#This Row],[L_1]])/(3*[[#This Row],[Std_1]])),2),0)</f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I112">
        <v>47726</v>
      </c>
      <c r="AJ112">
        <v>47726</v>
      </c>
      <c r="AL112">
        <v>0</v>
      </c>
      <c r="AN112">
        <v>65535</v>
      </c>
      <c r="AP112">
        <v>65535</v>
      </c>
      <c r="AQ112">
        <f>1</f>
        <v>0</v>
      </c>
      <c r="AR112">
        <f>1</f>
        <v>0</v>
      </c>
      <c r="AS112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12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12">
        <f>[[#This Row],[U_2]]-[[#This Row],[L_2]]</f>
        <v>0</v>
      </c>
      <c r="AV112">
        <f>COUNTIF(Table1[[#This Row],[S0_2]:[S2_2]],"&gt;"&amp;[[#This Row],[U_2]])+COUNTIF(Table1[[#This Row],[S0_2]:[S2_2]],"&lt;"&amp;[[#This Row],[L_2]])</f>
        <v>0</v>
      </c>
      <c r="AX112">
        <f>_xlfn.MINIFS(Table1[[#This Row],[S0_2]:[S2_2]],Table1[[#This Row],[S0_2]:[S2_2]],"&gt;="&amp;[[#This Row],[L_2]],Table1[[#This Row],[S0_2]:[S2_2]],"&lt;="&amp;[[#This Row],[U_2]])</f>
        <v>0</v>
      </c>
      <c r="AY112">
        <f>_xlfn.MAXIFS(Table1[[#This Row],[S0_2]:[S2_2]],Table1[[#This Row],[S0_2]:[S2_2]],"&gt;="&amp;[[#This Row],[L_2]],Table1[[#This Row],[S0_2]:[S2_2]],"&lt;="&amp;[[#This Row],[U_2]])</f>
        <v>0</v>
      </c>
      <c r="AZ112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12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12">
        <f>IF([[#This Row],[Std_2]]&gt;0,ROUND([[#This Row],[Range_2]]/(6*[[#This Row],[Std_2]]),2),0)</f>
        <v>0</v>
      </c>
      <c r="BC112">
        <f>IF([[#This Row],[Std_2]]&gt;0,ROUND(MIN(ABS([[#This Row],[U_2]]-[[#This Row],[Mean_2]])/(3*[[#This Row],[Std_2]]),ABS([[#This Row],[Mean_2]]-[[#This Row],[L_2]])/(3*[[#This Row],[Std_2]])),2),0)</f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K112">
        <v>47726</v>
      </c>
      <c r="BL112">
        <v>47726</v>
      </c>
      <c r="BM112">
        <v>47726</v>
      </c>
      <c r="BO112" t="s">
        <v>73</v>
      </c>
      <c r="BP112" t="s">
        <v>93</v>
      </c>
    </row>
    <row r="113" spans="1:68">
      <c r="A113" t="s">
        <v>212</v>
      </c>
      <c r="B113" t="s">
        <v>70</v>
      </c>
      <c r="C113" t="s">
        <v>204</v>
      </c>
      <c r="D113" t="s">
        <v>95</v>
      </c>
      <c r="J113">
        <v>0</v>
      </c>
      <c r="L113">
        <v>65535</v>
      </c>
      <c r="N113">
        <v>65535</v>
      </c>
      <c r="O113">
        <f>1</f>
        <v>0</v>
      </c>
      <c r="P113">
        <f>1</f>
        <v>0</v>
      </c>
      <c r="Q113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13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13">
        <f>[[#This Row],[U_1]]-[[#This Row],[L_1]]</f>
        <v>0</v>
      </c>
      <c r="T113">
        <f>COUNTIF(Table1[[#This Row],[S0_1]:[S1_1]],"&gt;"&amp;[[#This Row],[U_1]])+COUNTIF(Table1[[#This Row],[S0_1]:[S1_1]],"&lt;"&amp;[[#This Row],[L_1]])</f>
        <v>0</v>
      </c>
      <c r="V113">
        <f>_xlfn.MINIFS(Table1[[#This Row],[S0_1]:[S1_1]],Table1[[#This Row],[S0_1]:[S1_1]],"&gt;="&amp;[[#This Row],[L_1]],Table1[[#This Row],[S0_1]:[S1_1]],"&lt;="&amp;[[#This Row],[U_1]])</f>
        <v>0</v>
      </c>
      <c r="W113">
        <f>_xlfn.MAXIFS(Table1[[#This Row],[S0_1]:[S1_1]],Table1[[#This Row],[S0_1]:[S1_1]],"&gt;="&amp;[[#This Row],[L_1]],Table1[[#This Row],[S0_1]:[S1_1]],"&lt;="&amp;[[#This Row],[U_1]])</f>
        <v>0</v>
      </c>
      <c r="X113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13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13">
        <f>IF([[#This Row],[Std_1]]&gt;0,ROUND([[#This Row],[Range_1]]/(6*[[#This Row],[Std_1]]),2),0)</f>
        <v>0</v>
      </c>
      <c r="AA113">
        <f>IF([[#This Row],[Std_1]]&gt;0,ROUND(MIN(ABS([[#This Row],[U_1]]-[[#This Row],[Mean_1]])/(3*[[#This Row],[Std_1]]),ABS([[#This Row],[Mean_1]]-[[#This Row],[L_1]])/(3*[[#This Row],[Std_1]])),2),0)</f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I113">
        <v>51282</v>
      </c>
      <c r="AJ113">
        <v>51282</v>
      </c>
      <c r="AL113">
        <v>0</v>
      </c>
      <c r="AN113">
        <v>65535</v>
      </c>
      <c r="AP113">
        <v>65535</v>
      </c>
      <c r="AQ113">
        <f>1</f>
        <v>0</v>
      </c>
      <c r="AR113">
        <f>1</f>
        <v>0</v>
      </c>
      <c r="AS113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13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13">
        <f>[[#This Row],[U_2]]-[[#This Row],[L_2]]</f>
        <v>0</v>
      </c>
      <c r="AV113">
        <f>COUNTIF(Table1[[#This Row],[S0_2]:[S2_2]],"&gt;"&amp;[[#This Row],[U_2]])+COUNTIF(Table1[[#This Row],[S0_2]:[S2_2]],"&lt;"&amp;[[#This Row],[L_2]])</f>
        <v>0</v>
      </c>
      <c r="AX113">
        <f>_xlfn.MINIFS(Table1[[#This Row],[S0_2]:[S2_2]],Table1[[#This Row],[S0_2]:[S2_2]],"&gt;="&amp;[[#This Row],[L_2]],Table1[[#This Row],[S0_2]:[S2_2]],"&lt;="&amp;[[#This Row],[U_2]])</f>
        <v>0</v>
      </c>
      <c r="AY113">
        <f>_xlfn.MAXIFS(Table1[[#This Row],[S0_2]:[S2_2]],Table1[[#This Row],[S0_2]:[S2_2]],"&gt;="&amp;[[#This Row],[L_2]],Table1[[#This Row],[S0_2]:[S2_2]],"&lt;="&amp;[[#This Row],[U_2]])</f>
        <v>0</v>
      </c>
      <c r="AZ113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13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13">
        <f>IF([[#This Row],[Std_2]]&gt;0,ROUND([[#This Row],[Range_2]]/(6*[[#This Row],[Std_2]]),2),0)</f>
        <v>0</v>
      </c>
      <c r="BC113">
        <f>IF([[#This Row],[Std_2]]&gt;0,ROUND(MIN(ABS([[#This Row],[U_2]]-[[#This Row],[Mean_2]])/(3*[[#This Row],[Std_2]]),ABS([[#This Row],[Mean_2]]-[[#This Row],[L_2]])/(3*[[#This Row],[Std_2]])),2),0)</f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K113">
        <v>51282</v>
      </c>
      <c r="BL113">
        <v>51282</v>
      </c>
      <c r="BM113">
        <v>51282</v>
      </c>
      <c r="BO113" t="s">
        <v>96</v>
      </c>
      <c r="BP113" t="s">
        <v>77</v>
      </c>
    </row>
    <row r="114" spans="1:68">
      <c r="A114" t="s">
        <v>213</v>
      </c>
      <c r="B114" t="s">
        <v>70</v>
      </c>
      <c r="C114" t="s">
        <v>204</v>
      </c>
      <c r="D114" t="s">
        <v>98</v>
      </c>
      <c r="J114">
        <v>0</v>
      </c>
      <c r="L114">
        <v>65535</v>
      </c>
      <c r="N114">
        <v>65535</v>
      </c>
      <c r="O114">
        <f>1</f>
        <v>0</v>
      </c>
      <c r="P114">
        <f>1</f>
        <v>0</v>
      </c>
      <c r="Q114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14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14">
        <f>[[#This Row],[U_1]]-[[#This Row],[L_1]]</f>
        <v>0</v>
      </c>
      <c r="T114">
        <f>COUNTIF(Table1[[#This Row],[S0_1]:[S1_1]],"&gt;"&amp;[[#This Row],[U_1]])+COUNTIF(Table1[[#This Row],[S0_1]:[S1_1]],"&lt;"&amp;[[#This Row],[L_1]])</f>
        <v>0</v>
      </c>
      <c r="V114">
        <f>_xlfn.MINIFS(Table1[[#This Row],[S0_1]:[S1_1]],Table1[[#This Row],[S0_1]:[S1_1]],"&gt;="&amp;[[#This Row],[L_1]],Table1[[#This Row],[S0_1]:[S1_1]],"&lt;="&amp;[[#This Row],[U_1]])</f>
        <v>0</v>
      </c>
      <c r="W114">
        <f>_xlfn.MAXIFS(Table1[[#This Row],[S0_1]:[S1_1]],Table1[[#This Row],[S0_1]:[S1_1]],"&gt;="&amp;[[#This Row],[L_1]],Table1[[#This Row],[S0_1]:[S1_1]],"&lt;="&amp;[[#This Row],[U_1]])</f>
        <v>0</v>
      </c>
      <c r="X114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14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14">
        <f>IF([[#This Row],[Std_1]]&gt;0,ROUND([[#This Row],[Range_1]]/(6*[[#This Row],[Std_1]]),2),0)</f>
        <v>0</v>
      </c>
      <c r="AA114">
        <f>IF([[#This Row],[Std_1]]&gt;0,ROUND(MIN(ABS([[#This Row],[U_1]]-[[#This Row],[Mean_1]])/(3*[[#This Row],[Std_1]]),ABS([[#This Row],[Mean_1]]-[[#This Row],[L_1]])/(3*[[#This Row],[Std_1]])),2),0)</f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I114">
        <v>47726</v>
      </c>
      <c r="AJ114">
        <v>47726</v>
      </c>
      <c r="AL114">
        <v>0</v>
      </c>
      <c r="AN114">
        <v>65535</v>
      </c>
      <c r="AP114">
        <v>65535</v>
      </c>
      <c r="AQ114">
        <f>1</f>
        <v>0</v>
      </c>
      <c r="AR114">
        <f>1</f>
        <v>0</v>
      </c>
      <c r="AS114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14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14">
        <f>[[#This Row],[U_2]]-[[#This Row],[L_2]]</f>
        <v>0</v>
      </c>
      <c r="AV114">
        <f>COUNTIF(Table1[[#This Row],[S0_2]:[S2_2]],"&gt;"&amp;[[#This Row],[U_2]])+COUNTIF(Table1[[#This Row],[S0_2]:[S2_2]],"&lt;"&amp;[[#This Row],[L_2]])</f>
        <v>0</v>
      </c>
      <c r="AX114">
        <f>_xlfn.MINIFS(Table1[[#This Row],[S0_2]:[S2_2]],Table1[[#This Row],[S0_2]:[S2_2]],"&gt;="&amp;[[#This Row],[L_2]],Table1[[#This Row],[S0_2]:[S2_2]],"&lt;="&amp;[[#This Row],[U_2]])</f>
        <v>0</v>
      </c>
      <c r="AY114">
        <f>_xlfn.MAXIFS(Table1[[#This Row],[S0_2]:[S2_2]],Table1[[#This Row],[S0_2]:[S2_2]],"&gt;="&amp;[[#This Row],[L_2]],Table1[[#This Row],[S0_2]:[S2_2]],"&lt;="&amp;[[#This Row],[U_2]])</f>
        <v>0</v>
      </c>
      <c r="AZ114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14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14">
        <f>IF([[#This Row],[Std_2]]&gt;0,ROUND([[#This Row],[Range_2]]/(6*[[#This Row],[Std_2]]),2),0)</f>
        <v>0</v>
      </c>
      <c r="BC114">
        <f>IF([[#This Row],[Std_2]]&gt;0,ROUND(MIN(ABS([[#This Row],[U_2]]-[[#This Row],[Mean_2]])/(3*[[#This Row],[Std_2]]),ABS([[#This Row],[Mean_2]]-[[#This Row],[L_2]])/(3*[[#This Row],[Std_2]])),2),0)</f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K114">
        <v>47726</v>
      </c>
      <c r="BL114">
        <v>47726</v>
      </c>
      <c r="BM114">
        <v>47726</v>
      </c>
      <c r="BO114" t="s">
        <v>83</v>
      </c>
      <c r="BP114" t="s">
        <v>93</v>
      </c>
    </row>
    <row r="115" spans="1:68">
      <c r="A115" t="s">
        <v>214</v>
      </c>
      <c r="B115" t="s">
        <v>70</v>
      </c>
      <c r="C115" t="s">
        <v>204</v>
      </c>
      <c r="D115" t="s">
        <v>100</v>
      </c>
      <c r="J115">
        <v>0</v>
      </c>
      <c r="L115">
        <v>65535</v>
      </c>
      <c r="N115">
        <v>65535</v>
      </c>
      <c r="O115">
        <f>1</f>
        <v>0</v>
      </c>
      <c r="P115">
        <f>1</f>
        <v>0</v>
      </c>
      <c r="Q115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15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15">
        <f>[[#This Row],[U_1]]-[[#This Row],[L_1]]</f>
        <v>0</v>
      </c>
      <c r="T115">
        <f>COUNTIF(Table1[[#This Row],[S0_1]:[S1_1]],"&gt;"&amp;[[#This Row],[U_1]])+COUNTIF(Table1[[#This Row],[S0_1]:[S1_1]],"&lt;"&amp;[[#This Row],[L_1]])</f>
        <v>0</v>
      </c>
      <c r="V115">
        <f>_xlfn.MINIFS(Table1[[#This Row],[S0_1]:[S1_1]],Table1[[#This Row],[S0_1]:[S1_1]],"&gt;="&amp;[[#This Row],[L_1]],Table1[[#This Row],[S0_1]:[S1_1]],"&lt;="&amp;[[#This Row],[U_1]])</f>
        <v>0</v>
      </c>
      <c r="W115">
        <f>_xlfn.MAXIFS(Table1[[#This Row],[S0_1]:[S1_1]],Table1[[#This Row],[S0_1]:[S1_1]],"&gt;="&amp;[[#This Row],[L_1]],Table1[[#This Row],[S0_1]:[S1_1]],"&lt;="&amp;[[#This Row],[U_1]])</f>
        <v>0</v>
      </c>
      <c r="X115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15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15">
        <f>IF([[#This Row],[Std_1]]&gt;0,ROUND([[#This Row],[Range_1]]/(6*[[#This Row],[Std_1]]),2),0)</f>
        <v>0</v>
      </c>
      <c r="AA115">
        <f>IF([[#This Row],[Std_1]]&gt;0,ROUND(MIN(ABS([[#This Row],[U_1]]-[[#This Row],[Mean_1]])/(3*[[#This Row],[Std_1]]),ABS([[#This Row],[Mean_1]]-[[#This Row],[L_1]])/(3*[[#This Row],[Std_1]])),2),0)</f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I115">
        <v>40586</v>
      </c>
      <c r="AJ115">
        <v>40586</v>
      </c>
      <c r="AL115">
        <v>0</v>
      </c>
      <c r="AN115">
        <v>65535</v>
      </c>
      <c r="AP115">
        <v>65535</v>
      </c>
      <c r="AQ115">
        <f>1</f>
        <v>0</v>
      </c>
      <c r="AR115">
        <f>1</f>
        <v>0</v>
      </c>
      <c r="AS115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15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15">
        <f>[[#This Row],[U_2]]-[[#This Row],[L_2]]</f>
        <v>0</v>
      </c>
      <c r="AV115">
        <f>COUNTIF(Table1[[#This Row],[S0_2]:[S2_2]],"&gt;"&amp;[[#This Row],[U_2]])+COUNTIF(Table1[[#This Row],[S0_2]:[S2_2]],"&lt;"&amp;[[#This Row],[L_2]])</f>
        <v>0</v>
      </c>
      <c r="AX115">
        <f>_xlfn.MINIFS(Table1[[#This Row],[S0_2]:[S2_2]],Table1[[#This Row],[S0_2]:[S2_2]],"&gt;="&amp;[[#This Row],[L_2]],Table1[[#This Row],[S0_2]:[S2_2]],"&lt;="&amp;[[#This Row],[U_2]])</f>
        <v>0</v>
      </c>
      <c r="AY115">
        <f>_xlfn.MAXIFS(Table1[[#This Row],[S0_2]:[S2_2]],Table1[[#This Row],[S0_2]:[S2_2]],"&gt;="&amp;[[#This Row],[L_2]],Table1[[#This Row],[S0_2]:[S2_2]],"&lt;="&amp;[[#This Row],[U_2]])</f>
        <v>0</v>
      </c>
      <c r="AZ115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15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15">
        <f>IF([[#This Row],[Std_2]]&gt;0,ROUND([[#This Row],[Range_2]]/(6*[[#This Row],[Std_2]]),2),0)</f>
        <v>0</v>
      </c>
      <c r="BC115">
        <f>IF([[#This Row],[Std_2]]&gt;0,ROUND(MIN(ABS([[#This Row],[U_2]]-[[#This Row],[Mean_2]])/(3*[[#This Row],[Std_2]]),ABS([[#This Row],[Mean_2]]-[[#This Row],[L_2]])/(3*[[#This Row],[Std_2]])),2),0)</f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K115">
        <v>40586</v>
      </c>
      <c r="BL115">
        <v>40586</v>
      </c>
      <c r="BM115">
        <v>40586</v>
      </c>
      <c r="BO115" t="s">
        <v>83</v>
      </c>
      <c r="BP115" t="s">
        <v>90</v>
      </c>
    </row>
    <row r="116" spans="1:68">
      <c r="A116" t="s">
        <v>215</v>
      </c>
      <c r="B116" t="s">
        <v>70</v>
      </c>
      <c r="C116" t="s">
        <v>204</v>
      </c>
      <c r="D116" t="s">
        <v>102</v>
      </c>
      <c r="J116">
        <v>0</v>
      </c>
      <c r="L116">
        <v>65535</v>
      </c>
      <c r="N116">
        <v>65535</v>
      </c>
      <c r="O116">
        <f>1</f>
        <v>0</v>
      </c>
      <c r="P116">
        <f>1</f>
        <v>0</v>
      </c>
      <c r="Q116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16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16">
        <f>[[#This Row],[U_1]]-[[#This Row],[L_1]]</f>
        <v>0</v>
      </c>
      <c r="T116">
        <f>COUNTIF(Table1[[#This Row],[S0_1]:[S1_1]],"&gt;"&amp;[[#This Row],[U_1]])+COUNTIF(Table1[[#This Row],[S0_1]:[S1_1]],"&lt;"&amp;[[#This Row],[L_1]])</f>
        <v>0</v>
      </c>
      <c r="V116">
        <f>_xlfn.MINIFS(Table1[[#This Row],[S0_1]:[S1_1]],Table1[[#This Row],[S0_1]:[S1_1]],"&gt;="&amp;[[#This Row],[L_1]],Table1[[#This Row],[S0_1]:[S1_1]],"&lt;="&amp;[[#This Row],[U_1]])</f>
        <v>0</v>
      </c>
      <c r="W116">
        <f>_xlfn.MAXIFS(Table1[[#This Row],[S0_1]:[S1_1]],Table1[[#This Row],[S0_1]:[S1_1]],"&gt;="&amp;[[#This Row],[L_1]],Table1[[#This Row],[S0_1]:[S1_1]],"&lt;="&amp;[[#This Row],[U_1]])</f>
        <v>0</v>
      </c>
      <c r="X116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16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16">
        <f>IF([[#This Row],[Std_1]]&gt;0,ROUND([[#This Row],[Range_1]]/(6*[[#This Row],[Std_1]]),2),0)</f>
        <v>0</v>
      </c>
      <c r="AA116">
        <f>IF([[#This Row],[Std_1]]&gt;0,ROUND(MIN(ABS([[#This Row],[U_1]]-[[#This Row],[Mean_1]])/(3*[[#This Row],[Std_1]]),ABS([[#This Row],[Mean_1]]-[[#This Row],[L_1]])/(3*[[#This Row],[Std_1]])),2),0)</f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I116">
        <v>33397</v>
      </c>
      <c r="AJ116">
        <v>33397</v>
      </c>
      <c r="AL116">
        <v>0</v>
      </c>
      <c r="AN116">
        <v>65535</v>
      </c>
      <c r="AP116">
        <v>65535</v>
      </c>
      <c r="AQ116">
        <f>1</f>
        <v>0</v>
      </c>
      <c r="AR116">
        <f>1</f>
        <v>0</v>
      </c>
      <c r="AS116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16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16">
        <f>[[#This Row],[U_2]]-[[#This Row],[L_2]]</f>
        <v>0</v>
      </c>
      <c r="AV116">
        <f>COUNTIF(Table1[[#This Row],[S0_2]:[S2_2]],"&gt;"&amp;[[#This Row],[U_2]])+COUNTIF(Table1[[#This Row],[S0_2]:[S2_2]],"&lt;"&amp;[[#This Row],[L_2]])</f>
        <v>0</v>
      </c>
      <c r="AX116">
        <f>_xlfn.MINIFS(Table1[[#This Row],[S0_2]:[S2_2]],Table1[[#This Row],[S0_2]:[S2_2]],"&gt;="&amp;[[#This Row],[L_2]],Table1[[#This Row],[S0_2]:[S2_2]],"&lt;="&amp;[[#This Row],[U_2]])</f>
        <v>0</v>
      </c>
      <c r="AY116">
        <f>_xlfn.MAXIFS(Table1[[#This Row],[S0_2]:[S2_2]],Table1[[#This Row],[S0_2]:[S2_2]],"&gt;="&amp;[[#This Row],[L_2]],Table1[[#This Row],[S0_2]:[S2_2]],"&lt;="&amp;[[#This Row],[U_2]])</f>
        <v>0</v>
      </c>
      <c r="AZ116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16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16">
        <f>IF([[#This Row],[Std_2]]&gt;0,ROUND([[#This Row],[Range_2]]/(6*[[#This Row],[Std_2]]),2),0)</f>
        <v>0</v>
      </c>
      <c r="BC116">
        <f>IF([[#This Row],[Std_2]]&gt;0,ROUND(MIN(ABS([[#This Row],[U_2]]-[[#This Row],[Mean_2]])/(3*[[#This Row],[Std_2]]),ABS([[#This Row],[Mean_2]]-[[#This Row],[L_2]])/(3*[[#This Row],[Std_2]])),2),0)</f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K116">
        <v>33397</v>
      </c>
      <c r="BL116">
        <v>33397</v>
      </c>
      <c r="BM116">
        <v>33397</v>
      </c>
      <c r="BO116" t="s">
        <v>96</v>
      </c>
      <c r="BP116" t="s">
        <v>74</v>
      </c>
    </row>
    <row r="117" spans="1:68">
      <c r="A117" t="s">
        <v>216</v>
      </c>
      <c r="B117" t="s">
        <v>70</v>
      </c>
      <c r="C117" t="s">
        <v>204</v>
      </c>
      <c r="D117" t="s">
        <v>104</v>
      </c>
      <c r="J117">
        <v>0</v>
      </c>
      <c r="L117">
        <v>65535</v>
      </c>
      <c r="N117">
        <v>65535</v>
      </c>
      <c r="O117">
        <f>1</f>
        <v>0</v>
      </c>
      <c r="P117">
        <f>1</f>
        <v>0</v>
      </c>
      <c r="Q117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17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17">
        <f>[[#This Row],[U_1]]-[[#This Row],[L_1]]</f>
        <v>0</v>
      </c>
      <c r="T117">
        <f>COUNTIF(Table1[[#This Row],[S0_1]:[S1_1]],"&gt;"&amp;[[#This Row],[U_1]])+COUNTIF(Table1[[#This Row],[S0_1]:[S1_1]],"&lt;"&amp;[[#This Row],[L_1]])</f>
        <v>0</v>
      </c>
      <c r="V117">
        <f>_xlfn.MINIFS(Table1[[#This Row],[S0_1]:[S1_1]],Table1[[#This Row],[S0_1]:[S1_1]],"&gt;="&amp;[[#This Row],[L_1]],Table1[[#This Row],[S0_1]:[S1_1]],"&lt;="&amp;[[#This Row],[U_1]])</f>
        <v>0</v>
      </c>
      <c r="W117">
        <f>_xlfn.MAXIFS(Table1[[#This Row],[S0_1]:[S1_1]],Table1[[#This Row],[S0_1]:[S1_1]],"&gt;="&amp;[[#This Row],[L_1]],Table1[[#This Row],[S0_1]:[S1_1]],"&lt;="&amp;[[#This Row],[U_1]])</f>
        <v>0</v>
      </c>
      <c r="X117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17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17">
        <f>IF([[#This Row],[Std_1]]&gt;0,ROUND([[#This Row],[Range_1]]/(6*[[#This Row],[Std_1]]),2),0)</f>
        <v>0</v>
      </c>
      <c r="AA117">
        <f>IF([[#This Row],[Std_1]]&gt;0,ROUND(MIN(ABS([[#This Row],[U_1]]-[[#This Row],[Mean_1]])/(3*[[#This Row],[Std_1]]),ABS([[#This Row],[Mean_1]]-[[#This Row],[L_1]])/(3*[[#This Row],[Std_1]])),2),0)</f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I117">
        <v>26154</v>
      </c>
      <c r="AJ117">
        <v>26154</v>
      </c>
      <c r="AL117">
        <v>0</v>
      </c>
      <c r="AN117">
        <v>65535</v>
      </c>
      <c r="AP117">
        <v>65535</v>
      </c>
      <c r="AQ117">
        <f>1</f>
        <v>0</v>
      </c>
      <c r="AR117">
        <f>1</f>
        <v>0</v>
      </c>
      <c r="AS117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17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17">
        <f>[[#This Row],[U_2]]-[[#This Row],[L_2]]</f>
        <v>0</v>
      </c>
      <c r="AV117">
        <f>COUNTIF(Table1[[#This Row],[S0_2]:[S2_2]],"&gt;"&amp;[[#This Row],[U_2]])+COUNTIF(Table1[[#This Row],[S0_2]:[S2_2]],"&lt;"&amp;[[#This Row],[L_2]])</f>
        <v>0</v>
      </c>
      <c r="AX117">
        <f>_xlfn.MINIFS(Table1[[#This Row],[S0_2]:[S2_2]],Table1[[#This Row],[S0_2]:[S2_2]],"&gt;="&amp;[[#This Row],[L_2]],Table1[[#This Row],[S0_2]:[S2_2]],"&lt;="&amp;[[#This Row],[U_2]])</f>
        <v>0</v>
      </c>
      <c r="AY117">
        <f>_xlfn.MAXIFS(Table1[[#This Row],[S0_2]:[S2_2]],Table1[[#This Row],[S0_2]:[S2_2]],"&gt;="&amp;[[#This Row],[L_2]],Table1[[#This Row],[S0_2]:[S2_2]],"&lt;="&amp;[[#This Row],[U_2]])</f>
        <v>0</v>
      </c>
      <c r="AZ117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17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17">
        <f>IF([[#This Row],[Std_2]]&gt;0,ROUND([[#This Row],[Range_2]]/(6*[[#This Row],[Std_2]]),2),0)</f>
        <v>0</v>
      </c>
      <c r="BC117">
        <f>IF([[#This Row],[Std_2]]&gt;0,ROUND(MIN(ABS([[#This Row],[U_2]]-[[#This Row],[Mean_2]])/(3*[[#This Row],[Std_2]]),ABS([[#This Row],[Mean_2]]-[[#This Row],[L_2]])/(3*[[#This Row],[Std_2]])),2),0)</f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K117">
        <v>26154</v>
      </c>
      <c r="BL117">
        <v>26154</v>
      </c>
      <c r="BM117">
        <v>26154</v>
      </c>
      <c r="BO117" t="s">
        <v>73</v>
      </c>
      <c r="BP117" t="s">
        <v>105</v>
      </c>
    </row>
    <row r="118" spans="1:68">
      <c r="A118" t="s">
        <v>217</v>
      </c>
      <c r="B118" t="s">
        <v>70</v>
      </c>
      <c r="C118" t="s">
        <v>204</v>
      </c>
      <c r="D118" t="s">
        <v>107</v>
      </c>
      <c r="J118">
        <v>0</v>
      </c>
      <c r="L118">
        <v>65535</v>
      </c>
      <c r="N118">
        <v>65535</v>
      </c>
      <c r="O118">
        <f>1</f>
        <v>0</v>
      </c>
      <c r="P118">
        <f>1</f>
        <v>0</v>
      </c>
      <c r="Q118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18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18">
        <f>[[#This Row],[U_1]]-[[#This Row],[L_1]]</f>
        <v>0</v>
      </c>
      <c r="T118">
        <f>COUNTIF(Table1[[#This Row],[S0_1]:[S1_1]],"&gt;"&amp;[[#This Row],[U_1]])+COUNTIF(Table1[[#This Row],[S0_1]:[S1_1]],"&lt;"&amp;[[#This Row],[L_1]])</f>
        <v>0</v>
      </c>
      <c r="V118">
        <f>_xlfn.MINIFS(Table1[[#This Row],[S0_1]:[S1_1]],Table1[[#This Row],[S0_1]:[S1_1]],"&gt;="&amp;[[#This Row],[L_1]],Table1[[#This Row],[S0_1]:[S1_1]],"&lt;="&amp;[[#This Row],[U_1]])</f>
        <v>0</v>
      </c>
      <c r="W118">
        <f>_xlfn.MAXIFS(Table1[[#This Row],[S0_1]:[S1_1]],Table1[[#This Row],[S0_1]:[S1_1]],"&gt;="&amp;[[#This Row],[L_1]],Table1[[#This Row],[S0_1]:[S1_1]],"&lt;="&amp;[[#This Row],[U_1]])</f>
        <v>0</v>
      </c>
      <c r="X118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18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18">
        <f>IF([[#This Row],[Std_1]]&gt;0,ROUND([[#This Row],[Range_1]]/(6*[[#This Row],[Std_1]]),2),0)</f>
        <v>0</v>
      </c>
      <c r="AA118">
        <f>IF([[#This Row],[Std_1]]&gt;0,ROUND(MIN(ABS([[#This Row],[U_1]]-[[#This Row],[Mean_1]])/(3*[[#This Row],[Std_1]]),ABS([[#This Row],[Mean_1]]-[[#This Row],[L_1]])/(3*[[#This Row],[Std_1]])),2),0)</f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I118">
        <v>18862</v>
      </c>
      <c r="AJ118">
        <v>18862</v>
      </c>
      <c r="AL118">
        <v>0</v>
      </c>
      <c r="AN118">
        <v>65535</v>
      </c>
      <c r="AP118">
        <v>65535</v>
      </c>
      <c r="AQ118">
        <f>1</f>
        <v>0</v>
      </c>
      <c r="AR118">
        <f>1</f>
        <v>0</v>
      </c>
      <c r="AS118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18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18">
        <f>[[#This Row],[U_2]]-[[#This Row],[L_2]]</f>
        <v>0</v>
      </c>
      <c r="AV118">
        <f>COUNTIF(Table1[[#This Row],[S0_2]:[S2_2]],"&gt;"&amp;[[#This Row],[U_2]])+COUNTIF(Table1[[#This Row],[S0_2]:[S2_2]],"&lt;"&amp;[[#This Row],[L_2]])</f>
        <v>0</v>
      </c>
      <c r="AX118">
        <f>_xlfn.MINIFS(Table1[[#This Row],[S0_2]:[S2_2]],Table1[[#This Row],[S0_2]:[S2_2]],"&gt;="&amp;[[#This Row],[L_2]],Table1[[#This Row],[S0_2]:[S2_2]],"&lt;="&amp;[[#This Row],[U_2]])</f>
        <v>0</v>
      </c>
      <c r="AY118">
        <f>_xlfn.MAXIFS(Table1[[#This Row],[S0_2]:[S2_2]],Table1[[#This Row],[S0_2]:[S2_2]],"&gt;="&amp;[[#This Row],[L_2]],Table1[[#This Row],[S0_2]:[S2_2]],"&lt;="&amp;[[#This Row],[U_2]])</f>
        <v>0</v>
      </c>
      <c r="AZ118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18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18">
        <f>IF([[#This Row],[Std_2]]&gt;0,ROUND([[#This Row],[Range_2]]/(6*[[#This Row],[Std_2]]),2),0)</f>
        <v>0</v>
      </c>
      <c r="BC118">
        <f>IF([[#This Row],[Std_2]]&gt;0,ROUND(MIN(ABS([[#This Row],[U_2]]-[[#This Row],[Mean_2]])/(3*[[#This Row],[Std_2]]),ABS([[#This Row],[Mean_2]]-[[#This Row],[L_2]])/(3*[[#This Row],[Std_2]])),2),0)</f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K118">
        <v>18862</v>
      </c>
      <c r="BL118">
        <v>18862</v>
      </c>
      <c r="BM118">
        <v>18862</v>
      </c>
      <c r="BO118" t="s">
        <v>73</v>
      </c>
      <c r="BP118" t="s">
        <v>108</v>
      </c>
    </row>
    <row r="119" spans="1:68">
      <c r="A119" t="s">
        <v>218</v>
      </c>
      <c r="B119" t="s">
        <v>70</v>
      </c>
      <c r="C119" t="s">
        <v>204</v>
      </c>
      <c r="D119" t="s">
        <v>110</v>
      </c>
      <c r="J119">
        <v>0</v>
      </c>
      <c r="L119">
        <v>65535</v>
      </c>
      <c r="N119">
        <v>65535</v>
      </c>
      <c r="O119">
        <f>1</f>
        <v>0</v>
      </c>
      <c r="P119">
        <f>1</f>
        <v>0</v>
      </c>
      <c r="Q119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19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19">
        <f>[[#This Row],[U_1]]-[[#This Row],[L_1]]</f>
        <v>0</v>
      </c>
      <c r="T119">
        <f>COUNTIF(Table1[[#This Row],[S0_1]:[S1_1]],"&gt;"&amp;[[#This Row],[U_1]])+COUNTIF(Table1[[#This Row],[S0_1]:[S1_1]],"&lt;"&amp;[[#This Row],[L_1]])</f>
        <v>0</v>
      </c>
      <c r="V119">
        <f>_xlfn.MINIFS(Table1[[#This Row],[S0_1]:[S1_1]],Table1[[#This Row],[S0_1]:[S1_1]],"&gt;="&amp;[[#This Row],[L_1]],Table1[[#This Row],[S0_1]:[S1_1]],"&lt;="&amp;[[#This Row],[U_1]])</f>
        <v>0</v>
      </c>
      <c r="W119">
        <f>_xlfn.MAXIFS(Table1[[#This Row],[S0_1]:[S1_1]],Table1[[#This Row],[S0_1]:[S1_1]],"&gt;="&amp;[[#This Row],[L_1]],Table1[[#This Row],[S0_1]:[S1_1]],"&lt;="&amp;[[#This Row],[U_1]])</f>
        <v>0</v>
      </c>
      <c r="X119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19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19">
        <f>IF([[#This Row],[Std_1]]&gt;0,ROUND([[#This Row],[Range_1]]/(6*[[#This Row],[Std_1]]),2),0)</f>
        <v>0</v>
      </c>
      <c r="AA119">
        <f>IF([[#This Row],[Std_1]]&gt;0,ROUND(MIN(ABS([[#This Row],[U_1]]-[[#This Row],[Mean_1]])/(3*[[#This Row],[Std_1]]),ABS([[#This Row],[Mean_1]]-[[#This Row],[L_1]])/(3*[[#This Row],[Std_1]])),2),0)</f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I119">
        <v>15197</v>
      </c>
      <c r="AJ119">
        <v>15197</v>
      </c>
      <c r="AL119">
        <v>0</v>
      </c>
      <c r="AN119">
        <v>65535</v>
      </c>
      <c r="AP119">
        <v>65535</v>
      </c>
      <c r="AQ119">
        <f>1</f>
        <v>0</v>
      </c>
      <c r="AR119">
        <f>1</f>
        <v>0</v>
      </c>
      <c r="AS119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19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19">
        <f>[[#This Row],[U_2]]-[[#This Row],[L_2]]</f>
        <v>0</v>
      </c>
      <c r="AV119">
        <f>COUNTIF(Table1[[#This Row],[S0_2]:[S2_2]],"&gt;"&amp;[[#This Row],[U_2]])+COUNTIF(Table1[[#This Row],[S0_2]:[S2_2]],"&lt;"&amp;[[#This Row],[L_2]])</f>
        <v>0</v>
      </c>
      <c r="AX119">
        <f>_xlfn.MINIFS(Table1[[#This Row],[S0_2]:[S2_2]],Table1[[#This Row],[S0_2]:[S2_2]],"&gt;="&amp;[[#This Row],[L_2]],Table1[[#This Row],[S0_2]:[S2_2]],"&lt;="&amp;[[#This Row],[U_2]])</f>
        <v>0</v>
      </c>
      <c r="AY119">
        <f>_xlfn.MAXIFS(Table1[[#This Row],[S0_2]:[S2_2]],Table1[[#This Row],[S0_2]:[S2_2]],"&gt;="&amp;[[#This Row],[L_2]],Table1[[#This Row],[S0_2]:[S2_2]],"&lt;="&amp;[[#This Row],[U_2]])</f>
        <v>0</v>
      </c>
      <c r="AZ119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19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19">
        <f>IF([[#This Row],[Std_2]]&gt;0,ROUND([[#This Row],[Range_2]]/(6*[[#This Row],[Std_2]]),2),0)</f>
        <v>0</v>
      </c>
      <c r="BC119">
        <f>IF([[#This Row],[Std_2]]&gt;0,ROUND(MIN(ABS([[#This Row],[U_2]]-[[#This Row],[Mean_2]])/(3*[[#This Row],[Std_2]]),ABS([[#This Row],[Mean_2]]-[[#This Row],[L_2]])/(3*[[#This Row],[Std_2]])),2),0)</f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K119">
        <v>15197</v>
      </c>
      <c r="BL119">
        <v>15197</v>
      </c>
      <c r="BM119">
        <v>15197</v>
      </c>
      <c r="BO119" t="s">
        <v>96</v>
      </c>
      <c r="BP119" t="s">
        <v>80</v>
      </c>
    </row>
    <row r="120" spans="1:68">
      <c r="A120" t="s">
        <v>219</v>
      </c>
      <c r="B120" t="s">
        <v>70</v>
      </c>
      <c r="C120" t="s">
        <v>204</v>
      </c>
      <c r="D120" t="s">
        <v>112</v>
      </c>
      <c r="J120">
        <v>0</v>
      </c>
      <c r="L120">
        <v>65535</v>
      </c>
      <c r="N120">
        <v>65535</v>
      </c>
      <c r="O120">
        <f>1</f>
        <v>0</v>
      </c>
      <c r="P120">
        <f>1</f>
        <v>0</v>
      </c>
      <c r="Q120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20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20">
        <f>[[#This Row],[U_1]]-[[#This Row],[L_1]]</f>
        <v>0</v>
      </c>
      <c r="T120">
        <f>COUNTIF(Table1[[#This Row],[S0_1]:[S1_1]],"&gt;"&amp;[[#This Row],[U_1]])+COUNTIF(Table1[[#This Row],[S0_1]:[S1_1]],"&lt;"&amp;[[#This Row],[L_1]])</f>
        <v>0</v>
      </c>
      <c r="V120">
        <f>_xlfn.MINIFS(Table1[[#This Row],[S0_1]:[S1_1]],Table1[[#This Row],[S0_1]:[S1_1]],"&gt;="&amp;[[#This Row],[L_1]],Table1[[#This Row],[S0_1]:[S1_1]],"&lt;="&amp;[[#This Row],[U_1]])</f>
        <v>0</v>
      </c>
      <c r="W120">
        <f>_xlfn.MAXIFS(Table1[[#This Row],[S0_1]:[S1_1]],Table1[[#This Row],[S0_1]:[S1_1]],"&gt;="&amp;[[#This Row],[L_1]],Table1[[#This Row],[S0_1]:[S1_1]],"&lt;="&amp;[[#This Row],[U_1]])</f>
        <v>0</v>
      </c>
      <c r="X120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20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20">
        <f>IF([[#This Row],[Std_1]]&gt;0,ROUND([[#This Row],[Range_1]]/(6*[[#This Row],[Std_1]]),2),0)</f>
        <v>0</v>
      </c>
      <c r="AA120">
        <f>IF([[#This Row],[Std_1]]&gt;0,ROUND(MIN(ABS([[#This Row],[U_1]]-[[#This Row],[Mean_1]])/(3*[[#This Row],[Std_1]]),ABS([[#This Row],[Mean_1]]-[[#This Row],[L_1]])/(3*[[#This Row],[Std_1]])),2),0)</f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I120">
        <v>18862</v>
      </c>
      <c r="AJ120">
        <v>18862</v>
      </c>
      <c r="AL120">
        <v>0</v>
      </c>
      <c r="AN120">
        <v>65535</v>
      </c>
      <c r="AP120">
        <v>65535</v>
      </c>
      <c r="AQ120">
        <f>1</f>
        <v>0</v>
      </c>
      <c r="AR120">
        <f>1</f>
        <v>0</v>
      </c>
      <c r="AS120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20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20">
        <f>[[#This Row],[U_2]]-[[#This Row],[L_2]]</f>
        <v>0</v>
      </c>
      <c r="AV120">
        <f>COUNTIF(Table1[[#This Row],[S0_2]:[S2_2]],"&gt;"&amp;[[#This Row],[U_2]])+COUNTIF(Table1[[#This Row],[S0_2]:[S2_2]],"&lt;"&amp;[[#This Row],[L_2]])</f>
        <v>0</v>
      </c>
      <c r="AX120">
        <f>_xlfn.MINIFS(Table1[[#This Row],[S0_2]:[S2_2]],Table1[[#This Row],[S0_2]:[S2_2]],"&gt;="&amp;[[#This Row],[L_2]],Table1[[#This Row],[S0_2]:[S2_2]],"&lt;="&amp;[[#This Row],[U_2]])</f>
        <v>0</v>
      </c>
      <c r="AY120">
        <f>_xlfn.MAXIFS(Table1[[#This Row],[S0_2]:[S2_2]],Table1[[#This Row],[S0_2]:[S2_2]],"&gt;="&amp;[[#This Row],[L_2]],Table1[[#This Row],[S0_2]:[S2_2]],"&lt;="&amp;[[#This Row],[U_2]])</f>
        <v>0</v>
      </c>
      <c r="AZ120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20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20">
        <f>IF([[#This Row],[Std_2]]&gt;0,ROUND([[#This Row],[Range_2]]/(6*[[#This Row],[Std_2]]),2),0)</f>
        <v>0</v>
      </c>
      <c r="BC120">
        <f>IF([[#This Row],[Std_2]]&gt;0,ROUND(MIN(ABS([[#This Row],[U_2]]-[[#This Row],[Mean_2]])/(3*[[#This Row],[Std_2]]),ABS([[#This Row],[Mean_2]]-[[#This Row],[L_2]])/(3*[[#This Row],[Std_2]])),2),0)</f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K120">
        <v>18862</v>
      </c>
      <c r="BL120">
        <v>18862</v>
      </c>
      <c r="BM120">
        <v>18862</v>
      </c>
      <c r="BO120" t="s">
        <v>83</v>
      </c>
      <c r="BP120" t="s">
        <v>108</v>
      </c>
    </row>
    <row r="121" spans="1:68">
      <c r="A121" t="s">
        <v>220</v>
      </c>
      <c r="B121" t="s">
        <v>70</v>
      </c>
      <c r="C121" t="s">
        <v>204</v>
      </c>
      <c r="D121" t="s">
        <v>114</v>
      </c>
      <c r="J121">
        <v>0</v>
      </c>
      <c r="L121">
        <v>65535</v>
      </c>
      <c r="N121">
        <v>65535</v>
      </c>
      <c r="O121">
        <f>1</f>
        <v>0</v>
      </c>
      <c r="P121">
        <f>1</f>
        <v>0</v>
      </c>
      <c r="Q121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21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21">
        <f>[[#This Row],[U_1]]-[[#This Row],[L_1]]</f>
        <v>0</v>
      </c>
      <c r="T121">
        <f>COUNTIF(Table1[[#This Row],[S0_1]:[S1_1]],"&gt;"&amp;[[#This Row],[U_1]])+COUNTIF(Table1[[#This Row],[S0_1]:[S1_1]],"&lt;"&amp;[[#This Row],[L_1]])</f>
        <v>0</v>
      </c>
      <c r="V121">
        <f>_xlfn.MINIFS(Table1[[#This Row],[S0_1]:[S1_1]],Table1[[#This Row],[S0_1]:[S1_1]],"&gt;="&amp;[[#This Row],[L_1]],Table1[[#This Row],[S0_1]:[S1_1]],"&lt;="&amp;[[#This Row],[U_1]])</f>
        <v>0</v>
      </c>
      <c r="W121">
        <f>_xlfn.MAXIFS(Table1[[#This Row],[S0_1]:[S1_1]],Table1[[#This Row],[S0_1]:[S1_1]],"&gt;="&amp;[[#This Row],[L_1]],Table1[[#This Row],[S0_1]:[S1_1]],"&lt;="&amp;[[#This Row],[U_1]])</f>
        <v>0</v>
      </c>
      <c r="X121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21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21">
        <f>IF([[#This Row],[Std_1]]&gt;0,ROUND([[#This Row],[Range_1]]/(6*[[#This Row],[Std_1]]),2),0)</f>
        <v>0</v>
      </c>
      <c r="AA121">
        <f>IF([[#This Row],[Std_1]]&gt;0,ROUND(MIN(ABS([[#This Row],[U_1]]-[[#This Row],[Mean_1]])/(3*[[#This Row],[Std_1]]),ABS([[#This Row],[Mean_1]]-[[#This Row],[L_1]])/(3*[[#This Row],[Std_1]])),2),0)</f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I121">
        <v>26154</v>
      </c>
      <c r="AJ121">
        <v>26154</v>
      </c>
      <c r="AL121">
        <v>0</v>
      </c>
      <c r="AN121">
        <v>65535</v>
      </c>
      <c r="AP121">
        <v>65535</v>
      </c>
      <c r="AQ121">
        <f>1</f>
        <v>0</v>
      </c>
      <c r="AR121">
        <f>1</f>
        <v>0</v>
      </c>
      <c r="AS121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21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21">
        <f>[[#This Row],[U_2]]-[[#This Row],[L_2]]</f>
        <v>0</v>
      </c>
      <c r="AV121">
        <f>COUNTIF(Table1[[#This Row],[S0_2]:[S2_2]],"&gt;"&amp;[[#This Row],[U_2]])+COUNTIF(Table1[[#This Row],[S0_2]:[S2_2]],"&lt;"&amp;[[#This Row],[L_2]])</f>
        <v>0</v>
      </c>
      <c r="AX121">
        <f>_xlfn.MINIFS(Table1[[#This Row],[S0_2]:[S2_2]],Table1[[#This Row],[S0_2]:[S2_2]],"&gt;="&amp;[[#This Row],[L_2]],Table1[[#This Row],[S0_2]:[S2_2]],"&lt;="&amp;[[#This Row],[U_2]])</f>
        <v>0</v>
      </c>
      <c r="AY121">
        <f>_xlfn.MAXIFS(Table1[[#This Row],[S0_2]:[S2_2]],Table1[[#This Row],[S0_2]:[S2_2]],"&gt;="&amp;[[#This Row],[L_2]],Table1[[#This Row],[S0_2]:[S2_2]],"&lt;="&amp;[[#This Row],[U_2]])</f>
        <v>0</v>
      </c>
      <c r="AZ121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21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21">
        <f>IF([[#This Row],[Std_2]]&gt;0,ROUND([[#This Row],[Range_2]]/(6*[[#This Row],[Std_2]]),2),0)</f>
        <v>0</v>
      </c>
      <c r="BC121">
        <f>IF([[#This Row],[Std_2]]&gt;0,ROUND(MIN(ABS([[#This Row],[U_2]]-[[#This Row],[Mean_2]])/(3*[[#This Row],[Std_2]]),ABS([[#This Row],[Mean_2]]-[[#This Row],[L_2]])/(3*[[#This Row],[Std_2]])),2),0)</f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K121">
        <v>26154</v>
      </c>
      <c r="BL121">
        <v>26154</v>
      </c>
      <c r="BM121">
        <v>26154</v>
      </c>
      <c r="BO121" t="s">
        <v>83</v>
      </c>
      <c r="BP121" t="s">
        <v>105</v>
      </c>
    </row>
    <row r="122" spans="1:68">
      <c r="A122" t="s">
        <v>221</v>
      </c>
      <c r="B122" t="s">
        <v>116</v>
      </c>
      <c r="C122" t="s">
        <v>204</v>
      </c>
      <c r="D122" t="s">
        <v>72</v>
      </c>
      <c r="J122">
        <v>0</v>
      </c>
      <c r="L122">
        <v>65535</v>
      </c>
      <c r="N122">
        <v>65535</v>
      </c>
      <c r="O122">
        <f>1</f>
        <v>0</v>
      </c>
      <c r="P122">
        <f>1</f>
        <v>0</v>
      </c>
      <c r="Q122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22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22">
        <f>[[#This Row],[U_1]]-[[#This Row],[L_1]]</f>
        <v>0</v>
      </c>
      <c r="T122">
        <f>COUNTIF(Table1[[#This Row],[S0_1]:[S1_1]],"&gt;"&amp;[[#This Row],[U_1]])+COUNTIF(Table1[[#This Row],[S0_1]:[S1_1]],"&lt;"&amp;[[#This Row],[L_1]])</f>
        <v>0</v>
      </c>
      <c r="V122">
        <f>_xlfn.MINIFS(Table1[[#This Row],[S0_1]:[S1_1]],Table1[[#This Row],[S0_1]:[S1_1]],"&gt;="&amp;[[#This Row],[L_1]],Table1[[#This Row],[S0_1]:[S1_1]],"&lt;="&amp;[[#This Row],[U_1]])</f>
        <v>0</v>
      </c>
      <c r="W122">
        <f>_xlfn.MAXIFS(Table1[[#This Row],[S0_1]:[S1_1]],Table1[[#This Row],[S0_1]:[S1_1]],"&gt;="&amp;[[#This Row],[L_1]],Table1[[#This Row],[S0_1]:[S1_1]],"&lt;="&amp;[[#This Row],[U_1]])</f>
        <v>0</v>
      </c>
      <c r="X122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22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22">
        <f>IF([[#This Row],[Std_1]]&gt;0,ROUND([[#This Row],[Range_1]]/(6*[[#This Row],[Std_1]]),2),0)</f>
        <v>0</v>
      </c>
      <c r="AA122">
        <f>IF([[#This Row],[Std_1]]&gt;0,ROUND(MIN(ABS([[#This Row],[U_1]]-[[#This Row],[Mean_1]])/(3*[[#This Row],[Std_1]]),ABS([[#This Row],[Mean_1]]-[[#This Row],[L_1]])/(3*[[#This Row],[Std_1]])),2),0)</f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I122">
        <v>33397</v>
      </c>
      <c r="AJ122">
        <v>33397</v>
      </c>
      <c r="AL122">
        <v>0</v>
      </c>
      <c r="AN122">
        <v>65535</v>
      </c>
      <c r="AP122">
        <v>65535</v>
      </c>
      <c r="AQ122">
        <f>1</f>
        <v>0</v>
      </c>
      <c r="AR122">
        <f>1</f>
        <v>0</v>
      </c>
      <c r="AS122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22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22">
        <f>[[#This Row],[U_2]]-[[#This Row],[L_2]]</f>
        <v>0</v>
      </c>
      <c r="AV122">
        <f>COUNTIF(Table1[[#This Row],[S0_2]:[S2_2]],"&gt;"&amp;[[#This Row],[U_2]])+COUNTIF(Table1[[#This Row],[S0_2]:[S2_2]],"&lt;"&amp;[[#This Row],[L_2]])</f>
        <v>0</v>
      </c>
      <c r="AX122">
        <f>_xlfn.MINIFS(Table1[[#This Row],[S0_2]:[S2_2]],Table1[[#This Row],[S0_2]:[S2_2]],"&gt;="&amp;[[#This Row],[L_2]],Table1[[#This Row],[S0_2]:[S2_2]],"&lt;="&amp;[[#This Row],[U_2]])</f>
        <v>0</v>
      </c>
      <c r="AY122">
        <f>_xlfn.MAXIFS(Table1[[#This Row],[S0_2]:[S2_2]],Table1[[#This Row],[S0_2]:[S2_2]],"&gt;="&amp;[[#This Row],[L_2]],Table1[[#This Row],[S0_2]:[S2_2]],"&lt;="&amp;[[#This Row],[U_2]])</f>
        <v>0</v>
      </c>
      <c r="AZ122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22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22">
        <f>IF([[#This Row],[Std_2]]&gt;0,ROUND([[#This Row],[Range_2]]/(6*[[#This Row],[Std_2]]),2),0)</f>
        <v>0</v>
      </c>
      <c r="BC122">
        <f>IF([[#This Row],[Std_2]]&gt;0,ROUND(MIN(ABS([[#This Row],[U_2]]-[[#This Row],[Mean_2]])/(3*[[#This Row],[Std_2]]),ABS([[#This Row],[Mean_2]]-[[#This Row],[L_2]])/(3*[[#This Row],[Std_2]])),2),0)</f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K122">
        <v>33397</v>
      </c>
      <c r="BL122">
        <v>33397</v>
      </c>
      <c r="BM122">
        <v>33397</v>
      </c>
      <c r="BO122" t="s">
        <v>73</v>
      </c>
      <c r="BP122" t="s">
        <v>74</v>
      </c>
    </row>
    <row r="123" spans="1:68">
      <c r="A123" t="s">
        <v>222</v>
      </c>
      <c r="B123" t="s">
        <v>116</v>
      </c>
      <c r="C123" t="s">
        <v>204</v>
      </c>
      <c r="D123" t="s">
        <v>76</v>
      </c>
      <c r="J123">
        <v>0</v>
      </c>
      <c r="L123">
        <v>65535</v>
      </c>
      <c r="N123">
        <v>65535</v>
      </c>
      <c r="O123">
        <f>1</f>
        <v>0</v>
      </c>
      <c r="P123">
        <f>1</f>
        <v>0</v>
      </c>
      <c r="Q123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23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23">
        <f>[[#This Row],[U_1]]-[[#This Row],[L_1]]</f>
        <v>0</v>
      </c>
      <c r="T123">
        <f>COUNTIF(Table1[[#This Row],[S0_1]:[S1_1]],"&gt;"&amp;[[#This Row],[U_1]])+COUNTIF(Table1[[#This Row],[S0_1]:[S1_1]],"&lt;"&amp;[[#This Row],[L_1]])</f>
        <v>0</v>
      </c>
      <c r="V123">
        <f>_xlfn.MINIFS(Table1[[#This Row],[S0_1]:[S1_1]],Table1[[#This Row],[S0_1]:[S1_1]],"&gt;="&amp;[[#This Row],[L_1]],Table1[[#This Row],[S0_1]:[S1_1]],"&lt;="&amp;[[#This Row],[U_1]])</f>
        <v>0</v>
      </c>
      <c r="W123">
        <f>_xlfn.MAXIFS(Table1[[#This Row],[S0_1]:[S1_1]],Table1[[#This Row],[S0_1]:[S1_1]],"&gt;="&amp;[[#This Row],[L_1]],Table1[[#This Row],[S0_1]:[S1_1]],"&lt;="&amp;[[#This Row],[U_1]])</f>
        <v>0</v>
      </c>
      <c r="X123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23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23">
        <f>IF([[#This Row],[Std_1]]&gt;0,ROUND([[#This Row],[Range_1]]/(6*[[#This Row],[Std_1]]),2),0)</f>
        <v>0</v>
      </c>
      <c r="AA123">
        <f>IF([[#This Row],[Std_1]]&gt;0,ROUND(MIN(ABS([[#This Row],[U_1]]-[[#This Row],[Mean_1]])/(3*[[#This Row],[Std_1]]),ABS([[#This Row],[Mean_1]]-[[#This Row],[L_1]])/(3*[[#This Row],[Std_1]])),2),0)</f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I123">
        <v>51282</v>
      </c>
      <c r="AJ123">
        <v>51282</v>
      </c>
      <c r="AL123">
        <v>0</v>
      </c>
      <c r="AN123">
        <v>65535</v>
      </c>
      <c r="AP123">
        <v>65535</v>
      </c>
      <c r="AQ123">
        <f>1</f>
        <v>0</v>
      </c>
      <c r="AR123">
        <f>1</f>
        <v>0</v>
      </c>
      <c r="AS123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23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23">
        <f>[[#This Row],[U_2]]-[[#This Row],[L_2]]</f>
        <v>0</v>
      </c>
      <c r="AV123">
        <f>COUNTIF(Table1[[#This Row],[S0_2]:[S2_2]],"&gt;"&amp;[[#This Row],[U_2]])+COUNTIF(Table1[[#This Row],[S0_2]:[S2_2]],"&lt;"&amp;[[#This Row],[L_2]])</f>
        <v>0</v>
      </c>
      <c r="AX123">
        <f>_xlfn.MINIFS(Table1[[#This Row],[S0_2]:[S2_2]],Table1[[#This Row],[S0_2]:[S2_2]],"&gt;="&amp;[[#This Row],[L_2]],Table1[[#This Row],[S0_2]:[S2_2]],"&lt;="&amp;[[#This Row],[U_2]])</f>
        <v>0</v>
      </c>
      <c r="AY123">
        <f>_xlfn.MAXIFS(Table1[[#This Row],[S0_2]:[S2_2]],Table1[[#This Row],[S0_2]:[S2_2]],"&gt;="&amp;[[#This Row],[L_2]],Table1[[#This Row],[S0_2]:[S2_2]],"&lt;="&amp;[[#This Row],[U_2]])</f>
        <v>0</v>
      </c>
      <c r="AZ123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23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23">
        <f>IF([[#This Row],[Std_2]]&gt;0,ROUND([[#This Row],[Range_2]]/(6*[[#This Row],[Std_2]]),2),0)</f>
        <v>0</v>
      </c>
      <c r="BC123">
        <f>IF([[#This Row],[Std_2]]&gt;0,ROUND(MIN(ABS([[#This Row],[U_2]]-[[#This Row],[Mean_2]])/(3*[[#This Row],[Std_2]]),ABS([[#This Row],[Mean_2]]-[[#This Row],[L_2]])/(3*[[#This Row],[Std_2]])),2),0)</f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K123">
        <v>51282</v>
      </c>
      <c r="BL123">
        <v>51282</v>
      </c>
      <c r="BM123">
        <v>51282</v>
      </c>
      <c r="BO123" t="s">
        <v>73</v>
      </c>
      <c r="BP123" t="s">
        <v>77</v>
      </c>
    </row>
    <row r="124" spans="1:68">
      <c r="A124" t="s">
        <v>223</v>
      </c>
      <c r="B124" t="s">
        <v>116</v>
      </c>
      <c r="C124" t="s">
        <v>204</v>
      </c>
      <c r="D124" t="s">
        <v>79</v>
      </c>
      <c r="J124">
        <v>0</v>
      </c>
      <c r="L124">
        <v>65535</v>
      </c>
      <c r="N124">
        <v>65535</v>
      </c>
      <c r="O124">
        <f>1</f>
        <v>0</v>
      </c>
      <c r="P124">
        <f>1</f>
        <v>0</v>
      </c>
      <c r="Q124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24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24">
        <f>[[#This Row],[U_1]]-[[#This Row],[L_1]]</f>
        <v>0</v>
      </c>
      <c r="T124">
        <f>COUNTIF(Table1[[#This Row],[S0_1]:[S1_1]],"&gt;"&amp;[[#This Row],[U_1]])+COUNTIF(Table1[[#This Row],[S0_1]:[S1_1]],"&lt;"&amp;[[#This Row],[L_1]])</f>
        <v>0</v>
      </c>
      <c r="V124">
        <f>_xlfn.MINIFS(Table1[[#This Row],[S0_1]:[S1_1]],Table1[[#This Row],[S0_1]:[S1_1]],"&gt;="&amp;[[#This Row],[L_1]],Table1[[#This Row],[S0_1]:[S1_1]],"&lt;="&amp;[[#This Row],[U_1]])</f>
        <v>0</v>
      </c>
      <c r="W124">
        <f>_xlfn.MAXIFS(Table1[[#This Row],[S0_1]:[S1_1]],Table1[[#This Row],[S0_1]:[S1_1]],"&gt;="&amp;[[#This Row],[L_1]],Table1[[#This Row],[S0_1]:[S1_1]],"&lt;="&amp;[[#This Row],[U_1]])</f>
        <v>0</v>
      </c>
      <c r="X124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24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24">
        <f>IF([[#This Row],[Std_1]]&gt;0,ROUND([[#This Row],[Range_1]]/(6*[[#This Row],[Std_1]]),2),0)</f>
        <v>0</v>
      </c>
      <c r="AA124">
        <f>IF([[#This Row],[Std_1]]&gt;0,ROUND(MIN(ABS([[#This Row],[U_1]]-[[#This Row],[Mean_1]])/(3*[[#This Row],[Std_1]]),ABS([[#This Row],[Mean_1]]-[[#This Row],[L_1]])/(3*[[#This Row],[Std_1]])),2),0)</f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I124">
        <v>15197</v>
      </c>
      <c r="AJ124">
        <v>15197</v>
      </c>
      <c r="AL124">
        <v>0</v>
      </c>
      <c r="AN124">
        <v>65535</v>
      </c>
      <c r="AP124">
        <v>65535</v>
      </c>
      <c r="AQ124">
        <f>1</f>
        <v>0</v>
      </c>
      <c r="AR124">
        <f>1</f>
        <v>0</v>
      </c>
      <c r="AS124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24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24">
        <f>[[#This Row],[U_2]]-[[#This Row],[L_2]]</f>
        <v>0</v>
      </c>
      <c r="AV124">
        <f>COUNTIF(Table1[[#This Row],[S0_2]:[S2_2]],"&gt;"&amp;[[#This Row],[U_2]])+COUNTIF(Table1[[#This Row],[S0_2]:[S2_2]],"&lt;"&amp;[[#This Row],[L_2]])</f>
        <v>0</v>
      </c>
      <c r="AX124">
        <f>_xlfn.MINIFS(Table1[[#This Row],[S0_2]:[S2_2]],Table1[[#This Row],[S0_2]:[S2_2]],"&gt;="&amp;[[#This Row],[L_2]],Table1[[#This Row],[S0_2]:[S2_2]],"&lt;="&amp;[[#This Row],[U_2]])</f>
        <v>0</v>
      </c>
      <c r="AY124">
        <f>_xlfn.MAXIFS(Table1[[#This Row],[S0_2]:[S2_2]],Table1[[#This Row],[S0_2]:[S2_2]],"&gt;="&amp;[[#This Row],[L_2]],Table1[[#This Row],[S0_2]:[S2_2]],"&lt;="&amp;[[#This Row],[U_2]])</f>
        <v>0</v>
      </c>
      <c r="AZ124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24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24">
        <f>IF([[#This Row],[Std_2]]&gt;0,ROUND([[#This Row],[Range_2]]/(6*[[#This Row],[Std_2]]),2),0)</f>
        <v>0</v>
      </c>
      <c r="BC124">
        <f>IF([[#This Row],[Std_2]]&gt;0,ROUND(MIN(ABS([[#This Row],[U_2]]-[[#This Row],[Mean_2]])/(3*[[#This Row],[Std_2]]),ABS([[#This Row],[Mean_2]]-[[#This Row],[L_2]])/(3*[[#This Row],[Std_2]])),2),0)</f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K124">
        <v>15197</v>
      </c>
      <c r="BL124">
        <v>15197</v>
      </c>
      <c r="BM124">
        <v>15197</v>
      </c>
      <c r="BO124" t="s">
        <v>73</v>
      </c>
      <c r="BP124" t="s">
        <v>80</v>
      </c>
    </row>
    <row r="125" spans="1:68">
      <c r="A125" t="s">
        <v>224</v>
      </c>
      <c r="B125" t="s">
        <v>116</v>
      </c>
      <c r="C125" t="s">
        <v>204</v>
      </c>
      <c r="D125" t="s">
        <v>82</v>
      </c>
      <c r="J125">
        <v>0</v>
      </c>
      <c r="L125">
        <v>65535</v>
      </c>
      <c r="N125">
        <v>65535</v>
      </c>
      <c r="O125">
        <f>1</f>
        <v>0</v>
      </c>
      <c r="P125">
        <f>1</f>
        <v>0</v>
      </c>
      <c r="Q125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25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25">
        <f>[[#This Row],[U_1]]-[[#This Row],[L_1]]</f>
        <v>0</v>
      </c>
      <c r="T125">
        <f>COUNTIF(Table1[[#This Row],[S0_1]:[S1_1]],"&gt;"&amp;[[#This Row],[U_1]])+COUNTIF(Table1[[#This Row],[S0_1]:[S1_1]],"&lt;"&amp;[[#This Row],[L_1]])</f>
        <v>0</v>
      </c>
      <c r="V125">
        <f>_xlfn.MINIFS(Table1[[#This Row],[S0_1]:[S1_1]],Table1[[#This Row],[S0_1]:[S1_1]],"&gt;="&amp;[[#This Row],[L_1]],Table1[[#This Row],[S0_1]:[S1_1]],"&lt;="&amp;[[#This Row],[U_1]])</f>
        <v>0</v>
      </c>
      <c r="W125">
        <f>_xlfn.MAXIFS(Table1[[#This Row],[S0_1]:[S1_1]],Table1[[#This Row],[S0_1]:[S1_1]],"&gt;="&amp;[[#This Row],[L_1]],Table1[[#This Row],[S0_1]:[S1_1]],"&lt;="&amp;[[#This Row],[U_1]])</f>
        <v>0</v>
      </c>
      <c r="X125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25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25">
        <f>IF([[#This Row],[Std_1]]&gt;0,ROUND([[#This Row],[Range_1]]/(6*[[#This Row],[Std_1]]),2),0)</f>
        <v>0</v>
      </c>
      <c r="AA125">
        <f>IF([[#This Row],[Std_1]]&gt;0,ROUND(MIN(ABS([[#This Row],[U_1]]-[[#This Row],[Mean_1]])/(3*[[#This Row],[Std_1]]),ABS([[#This Row],[Mean_1]]-[[#This Row],[L_1]])/(3*[[#This Row],[Std_1]])),2),0)</f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I125">
        <v>51282</v>
      </c>
      <c r="AJ125">
        <v>51282</v>
      </c>
      <c r="AL125">
        <v>0</v>
      </c>
      <c r="AN125">
        <v>65535</v>
      </c>
      <c r="AP125">
        <v>65535</v>
      </c>
      <c r="AQ125">
        <f>1</f>
        <v>0</v>
      </c>
      <c r="AR125">
        <f>1</f>
        <v>0</v>
      </c>
      <c r="AS125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25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25">
        <f>[[#This Row],[U_2]]-[[#This Row],[L_2]]</f>
        <v>0</v>
      </c>
      <c r="AV125">
        <f>COUNTIF(Table1[[#This Row],[S0_2]:[S2_2]],"&gt;"&amp;[[#This Row],[U_2]])+COUNTIF(Table1[[#This Row],[S0_2]:[S2_2]],"&lt;"&amp;[[#This Row],[L_2]])</f>
        <v>0</v>
      </c>
      <c r="AX125">
        <f>_xlfn.MINIFS(Table1[[#This Row],[S0_2]:[S2_2]],Table1[[#This Row],[S0_2]:[S2_2]],"&gt;="&amp;[[#This Row],[L_2]],Table1[[#This Row],[S0_2]:[S2_2]],"&lt;="&amp;[[#This Row],[U_2]])</f>
        <v>0</v>
      </c>
      <c r="AY125">
        <f>_xlfn.MAXIFS(Table1[[#This Row],[S0_2]:[S2_2]],Table1[[#This Row],[S0_2]:[S2_2]],"&gt;="&amp;[[#This Row],[L_2]],Table1[[#This Row],[S0_2]:[S2_2]],"&lt;="&amp;[[#This Row],[U_2]])</f>
        <v>0</v>
      </c>
      <c r="AZ125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25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25">
        <f>IF([[#This Row],[Std_2]]&gt;0,ROUND([[#This Row],[Range_2]]/(6*[[#This Row],[Std_2]]),2),0)</f>
        <v>0</v>
      </c>
      <c r="BC125">
        <f>IF([[#This Row],[Std_2]]&gt;0,ROUND(MIN(ABS([[#This Row],[U_2]]-[[#This Row],[Mean_2]])/(3*[[#This Row],[Std_2]]),ABS([[#This Row],[Mean_2]]-[[#This Row],[L_2]])/(3*[[#This Row],[Std_2]])),2),0)</f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K125">
        <v>51282</v>
      </c>
      <c r="BL125">
        <v>51282</v>
      </c>
      <c r="BM125">
        <v>51282</v>
      </c>
      <c r="BO125" t="s">
        <v>83</v>
      </c>
      <c r="BP125" t="s">
        <v>77</v>
      </c>
    </row>
    <row r="126" spans="1:68">
      <c r="A126" t="s">
        <v>225</v>
      </c>
      <c r="B126" t="s">
        <v>116</v>
      </c>
      <c r="C126" t="s">
        <v>204</v>
      </c>
      <c r="D126" t="s">
        <v>85</v>
      </c>
      <c r="J126">
        <v>0</v>
      </c>
      <c r="L126">
        <v>65535</v>
      </c>
      <c r="N126">
        <v>65535</v>
      </c>
      <c r="O126">
        <f>1</f>
        <v>0</v>
      </c>
      <c r="P126">
        <f>1</f>
        <v>0</v>
      </c>
      <c r="Q126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26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26">
        <f>[[#This Row],[U_1]]-[[#This Row],[L_1]]</f>
        <v>0</v>
      </c>
      <c r="T126">
        <f>COUNTIF(Table1[[#This Row],[S0_1]:[S1_1]],"&gt;"&amp;[[#This Row],[U_1]])+COUNTIF(Table1[[#This Row],[S0_1]:[S1_1]],"&lt;"&amp;[[#This Row],[L_1]])</f>
        <v>0</v>
      </c>
      <c r="V126">
        <f>_xlfn.MINIFS(Table1[[#This Row],[S0_1]:[S1_1]],Table1[[#This Row],[S0_1]:[S1_1]],"&gt;="&amp;[[#This Row],[L_1]],Table1[[#This Row],[S0_1]:[S1_1]],"&lt;="&amp;[[#This Row],[U_1]])</f>
        <v>0</v>
      </c>
      <c r="W126">
        <f>_xlfn.MAXIFS(Table1[[#This Row],[S0_1]:[S1_1]],Table1[[#This Row],[S0_1]:[S1_1]],"&gt;="&amp;[[#This Row],[L_1]],Table1[[#This Row],[S0_1]:[S1_1]],"&lt;="&amp;[[#This Row],[U_1]])</f>
        <v>0</v>
      </c>
      <c r="X126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26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26">
        <f>IF([[#This Row],[Std_1]]&gt;0,ROUND([[#This Row],[Range_1]]/(6*[[#This Row],[Std_1]]),2),0)</f>
        <v>0</v>
      </c>
      <c r="AA126">
        <f>IF([[#This Row],[Std_1]]&gt;0,ROUND(MIN(ABS([[#This Row],[U_1]]-[[#This Row],[Mean_1]])/(3*[[#This Row],[Std_1]]),ABS([[#This Row],[Mean_1]]-[[#This Row],[L_1]])/(3*[[#This Row],[Std_1]])),2),0)</f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I126">
        <v>15197</v>
      </c>
      <c r="AJ126">
        <v>15197</v>
      </c>
      <c r="AL126">
        <v>0</v>
      </c>
      <c r="AN126">
        <v>65535</v>
      </c>
      <c r="AP126">
        <v>65535</v>
      </c>
      <c r="AQ126">
        <f>1</f>
        <v>0</v>
      </c>
      <c r="AR126">
        <f>1</f>
        <v>0</v>
      </c>
      <c r="AS126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26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26">
        <f>[[#This Row],[U_2]]-[[#This Row],[L_2]]</f>
        <v>0</v>
      </c>
      <c r="AV126">
        <f>COUNTIF(Table1[[#This Row],[S0_2]:[S2_2]],"&gt;"&amp;[[#This Row],[U_2]])+COUNTIF(Table1[[#This Row],[S0_2]:[S2_2]],"&lt;"&amp;[[#This Row],[L_2]])</f>
        <v>0</v>
      </c>
      <c r="AX126">
        <f>_xlfn.MINIFS(Table1[[#This Row],[S0_2]:[S2_2]],Table1[[#This Row],[S0_2]:[S2_2]],"&gt;="&amp;[[#This Row],[L_2]],Table1[[#This Row],[S0_2]:[S2_2]],"&lt;="&amp;[[#This Row],[U_2]])</f>
        <v>0</v>
      </c>
      <c r="AY126">
        <f>_xlfn.MAXIFS(Table1[[#This Row],[S0_2]:[S2_2]],Table1[[#This Row],[S0_2]:[S2_2]],"&gt;="&amp;[[#This Row],[L_2]],Table1[[#This Row],[S0_2]:[S2_2]],"&lt;="&amp;[[#This Row],[U_2]])</f>
        <v>0</v>
      </c>
      <c r="AZ126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26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26">
        <f>IF([[#This Row],[Std_2]]&gt;0,ROUND([[#This Row],[Range_2]]/(6*[[#This Row],[Std_2]]),2),0)</f>
        <v>0</v>
      </c>
      <c r="BC126">
        <f>IF([[#This Row],[Std_2]]&gt;0,ROUND(MIN(ABS([[#This Row],[U_2]]-[[#This Row],[Mean_2]])/(3*[[#This Row],[Std_2]]),ABS([[#This Row],[Mean_2]]-[[#This Row],[L_2]])/(3*[[#This Row],[Std_2]])),2),0)</f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K126">
        <v>15197</v>
      </c>
      <c r="BL126">
        <v>15197</v>
      </c>
      <c r="BM126">
        <v>15197</v>
      </c>
      <c r="BO126" t="s">
        <v>83</v>
      </c>
      <c r="BP126" t="s">
        <v>80</v>
      </c>
    </row>
    <row r="127" spans="1:68">
      <c r="A127" t="s">
        <v>226</v>
      </c>
      <c r="B127" t="s">
        <v>116</v>
      </c>
      <c r="C127" t="s">
        <v>204</v>
      </c>
      <c r="D127" t="s">
        <v>87</v>
      </c>
      <c r="J127">
        <v>0</v>
      </c>
      <c r="L127">
        <v>65535</v>
      </c>
      <c r="N127">
        <v>65535</v>
      </c>
      <c r="O127">
        <f>1</f>
        <v>0</v>
      </c>
      <c r="P127">
        <f>1</f>
        <v>0</v>
      </c>
      <c r="Q127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27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27">
        <f>[[#This Row],[U_1]]-[[#This Row],[L_1]]</f>
        <v>0</v>
      </c>
      <c r="T127">
        <f>COUNTIF(Table1[[#This Row],[S0_1]:[S1_1]],"&gt;"&amp;[[#This Row],[U_1]])+COUNTIF(Table1[[#This Row],[S0_1]:[S1_1]],"&lt;"&amp;[[#This Row],[L_1]])</f>
        <v>0</v>
      </c>
      <c r="V127">
        <f>_xlfn.MINIFS(Table1[[#This Row],[S0_1]:[S1_1]],Table1[[#This Row],[S0_1]:[S1_1]],"&gt;="&amp;[[#This Row],[L_1]],Table1[[#This Row],[S0_1]:[S1_1]],"&lt;="&amp;[[#This Row],[U_1]])</f>
        <v>0</v>
      </c>
      <c r="W127">
        <f>_xlfn.MAXIFS(Table1[[#This Row],[S0_1]:[S1_1]],Table1[[#This Row],[S0_1]:[S1_1]],"&gt;="&amp;[[#This Row],[L_1]],Table1[[#This Row],[S0_1]:[S1_1]],"&lt;="&amp;[[#This Row],[U_1]])</f>
        <v>0</v>
      </c>
      <c r="X127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27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27">
        <f>IF([[#This Row],[Std_1]]&gt;0,ROUND([[#This Row],[Range_1]]/(6*[[#This Row],[Std_1]]),2),0)</f>
        <v>0</v>
      </c>
      <c r="AA127">
        <f>IF([[#This Row],[Std_1]]&gt;0,ROUND(MIN(ABS([[#This Row],[U_1]]-[[#This Row],[Mean_1]])/(3*[[#This Row],[Std_1]]),ABS([[#This Row],[Mean_1]]-[[#This Row],[L_1]])/(3*[[#This Row],[Std_1]])),2),0)</f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I127">
        <v>33397</v>
      </c>
      <c r="AJ127">
        <v>33397</v>
      </c>
      <c r="AL127">
        <v>0</v>
      </c>
      <c r="AN127">
        <v>65535</v>
      </c>
      <c r="AP127">
        <v>65535</v>
      </c>
      <c r="AQ127">
        <f>1</f>
        <v>0</v>
      </c>
      <c r="AR127">
        <f>1</f>
        <v>0</v>
      </c>
      <c r="AS127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27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27">
        <f>[[#This Row],[U_2]]-[[#This Row],[L_2]]</f>
        <v>0</v>
      </c>
      <c r="AV127">
        <f>COUNTIF(Table1[[#This Row],[S0_2]:[S2_2]],"&gt;"&amp;[[#This Row],[U_2]])+COUNTIF(Table1[[#This Row],[S0_2]:[S2_2]],"&lt;"&amp;[[#This Row],[L_2]])</f>
        <v>0</v>
      </c>
      <c r="AX127">
        <f>_xlfn.MINIFS(Table1[[#This Row],[S0_2]:[S2_2]],Table1[[#This Row],[S0_2]:[S2_2]],"&gt;="&amp;[[#This Row],[L_2]],Table1[[#This Row],[S0_2]:[S2_2]],"&lt;="&amp;[[#This Row],[U_2]])</f>
        <v>0</v>
      </c>
      <c r="AY127">
        <f>_xlfn.MAXIFS(Table1[[#This Row],[S0_2]:[S2_2]],Table1[[#This Row],[S0_2]:[S2_2]],"&gt;="&amp;[[#This Row],[L_2]],Table1[[#This Row],[S0_2]:[S2_2]],"&lt;="&amp;[[#This Row],[U_2]])</f>
        <v>0</v>
      </c>
      <c r="AZ127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27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27">
        <f>IF([[#This Row],[Std_2]]&gt;0,ROUND([[#This Row],[Range_2]]/(6*[[#This Row],[Std_2]]),2),0)</f>
        <v>0</v>
      </c>
      <c r="BC127">
        <f>IF([[#This Row],[Std_2]]&gt;0,ROUND(MIN(ABS([[#This Row],[U_2]]-[[#This Row],[Mean_2]])/(3*[[#This Row],[Std_2]]),ABS([[#This Row],[Mean_2]]-[[#This Row],[L_2]])/(3*[[#This Row],[Std_2]])),2),0)</f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K127">
        <v>33397</v>
      </c>
      <c r="BL127">
        <v>33397</v>
      </c>
      <c r="BM127">
        <v>33397</v>
      </c>
      <c r="BO127" t="s">
        <v>83</v>
      </c>
      <c r="BP127" t="s">
        <v>74</v>
      </c>
    </row>
    <row r="128" spans="1:68">
      <c r="A128" t="s">
        <v>227</v>
      </c>
      <c r="B128" t="s">
        <v>116</v>
      </c>
      <c r="C128" t="s">
        <v>204</v>
      </c>
      <c r="D128" t="s">
        <v>89</v>
      </c>
      <c r="J128">
        <v>0</v>
      </c>
      <c r="L128">
        <v>65535</v>
      </c>
      <c r="N128">
        <v>65535</v>
      </c>
      <c r="O128">
        <f>1</f>
        <v>0</v>
      </c>
      <c r="P128">
        <f>1</f>
        <v>0</v>
      </c>
      <c r="Q128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28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28">
        <f>[[#This Row],[U_1]]-[[#This Row],[L_1]]</f>
        <v>0</v>
      </c>
      <c r="T128">
        <f>COUNTIF(Table1[[#This Row],[S0_1]:[S1_1]],"&gt;"&amp;[[#This Row],[U_1]])+COUNTIF(Table1[[#This Row],[S0_1]:[S1_1]],"&lt;"&amp;[[#This Row],[L_1]])</f>
        <v>0</v>
      </c>
      <c r="V128">
        <f>_xlfn.MINIFS(Table1[[#This Row],[S0_1]:[S1_1]],Table1[[#This Row],[S0_1]:[S1_1]],"&gt;="&amp;[[#This Row],[L_1]],Table1[[#This Row],[S0_1]:[S1_1]],"&lt;="&amp;[[#This Row],[U_1]])</f>
        <v>0</v>
      </c>
      <c r="W128">
        <f>_xlfn.MAXIFS(Table1[[#This Row],[S0_1]:[S1_1]],Table1[[#This Row],[S0_1]:[S1_1]],"&gt;="&amp;[[#This Row],[L_1]],Table1[[#This Row],[S0_1]:[S1_1]],"&lt;="&amp;[[#This Row],[U_1]])</f>
        <v>0</v>
      </c>
      <c r="X128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28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28">
        <f>IF([[#This Row],[Std_1]]&gt;0,ROUND([[#This Row],[Range_1]]/(6*[[#This Row],[Std_1]]),2),0)</f>
        <v>0</v>
      </c>
      <c r="AA128">
        <f>IF([[#This Row],[Std_1]]&gt;0,ROUND(MIN(ABS([[#This Row],[U_1]]-[[#This Row],[Mean_1]])/(3*[[#This Row],[Std_1]]),ABS([[#This Row],[Mean_1]]-[[#This Row],[L_1]])/(3*[[#This Row],[Std_1]])),2),0)</f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I128">
        <v>40586</v>
      </c>
      <c r="AJ128">
        <v>40586</v>
      </c>
      <c r="AL128">
        <v>0</v>
      </c>
      <c r="AN128">
        <v>65535</v>
      </c>
      <c r="AP128">
        <v>65535</v>
      </c>
      <c r="AQ128">
        <f>1</f>
        <v>0</v>
      </c>
      <c r="AR128">
        <f>1</f>
        <v>0</v>
      </c>
      <c r="AS128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28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28">
        <f>[[#This Row],[U_2]]-[[#This Row],[L_2]]</f>
        <v>0</v>
      </c>
      <c r="AV128">
        <f>COUNTIF(Table1[[#This Row],[S0_2]:[S2_2]],"&gt;"&amp;[[#This Row],[U_2]])+COUNTIF(Table1[[#This Row],[S0_2]:[S2_2]],"&lt;"&amp;[[#This Row],[L_2]])</f>
        <v>0</v>
      </c>
      <c r="AX128">
        <f>_xlfn.MINIFS(Table1[[#This Row],[S0_2]:[S2_2]],Table1[[#This Row],[S0_2]:[S2_2]],"&gt;="&amp;[[#This Row],[L_2]],Table1[[#This Row],[S0_2]:[S2_2]],"&lt;="&amp;[[#This Row],[U_2]])</f>
        <v>0</v>
      </c>
      <c r="AY128">
        <f>_xlfn.MAXIFS(Table1[[#This Row],[S0_2]:[S2_2]],Table1[[#This Row],[S0_2]:[S2_2]],"&gt;="&amp;[[#This Row],[L_2]],Table1[[#This Row],[S0_2]:[S2_2]],"&lt;="&amp;[[#This Row],[U_2]])</f>
        <v>0</v>
      </c>
      <c r="AZ128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28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28">
        <f>IF([[#This Row],[Std_2]]&gt;0,ROUND([[#This Row],[Range_2]]/(6*[[#This Row],[Std_2]]),2),0)</f>
        <v>0</v>
      </c>
      <c r="BC128">
        <f>IF([[#This Row],[Std_2]]&gt;0,ROUND(MIN(ABS([[#This Row],[U_2]]-[[#This Row],[Mean_2]])/(3*[[#This Row],[Std_2]]),ABS([[#This Row],[Mean_2]]-[[#This Row],[L_2]])/(3*[[#This Row],[Std_2]])),2),0)</f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K128">
        <v>40586</v>
      </c>
      <c r="BL128">
        <v>40586</v>
      </c>
      <c r="BM128">
        <v>40586</v>
      </c>
      <c r="BO128" t="s">
        <v>73</v>
      </c>
      <c r="BP128" t="s">
        <v>90</v>
      </c>
    </row>
    <row r="129" spans="1:68">
      <c r="A129" t="s">
        <v>228</v>
      </c>
      <c r="B129" t="s">
        <v>116</v>
      </c>
      <c r="C129" t="s">
        <v>204</v>
      </c>
      <c r="D129" t="s">
        <v>92</v>
      </c>
      <c r="J129">
        <v>0</v>
      </c>
      <c r="L129">
        <v>65535</v>
      </c>
      <c r="N129">
        <v>65535</v>
      </c>
      <c r="O129">
        <f>1</f>
        <v>0</v>
      </c>
      <c r="P129">
        <f>1</f>
        <v>0</v>
      </c>
      <c r="Q129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29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29">
        <f>[[#This Row],[U_1]]-[[#This Row],[L_1]]</f>
        <v>0</v>
      </c>
      <c r="T129">
        <f>COUNTIF(Table1[[#This Row],[S0_1]:[S1_1]],"&gt;"&amp;[[#This Row],[U_1]])+COUNTIF(Table1[[#This Row],[S0_1]:[S1_1]],"&lt;"&amp;[[#This Row],[L_1]])</f>
        <v>0</v>
      </c>
      <c r="V129">
        <f>_xlfn.MINIFS(Table1[[#This Row],[S0_1]:[S1_1]],Table1[[#This Row],[S0_1]:[S1_1]],"&gt;="&amp;[[#This Row],[L_1]],Table1[[#This Row],[S0_1]:[S1_1]],"&lt;="&amp;[[#This Row],[U_1]])</f>
        <v>0</v>
      </c>
      <c r="W129">
        <f>_xlfn.MAXIFS(Table1[[#This Row],[S0_1]:[S1_1]],Table1[[#This Row],[S0_1]:[S1_1]],"&gt;="&amp;[[#This Row],[L_1]],Table1[[#This Row],[S0_1]:[S1_1]],"&lt;="&amp;[[#This Row],[U_1]])</f>
        <v>0</v>
      </c>
      <c r="X129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29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29">
        <f>IF([[#This Row],[Std_1]]&gt;0,ROUND([[#This Row],[Range_1]]/(6*[[#This Row],[Std_1]]),2),0)</f>
        <v>0</v>
      </c>
      <c r="AA129">
        <f>IF([[#This Row],[Std_1]]&gt;0,ROUND(MIN(ABS([[#This Row],[U_1]]-[[#This Row],[Mean_1]])/(3*[[#This Row],[Std_1]]),ABS([[#This Row],[Mean_1]]-[[#This Row],[L_1]])/(3*[[#This Row],[Std_1]])),2),0)</f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I129">
        <v>47726</v>
      </c>
      <c r="AJ129">
        <v>47726</v>
      </c>
      <c r="AL129">
        <v>0</v>
      </c>
      <c r="AN129">
        <v>65535</v>
      </c>
      <c r="AP129">
        <v>65535</v>
      </c>
      <c r="AQ129">
        <f>1</f>
        <v>0</v>
      </c>
      <c r="AR129">
        <f>1</f>
        <v>0</v>
      </c>
      <c r="AS129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29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29">
        <f>[[#This Row],[U_2]]-[[#This Row],[L_2]]</f>
        <v>0</v>
      </c>
      <c r="AV129">
        <f>COUNTIF(Table1[[#This Row],[S0_2]:[S2_2]],"&gt;"&amp;[[#This Row],[U_2]])+COUNTIF(Table1[[#This Row],[S0_2]:[S2_2]],"&lt;"&amp;[[#This Row],[L_2]])</f>
        <v>0</v>
      </c>
      <c r="AX129">
        <f>_xlfn.MINIFS(Table1[[#This Row],[S0_2]:[S2_2]],Table1[[#This Row],[S0_2]:[S2_2]],"&gt;="&amp;[[#This Row],[L_2]],Table1[[#This Row],[S0_2]:[S2_2]],"&lt;="&amp;[[#This Row],[U_2]])</f>
        <v>0</v>
      </c>
      <c r="AY129">
        <f>_xlfn.MAXIFS(Table1[[#This Row],[S0_2]:[S2_2]],Table1[[#This Row],[S0_2]:[S2_2]],"&gt;="&amp;[[#This Row],[L_2]],Table1[[#This Row],[S0_2]:[S2_2]],"&lt;="&amp;[[#This Row],[U_2]])</f>
        <v>0</v>
      </c>
      <c r="AZ129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29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29">
        <f>IF([[#This Row],[Std_2]]&gt;0,ROUND([[#This Row],[Range_2]]/(6*[[#This Row],[Std_2]]),2),0)</f>
        <v>0</v>
      </c>
      <c r="BC129">
        <f>IF([[#This Row],[Std_2]]&gt;0,ROUND(MIN(ABS([[#This Row],[U_2]]-[[#This Row],[Mean_2]])/(3*[[#This Row],[Std_2]]),ABS([[#This Row],[Mean_2]]-[[#This Row],[L_2]])/(3*[[#This Row],[Std_2]])),2),0)</f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K129">
        <v>47726</v>
      </c>
      <c r="BL129">
        <v>47726</v>
      </c>
      <c r="BM129">
        <v>47726</v>
      </c>
      <c r="BO129" t="s">
        <v>73</v>
      </c>
      <c r="BP129" t="s">
        <v>93</v>
      </c>
    </row>
    <row r="130" spans="1:68">
      <c r="A130" t="s">
        <v>229</v>
      </c>
      <c r="B130" t="s">
        <v>116</v>
      </c>
      <c r="C130" t="s">
        <v>204</v>
      </c>
      <c r="D130" t="s">
        <v>95</v>
      </c>
      <c r="J130">
        <v>0</v>
      </c>
      <c r="L130">
        <v>65535</v>
      </c>
      <c r="N130">
        <v>65535</v>
      </c>
      <c r="O130">
        <f>1</f>
        <v>0</v>
      </c>
      <c r="P130">
        <f>1</f>
        <v>0</v>
      </c>
      <c r="Q130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30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30">
        <f>[[#This Row],[U_1]]-[[#This Row],[L_1]]</f>
        <v>0</v>
      </c>
      <c r="T130">
        <f>COUNTIF(Table1[[#This Row],[S0_1]:[S1_1]],"&gt;"&amp;[[#This Row],[U_1]])+COUNTIF(Table1[[#This Row],[S0_1]:[S1_1]],"&lt;"&amp;[[#This Row],[L_1]])</f>
        <v>0</v>
      </c>
      <c r="V130">
        <f>_xlfn.MINIFS(Table1[[#This Row],[S0_1]:[S1_1]],Table1[[#This Row],[S0_1]:[S1_1]],"&gt;="&amp;[[#This Row],[L_1]],Table1[[#This Row],[S0_1]:[S1_1]],"&lt;="&amp;[[#This Row],[U_1]])</f>
        <v>0</v>
      </c>
      <c r="W130">
        <f>_xlfn.MAXIFS(Table1[[#This Row],[S0_1]:[S1_1]],Table1[[#This Row],[S0_1]:[S1_1]],"&gt;="&amp;[[#This Row],[L_1]],Table1[[#This Row],[S0_1]:[S1_1]],"&lt;="&amp;[[#This Row],[U_1]])</f>
        <v>0</v>
      </c>
      <c r="X130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30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30">
        <f>IF([[#This Row],[Std_1]]&gt;0,ROUND([[#This Row],[Range_1]]/(6*[[#This Row],[Std_1]]),2),0)</f>
        <v>0</v>
      </c>
      <c r="AA130">
        <f>IF([[#This Row],[Std_1]]&gt;0,ROUND(MIN(ABS([[#This Row],[U_1]]-[[#This Row],[Mean_1]])/(3*[[#This Row],[Std_1]]),ABS([[#This Row],[Mean_1]]-[[#This Row],[L_1]])/(3*[[#This Row],[Std_1]])),2),0)</f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I130">
        <v>51282</v>
      </c>
      <c r="AJ130">
        <v>51282</v>
      </c>
      <c r="AL130">
        <v>0</v>
      </c>
      <c r="AN130">
        <v>65535</v>
      </c>
      <c r="AP130">
        <v>65535</v>
      </c>
      <c r="AQ130">
        <f>1</f>
        <v>0</v>
      </c>
      <c r="AR130">
        <f>1</f>
        <v>0</v>
      </c>
      <c r="AS130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30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30">
        <f>[[#This Row],[U_2]]-[[#This Row],[L_2]]</f>
        <v>0</v>
      </c>
      <c r="AV130">
        <f>COUNTIF(Table1[[#This Row],[S0_2]:[S2_2]],"&gt;"&amp;[[#This Row],[U_2]])+COUNTIF(Table1[[#This Row],[S0_2]:[S2_2]],"&lt;"&amp;[[#This Row],[L_2]])</f>
        <v>0</v>
      </c>
      <c r="AX130">
        <f>_xlfn.MINIFS(Table1[[#This Row],[S0_2]:[S2_2]],Table1[[#This Row],[S0_2]:[S2_2]],"&gt;="&amp;[[#This Row],[L_2]],Table1[[#This Row],[S0_2]:[S2_2]],"&lt;="&amp;[[#This Row],[U_2]])</f>
        <v>0</v>
      </c>
      <c r="AY130">
        <f>_xlfn.MAXIFS(Table1[[#This Row],[S0_2]:[S2_2]],Table1[[#This Row],[S0_2]:[S2_2]],"&gt;="&amp;[[#This Row],[L_2]],Table1[[#This Row],[S0_2]:[S2_2]],"&lt;="&amp;[[#This Row],[U_2]])</f>
        <v>0</v>
      </c>
      <c r="AZ130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30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30">
        <f>IF([[#This Row],[Std_2]]&gt;0,ROUND([[#This Row],[Range_2]]/(6*[[#This Row],[Std_2]]),2),0)</f>
        <v>0</v>
      </c>
      <c r="BC130">
        <f>IF([[#This Row],[Std_2]]&gt;0,ROUND(MIN(ABS([[#This Row],[U_2]]-[[#This Row],[Mean_2]])/(3*[[#This Row],[Std_2]]),ABS([[#This Row],[Mean_2]]-[[#This Row],[L_2]])/(3*[[#This Row],[Std_2]])),2),0)</f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K130">
        <v>51282</v>
      </c>
      <c r="BL130">
        <v>51282</v>
      </c>
      <c r="BM130">
        <v>51282</v>
      </c>
      <c r="BO130" t="s">
        <v>96</v>
      </c>
      <c r="BP130" t="s">
        <v>77</v>
      </c>
    </row>
    <row r="131" spans="1:68">
      <c r="A131" t="s">
        <v>230</v>
      </c>
      <c r="B131" t="s">
        <v>116</v>
      </c>
      <c r="C131" t="s">
        <v>204</v>
      </c>
      <c r="D131" t="s">
        <v>98</v>
      </c>
      <c r="J131">
        <v>0</v>
      </c>
      <c r="L131">
        <v>65535</v>
      </c>
      <c r="N131">
        <v>65535</v>
      </c>
      <c r="O131">
        <f>1</f>
        <v>0</v>
      </c>
      <c r="P131">
        <f>1</f>
        <v>0</v>
      </c>
      <c r="Q131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31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31">
        <f>[[#This Row],[U_1]]-[[#This Row],[L_1]]</f>
        <v>0</v>
      </c>
      <c r="T131">
        <f>COUNTIF(Table1[[#This Row],[S0_1]:[S1_1]],"&gt;"&amp;[[#This Row],[U_1]])+COUNTIF(Table1[[#This Row],[S0_1]:[S1_1]],"&lt;"&amp;[[#This Row],[L_1]])</f>
        <v>0</v>
      </c>
      <c r="V131">
        <f>_xlfn.MINIFS(Table1[[#This Row],[S0_1]:[S1_1]],Table1[[#This Row],[S0_1]:[S1_1]],"&gt;="&amp;[[#This Row],[L_1]],Table1[[#This Row],[S0_1]:[S1_1]],"&lt;="&amp;[[#This Row],[U_1]])</f>
        <v>0</v>
      </c>
      <c r="W131">
        <f>_xlfn.MAXIFS(Table1[[#This Row],[S0_1]:[S1_1]],Table1[[#This Row],[S0_1]:[S1_1]],"&gt;="&amp;[[#This Row],[L_1]],Table1[[#This Row],[S0_1]:[S1_1]],"&lt;="&amp;[[#This Row],[U_1]])</f>
        <v>0</v>
      </c>
      <c r="X131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31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31">
        <f>IF([[#This Row],[Std_1]]&gt;0,ROUND([[#This Row],[Range_1]]/(6*[[#This Row],[Std_1]]),2),0)</f>
        <v>0</v>
      </c>
      <c r="AA131">
        <f>IF([[#This Row],[Std_1]]&gt;0,ROUND(MIN(ABS([[#This Row],[U_1]]-[[#This Row],[Mean_1]])/(3*[[#This Row],[Std_1]]),ABS([[#This Row],[Mean_1]]-[[#This Row],[L_1]])/(3*[[#This Row],[Std_1]])),2),0)</f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I131">
        <v>47726</v>
      </c>
      <c r="AJ131">
        <v>47726</v>
      </c>
      <c r="AL131">
        <v>0</v>
      </c>
      <c r="AN131">
        <v>65535</v>
      </c>
      <c r="AP131">
        <v>65535</v>
      </c>
      <c r="AQ131">
        <f>1</f>
        <v>0</v>
      </c>
      <c r="AR131">
        <f>1</f>
        <v>0</v>
      </c>
      <c r="AS131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31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31">
        <f>[[#This Row],[U_2]]-[[#This Row],[L_2]]</f>
        <v>0</v>
      </c>
      <c r="AV131">
        <f>COUNTIF(Table1[[#This Row],[S0_2]:[S2_2]],"&gt;"&amp;[[#This Row],[U_2]])+COUNTIF(Table1[[#This Row],[S0_2]:[S2_2]],"&lt;"&amp;[[#This Row],[L_2]])</f>
        <v>0</v>
      </c>
      <c r="AX131">
        <f>_xlfn.MINIFS(Table1[[#This Row],[S0_2]:[S2_2]],Table1[[#This Row],[S0_2]:[S2_2]],"&gt;="&amp;[[#This Row],[L_2]],Table1[[#This Row],[S0_2]:[S2_2]],"&lt;="&amp;[[#This Row],[U_2]])</f>
        <v>0</v>
      </c>
      <c r="AY131">
        <f>_xlfn.MAXIFS(Table1[[#This Row],[S0_2]:[S2_2]],Table1[[#This Row],[S0_2]:[S2_2]],"&gt;="&amp;[[#This Row],[L_2]],Table1[[#This Row],[S0_2]:[S2_2]],"&lt;="&amp;[[#This Row],[U_2]])</f>
        <v>0</v>
      </c>
      <c r="AZ131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31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31">
        <f>IF([[#This Row],[Std_2]]&gt;0,ROUND([[#This Row],[Range_2]]/(6*[[#This Row],[Std_2]]),2),0)</f>
        <v>0</v>
      </c>
      <c r="BC131">
        <f>IF([[#This Row],[Std_2]]&gt;0,ROUND(MIN(ABS([[#This Row],[U_2]]-[[#This Row],[Mean_2]])/(3*[[#This Row],[Std_2]]),ABS([[#This Row],[Mean_2]]-[[#This Row],[L_2]])/(3*[[#This Row],[Std_2]])),2),0)</f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K131">
        <v>47726</v>
      </c>
      <c r="BL131">
        <v>47726</v>
      </c>
      <c r="BM131">
        <v>47726</v>
      </c>
      <c r="BO131" t="s">
        <v>83</v>
      </c>
      <c r="BP131" t="s">
        <v>93</v>
      </c>
    </row>
    <row r="132" spans="1:68">
      <c r="A132" t="s">
        <v>231</v>
      </c>
      <c r="B132" t="s">
        <v>116</v>
      </c>
      <c r="C132" t="s">
        <v>204</v>
      </c>
      <c r="D132" t="s">
        <v>100</v>
      </c>
      <c r="J132">
        <v>0</v>
      </c>
      <c r="L132">
        <v>65535</v>
      </c>
      <c r="N132">
        <v>65535</v>
      </c>
      <c r="O132">
        <f>1</f>
        <v>0</v>
      </c>
      <c r="P132">
        <f>1</f>
        <v>0</v>
      </c>
      <c r="Q132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32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32">
        <f>[[#This Row],[U_1]]-[[#This Row],[L_1]]</f>
        <v>0</v>
      </c>
      <c r="T132">
        <f>COUNTIF(Table1[[#This Row],[S0_1]:[S1_1]],"&gt;"&amp;[[#This Row],[U_1]])+COUNTIF(Table1[[#This Row],[S0_1]:[S1_1]],"&lt;"&amp;[[#This Row],[L_1]])</f>
        <v>0</v>
      </c>
      <c r="V132">
        <f>_xlfn.MINIFS(Table1[[#This Row],[S0_1]:[S1_1]],Table1[[#This Row],[S0_1]:[S1_1]],"&gt;="&amp;[[#This Row],[L_1]],Table1[[#This Row],[S0_1]:[S1_1]],"&lt;="&amp;[[#This Row],[U_1]])</f>
        <v>0</v>
      </c>
      <c r="W132">
        <f>_xlfn.MAXIFS(Table1[[#This Row],[S0_1]:[S1_1]],Table1[[#This Row],[S0_1]:[S1_1]],"&gt;="&amp;[[#This Row],[L_1]],Table1[[#This Row],[S0_1]:[S1_1]],"&lt;="&amp;[[#This Row],[U_1]])</f>
        <v>0</v>
      </c>
      <c r="X132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32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32">
        <f>IF([[#This Row],[Std_1]]&gt;0,ROUND([[#This Row],[Range_1]]/(6*[[#This Row],[Std_1]]),2),0)</f>
        <v>0</v>
      </c>
      <c r="AA132">
        <f>IF([[#This Row],[Std_1]]&gt;0,ROUND(MIN(ABS([[#This Row],[U_1]]-[[#This Row],[Mean_1]])/(3*[[#This Row],[Std_1]]),ABS([[#This Row],[Mean_1]]-[[#This Row],[L_1]])/(3*[[#This Row],[Std_1]])),2),0)</f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I132">
        <v>40586</v>
      </c>
      <c r="AJ132">
        <v>40586</v>
      </c>
      <c r="AL132">
        <v>0</v>
      </c>
      <c r="AN132">
        <v>65535</v>
      </c>
      <c r="AP132">
        <v>65535</v>
      </c>
      <c r="AQ132">
        <f>1</f>
        <v>0</v>
      </c>
      <c r="AR132">
        <f>1</f>
        <v>0</v>
      </c>
      <c r="AS132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32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32">
        <f>[[#This Row],[U_2]]-[[#This Row],[L_2]]</f>
        <v>0</v>
      </c>
      <c r="AV132">
        <f>COUNTIF(Table1[[#This Row],[S0_2]:[S2_2]],"&gt;"&amp;[[#This Row],[U_2]])+COUNTIF(Table1[[#This Row],[S0_2]:[S2_2]],"&lt;"&amp;[[#This Row],[L_2]])</f>
        <v>0</v>
      </c>
      <c r="AX132">
        <f>_xlfn.MINIFS(Table1[[#This Row],[S0_2]:[S2_2]],Table1[[#This Row],[S0_2]:[S2_2]],"&gt;="&amp;[[#This Row],[L_2]],Table1[[#This Row],[S0_2]:[S2_2]],"&lt;="&amp;[[#This Row],[U_2]])</f>
        <v>0</v>
      </c>
      <c r="AY132">
        <f>_xlfn.MAXIFS(Table1[[#This Row],[S0_2]:[S2_2]],Table1[[#This Row],[S0_2]:[S2_2]],"&gt;="&amp;[[#This Row],[L_2]],Table1[[#This Row],[S0_2]:[S2_2]],"&lt;="&amp;[[#This Row],[U_2]])</f>
        <v>0</v>
      </c>
      <c r="AZ132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32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32">
        <f>IF([[#This Row],[Std_2]]&gt;0,ROUND([[#This Row],[Range_2]]/(6*[[#This Row],[Std_2]]),2),0)</f>
        <v>0</v>
      </c>
      <c r="BC132">
        <f>IF([[#This Row],[Std_2]]&gt;0,ROUND(MIN(ABS([[#This Row],[U_2]]-[[#This Row],[Mean_2]])/(3*[[#This Row],[Std_2]]),ABS([[#This Row],[Mean_2]]-[[#This Row],[L_2]])/(3*[[#This Row],[Std_2]])),2),0)</f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K132">
        <v>40586</v>
      </c>
      <c r="BL132">
        <v>40586</v>
      </c>
      <c r="BM132">
        <v>40586</v>
      </c>
      <c r="BO132" t="s">
        <v>83</v>
      </c>
      <c r="BP132" t="s">
        <v>90</v>
      </c>
    </row>
    <row r="133" spans="1:68">
      <c r="A133" t="s">
        <v>232</v>
      </c>
      <c r="B133" t="s">
        <v>116</v>
      </c>
      <c r="C133" t="s">
        <v>204</v>
      </c>
      <c r="D133" t="s">
        <v>102</v>
      </c>
      <c r="J133">
        <v>0</v>
      </c>
      <c r="L133">
        <v>65535</v>
      </c>
      <c r="N133">
        <v>65535</v>
      </c>
      <c r="O133">
        <f>1</f>
        <v>0</v>
      </c>
      <c r="P133">
        <f>1</f>
        <v>0</v>
      </c>
      <c r="Q133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33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33">
        <f>[[#This Row],[U_1]]-[[#This Row],[L_1]]</f>
        <v>0</v>
      </c>
      <c r="T133">
        <f>COUNTIF(Table1[[#This Row],[S0_1]:[S1_1]],"&gt;"&amp;[[#This Row],[U_1]])+COUNTIF(Table1[[#This Row],[S0_1]:[S1_1]],"&lt;"&amp;[[#This Row],[L_1]])</f>
        <v>0</v>
      </c>
      <c r="V133">
        <f>_xlfn.MINIFS(Table1[[#This Row],[S0_1]:[S1_1]],Table1[[#This Row],[S0_1]:[S1_1]],"&gt;="&amp;[[#This Row],[L_1]],Table1[[#This Row],[S0_1]:[S1_1]],"&lt;="&amp;[[#This Row],[U_1]])</f>
        <v>0</v>
      </c>
      <c r="W133">
        <f>_xlfn.MAXIFS(Table1[[#This Row],[S0_1]:[S1_1]],Table1[[#This Row],[S0_1]:[S1_1]],"&gt;="&amp;[[#This Row],[L_1]],Table1[[#This Row],[S0_1]:[S1_1]],"&lt;="&amp;[[#This Row],[U_1]])</f>
        <v>0</v>
      </c>
      <c r="X133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33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33">
        <f>IF([[#This Row],[Std_1]]&gt;0,ROUND([[#This Row],[Range_1]]/(6*[[#This Row],[Std_1]]),2),0)</f>
        <v>0</v>
      </c>
      <c r="AA133">
        <f>IF([[#This Row],[Std_1]]&gt;0,ROUND(MIN(ABS([[#This Row],[U_1]]-[[#This Row],[Mean_1]])/(3*[[#This Row],[Std_1]]),ABS([[#This Row],[Mean_1]]-[[#This Row],[L_1]])/(3*[[#This Row],[Std_1]])),2),0)</f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I133">
        <v>33397</v>
      </c>
      <c r="AJ133">
        <v>33397</v>
      </c>
      <c r="AL133">
        <v>0</v>
      </c>
      <c r="AN133">
        <v>65535</v>
      </c>
      <c r="AP133">
        <v>65535</v>
      </c>
      <c r="AQ133">
        <f>1</f>
        <v>0</v>
      </c>
      <c r="AR133">
        <f>1</f>
        <v>0</v>
      </c>
      <c r="AS133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33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33">
        <f>[[#This Row],[U_2]]-[[#This Row],[L_2]]</f>
        <v>0</v>
      </c>
      <c r="AV133">
        <f>COUNTIF(Table1[[#This Row],[S0_2]:[S2_2]],"&gt;"&amp;[[#This Row],[U_2]])+COUNTIF(Table1[[#This Row],[S0_2]:[S2_2]],"&lt;"&amp;[[#This Row],[L_2]])</f>
        <v>0</v>
      </c>
      <c r="AX133">
        <f>_xlfn.MINIFS(Table1[[#This Row],[S0_2]:[S2_2]],Table1[[#This Row],[S0_2]:[S2_2]],"&gt;="&amp;[[#This Row],[L_2]],Table1[[#This Row],[S0_2]:[S2_2]],"&lt;="&amp;[[#This Row],[U_2]])</f>
        <v>0</v>
      </c>
      <c r="AY133">
        <f>_xlfn.MAXIFS(Table1[[#This Row],[S0_2]:[S2_2]],Table1[[#This Row],[S0_2]:[S2_2]],"&gt;="&amp;[[#This Row],[L_2]],Table1[[#This Row],[S0_2]:[S2_2]],"&lt;="&amp;[[#This Row],[U_2]])</f>
        <v>0</v>
      </c>
      <c r="AZ133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33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33">
        <f>IF([[#This Row],[Std_2]]&gt;0,ROUND([[#This Row],[Range_2]]/(6*[[#This Row],[Std_2]]),2),0)</f>
        <v>0</v>
      </c>
      <c r="BC133">
        <f>IF([[#This Row],[Std_2]]&gt;0,ROUND(MIN(ABS([[#This Row],[U_2]]-[[#This Row],[Mean_2]])/(3*[[#This Row],[Std_2]]),ABS([[#This Row],[Mean_2]]-[[#This Row],[L_2]])/(3*[[#This Row],[Std_2]])),2),0)</f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K133">
        <v>33397</v>
      </c>
      <c r="BL133">
        <v>33397</v>
      </c>
      <c r="BM133">
        <v>33397</v>
      </c>
      <c r="BO133" t="s">
        <v>96</v>
      </c>
      <c r="BP133" t="s">
        <v>74</v>
      </c>
    </row>
    <row r="134" spans="1:68">
      <c r="A134" t="s">
        <v>233</v>
      </c>
      <c r="B134" t="s">
        <v>116</v>
      </c>
      <c r="C134" t="s">
        <v>204</v>
      </c>
      <c r="D134" t="s">
        <v>104</v>
      </c>
      <c r="J134">
        <v>0</v>
      </c>
      <c r="L134">
        <v>65535</v>
      </c>
      <c r="N134">
        <v>65535</v>
      </c>
      <c r="O134">
        <f>1</f>
        <v>0</v>
      </c>
      <c r="P134">
        <f>1</f>
        <v>0</v>
      </c>
      <c r="Q134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34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34">
        <f>[[#This Row],[U_1]]-[[#This Row],[L_1]]</f>
        <v>0</v>
      </c>
      <c r="T134">
        <f>COUNTIF(Table1[[#This Row],[S0_1]:[S1_1]],"&gt;"&amp;[[#This Row],[U_1]])+COUNTIF(Table1[[#This Row],[S0_1]:[S1_1]],"&lt;"&amp;[[#This Row],[L_1]])</f>
        <v>0</v>
      </c>
      <c r="V134">
        <f>_xlfn.MINIFS(Table1[[#This Row],[S0_1]:[S1_1]],Table1[[#This Row],[S0_1]:[S1_1]],"&gt;="&amp;[[#This Row],[L_1]],Table1[[#This Row],[S0_1]:[S1_1]],"&lt;="&amp;[[#This Row],[U_1]])</f>
        <v>0</v>
      </c>
      <c r="W134">
        <f>_xlfn.MAXIFS(Table1[[#This Row],[S0_1]:[S1_1]],Table1[[#This Row],[S0_1]:[S1_1]],"&gt;="&amp;[[#This Row],[L_1]],Table1[[#This Row],[S0_1]:[S1_1]],"&lt;="&amp;[[#This Row],[U_1]])</f>
        <v>0</v>
      </c>
      <c r="X134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34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34">
        <f>IF([[#This Row],[Std_1]]&gt;0,ROUND([[#This Row],[Range_1]]/(6*[[#This Row],[Std_1]]),2),0)</f>
        <v>0</v>
      </c>
      <c r="AA134">
        <f>IF([[#This Row],[Std_1]]&gt;0,ROUND(MIN(ABS([[#This Row],[U_1]]-[[#This Row],[Mean_1]])/(3*[[#This Row],[Std_1]]),ABS([[#This Row],[Mean_1]]-[[#This Row],[L_1]])/(3*[[#This Row],[Std_1]])),2),0)</f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I134">
        <v>26154</v>
      </c>
      <c r="AJ134">
        <v>26154</v>
      </c>
      <c r="AL134">
        <v>0</v>
      </c>
      <c r="AN134">
        <v>65535</v>
      </c>
      <c r="AP134">
        <v>65535</v>
      </c>
      <c r="AQ134">
        <f>1</f>
        <v>0</v>
      </c>
      <c r="AR134">
        <f>1</f>
        <v>0</v>
      </c>
      <c r="AS134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34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34">
        <f>[[#This Row],[U_2]]-[[#This Row],[L_2]]</f>
        <v>0</v>
      </c>
      <c r="AV134">
        <f>COUNTIF(Table1[[#This Row],[S0_2]:[S2_2]],"&gt;"&amp;[[#This Row],[U_2]])+COUNTIF(Table1[[#This Row],[S0_2]:[S2_2]],"&lt;"&amp;[[#This Row],[L_2]])</f>
        <v>0</v>
      </c>
      <c r="AX134">
        <f>_xlfn.MINIFS(Table1[[#This Row],[S0_2]:[S2_2]],Table1[[#This Row],[S0_2]:[S2_2]],"&gt;="&amp;[[#This Row],[L_2]],Table1[[#This Row],[S0_2]:[S2_2]],"&lt;="&amp;[[#This Row],[U_2]])</f>
        <v>0</v>
      </c>
      <c r="AY134">
        <f>_xlfn.MAXIFS(Table1[[#This Row],[S0_2]:[S2_2]],Table1[[#This Row],[S0_2]:[S2_2]],"&gt;="&amp;[[#This Row],[L_2]],Table1[[#This Row],[S0_2]:[S2_2]],"&lt;="&amp;[[#This Row],[U_2]])</f>
        <v>0</v>
      </c>
      <c r="AZ134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34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34">
        <f>IF([[#This Row],[Std_2]]&gt;0,ROUND([[#This Row],[Range_2]]/(6*[[#This Row],[Std_2]]),2),0)</f>
        <v>0</v>
      </c>
      <c r="BC134">
        <f>IF([[#This Row],[Std_2]]&gt;0,ROUND(MIN(ABS([[#This Row],[U_2]]-[[#This Row],[Mean_2]])/(3*[[#This Row],[Std_2]]),ABS([[#This Row],[Mean_2]]-[[#This Row],[L_2]])/(3*[[#This Row],[Std_2]])),2),0)</f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K134">
        <v>26154</v>
      </c>
      <c r="BL134">
        <v>26154</v>
      </c>
      <c r="BM134">
        <v>26154</v>
      </c>
      <c r="BO134" t="s">
        <v>73</v>
      </c>
      <c r="BP134" t="s">
        <v>105</v>
      </c>
    </row>
    <row r="135" spans="1:68">
      <c r="A135" t="s">
        <v>234</v>
      </c>
      <c r="B135" t="s">
        <v>116</v>
      </c>
      <c r="C135" t="s">
        <v>204</v>
      </c>
      <c r="D135" t="s">
        <v>107</v>
      </c>
      <c r="J135">
        <v>0</v>
      </c>
      <c r="L135">
        <v>65535</v>
      </c>
      <c r="N135">
        <v>65535</v>
      </c>
      <c r="O135">
        <f>1</f>
        <v>0</v>
      </c>
      <c r="P135">
        <f>1</f>
        <v>0</v>
      </c>
      <c r="Q135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35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35">
        <f>[[#This Row],[U_1]]-[[#This Row],[L_1]]</f>
        <v>0</v>
      </c>
      <c r="T135">
        <f>COUNTIF(Table1[[#This Row],[S0_1]:[S1_1]],"&gt;"&amp;[[#This Row],[U_1]])+COUNTIF(Table1[[#This Row],[S0_1]:[S1_1]],"&lt;"&amp;[[#This Row],[L_1]])</f>
        <v>0</v>
      </c>
      <c r="V135">
        <f>_xlfn.MINIFS(Table1[[#This Row],[S0_1]:[S1_1]],Table1[[#This Row],[S0_1]:[S1_1]],"&gt;="&amp;[[#This Row],[L_1]],Table1[[#This Row],[S0_1]:[S1_1]],"&lt;="&amp;[[#This Row],[U_1]])</f>
        <v>0</v>
      </c>
      <c r="W135">
        <f>_xlfn.MAXIFS(Table1[[#This Row],[S0_1]:[S1_1]],Table1[[#This Row],[S0_1]:[S1_1]],"&gt;="&amp;[[#This Row],[L_1]],Table1[[#This Row],[S0_1]:[S1_1]],"&lt;="&amp;[[#This Row],[U_1]])</f>
        <v>0</v>
      </c>
      <c r="X135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35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35">
        <f>IF([[#This Row],[Std_1]]&gt;0,ROUND([[#This Row],[Range_1]]/(6*[[#This Row],[Std_1]]),2),0)</f>
        <v>0</v>
      </c>
      <c r="AA135">
        <f>IF([[#This Row],[Std_1]]&gt;0,ROUND(MIN(ABS([[#This Row],[U_1]]-[[#This Row],[Mean_1]])/(3*[[#This Row],[Std_1]]),ABS([[#This Row],[Mean_1]]-[[#This Row],[L_1]])/(3*[[#This Row],[Std_1]])),2),0)</f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I135">
        <v>18862</v>
      </c>
      <c r="AJ135">
        <v>18862</v>
      </c>
      <c r="AL135">
        <v>0</v>
      </c>
      <c r="AN135">
        <v>65535</v>
      </c>
      <c r="AP135">
        <v>65535</v>
      </c>
      <c r="AQ135">
        <f>1</f>
        <v>0</v>
      </c>
      <c r="AR135">
        <f>1</f>
        <v>0</v>
      </c>
      <c r="AS135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35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35">
        <f>[[#This Row],[U_2]]-[[#This Row],[L_2]]</f>
        <v>0</v>
      </c>
      <c r="AV135">
        <f>COUNTIF(Table1[[#This Row],[S0_2]:[S2_2]],"&gt;"&amp;[[#This Row],[U_2]])+COUNTIF(Table1[[#This Row],[S0_2]:[S2_2]],"&lt;"&amp;[[#This Row],[L_2]])</f>
        <v>0</v>
      </c>
      <c r="AX135">
        <f>_xlfn.MINIFS(Table1[[#This Row],[S0_2]:[S2_2]],Table1[[#This Row],[S0_2]:[S2_2]],"&gt;="&amp;[[#This Row],[L_2]],Table1[[#This Row],[S0_2]:[S2_2]],"&lt;="&amp;[[#This Row],[U_2]])</f>
        <v>0</v>
      </c>
      <c r="AY135">
        <f>_xlfn.MAXIFS(Table1[[#This Row],[S0_2]:[S2_2]],Table1[[#This Row],[S0_2]:[S2_2]],"&gt;="&amp;[[#This Row],[L_2]],Table1[[#This Row],[S0_2]:[S2_2]],"&lt;="&amp;[[#This Row],[U_2]])</f>
        <v>0</v>
      </c>
      <c r="AZ135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35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35">
        <f>IF([[#This Row],[Std_2]]&gt;0,ROUND([[#This Row],[Range_2]]/(6*[[#This Row],[Std_2]]),2),0)</f>
        <v>0</v>
      </c>
      <c r="BC135">
        <f>IF([[#This Row],[Std_2]]&gt;0,ROUND(MIN(ABS([[#This Row],[U_2]]-[[#This Row],[Mean_2]])/(3*[[#This Row],[Std_2]]),ABS([[#This Row],[Mean_2]]-[[#This Row],[L_2]])/(3*[[#This Row],[Std_2]])),2),0)</f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K135">
        <v>18862</v>
      </c>
      <c r="BL135">
        <v>18862</v>
      </c>
      <c r="BM135">
        <v>18862</v>
      </c>
      <c r="BO135" t="s">
        <v>73</v>
      </c>
      <c r="BP135" t="s">
        <v>108</v>
      </c>
    </row>
    <row r="136" spans="1:68">
      <c r="A136" t="s">
        <v>235</v>
      </c>
      <c r="B136" t="s">
        <v>116</v>
      </c>
      <c r="C136" t="s">
        <v>204</v>
      </c>
      <c r="D136" t="s">
        <v>110</v>
      </c>
      <c r="J136">
        <v>0</v>
      </c>
      <c r="L136">
        <v>65535</v>
      </c>
      <c r="N136">
        <v>65535</v>
      </c>
      <c r="O136">
        <f>1</f>
        <v>0</v>
      </c>
      <c r="P136">
        <f>1</f>
        <v>0</v>
      </c>
      <c r="Q136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36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36">
        <f>[[#This Row],[U_1]]-[[#This Row],[L_1]]</f>
        <v>0</v>
      </c>
      <c r="T136">
        <f>COUNTIF(Table1[[#This Row],[S0_1]:[S1_1]],"&gt;"&amp;[[#This Row],[U_1]])+COUNTIF(Table1[[#This Row],[S0_1]:[S1_1]],"&lt;"&amp;[[#This Row],[L_1]])</f>
        <v>0</v>
      </c>
      <c r="V136">
        <f>_xlfn.MINIFS(Table1[[#This Row],[S0_1]:[S1_1]],Table1[[#This Row],[S0_1]:[S1_1]],"&gt;="&amp;[[#This Row],[L_1]],Table1[[#This Row],[S0_1]:[S1_1]],"&lt;="&amp;[[#This Row],[U_1]])</f>
        <v>0</v>
      </c>
      <c r="W136">
        <f>_xlfn.MAXIFS(Table1[[#This Row],[S0_1]:[S1_1]],Table1[[#This Row],[S0_1]:[S1_1]],"&gt;="&amp;[[#This Row],[L_1]],Table1[[#This Row],[S0_1]:[S1_1]],"&lt;="&amp;[[#This Row],[U_1]])</f>
        <v>0</v>
      </c>
      <c r="X136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36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36">
        <f>IF([[#This Row],[Std_1]]&gt;0,ROUND([[#This Row],[Range_1]]/(6*[[#This Row],[Std_1]]),2),0)</f>
        <v>0</v>
      </c>
      <c r="AA136">
        <f>IF([[#This Row],[Std_1]]&gt;0,ROUND(MIN(ABS([[#This Row],[U_1]]-[[#This Row],[Mean_1]])/(3*[[#This Row],[Std_1]]),ABS([[#This Row],[Mean_1]]-[[#This Row],[L_1]])/(3*[[#This Row],[Std_1]])),2),0)</f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I136">
        <v>15197</v>
      </c>
      <c r="AJ136">
        <v>15197</v>
      </c>
      <c r="AL136">
        <v>0</v>
      </c>
      <c r="AN136">
        <v>65535</v>
      </c>
      <c r="AP136">
        <v>65535</v>
      </c>
      <c r="AQ136">
        <f>1</f>
        <v>0</v>
      </c>
      <c r="AR136">
        <f>1</f>
        <v>0</v>
      </c>
      <c r="AS136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36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36">
        <f>[[#This Row],[U_2]]-[[#This Row],[L_2]]</f>
        <v>0</v>
      </c>
      <c r="AV136">
        <f>COUNTIF(Table1[[#This Row],[S0_2]:[S2_2]],"&gt;"&amp;[[#This Row],[U_2]])+COUNTIF(Table1[[#This Row],[S0_2]:[S2_2]],"&lt;"&amp;[[#This Row],[L_2]])</f>
        <v>0</v>
      </c>
      <c r="AX136">
        <f>_xlfn.MINIFS(Table1[[#This Row],[S0_2]:[S2_2]],Table1[[#This Row],[S0_2]:[S2_2]],"&gt;="&amp;[[#This Row],[L_2]],Table1[[#This Row],[S0_2]:[S2_2]],"&lt;="&amp;[[#This Row],[U_2]])</f>
        <v>0</v>
      </c>
      <c r="AY136">
        <f>_xlfn.MAXIFS(Table1[[#This Row],[S0_2]:[S2_2]],Table1[[#This Row],[S0_2]:[S2_2]],"&gt;="&amp;[[#This Row],[L_2]],Table1[[#This Row],[S0_2]:[S2_2]],"&lt;="&amp;[[#This Row],[U_2]])</f>
        <v>0</v>
      </c>
      <c r="AZ136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36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36">
        <f>IF([[#This Row],[Std_2]]&gt;0,ROUND([[#This Row],[Range_2]]/(6*[[#This Row],[Std_2]]),2),0)</f>
        <v>0</v>
      </c>
      <c r="BC136">
        <f>IF([[#This Row],[Std_2]]&gt;0,ROUND(MIN(ABS([[#This Row],[U_2]]-[[#This Row],[Mean_2]])/(3*[[#This Row],[Std_2]]),ABS([[#This Row],[Mean_2]]-[[#This Row],[L_2]])/(3*[[#This Row],[Std_2]])),2),0)</f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K136">
        <v>15197</v>
      </c>
      <c r="BL136">
        <v>15197</v>
      </c>
      <c r="BM136">
        <v>15197</v>
      </c>
      <c r="BO136" t="s">
        <v>96</v>
      </c>
      <c r="BP136" t="s">
        <v>80</v>
      </c>
    </row>
    <row r="137" spans="1:68">
      <c r="A137" t="s">
        <v>236</v>
      </c>
      <c r="B137" t="s">
        <v>116</v>
      </c>
      <c r="C137" t="s">
        <v>204</v>
      </c>
      <c r="D137" t="s">
        <v>112</v>
      </c>
      <c r="J137">
        <v>0</v>
      </c>
      <c r="L137">
        <v>65535</v>
      </c>
      <c r="N137">
        <v>65535</v>
      </c>
      <c r="O137">
        <f>1</f>
        <v>0</v>
      </c>
      <c r="P137">
        <f>1</f>
        <v>0</v>
      </c>
      <c r="Q137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37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37">
        <f>[[#This Row],[U_1]]-[[#This Row],[L_1]]</f>
        <v>0</v>
      </c>
      <c r="T137">
        <f>COUNTIF(Table1[[#This Row],[S0_1]:[S1_1]],"&gt;"&amp;[[#This Row],[U_1]])+COUNTIF(Table1[[#This Row],[S0_1]:[S1_1]],"&lt;"&amp;[[#This Row],[L_1]])</f>
        <v>0</v>
      </c>
      <c r="V137">
        <f>_xlfn.MINIFS(Table1[[#This Row],[S0_1]:[S1_1]],Table1[[#This Row],[S0_1]:[S1_1]],"&gt;="&amp;[[#This Row],[L_1]],Table1[[#This Row],[S0_1]:[S1_1]],"&lt;="&amp;[[#This Row],[U_1]])</f>
        <v>0</v>
      </c>
      <c r="W137">
        <f>_xlfn.MAXIFS(Table1[[#This Row],[S0_1]:[S1_1]],Table1[[#This Row],[S0_1]:[S1_1]],"&gt;="&amp;[[#This Row],[L_1]],Table1[[#This Row],[S0_1]:[S1_1]],"&lt;="&amp;[[#This Row],[U_1]])</f>
        <v>0</v>
      </c>
      <c r="X137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37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37">
        <f>IF([[#This Row],[Std_1]]&gt;0,ROUND([[#This Row],[Range_1]]/(6*[[#This Row],[Std_1]]),2),0)</f>
        <v>0</v>
      </c>
      <c r="AA137">
        <f>IF([[#This Row],[Std_1]]&gt;0,ROUND(MIN(ABS([[#This Row],[U_1]]-[[#This Row],[Mean_1]])/(3*[[#This Row],[Std_1]]),ABS([[#This Row],[Mean_1]]-[[#This Row],[L_1]])/(3*[[#This Row],[Std_1]])),2),0)</f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I137">
        <v>18862</v>
      </c>
      <c r="AJ137">
        <v>18862</v>
      </c>
      <c r="AL137">
        <v>0</v>
      </c>
      <c r="AN137">
        <v>65535</v>
      </c>
      <c r="AP137">
        <v>65535</v>
      </c>
      <c r="AQ137">
        <f>1</f>
        <v>0</v>
      </c>
      <c r="AR137">
        <f>1</f>
        <v>0</v>
      </c>
      <c r="AS137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37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37">
        <f>[[#This Row],[U_2]]-[[#This Row],[L_2]]</f>
        <v>0</v>
      </c>
      <c r="AV137">
        <f>COUNTIF(Table1[[#This Row],[S0_2]:[S2_2]],"&gt;"&amp;[[#This Row],[U_2]])+COUNTIF(Table1[[#This Row],[S0_2]:[S2_2]],"&lt;"&amp;[[#This Row],[L_2]])</f>
        <v>0</v>
      </c>
      <c r="AX137">
        <f>_xlfn.MINIFS(Table1[[#This Row],[S0_2]:[S2_2]],Table1[[#This Row],[S0_2]:[S2_2]],"&gt;="&amp;[[#This Row],[L_2]],Table1[[#This Row],[S0_2]:[S2_2]],"&lt;="&amp;[[#This Row],[U_2]])</f>
        <v>0</v>
      </c>
      <c r="AY137">
        <f>_xlfn.MAXIFS(Table1[[#This Row],[S0_2]:[S2_2]],Table1[[#This Row],[S0_2]:[S2_2]],"&gt;="&amp;[[#This Row],[L_2]],Table1[[#This Row],[S0_2]:[S2_2]],"&lt;="&amp;[[#This Row],[U_2]])</f>
        <v>0</v>
      </c>
      <c r="AZ137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37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37">
        <f>IF([[#This Row],[Std_2]]&gt;0,ROUND([[#This Row],[Range_2]]/(6*[[#This Row],[Std_2]]),2),0)</f>
        <v>0</v>
      </c>
      <c r="BC137">
        <f>IF([[#This Row],[Std_2]]&gt;0,ROUND(MIN(ABS([[#This Row],[U_2]]-[[#This Row],[Mean_2]])/(3*[[#This Row],[Std_2]]),ABS([[#This Row],[Mean_2]]-[[#This Row],[L_2]])/(3*[[#This Row],[Std_2]])),2),0)</f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K137">
        <v>18862</v>
      </c>
      <c r="BL137">
        <v>18862</v>
      </c>
      <c r="BM137">
        <v>18862</v>
      </c>
      <c r="BO137" t="s">
        <v>83</v>
      </c>
      <c r="BP137" t="s">
        <v>108</v>
      </c>
    </row>
    <row r="138" spans="1:68">
      <c r="A138" t="s">
        <v>237</v>
      </c>
      <c r="B138" t="s">
        <v>116</v>
      </c>
      <c r="C138" t="s">
        <v>204</v>
      </c>
      <c r="D138" t="s">
        <v>114</v>
      </c>
      <c r="J138">
        <v>0</v>
      </c>
      <c r="L138">
        <v>65535</v>
      </c>
      <c r="N138">
        <v>65535</v>
      </c>
      <c r="O138">
        <f>1</f>
        <v>0</v>
      </c>
      <c r="P138">
        <f>1</f>
        <v>0</v>
      </c>
      <c r="Q138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38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38">
        <f>[[#This Row],[U_1]]-[[#This Row],[L_1]]</f>
        <v>0</v>
      </c>
      <c r="T138">
        <f>COUNTIF(Table1[[#This Row],[S0_1]:[S1_1]],"&gt;"&amp;[[#This Row],[U_1]])+COUNTIF(Table1[[#This Row],[S0_1]:[S1_1]],"&lt;"&amp;[[#This Row],[L_1]])</f>
        <v>0</v>
      </c>
      <c r="V138">
        <f>_xlfn.MINIFS(Table1[[#This Row],[S0_1]:[S1_1]],Table1[[#This Row],[S0_1]:[S1_1]],"&gt;="&amp;[[#This Row],[L_1]],Table1[[#This Row],[S0_1]:[S1_1]],"&lt;="&amp;[[#This Row],[U_1]])</f>
        <v>0</v>
      </c>
      <c r="W138">
        <f>_xlfn.MAXIFS(Table1[[#This Row],[S0_1]:[S1_1]],Table1[[#This Row],[S0_1]:[S1_1]],"&gt;="&amp;[[#This Row],[L_1]],Table1[[#This Row],[S0_1]:[S1_1]],"&lt;="&amp;[[#This Row],[U_1]])</f>
        <v>0</v>
      </c>
      <c r="X138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38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38">
        <f>IF([[#This Row],[Std_1]]&gt;0,ROUND([[#This Row],[Range_1]]/(6*[[#This Row],[Std_1]]),2),0)</f>
        <v>0</v>
      </c>
      <c r="AA138">
        <f>IF([[#This Row],[Std_1]]&gt;0,ROUND(MIN(ABS([[#This Row],[U_1]]-[[#This Row],[Mean_1]])/(3*[[#This Row],[Std_1]]),ABS([[#This Row],[Mean_1]]-[[#This Row],[L_1]])/(3*[[#This Row],[Std_1]])),2),0)</f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I138">
        <v>26154</v>
      </c>
      <c r="AJ138">
        <v>26154</v>
      </c>
      <c r="AL138">
        <v>0</v>
      </c>
      <c r="AN138">
        <v>65535</v>
      </c>
      <c r="AP138">
        <v>65535</v>
      </c>
      <c r="AQ138">
        <f>1</f>
        <v>0</v>
      </c>
      <c r="AR138">
        <f>1</f>
        <v>0</v>
      </c>
      <c r="AS138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38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38">
        <f>[[#This Row],[U_2]]-[[#This Row],[L_2]]</f>
        <v>0</v>
      </c>
      <c r="AV138">
        <f>COUNTIF(Table1[[#This Row],[S0_2]:[S2_2]],"&gt;"&amp;[[#This Row],[U_2]])+COUNTIF(Table1[[#This Row],[S0_2]:[S2_2]],"&lt;"&amp;[[#This Row],[L_2]])</f>
        <v>0</v>
      </c>
      <c r="AX138">
        <f>_xlfn.MINIFS(Table1[[#This Row],[S0_2]:[S2_2]],Table1[[#This Row],[S0_2]:[S2_2]],"&gt;="&amp;[[#This Row],[L_2]],Table1[[#This Row],[S0_2]:[S2_2]],"&lt;="&amp;[[#This Row],[U_2]])</f>
        <v>0</v>
      </c>
      <c r="AY138">
        <f>_xlfn.MAXIFS(Table1[[#This Row],[S0_2]:[S2_2]],Table1[[#This Row],[S0_2]:[S2_2]],"&gt;="&amp;[[#This Row],[L_2]],Table1[[#This Row],[S0_2]:[S2_2]],"&lt;="&amp;[[#This Row],[U_2]])</f>
        <v>0</v>
      </c>
      <c r="AZ138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38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38">
        <f>IF([[#This Row],[Std_2]]&gt;0,ROUND([[#This Row],[Range_2]]/(6*[[#This Row],[Std_2]]),2),0)</f>
        <v>0</v>
      </c>
      <c r="BC138">
        <f>IF([[#This Row],[Std_2]]&gt;0,ROUND(MIN(ABS([[#This Row],[U_2]]-[[#This Row],[Mean_2]])/(3*[[#This Row],[Std_2]]),ABS([[#This Row],[Mean_2]]-[[#This Row],[L_2]])/(3*[[#This Row],[Std_2]])),2),0)</f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K138">
        <v>26154</v>
      </c>
      <c r="BL138">
        <v>26154</v>
      </c>
      <c r="BM138">
        <v>26154</v>
      </c>
      <c r="BO138" t="s">
        <v>83</v>
      </c>
      <c r="BP138" t="s">
        <v>105</v>
      </c>
    </row>
    <row r="139" spans="1:68">
      <c r="A139" t="s">
        <v>238</v>
      </c>
      <c r="B139" t="s">
        <v>134</v>
      </c>
      <c r="C139" t="s">
        <v>204</v>
      </c>
      <c r="D139" t="s">
        <v>72</v>
      </c>
      <c r="J139">
        <v>0</v>
      </c>
      <c r="L139">
        <v>65535</v>
      </c>
      <c r="N139">
        <v>65535</v>
      </c>
      <c r="O139">
        <f>1</f>
        <v>0</v>
      </c>
      <c r="P139">
        <f>1</f>
        <v>0</v>
      </c>
      <c r="Q139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39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39">
        <f>[[#This Row],[U_1]]-[[#This Row],[L_1]]</f>
        <v>0</v>
      </c>
      <c r="T139">
        <f>COUNTIF(Table1[[#This Row],[S0_1]:[S1_1]],"&gt;"&amp;[[#This Row],[U_1]])+COUNTIF(Table1[[#This Row],[S0_1]:[S1_1]],"&lt;"&amp;[[#This Row],[L_1]])</f>
        <v>0</v>
      </c>
      <c r="V139">
        <f>_xlfn.MINIFS(Table1[[#This Row],[S0_1]:[S1_1]],Table1[[#This Row],[S0_1]:[S1_1]],"&gt;="&amp;[[#This Row],[L_1]],Table1[[#This Row],[S0_1]:[S1_1]],"&lt;="&amp;[[#This Row],[U_1]])</f>
        <v>0</v>
      </c>
      <c r="W139">
        <f>_xlfn.MAXIFS(Table1[[#This Row],[S0_1]:[S1_1]],Table1[[#This Row],[S0_1]:[S1_1]],"&gt;="&amp;[[#This Row],[L_1]],Table1[[#This Row],[S0_1]:[S1_1]],"&lt;="&amp;[[#This Row],[U_1]])</f>
        <v>0</v>
      </c>
      <c r="X139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39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39">
        <f>IF([[#This Row],[Std_1]]&gt;0,ROUND([[#This Row],[Range_1]]/(6*[[#This Row],[Std_1]]),2),0)</f>
        <v>0</v>
      </c>
      <c r="AA139">
        <f>IF([[#This Row],[Std_1]]&gt;0,ROUND(MIN(ABS([[#This Row],[U_1]]-[[#This Row],[Mean_1]])/(3*[[#This Row],[Std_1]]),ABS([[#This Row],[Mean_1]]-[[#This Row],[L_1]])/(3*[[#This Row],[Std_1]])),2),0)</f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I139">
        <v>33397</v>
      </c>
      <c r="AJ139">
        <v>33397</v>
      </c>
      <c r="AL139">
        <v>0</v>
      </c>
      <c r="AN139">
        <v>65535</v>
      </c>
      <c r="AP139">
        <v>65535</v>
      </c>
      <c r="AQ139">
        <f>1</f>
        <v>0</v>
      </c>
      <c r="AR139">
        <f>1</f>
        <v>0</v>
      </c>
      <c r="AS139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39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39">
        <f>[[#This Row],[U_2]]-[[#This Row],[L_2]]</f>
        <v>0</v>
      </c>
      <c r="AV139">
        <f>COUNTIF(Table1[[#This Row],[S0_2]:[S2_2]],"&gt;"&amp;[[#This Row],[U_2]])+COUNTIF(Table1[[#This Row],[S0_2]:[S2_2]],"&lt;"&amp;[[#This Row],[L_2]])</f>
        <v>0</v>
      </c>
      <c r="AX139">
        <f>_xlfn.MINIFS(Table1[[#This Row],[S0_2]:[S2_2]],Table1[[#This Row],[S0_2]:[S2_2]],"&gt;="&amp;[[#This Row],[L_2]],Table1[[#This Row],[S0_2]:[S2_2]],"&lt;="&amp;[[#This Row],[U_2]])</f>
        <v>0</v>
      </c>
      <c r="AY139">
        <f>_xlfn.MAXIFS(Table1[[#This Row],[S0_2]:[S2_2]],Table1[[#This Row],[S0_2]:[S2_2]],"&gt;="&amp;[[#This Row],[L_2]],Table1[[#This Row],[S0_2]:[S2_2]],"&lt;="&amp;[[#This Row],[U_2]])</f>
        <v>0</v>
      </c>
      <c r="AZ139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39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39">
        <f>IF([[#This Row],[Std_2]]&gt;0,ROUND([[#This Row],[Range_2]]/(6*[[#This Row],[Std_2]]),2),0)</f>
        <v>0</v>
      </c>
      <c r="BC139">
        <f>IF([[#This Row],[Std_2]]&gt;0,ROUND(MIN(ABS([[#This Row],[U_2]]-[[#This Row],[Mean_2]])/(3*[[#This Row],[Std_2]]),ABS([[#This Row],[Mean_2]]-[[#This Row],[L_2]])/(3*[[#This Row],[Std_2]])),2),0)</f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K139">
        <v>33397</v>
      </c>
      <c r="BL139">
        <v>33397</v>
      </c>
      <c r="BM139">
        <v>33397</v>
      </c>
      <c r="BO139" t="s">
        <v>73</v>
      </c>
      <c r="BP139" t="s">
        <v>74</v>
      </c>
    </row>
    <row r="140" spans="1:68">
      <c r="A140" t="s">
        <v>239</v>
      </c>
      <c r="B140" t="s">
        <v>134</v>
      </c>
      <c r="C140" t="s">
        <v>204</v>
      </c>
      <c r="D140" t="s">
        <v>76</v>
      </c>
      <c r="J140">
        <v>0</v>
      </c>
      <c r="L140">
        <v>65535</v>
      </c>
      <c r="N140">
        <v>65535</v>
      </c>
      <c r="O140">
        <f>1</f>
        <v>0</v>
      </c>
      <c r="P140">
        <f>1</f>
        <v>0</v>
      </c>
      <c r="Q140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40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40">
        <f>[[#This Row],[U_1]]-[[#This Row],[L_1]]</f>
        <v>0</v>
      </c>
      <c r="T140">
        <f>COUNTIF(Table1[[#This Row],[S0_1]:[S1_1]],"&gt;"&amp;[[#This Row],[U_1]])+COUNTIF(Table1[[#This Row],[S0_1]:[S1_1]],"&lt;"&amp;[[#This Row],[L_1]])</f>
        <v>0</v>
      </c>
      <c r="V140">
        <f>_xlfn.MINIFS(Table1[[#This Row],[S0_1]:[S1_1]],Table1[[#This Row],[S0_1]:[S1_1]],"&gt;="&amp;[[#This Row],[L_1]],Table1[[#This Row],[S0_1]:[S1_1]],"&lt;="&amp;[[#This Row],[U_1]])</f>
        <v>0</v>
      </c>
      <c r="W140">
        <f>_xlfn.MAXIFS(Table1[[#This Row],[S0_1]:[S1_1]],Table1[[#This Row],[S0_1]:[S1_1]],"&gt;="&amp;[[#This Row],[L_1]],Table1[[#This Row],[S0_1]:[S1_1]],"&lt;="&amp;[[#This Row],[U_1]])</f>
        <v>0</v>
      </c>
      <c r="X140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40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40">
        <f>IF([[#This Row],[Std_1]]&gt;0,ROUND([[#This Row],[Range_1]]/(6*[[#This Row],[Std_1]]),2),0)</f>
        <v>0</v>
      </c>
      <c r="AA140">
        <f>IF([[#This Row],[Std_1]]&gt;0,ROUND(MIN(ABS([[#This Row],[U_1]]-[[#This Row],[Mean_1]])/(3*[[#This Row],[Std_1]]),ABS([[#This Row],[Mean_1]]-[[#This Row],[L_1]])/(3*[[#This Row],[Std_1]])),2),0)</f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I140">
        <v>51282</v>
      </c>
      <c r="AJ140">
        <v>51282</v>
      </c>
      <c r="AL140">
        <v>0</v>
      </c>
      <c r="AN140">
        <v>65535</v>
      </c>
      <c r="AP140">
        <v>65535</v>
      </c>
      <c r="AQ140">
        <f>1</f>
        <v>0</v>
      </c>
      <c r="AR140">
        <f>1</f>
        <v>0</v>
      </c>
      <c r="AS140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40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40">
        <f>[[#This Row],[U_2]]-[[#This Row],[L_2]]</f>
        <v>0</v>
      </c>
      <c r="AV140">
        <f>COUNTIF(Table1[[#This Row],[S0_2]:[S2_2]],"&gt;"&amp;[[#This Row],[U_2]])+COUNTIF(Table1[[#This Row],[S0_2]:[S2_2]],"&lt;"&amp;[[#This Row],[L_2]])</f>
        <v>0</v>
      </c>
      <c r="AX140">
        <f>_xlfn.MINIFS(Table1[[#This Row],[S0_2]:[S2_2]],Table1[[#This Row],[S0_2]:[S2_2]],"&gt;="&amp;[[#This Row],[L_2]],Table1[[#This Row],[S0_2]:[S2_2]],"&lt;="&amp;[[#This Row],[U_2]])</f>
        <v>0</v>
      </c>
      <c r="AY140">
        <f>_xlfn.MAXIFS(Table1[[#This Row],[S0_2]:[S2_2]],Table1[[#This Row],[S0_2]:[S2_2]],"&gt;="&amp;[[#This Row],[L_2]],Table1[[#This Row],[S0_2]:[S2_2]],"&lt;="&amp;[[#This Row],[U_2]])</f>
        <v>0</v>
      </c>
      <c r="AZ140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40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40">
        <f>IF([[#This Row],[Std_2]]&gt;0,ROUND([[#This Row],[Range_2]]/(6*[[#This Row],[Std_2]]),2),0)</f>
        <v>0</v>
      </c>
      <c r="BC140">
        <f>IF([[#This Row],[Std_2]]&gt;0,ROUND(MIN(ABS([[#This Row],[U_2]]-[[#This Row],[Mean_2]])/(3*[[#This Row],[Std_2]]),ABS([[#This Row],[Mean_2]]-[[#This Row],[L_2]])/(3*[[#This Row],[Std_2]])),2),0)</f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K140">
        <v>51282</v>
      </c>
      <c r="BL140">
        <v>51282</v>
      </c>
      <c r="BM140">
        <v>51282</v>
      </c>
      <c r="BO140" t="s">
        <v>73</v>
      </c>
      <c r="BP140" t="s">
        <v>77</v>
      </c>
    </row>
    <row r="141" spans="1:68">
      <c r="A141" t="s">
        <v>240</v>
      </c>
      <c r="B141" t="s">
        <v>134</v>
      </c>
      <c r="C141" t="s">
        <v>204</v>
      </c>
      <c r="D141" t="s">
        <v>79</v>
      </c>
      <c r="J141">
        <v>0</v>
      </c>
      <c r="L141">
        <v>65535</v>
      </c>
      <c r="N141">
        <v>65535</v>
      </c>
      <c r="O141">
        <f>1</f>
        <v>0</v>
      </c>
      <c r="P141">
        <f>1</f>
        <v>0</v>
      </c>
      <c r="Q141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41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41">
        <f>[[#This Row],[U_1]]-[[#This Row],[L_1]]</f>
        <v>0</v>
      </c>
      <c r="T141">
        <f>COUNTIF(Table1[[#This Row],[S0_1]:[S1_1]],"&gt;"&amp;[[#This Row],[U_1]])+COUNTIF(Table1[[#This Row],[S0_1]:[S1_1]],"&lt;"&amp;[[#This Row],[L_1]])</f>
        <v>0</v>
      </c>
      <c r="V141">
        <f>_xlfn.MINIFS(Table1[[#This Row],[S0_1]:[S1_1]],Table1[[#This Row],[S0_1]:[S1_1]],"&gt;="&amp;[[#This Row],[L_1]],Table1[[#This Row],[S0_1]:[S1_1]],"&lt;="&amp;[[#This Row],[U_1]])</f>
        <v>0</v>
      </c>
      <c r="W141">
        <f>_xlfn.MAXIFS(Table1[[#This Row],[S0_1]:[S1_1]],Table1[[#This Row],[S0_1]:[S1_1]],"&gt;="&amp;[[#This Row],[L_1]],Table1[[#This Row],[S0_1]:[S1_1]],"&lt;="&amp;[[#This Row],[U_1]])</f>
        <v>0</v>
      </c>
      <c r="X141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41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41">
        <f>IF([[#This Row],[Std_1]]&gt;0,ROUND([[#This Row],[Range_1]]/(6*[[#This Row],[Std_1]]),2),0)</f>
        <v>0</v>
      </c>
      <c r="AA141">
        <f>IF([[#This Row],[Std_1]]&gt;0,ROUND(MIN(ABS([[#This Row],[U_1]]-[[#This Row],[Mean_1]])/(3*[[#This Row],[Std_1]]),ABS([[#This Row],[Mean_1]]-[[#This Row],[L_1]])/(3*[[#This Row],[Std_1]])),2),0)</f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I141">
        <v>15197</v>
      </c>
      <c r="AJ141">
        <v>15197</v>
      </c>
      <c r="AL141">
        <v>0</v>
      </c>
      <c r="AN141">
        <v>65535</v>
      </c>
      <c r="AP141">
        <v>65535</v>
      </c>
      <c r="AQ141">
        <f>1</f>
        <v>0</v>
      </c>
      <c r="AR141">
        <f>1</f>
        <v>0</v>
      </c>
      <c r="AS141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41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41">
        <f>[[#This Row],[U_2]]-[[#This Row],[L_2]]</f>
        <v>0</v>
      </c>
      <c r="AV141">
        <f>COUNTIF(Table1[[#This Row],[S0_2]:[S2_2]],"&gt;"&amp;[[#This Row],[U_2]])+COUNTIF(Table1[[#This Row],[S0_2]:[S2_2]],"&lt;"&amp;[[#This Row],[L_2]])</f>
        <v>0</v>
      </c>
      <c r="AX141">
        <f>_xlfn.MINIFS(Table1[[#This Row],[S0_2]:[S2_2]],Table1[[#This Row],[S0_2]:[S2_2]],"&gt;="&amp;[[#This Row],[L_2]],Table1[[#This Row],[S0_2]:[S2_2]],"&lt;="&amp;[[#This Row],[U_2]])</f>
        <v>0</v>
      </c>
      <c r="AY141">
        <f>_xlfn.MAXIFS(Table1[[#This Row],[S0_2]:[S2_2]],Table1[[#This Row],[S0_2]:[S2_2]],"&gt;="&amp;[[#This Row],[L_2]],Table1[[#This Row],[S0_2]:[S2_2]],"&lt;="&amp;[[#This Row],[U_2]])</f>
        <v>0</v>
      </c>
      <c r="AZ141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41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41">
        <f>IF([[#This Row],[Std_2]]&gt;0,ROUND([[#This Row],[Range_2]]/(6*[[#This Row],[Std_2]]),2),0)</f>
        <v>0</v>
      </c>
      <c r="BC141">
        <f>IF([[#This Row],[Std_2]]&gt;0,ROUND(MIN(ABS([[#This Row],[U_2]]-[[#This Row],[Mean_2]])/(3*[[#This Row],[Std_2]]),ABS([[#This Row],[Mean_2]]-[[#This Row],[L_2]])/(3*[[#This Row],[Std_2]])),2),0)</f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K141">
        <v>15197</v>
      </c>
      <c r="BL141">
        <v>15197</v>
      </c>
      <c r="BM141">
        <v>15197</v>
      </c>
      <c r="BO141" t="s">
        <v>73</v>
      </c>
      <c r="BP141" t="s">
        <v>80</v>
      </c>
    </row>
    <row r="142" spans="1:68">
      <c r="A142" t="s">
        <v>241</v>
      </c>
      <c r="B142" t="s">
        <v>134</v>
      </c>
      <c r="C142" t="s">
        <v>204</v>
      </c>
      <c r="D142" t="s">
        <v>82</v>
      </c>
      <c r="J142">
        <v>0</v>
      </c>
      <c r="L142">
        <v>65535</v>
      </c>
      <c r="N142">
        <v>65535</v>
      </c>
      <c r="O142">
        <f>1</f>
        <v>0</v>
      </c>
      <c r="P142">
        <f>1</f>
        <v>0</v>
      </c>
      <c r="Q142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42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42">
        <f>[[#This Row],[U_1]]-[[#This Row],[L_1]]</f>
        <v>0</v>
      </c>
      <c r="T142">
        <f>COUNTIF(Table1[[#This Row],[S0_1]:[S1_1]],"&gt;"&amp;[[#This Row],[U_1]])+COUNTIF(Table1[[#This Row],[S0_1]:[S1_1]],"&lt;"&amp;[[#This Row],[L_1]])</f>
        <v>0</v>
      </c>
      <c r="V142">
        <f>_xlfn.MINIFS(Table1[[#This Row],[S0_1]:[S1_1]],Table1[[#This Row],[S0_1]:[S1_1]],"&gt;="&amp;[[#This Row],[L_1]],Table1[[#This Row],[S0_1]:[S1_1]],"&lt;="&amp;[[#This Row],[U_1]])</f>
        <v>0</v>
      </c>
      <c r="W142">
        <f>_xlfn.MAXIFS(Table1[[#This Row],[S0_1]:[S1_1]],Table1[[#This Row],[S0_1]:[S1_1]],"&gt;="&amp;[[#This Row],[L_1]],Table1[[#This Row],[S0_1]:[S1_1]],"&lt;="&amp;[[#This Row],[U_1]])</f>
        <v>0</v>
      </c>
      <c r="X142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42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42">
        <f>IF([[#This Row],[Std_1]]&gt;0,ROUND([[#This Row],[Range_1]]/(6*[[#This Row],[Std_1]]),2),0)</f>
        <v>0</v>
      </c>
      <c r="AA142">
        <f>IF([[#This Row],[Std_1]]&gt;0,ROUND(MIN(ABS([[#This Row],[U_1]]-[[#This Row],[Mean_1]])/(3*[[#This Row],[Std_1]]),ABS([[#This Row],[Mean_1]]-[[#This Row],[L_1]])/(3*[[#This Row],[Std_1]])),2),0)</f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I142">
        <v>51282</v>
      </c>
      <c r="AJ142">
        <v>51282</v>
      </c>
      <c r="AL142">
        <v>0</v>
      </c>
      <c r="AN142">
        <v>65535</v>
      </c>
      <c r="AP142">
        <v>65535</v>
      </c>
      <c r="AQ142">
        <f>1</f>
        <v>0</v>
      </c>
      <c r="AR142">
        <f>1</f>
        <v>0</v>
      </c>
      <c r="AS142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42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42">
        <f>[[#This Row],[U_2]]-[[#This Row],[L_2]]</f>
        <v>0</v>
      </c>
      <c r="AV142">
        <f>COUNTIF(Table1[[#This Row],[S0_2]:[S2_2]],"&gt;"&amp;[[#This Row],[U_2]])+COUNTIF(Table1[[#This Row],[S0_2]:[S2_2]],"&lt;"&amp;[[#This Row],[L_2]])</f>
        <v>0</v>
      </c>
      <c r="AX142">
        <f>_xlfn.MINIFS(Table1[[#This Row],[S0_2]:[S2_2]],Table1[[#This Row],[S0_2]:[S2_2]],"&gt;="&amp;[[#This Row],[L_2]],Table1[[#This Row],[S0_2]:[S2_2]],"&lt;="&amp;[[#This Row],[U_2]])</f>
        <v>0</v>
      </c>
      <c r="AY142">
        <f>_xlfn.MAXIFS(Table1[[#This Row],[S0_2]:[S2_2]],Table1[[#This Row],[S0_2]:[S2_2]],"&gt;="&amp;[[#This Row],[L_2]],Table1[[#This Row],[S0_2]:[S2_2]],"&lt;="&amp;[[#This Row],[U_2]])</f>
        <v>0</v>
      </c>
      <c r="AZ142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42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42">
        <f>IF([[#This Row],[Std_2]]&gt;0,ROUND([[#This Row],[Range_2]]/(6*[[#This Row],[Std_2]]),2),0)</f>
        <v>0</v>
      </c>
      <c r="BC142">
        <f>IF([[#This Row],[Std_2]]&gt;0,ROUND(MIN(ABS([[#This Row],[U_2]]-[[#This Row],[Mean_2]])/(3*[[#This Row],[Std_2]]),ABS([[#This Row],[Mean_2]]-[[#This Row],[L_2]])/(3*[[#This Row],[Std_2]])),2),0)</f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K142">
        <v>51282</v>
      </c>
      <c r="BL142">
        <v>51282</v>
      </c>
      <c r="BM142">
        <v>51282</v>
      </c>
      <c r="BO142" t="s">
        <v>83</v>
      </c>
      <c r="BP142" t="s">
        <v>77</v>
      </c>
    </row>
    <row r="143" spans="1:68">
      <c r="A143" t="s">
        <v>242</v>
      </c>
      <c r="B143" t="s">
        <v>134</v>
      </c>
      <c r="C143" t="s">
        <v>204</v>
      </c>
      <c r="D143" t="s">
        <v>85</v>
      </c>
      <c r="J143">
        <v>0</v>
      </c>
      <c r="L143">
        <v>65535</v>
      </c>
      <c r="N143">
        <v>65535</v>
      </c>
      <c r="O143">
        <f>1</f>
        <v>0</v>
      </c>
      <c r="P143">
        <f>1</f>
        <v>0</v>
      </c>
      <c r="Q143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43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43">
        <f>[[#This Row],[U_1]]-[[#This Row],[L_1]]</f>
        <v>0</v>
      </c>
      <c r="T143">
        <f>COUNTIF(Table1[[#This Row],[S0_1]:[S1_1]],"&gt;"&amp;[[#This Row],[U_1]])+COUNTIF(Table1[[#This Row],[S0_1]:[S1_1]],"&lt;"&amp;[[#This Row],[L_1]])</f>
        <v>0</v>
      </c>
      <c r="V143">
        <f>_xlfn.MINIFS(Table1[[#This Row],[S0_1]:[S1_1]],Table1[[#This Row],[S0_1]:[S1_1]],"&gt;="&amp;[[#This Row],[L_1]],Table1[[#This Row],[S0_1]:[S1_1]],"&lt;="&amp;[[#This Row],[U_1]])</f>
        <v>0</v>
      </c>
      <c r="W143">
        <f>_xlfn.MAXIFS(Table1[[#This Row],[S0_1]:[S1_1]],Table1[[#This Row],[S0_1]:[S1_1]],"&gt;="&amp;[[#This Row],[L_1]],Table1[[#This Row],[S0_1]:[S1_1]],"&lt;="&amp;[[#This Row],[U_1]])</f>
        <v>0</v>
      </c>
      <c r="X143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43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43">
        <f>IF([[#This Row],[Std_1]]&gt;0,ROUND([[#This Row],[Range_1]]/(6*[[#This Row],[Std_1]]),2),0)</f>
        <v>0</v>
      </c>
      <c r="AA143">
        <f>IF([[#This Row],[Std_1]]&gt;0,ROUND(MIN(ABS([[#This Row],[U_1]]-[[#This Row],[Mean_1]])/(3*[[#This Row],[Std_1]]),ABS([[#This Row],[Mean_1]]-[[#This Row],[L_1]])/(3*[[#This Row],[Std_1]])),2),0)</f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I143">
        <v>15197</v>
      </c>
      <c r="AJ143">
        <v>15197</v>
      </c>
      <c r="AL143">
        <v>0</v>
      </c>
      <c r="AN143">
        <v>65535</v>
      </c>
      <c r="AP143">
        <v>65535</v>
      </c>
      <c r="AQ143">
        <f>1</f>
        <v>0</v>
      </c>
      <c r="AR143">
        <f>1</f>
        <v>0</v>
      </c>
      <c r="AS143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43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43">
        <f>[[#This Row],[U_2]]-[[#This Row],[L_2]]</f>
        <v>0</v>
      </c>
      <c r="AV143">
        <f>COUNTIF(Table1[[#This Row],[S0_2]:[S2_2]],"&gt;"&amp;[[#This Row],[U_2]])+COUNTIF(Table1[[#This Row],[S0_2]:[S2_2]],"&lt;"&amp;[[#This Row],[L_2]])</f>
        <v>0</v>
      </c>
      <c r="AX143">
        <f>_xlfn.MINIFS(Table1[[#This Row],[S0_2]:[S2_2]],Table1[[#This Row],[S0_2]:[S2_2]],"&gt;="&amp;[[#This Row],[L_2]],Table1[[#This Row],[S0_2]:[S2_2]],"&lt;="&amp;[[#This Row],[U_2]])</f>
        <v>0</v>
      </c>
      <c r="AY143">
        <f>_xlfn.MAXIFS(Table1[[#This Row],[S0_2]:[S2_2]],Table1[[#This Row],[S0_2]:[S2_2]],"&gt;="&amp;[[#This Row],[L_2]],Table1[[#This Row],[S0_2]:[S2_2]],"&lt;="&amp;[[#This Row],[U_2]])</f>
        <v>0</v>
      </c>
      <c r="AZ143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43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43">
        <f>IF([[#This Row],[Std_2]]&gt;0,ROUND([[#This Row],[Range_2]]/(6*[[#This Row],[Std_2]]),2),0)</f>
        <v>0</v>
      </c>
      <c r="BC143">
        <f>IF([[#This Row],[Std_2]]&gt;0,ROUND(MIN(ABS([[#This Row],[U_2]]-[[#This Row],[Mean_2]])/(3*[[#This Row],[Std_2]]),ABS([[#This Row],[Mean_2]]-[[#This Row],[L_2]])/(3*[[#This Row],[Std_2]])),2),0)</f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K143">
        <v>15197</v>
      </c>
      <c r="BL143">
        <v>15197</v>
      </c>
      <c r="BM143">
        <v>15197</v>
      </c>
      <c r="BO143" t="s">
        <v>83</v>
      </c>
      <c r="BP143" t="s">
        <v>80</v>
      </c>
    </row>
    <row r="144" spans="1:68">
      <c r="A144" t="s">
        <v>243</v>
      </c>
      <c r="B144" t="s">
        <v>134</v>
      </c>
      <c r="C144" t="s">
        <v>204</v>
      </c>
      <c r="D144" t="s">
        <v>87</v>
      </c>
      <c r="J144">
        <v>0</v>
      </c>
      <c r="L144">
        <v>65535</v>
      </c>
      <c r="N144">
        <v>65535</v>
      </c>
      <c r="O144">
        <f>1</f>
        <v>0</v>
      </c>
      <c r="P144">
        <f>1</f>
        <v>0</v>
      </c>
      <c r="Q144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44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44">
        <f>[[#This Row],[U_1]]-[[#This Row],[L_1]]</f>
        <v>0</v>
      </c>
      <c r="T144">
        <f>COUNTIF(Table1[[#This Row],[S0_1]:[S1_1]],"&gt;"&amp;[[#This Row],[U_1]])+COUNTIF(Table1[[#This Row],[S0_1]:[S1_1]],"&lt;"&amp;[[#This Row],[L_1]])</f>
        <v>0</v>
      </c>
      <c r="V144">
        <f>_xlfn.MINIFS(Table1[[#This Row],[S0_1]:[S1_1]],Table1[[#This Row],[S0_1]:[S1_1]],"&gt;="&amp;[[#This Row],[L_1]],Table1[[#This Row],[S0_1]:[S1_1]],"&lt;="&amp;[[#This Row],[U_1]])</f>
        <v>0</v>
      </c>
      <c r="W144">
        <f>_xlfn.MAXIFS(Table1[[#This Row],[S0_1]:[S1_1]],Table1[[#This Row],[S0_1]:[S1_1]],"&gt;="&amp;[[#This Row],[L_1]],Table1[[#This Row],[S0_1]:[S1_1]],"&lt;="&amp;[[#This Row],[U_1]])</f>
        <v>0</v>
      </c>
      <c r="X144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44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44">
        <f>IF([[#This Row],[Std_1]]&gt;0,ROUND([[#This Row],[Range_1]]/(6*[[#This Row],[Std_1]]),2),0)</f>
        <v>0</v>
      </c>
      <c r="AA144">
        <f>IF([[#This Row],[Std_1]]&gt;0,ROUND(MIN(ABS([[#This Row],[U_1]]-[[#This Row],[Mean_1]])/(3*[[#This Row],[Std_1]]),ABS([[#This Row],[Mean_1]]-[[#This Row],[L_1]])/(3*[[#This Row],[Std_1]])),2),0)</f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I144">
        <v>33397</v>
      </c>
      <c r="AJ144">
        <v>33397</v>
      </c>
      <c r="AL144">
        <v>0</v>
      </c>
      <c r="AN144">
        <v>65535</v>
      </c>
      <c r="AP144">
        <v>65535</v>
      </c>
      <c r="AQ144">
        <f>1</f>
        <v>0</v>
      </c>
      <c r="AR144">
        <f>1</f>
        <v>0</v>
      </c>
      <c r="AS144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44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44">
        <f>[[#This Row],[U_2]]-[[#This Row],[L_2]]</f>
        <v>0</v>
      </c>
      <c r="AV144">
        <f>COUNTIF(Table1[[#This Row],[S0_2]:[S2_2]],"&gt;"&amp;[[#This Row],[U_2]])+COUNTIF(Table1[[#This Row],[S0_2]:[S2_2]],"&lt;"&amp;[[#This Row],[L_2]])</f>
        <v>0</v>
      </c>
      <c r="AX144">
        <f>_xlfn.MINIFS(Table1[[#This Row],[S0_2]:[S2_2]],Table1[[#This Row],[S0_2]:[S2_2]],"&gt;="&amp;[[#This Row],[L_2]],Table1[[#This Row],[S0_2]:[S2_2]],"&lt;="&amp;[[#This Row],[U_2]])</f>
        <v>0</v>
      </c>
      <c r="AY144">
        <f>_xlfn.MAXIFS(Table1[[#This Row],[S0_2]:[S2_2]],Table1[[#This Row],[S0_2]:[S2_2]],"&gt;="&amp;[[#This Row],[L_2]],Table1[[#This Row],[S0_2]:[S2_2]],"&lt;="&amp;[[#This Row],[U_2]])</f>
        <v>0</v>
      </c>
      <c r="AZ144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44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44">
        <f>IF([[#This Row],[Std_2]]&gt;0,ROUND([[#This Row],[Range_2]]/(6*[[#This Row],[Std_2]]),2),0)</f>
        <v>0</v>
      </c>
      <c r="BC144">
        <f>IF([[#This Row],[Std_2]]&gt;0,ROUND(MIN(ABS([[#This Row],[U_2]]-[[#This Row],[Mean_2]])/(3*[[#This Row],[Std_2]]),ABS([[#This Row],[Mean_2]]-[[#This Row],[L_2]])/(3*[[#This Row],[Std_2]])),2),0)</f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K144">
        <v>33397</v>
      </c>
      <c r="BL144">
        <v>33397</v>
      </c>
      <c r="BM144">
        <v>33397</v>
      </c>
      <c r="BO144" t="s">
        <v>83</v>
      </c>
      <c r="BP144" t="s">
        <v>74</v>
      </c>
    </row>
    <row r="145" spans="1:68">
      <c r="A145" t="s">
        <v>244</v>
      </c>
      <c r="B145" t="s">
        <v>134</v>
      </c>
      <c r="C145" t="s">
        <v>204</v>
      </c>
      <c r="D145" t="s">
        <v>89</v>
      </c>
      <c r="J145">
        <v>0</v>
      </c>
      <c r="L145">
        <v>65535</v>
      </c>
      <c r="N145">
        <v>65535</v>
      </c>
      <c r="O145">
        <f>1</f>
        <v>0</v>
      </c>
      <c r="P145">
        <f>1</f>
        <v>0</v>
      </c>
      <c r="Q145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45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45">
        <f>[[#This Row],[U_1]]-[[#This Row],[L_1]]</f>
        <v>0</v>
      </c>
      <c r="T145">
        <f>COUNTIF(Table1[[#This Row],[S0_1]:[S1_1]],"&gt;"&amp;[[#This Row],[U_1]])+COUNTIF(Table1[[#This Row],[S0_1]:[S1_1]],"&lt;"&amp;[[#This Row],[L_1]])</f>
        <v>0</v>
      </c>
      <c r="V145">
        <f>_xlfn.MINIFS(Table1[[#This Row],[S0_1]:[S1_1]],Table1[[#This Row],[S0_1]:[S1_1]],"&gt;="&amp;[[#This Row],[L_1]],Table1[[#This Row],[S0_1]:[S1_1]],"&lt;="&amp;[[#This Row],[U_1]])</f>
        <v>0</v>
      </c>
      <c r="W145">
        <f>_xlfn.MAXIFS(Table1[[#This Row],[S0_1]:[S1_1]],Table1[[#This Row],[S0_1]:[S1_1]],"&gt;="&amp;[[#This Row],[L_1]],Table1[[#This Row],[S0_1]:[S1_1]],"&lt;="&amp;[[#This Row],[U_1]])</f>
        <v>0</v>
      </c>
      <c r="X145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45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45">
        <f>IF([[#This Row],[Std_1]]&gt;0,ROUND([[#This Row],[Range_1]]/(6*[[#This Row],[Std_1]]),2),0)</f>
        <v>0</v>
      </c>
      <c r="AA145">
        <f>IF([[#This Row],[Std_1]]&gt;0,ROUND(MIN(ABS([[#This Row],[U_1]]-[[#This Row],[Mean_1]])/(3*[[#This Row],[Std_1]]),ABS([[#This Row],[Mean_1]]-[[#This Row],[L_1]])/(3*[[#This Row],[Std_1]])),2),0)</f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I145">
        <v>40586</v>
      </c>
      <c r="AJ145">
        <v>40586</v>
      </c>
      <c r="AL145">
        <v>0</v>
      </c>
      <c r="AN145">
        <v>65535</v>
      </c>
      <c r="AP145">
        <v>65535</v>
      </c>
      <c r="AQ145">
        <f>1</f>
        <v>0</v>
      </c>
      <c r="AR145">
        <f>1</f>
        <v>0</v>
      </c>
      <c r="AS145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45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45">
        <f>[[#This Row],[U_2]]-[[#This Row],[L_2]]</f>
        <v>0</v>
      </c>
      <c r="AV145">
        <f>COUNTIF(Table1[[#This Row],[S0_2]:[S2_2]],"&gt;"&amp;[[#This Row],[U_2]])+COUNTIF(Table1[[#This Row],[S0_2]:[S2_2]],"&lt;"&amp;[[#This Row],[L_2]])</f>
        <v>0</v>
      </c>
      <c r="AX145">
        <f>_xlfn.MINIFS(Table1[[#This Row],[S0_2]:[S2_2]],Table1[[#This Row],[S0_2]:[S2_2]],"&gt;="&amp;[[#This Row],[L_2]],Table1[[#This Row],[S0_2]:[S2_2]],"&lt;="&amp;[[#This Row],[U_2]])</f>
        <v>0</v>
      </c>
      <c r="AY145">
        <f>_xlfn.MAXIFS(Table1[[#This Row],[S0_2]:[S2_2]],Table1[[#This Row],[S0_2]:[S2_2]],"&gt;="&amp;[[#This Row],[L_2]],Table1[[#This Row],[S0_2]:[S2_2]],"&lt;="&amp;[[#This Row],[U_2]])</f>
        <v>0</v>
      </c>
      <c r="AZ145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45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45">
        <f>IF([[#This Row],[Std_2]]&gt;0,ROUND([[#This Row],[Range_2]]/(6*[[#This Row],[Std_2]]),2),0)</f>
        <v>0</v>
      </c>
      <c r="BC145">
        <f>IF([[#This Row],[Std_2]]&gt;0,ROUND(MIN(ABS([[#This Row],[U_2]]-[[#This Row],[Mean_2]])/(3*[[#This Row],[Std_2]]),ABS([[#This Row],[Mean_2]]-[[#This Row],[L_2]])/(3*[[#This Row],[Std_2]])),2),0)</f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K145">
        <v>40586</v>
      </c>
      <c r="BL145">
        <v>40586</v>
      </c>
      <c r="BM145">
        <v>40586</v>
      </c>
      <c r="BO145" t="s">
        <v>73</v>
      </c>
      <c r="BP145" t="s">
        <v>90</v>
      </c>
    </row>
    <row r="146" spans="1:68">
      <c r="A146" t="s">
        <v>245</v>
      </c>
      <c r="B146" t="s">
        <v>134</v>
      </c>
      <c r="C146" t="s">
        <v>204</v>
      </c>
      <c r="D146" t="s">
        <v>92</v>
      </c>
      <c r="J146">
        <v>0</v>
      </c>
      <c r="L146">
        <v>65535</v>
      </c>
      <c r="N146">
        <v>65535</v>
      </c>
      <c r="O146">
        <f>1</f>
        <v>0</v>
      </c>
      <c r="P146">
        <f>1</f>
        <v>0</v>
      </c>
      <c r="Q146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46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46">
        <f>[[#This Row],[U_1]]-[[#This Row],[L_1]]</f>
        <v>0</v>
      </c>
      <c r="T146">
        <f>COUNTIF(Table1[[#This Row],[S0_1]:[S1_1]],"&gt;"&amp;[[#This Row],[U_1]])+COUNTIF(Table1[[#This Row],[S0_1]:[S1_1]],"&lt;"&amp;[[#This Row],[L_1]])</f>
        <v>0</v>
      </c>
      <c r="V146">
        <f>_xlfn.MINIFS(Table1[[#This Row],[S0_1]:[S1_1]],Table1[[#This Row],[S0_1]:[S1_1]],"&gt;="&amp;[[#This Row],[L_1]],Table1[[#This Row],[S0_1]:[S1_1]],"&lt;="&amp;[[#This Row],[U_1]])</f>
        <v>0</v>
      </c>
      <c r="W146">
        <f>_xlfn.MAXIFS(Table1[[#This Row],[S0_1]:[S1_1]],Table1[[#This Row],[S0_1]:[S1_1]],"&gt;="&amp;[[#This Row],[L_1]],Table1[[#This Row],[S0_1]:[S1_1]],"&lt;="&amp;[[#This Row],[U_1]])</f>
        <v>0</v>
      </c>
      <c r="X146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46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46">
        <f>IF([[#This Row],[Std_1]]&gt;0,ROUND([[#This Row],[Range_1]]/(6*[[#This Row],[Std_1]]),2),0)</f>
        <v>0</v>
      </c>
      <c r="AA146">
        <f>IF([[#This Row],[Std_1]]&gt;0,ROUND(MIN(ABS([[#This Row],[U_1]]-[[#This Row],[Mean_1]])/(3*[[#This Row],[Std_1]]),ABS([[#This Row],[Mean_1]]-[[#This Row],[L_1]])/(3*[[#This Row],[Std_1]])),2),0)</f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I146">
        <v>47726</v>
      </c>
      <c r="AJ146">
        <v>47726</v>
      </c>
      <c r="AL146">
        <v>0</v>
      </c>
      <c r="AN146">
        <v>65535</v>
      </c>
      <c r="AP146">
        <v>65535</v>
      </c>
      <c r="AQ146">
        <f>1</f>
        <v>0</v>
      </c>
      <c r="AR146">
        <f>1</f>
        <v>0</v>
      </c>
      <c r="AS146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46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46">
        <f>[[#This Row],[U_2]]-[[#This Row],[L_2]]</f>
        <v>0</v>
      </c>
      <c r="AV146">
        <f>COUNTIF(Table1[[#This Row],[S0_2]:[S2_2]],"&gt;"&amp;[[#This Row],[U_2]])+COUNTIF(Table1[[#This Row],[S0_2]:[S2_2]],"&lt;"&amp;[[#This Row],[L_2]])</f>
        <v>0</v>
      </c>
      <c r="AX146">
        <f>_xlfn.MINIFS(Table1[[#This Row],[S0_2]:[S2_2]],Table1[[#This Row],[S0_2]:[S2_2]],"&gt;="&amp;[[#This Row],[L_2]],Table1[[#This Row],[S0_2]:[S2_2]],"&lt;="&amp;[[#This Row],[U_2]])</f>
        <v>0</v>
      </c>
      <c r="AY146">
        <f>_xlfn.MAXIFS(Table1[[#This Row],[S0_2]:[S2_2]],Table1[[#This Row],[S0_2]:[S2_2]],"&gt;="&amp;[[#This Row],[L_2]],Table1[[#This Row],[S0_2]:[S2_2]],"&lt;="&amp;[[#This Row],[U_2]])</f>
        <v>0</v>
      </c>
      <c r="AZ146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46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46">
        <f>IF([[#This Row],[Std_2]]&gt;0,ROUND([[#This Row],[Range_2]]/(6*[[#This Row],[Std_2]]),2),0)</f>
        <v>0</v>
      </c>
      <c r="BC146">
        <f>IF([[#This Row],[Std_2]]&gt;0,ROUND(MIN(ABS([[#This Row],[U_2]]-[[#This Row],[Mean_2]])/(3*[[#This Row],[Std_2]]),ABS([[#This Row],[Mean_2]]-[[#This Row],[L_2]])/(3*[[#This Row],[Std_2]])),2),0)</f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K146">
        <v>47726</v>
      </c>
      <c r="BL146">
        <v>47726</v>
      </c>
      <c r="BM146">
        <v>47726</v>
      </c>
      <c r="BO146" t="s">
        <v>73</v>
      </c>
      <c r="BP146" t="s">
        <v>93</v>
      </c>
    </row>
    <row r="147" spans="1:68">
      <c r="A147" t="s">
        <v>246</v>
      </c>
      <c r="B147" t="s">
        <v>134</v>
      </c>
      <c r="C147" t="s">
        <v>204</v>
      </c>
      <c r="D147" t="s">
        <v>95</v>
      </c>
      <c r="J147">
        <v>0</v>
      </c>
      <c r="L147">
        <v>65535</v>
      </c>
      <c r="N147">
        <v>65535</v>
      </c>
      <c r="O147">
        <f>1</f>
        <v>0</v>
      </c>
      <c r="P147">
        <f>1</f>
        <v>0</v>
      </c>
      <c r="Q147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47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47">
        <f>[[#This Row],[U_1]]-[[#This Row],[L_1]]</f>
        <v>0</v>
      </c>
      <c r="T147">
        <f>COUNTIF(Table1[[#This Row],[S0_1]:[S1_1]],"&gt;"&amp;[[#This Row],[U_1]])+COUNTIF(Table1[[#This Row],[S0_1]:[S1_1]],"&lt;"&amp;[[#This Row],[L_1]])</f>
        <v>0</v>
      </c>
      <c r="V147">
        <f>_xlfn.MINIFS(Table1[[#This Row],[S0_1]:[S1_1]],Table1[[#This Row],[S0_1]:[S1_1]],"&gt;="&amp;[[#This Row],[L_1]],Table1[[#This Row],[S0_1]:[S1_1]],"&lt;="&amp;[[#This Row],[U_1]])</f>
        <v>0</v>
      </c>
      <c r="W147">
        <f>_xlfn.MAXIFS(Table1[[#This Row],[S0_1]:[S1_1]],Table1[[#This Row],[S0_1]:[S1_1]],"&gt;="&amp;[[#This Row],[L_1]],Table1[[#This Row],[S0_1]:[S1_1]],"&lt;="&amp;[[#This Row],[U_1]])</f>
        <v>0</v>
      </c>
      <c r="X147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47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47">
        <f>IF([[#This Row],[Std_1]]&gt;0,ROUND([[#This Row],[Range_1]]/(6*[[#This Row],[Std_1]]),2),0)</f>
        <v>0</v>
      </c>
      <c r="AA147">
        <f>IF([[#This Row],[Std_1]]&gt;0,ROUND(MIN(ABS([[#This Row],[U_1]]-[[#This Row],[Mean_1]])/(3*[[#This Row],[Std_1]]),ABS([[#This Row],[Mean_1]]-[[#This Row],[L_1]])/(3*[[#This Row],[Std_1]])),2),0)</f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I147">
        <v>51282</v>
      </c>
      <c r="AJ147">
        <v>51282</v>
      </c>
      <c r="AL147">
        <v>0</v>
      </c>
      <c r="AN147">
        <v>65535</v>
      </c>
      <c r="AP147">
        <v>65535</v>
      </c>
      <c r="AQ147">
        <f>1</f>
        <v>0</v>
      </c>
      <c r="AR147">
        <f>1</f>
        <v>0</v>
      </c>
      <c r="AS147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47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47">
        <f>[[#This Row],[U_2]]-[[#This Row],[L_2]]</f>
        <v>0</v>
      </c>
      <c r="AV147">
        <f>COUNTIF(Table1[[#This Row],[S0_2]:[S2_2]],"&gt;"&amp;[[#This Row],[U_2]])+COUNTIF(Table1[[#This Row],[S0_2]:[S2_2]],"&lt;"&amp;[[#This Row],[L_2]])</f>
        <v>0</v>
      </c>
      <c r="AX147">
        <f>_xlfn.MINIFS(Table1[[#This Row],[S0_2]:[S2_2]],Table1[[#This Row],[S0_2]:[S2_2]],"&gt;="&amp;[[#This Row],[L_2]],Table1[[#This Row],[S0_2]:[S2_2]],"&lt;="&amp;[[#This Row],[U_2]])</f>
        <v>0</v>
      </c>
      <c r="AY147">
        <f>_xlfn.MAXIFS(Table1[[#This Row],[S0_2]:[S2_2]],Table1[[#This Row],[S0_2]:[S2_2]],"&gt;="&amp;[[#This Row],[L_2]],Table1[[#This Row],[S0_2]:[S2_2]],"&lt;="&amp;[[#This Row],[U_2]])</f>
        <v>0</v>
      </c>
      <c r="AZ147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47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47">
        <f>IF([[#This Row],[Std_2]]&gt;0,ROUND([[#This Row],[Range_2]]/(6*[[#This Row],[Std_2]]),2),0)</f>
        <v>0</v>
      </c>
      <c r="BC147">
        <f>IF([[#This Row],[Std_2]]&gt;0,ROUND(MIN(ABS([[#This Row],[U_2]]-[[#This Row],[Mean_2]])/(3*[[#This Row],[Std_2]]),ABS([[#This Row],[Mean_2]]-[[#This Row],[L_2]])/(3*[[#This Row],[Std_2]])),2),0)</f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K147">
        <v>51282</v>
      </c>
      <c r="BL147">
        <v>51282</v>
      </c>
      <c r="BM147">
        <v>51282</v>
      </c>
      <c r="BO147" t="s">
        <v>96</v>
      </c>
      <c r="BP147" t="s">
        <v>77</v>
      </c>
    </row>
    <row r="148" spans="1:68">
      <c r="A148" t="s">
        <v>247</v>
      </c>
      <c r="B148" t="s">
        <v>134</v>
      </c>
      <c r="C148" t="s">
        <v>204</v>
      </c>
      <c r="D148" t="s">
        <v>98</v>
      </c>
      <c r="J148">
        <v>0</v>
      </c>
      <c r="L148">
        <v>65535</v>
      </c>
      <c r="N148">
        <v>65535</v>
      </c>
      <c r="O148">
        <f>1</f>
        <v>0</v>
      </c>
      <c r="P148">
        <f>1</f>
        <v>0</v>
      </c>
      <c r="Q148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48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48">
        <f>[[#This Row],[U_1]]-[[#This Row],[L_1]]</f>
        <v>0</v>
      </c>
      <c r="T148">
        <f>COUNTIF(Table1[[#This Row],[S0_1]:[S1_1]],"&gt;"&amp;[[#This Row],[U_1]])+COUNTIF(Table1[[#This Row],[S0_1]:[S1_1]],"&lt;"&amp;[[#This Row],[L_1]])</f>
        <v>0</v>
      </c>
      <c r="V148">
        <f>_xlfn.MINIFS(Table1[[#This Row],[S0_1]:[S1_1]],Table1[[#This Row],[S0_1]:[S1_1]],"&gt;="&amp;[[#This Row],[L_1]],Table1[[#This Row],[S0_1]:[S1_1]],"&lt;="&amp;[[#This Row],[U_1]])</f>
        <v>0</v>
      </c>
      <c r="W148">
        <f>_xlfn.MAXIFS(Table1[[#This Row],[S0_1]:[S1_1]],Table1[[#This Row],[S0_1]:[S1_1]],"&gt;="&amp;[[#This Row],[L_1]],Table1[[#This Row],[S0_1]:[S1_1]],"&lt;="&amp;[[#This Row],[U_1]])</f>
        <v>0</v>
      </c>
      <c r="X148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48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48">
        <f>IF([[#This Row],[Std_1]]&gt;0,ROUND([[#This Row],[Range_1]]/(6*[[#This Row],[Std_1]]),2),0)</f>
        <v>0</v>
      </c>
      <c r="AA148">
        <f>IF([[#This Row],[Std_1]]&gt;0,ROUND(MIN(ABS([[#This Row],[U_1]]-[[#This Row],[Mean_1]])/(3*[[#This Row],[Std_1]]),ABS([[#This Row],[Mean_1]]-[[#This Row],[L_1]])/(3*[[#This Row],[Std_1]])),2),0)</f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I148">
        <v>47726</v>
      </c>
      <c r="AJ148">
        <v>47726</v>
      </c>
      <c r="AL148">
        <v>0</v>
      </c>
      <c r="AN148">
        <v>65535</v>
      </c>
      <c r="AP148">
        <v>65535</v>
      </c>
      <c r="AQ148">
        <f>1</f>
        <v>0</v>
      </c>
      <c r="AR148">
        <f>1</f>
        <v>0</v>
      </c>
      <c r="AS148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48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48">
        <f>[[#This Row],[U_2]]-[[#This Row],[L_2]]</f>
        <v>0</v>
      </c>
      <c r="AV148">
        <f>COUNTIF(Table1[[#This Row],[S0_2]:[S2_2]],"&gt;"&amp;[[#This Row],[U_2]])+COUNTIF(Table1[[#This Row],[S0_2]:[S2_2]],"&lt;"&amp;[[#This Row],[L_2]])</f>
        <v>0</v>
      </c>
      <c r="AX148">
        <f>_xlfn.MINIFS(Table1[[#This Row],[S0_2]:[S2_2]],Table1[[#This Row],[S0_2]:[S2_2]],"&gt;="&amp;[[#This Row],[L_2]],Table1[[#This Row],[S0_2]:[S2_2]],"&lt;="&amp;[[#This Row],[U_2]])</f>
        <v>0</v>
      </c>
      <c r="AY148">
        <f>_xlfn.MAXIFS(Table1[[#This Row],[S0_2]:[S2_2]],Table1[[#This Row],[S0_2]:[S2_2]],"&gt;="&amp;[[#This Row],[L_2]],Table1[[#This Row],[S0_2]:[S2_2]],"&lt;="&amp;[[#This Row],[U_2]])</f>
        <v>0</v>
      </c>
      <c r="AZ148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48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48">
        <f>IF([[#This Row],[Std_2]]&gt;0,ROUND([[#This Row],[Range_2]]/(6*[[#This Row],[Std_2]]),2),0)</f>
        <v>0</v>
      </c>
      <c r="BC148">
        <f>IF([[#This Row],[Std_2]]&gt;0,ROUND(MIN(ABS([[#This Row],[U_2]]-[[#This Row],[Mean_2]])/(3*[[#This Row],[Std_2]]),ABS([[#This Row],[Mean_2]]-[[#This Row],[L_2]])/(3*[[#This Row],[Std_2]])),2),0)</f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K148">
        <v>47726</v>
      </c>
      <c r="BL148">
        <v>47726</v>
      </c>
      <c r="BM148">
        <v>47726</v>
      </c>
      <c r="BO148" t="s">
        <v>83</v>
      </c>
      <c r="BP148" t="s">
        <v>93</v>
      </c>
    </row>
    <row r="149" spans="1:68">
      <c r="A149" t="s">
        <v>248</v>
      </c>
      <c r="B149" t="s">
        <v>134</v>
      </c>
      <c r="C149" t="s">
        <v>204</v>
      </c>
      <c r="D149" t="s">
        <v>100</v>
      </c>
      <c r="J149">
        <v>0</v>
      </c>
      <c r="L149">
        <v>65535</v>
      </c>
      <c r="N149">
        <v>65535</v>
      </c>
      <c r="O149">
        <f>1</f>
        <v>0</v>
      </c>
      <c r="P149">
        <f>1</f>
        <v>0</v>
      </c>
      <c r="Q149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49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49">
        <f>[[#This Row],[U_1]]-[[#This Row],[L_1]]</f>
        <v>0</v>
      </c>
      <c r="T149">
        <f>COUNTIF(Table1[[#This Row],[S0_1]:[S1_1]],"&gt;"&amp;[[#This Row],[U_1]])+COUNTIF(Table1[[#This Row],[S0_1]:[S1_1]],"&lt;"&amp;[[#This Row],[L_1]])</f>
        <v>0</v>
      </c>
      <c r="V149">
        <f>_xlfn.MINIFS(Table1[[#This Row],[S0_1]:[S1_1]],Table1[[#This Row],[S0_1]:[S1_1]],"&gt;="&amp;[[#This Row],[L_1]],Table1[[#This Row],[S0_1]:[S1_1]],"&lt;="&amp;[[#This Row],[U_1]])</f>
        <v>0</v>
      </c>
      <c r="W149">
        <f>_xlfn.MAXIFS(Table1[[#This Row],[S0_1]:[S1_1]],Table1[[#This Row],[S0_1]:[S1_1]],"&gt;="&amp;[[#This Row],[L_1]],Table1[[#This Row],[S0_1]:[S1_1]],"&lt;="&amp;[[#This Row],[U_1]])</f>
        <v>0</v>
      </c>
      <c r="X149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49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49">
        <f>IF([[#This Row],[Std_1]]&gt;0,ROUND([[#This Row],[Range_1]]/(6*[[#This Row],[Std_1]]),2),0)</f>
        <v>0</v>
      </c>
      <c r="AA149">
        <f>IF([[#This Row],[Std_1]]&gt;0,ROUND(MIN(ABS([[#This Row],[U_1]]-[[#This Row],[Mean_1]])/(3*[[#This Row],[Std_1]]),ABS([[#This Row],[Mean_1]]-[[#This Row],[L_1]])/(3*[[#This Row],[Std_1]])),2),0)</f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I149">
        <v>40586</v>
      </c>
      <c r="AJ149">
        <v>40586</v>
      </c>
      <c r="AL149">
        <v>0</v>
      </c>
      <c r="AN149">
        <v>65535</v>
      </c>
      <c r="AP149">
        <v>65535</v>
      </c>
      <c r="AQ149">
        <f>1</f>
        <v>0</v>
      </c>
      <c r="AR149">
        <f>1</f>
        <v>0</v>
      </c>
      <c r="AS149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49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49">
        <f>[[#This Row],[U_2]]-[[#This Row],[L_2]]</f>
        <v>0</v>
      </c>
      <c r="AV149">
        <f>COUNTIF(Table1[[#This Row],[S0_2]:[S2_2]],"&gt;"&amp;[[#This Row],[U_2]])+COUNTIF(Table1[[#This Row],[S0_2]:[S2_2]],"&lt;"&amp;[[#This Row],[L_2]])</f>
        <v>0</v>
      </c>
      <c r="AX149">
        <f>_xlfn.MINIFS(Table1[[#This Row],[S0_2]:[S2_2]],Table1[[#This Row],[S0_2]:[S2_2]],"&gt;="&amp;[[#This Row],[L_2]],Table1[[#This Row],[S0_2]:[S2_2]],"&lt;="&amp;[[#This Row],[U_2]])</f>
        <v>0</v>
      </c>
      <c r="AY149">
        <f>_xlfn.MAXIFS(Table1[[#This Row],[S0_2]:[S2_2]],Table1[[#This Row],[S0_2]:[S2_2]],"&gt;="&amp;[[#This Row],[L_2]],Table1[[#This Row],[S0_2]:[S2_2]],"&lt;="&amp;[[#This Row],[U_2]])</f>
        <v>0</v>
      </c>
      <c r="AZ149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49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49">
        <f>IF([[#This Row],[Std_2]]&gt;0,ROUND([[#This Row],[Range_2]]/(6*[[#This Row],[Std_2]]),2),0)</f>
        <v>0</v>
      </c>
      <c r="BC149">
        <f>IF([[#This Row],[Std_2]]&gt;0,ROUND(MIN(ABS([[#This Row],[U_2]]-[[#This Row],[Mean_2]])/(3*[[#This Row],[Std_2]]),ABS([[#This Row],[Mean_2]]-[[#This Row],[L_2]])/(3*[[#This Row],[Std_2]])),2),0)</f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K149">
        <v>40586</v>
      </c>
      <c r="BL149">
        <v>40586</v>
      </c>
      <c r="BM149">
        <v>40586</v>
      </c>
      <c r="BO149" t="s">
        <v>83</v>
      </c>
      <c r="BP149" t="s">
        <v>90</v>
      </c>
    </row>
    <row r="150" spans="1:68">
      <c r="A150" t="s">
        <v>249</v>
      </c>
      <c r="B150" t="s">
        <v>134</v>
      </c>
      <c r="C150" t="s">
        <v>204</v>
      </c>
      <c r="D150" t="s">
        <v>102</v>
      </c>
      <c r="J150">
        <v>0</v>
      </c>
      <c r="L150">
        <v>65535</v>
      </c>
      <c r="N150">
        <v>65535</v>
      </c>
      <c r="O150">
        <f>1</f>
        <v>0</v>
      </c>
      <c r="P150">
        <f>1</f>
        <v>0</v>
      </c>
      <c r="Q150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50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50">
        <f>[[#This Row],[U_1]]-[[#This Row],[L_1]]</f>
        <v>0</v>
      </c>
      <c r="T150">
        <f>COUNTIF(Table1[[#This Row],[S0_1]:[S1_1]],"&gt;"&amp;[[#This Row],[U_1]])+COUNTIF(Table1[[#This Row],[S0_1]:[S1_1]],"&lt;"&amp;[[#This Row],[L_1]])</f>
        <v>0</v>
      </c>
      <c r="V150">
        <f>_xlfn.MINIFS(Table1[[#This Row],[S0_1]:[S1_1]],Table1[[#This Row],[S0_1]:[S1_1]],"&gt;="&amp;[[#This Row],[L_1]],Table1[[#This Row],[S0_1]:[S1_1]],"&lt;="&amp;[[#This Row],[U_1]])</f>
        <v>0</v>
      </c>
      <c r="W150">
        <f>_xlfn.MAXIFS(Table1[[#This Row],[S0_1]:[S1_1]],Table1[[#This Row],[S0_1]:[S1_1]],"&gt;="&amp;[[#This Row],[L_1]],Table1[[#This Row],[S0_1]:[S1_1]],"&lt;="&amp;[[#This Row],[U_1]])</f>
        <v>0</v>
      </c>
      <c r="X150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50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50">
        <f>IF([[#This Row],[Std_1]]&gt;0,ROUND([[#This Row],[Range_1]]/(6*[[#This Row],[Std_1]]),2),0)</f>
        <v>0</v>
      </c>
      <c r="AA150">
        <f>IF([[#This Row],[Std_1]]&gt;0,ROUND(MIN(ABS([[#This Row],[U_1]]-[[#This Row],[Mean_1]])/(3*[[#This Row],[Std_1]]),ABS([[#This Row],[Mean_1]]-[[#This Row],[L_1]])/(3*[[#This Row],[Std_1]])),2),0)</f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I150">
        <v>33397</v>
      </c>
      <c r="AJ150">
        <v>33397</v>
      </c>
      <c r="AL150">
        <v>0</v>
      </c>
      <c r="AN150">
        <v>65535</v>
      </c>
      <c r="AP150">
        <v>65535</v>
      </c>
      <c r="AQ150">
        <f>1</f>
        <v>0</v>
      </c>
      <c r="AR150">
        <f>1</f>
        <v>0</v>
      </c>
      <c r="AS150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50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50">
        <f>[[#This Row],[U_2]]-[[#This Row],[L_2]]</f>
        <v>0</v>
      </c>
      <c r="AV150">
        <f>COUNTIF(Table1[[#This Row],[S0_2]:[S2_2]],"&gt;"&amp;[[#This Row],[U_2]])+COUNTIF(Table1[[#This Row],[S0_2]:[S2_2]],"&lt;"&amp;[[#This Row],[L_2]])</f>
        <v>0</v>
      </c>
      <c r="AX150">
        <f>_xlfn.MINIFS(Table1[[#This Row],[S0_2]:[S2_2]],Table1[[#This Row],[S0_2]:[S2_2]],"&gt;="&amp;[[#This Row],[L_2]],Table1[[#This Row],[S0_2]:[S2_2]],"&lt;="&amp;[[#This Row],[U_2]])</f>
        <v>0</v>
      </c>
      <c r="AY150">
        <f>_xlfn.MAXIFS(Table1[[#This Row],[S0_2]:[S2_2]],Table1[[#This Row],[S0_2]:[S2_2]],"&gt;="&amp;[[#This Row],[L_2]],Table1[[#This Row],[S0_2]:[S2_2]],"&lt;="&amp;[[#This Row],[U_2]])</f>
        <v>0</v>
      </c>
      <c r="AZ150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50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50">
        <f>IF([[#This Row],[Std_2]]&gt;0,ROUND([[#This Row],[Range_2]]/(6*[[#This Row],[Std_2]]),2),0)</f>
        <v>0</v>
      </c>
      <c r="BC150">
        <f>IF([[#This Row],[Std_2]]&gt;0,ROUND(MIN(ABS([[#This Row],[U_2]]-[[#This Row],[Mean_2]])/(3*[[#This Row],[Std_2]]),ABS([[#This Row],[Mean_2]]-[[#This Row],[L_2]])/(3*[[#This Row],[Std_2]])),2),0)</f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K150">
        <v>33397</v>
      </c>
      <c r="BL150">
        <v>33397</v>
      </c>
      <c r="BM150">
        <v>33397</v>
      </c>
      <c r="BO150" t="s">
        <v>96</v>
      </c>
      <c r="BP150" t="s">
        <v>74</v>
      </c>
    </row>
    <row r="151" spans="1:68">
      <c r="A151" t="s">
        <v>250</v>
      </c>
      <c r="B151" t="s">
        <v>134</v>
      </c>
      <c r="C151" t="s">
        <v>204</v>
      </c>
      <c r="D151" t="s">
        <v>104</v>
      </c>
      <c r="J151">
        <v>0</v>
      </c>
      <c r="L151">
        <v>65535</v>
      </c>
      <c r="N151">
        <v>65535</v>
      </c>
      <c r="O151">
        <f>1</f>
        <v>0</v>
      </c>
      <c r="P151">
        <f>1</f>
        <v>0</v>
      </c>
      <c r="Q151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51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51">
        <f>[[#This Row],[U_1]]-[[#This Row],[L_1]]</f>
        <v>0</v>
      </c>
      <c r="T151">
        <f>COUNTIF(Table1[[#This Row],[S0_1]:[S1_1]],"&gt;"&amp;[[#This Row],[U_1]])+COUNTIF(Table1[[#This Row],[S0_1]:[S1_1]],"&lt;"&amp;[[#This Row],[L_1]])</f>
        <v>0</v>
      </c>
      <c r="V151">
        <f>_xlfn.MINIFS(Table1[[#This Row],[S0_1]:[S1_1]],Table1[[#This Row],[S0_1]:[S1_1]],"&gt;="&amp;[[#This Row],[L_1]],Table1[[#This Row],[S0_1]:[S1_1]],"&lt;="&amp;[[#This Row],[U_1]])</f>
        <v>0</v>
      </c>
      <c r="W151">
        <f>_xlfn.MAXIFS(Table1[[#This Row],[S0_1]:[S1_1]],Table1[[#This Row],[S0_1]:[S1_1]],"&gt;="&amp;[[#This Row],[L_1]],Table1[[#This Row],[S0_1]:[S1_1]],"&lt;="&amp;[[#This Row],[U_1]])</f>
        <v>0</v>
      </c>
      <c r="X151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51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51">
        <f>IF([[#This Row],[Std_1]]&gt;0,ROUND([[#This Row],[Range_1]]/(6*[[#This Row],[Std_1]]),2),0)</f>
        <v>0</v>
      </c>
      <c r="AA151">
        <f>IF([[#This Row],[Std_1]]&gt;0,ROUND(MIN(ABS([[#This Row],[U_1]]-[[#This Row],[Mean_1]])/(3*[[#This Row],[Std_1]]),ABS([[#This Row],[Mean_1]]-[[#This Row],[L_1]])/(3*[[#This Row],[Std_1]])),2),0)</f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I151">
        <v>26154</v>
      </c>
      <c r="AJ151">
        <v>26154</v>
      </c>
      <c r="AL151">
        <v>0</v>
      </c>
      <c r="AN151">
        <v>65535</v>
      </c>
      <c r="AP151">
        <v>65535</v>
      </c>
      <c r="AQ151">
        <f>1</f>
        <v>0</v>
      </c>
      <c r="AR151">
        <f>1</f>
        <v>0</v>
      </c>
      <c r="AS151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51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51">
        <f>[[#This Row],[U_2]]-[[#This Row],[L_2]]</f>
        <v>0</v>
      </c>
      <c r="AV151">
        <f>COUNTIF(Table1[[#This Row],[S0_2]:[S2_2]],"&gt;"&amp;[[#This Row],[U_2]])+COUNTIF(Table1[[#This Row],[S0_2]:[S2_2]],"&lt;"&amp;[[#This Row],[L_2]])</f>
        <v>0</v>
      </c>
      <c r="AX151">
        <f>_xlfn.MINIFS(Table1[[#This Row],[S0_2]:[S2_2]],Table1[[#This Row],[S0_2]:[S2_2]],"&gt;="&amp;[[#This Row],[L_2]],Table1[[#This Row],[S0_2]:[S2_2]],"&lt;="&amp;[[#This Row],[U_2]])</f>
        <v>0</v>
      </c>
      <c r="AY151">
        <f>_xlfn.MAXIFS(Table1[[#This Row],[S0_2]:[S2_2]],Table1[[#This Row],[S0_2]:[S2_2]],"&gt;="&amp;[[#This Row],[L_2]],Table1[[#This Row],[S0_2]:[S2_2]],"&lt;="&amp;[[#This Row],[U_2]])</f>
        <v>0</v>
      </c>
      <c r="AZ151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51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51">
        <f>IF([[#This Row],[Std_2]]&gt;0,ROUND([[#This Row],[Range_2]]/(6*[[#This Row],[Std_2]]),2),0)</f>
        <v>0</v>
      </c>
      <c r="BC151">
        <f>IF([[#This Row],[Std_2]]&gt;0,ROUND(MIN(ABS([[#This Row],[U_2]]-[[#This Row],[Mean_2]])/(3*[[#This Row],[Std_2]]),ABS([[#This Row],[Mean_2]]-[[#This Row],[L_2]])/(3*[[#This Row],[Std_2]])),2),0)</f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K151">
        <v>26154</v>
      </c>
      <c r="BL151">
        <v>26154</v>
      </c>
      <c r="BM151">
        <v>26154</v>
      </c>
      <c r="BO151" t="s">
        <v>73</v>
      </c>
      <c r="BP151" t="s">
        <v>105</v>
      </c>
    </row>
    <row r="152" spans="1:68">
      <c r="A152" t="s">
        <v>251</v>
      </c>
      <c r="B152" t="s">
        <v>134</v>
      </c>
      <c r="C152" t="s">
        <v>204</v>
      </c>
      <c r="D152" t="s">
        <v>107</v>
      </c>
      <c r="J152">
        <v>0</v>
      </c>
      <c r="L152">
        <v>65535</v>
      </c>
      <c r="N152">
        <v>65535</v>
      </c>
      <c r="O152">
        <f>1</f>
        <v>0</v>
      </c>
      <c r="P152">
        <f>1</f>
        <v>0</v>
      </c>
      <c r="Q152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52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52">
        <f>[[#This Row],[U_1]]-[[#This Row],[L_1]]</f>
        <v>0</v>
      </c>
      <c r="T152">
        <f>COUNTIF(Table1[[#This Row],[S0_1]:[S1_1]],"&gt;"&amp;[[#This Row],[U_1]])+COUNTIF(Table1[[#This Row],[S0_1]:[S1_1]],"&lt;"&amp;[[#This Row],[L_1]])</f>
        <v>0</v>
      </c>
      <c r="V152">
        <f>_xlfn.MINIFS(Table1[[#This Row],[S0_1]:[S1_1]],Table1[[#This Row],[S0_1]:[S1_1]],"&gt;="&amp;[[#This Row],[L_1]],Table1[[#This Row],[S0_1]:[S1_1]],"&lt;="&amp;[[#This Row],[U_1]])</f>
        <v>0</v>
      </c>
      <c r="W152">
        <f>_xlfn.MAXIFS(Table1[[#This Row],[S0_1]:[S1_1]],Table1[[#This Row],[S0_1]:[S1_1]],"&gt;="&amp;[[#This Row],[L_1]],Table1[[#This Row],[S0_1]:[S1_1]],"&lt;="&amp;[[#This Row],[U_1]])</f>
        <v>0</v>
      </c>
      <c r="X152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52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52">
        <f>IF([[#This Row],[Std_1]]&gt;0,ROUND([[#This Row],[Range_1]]/(6*[[#This Row],[Std_1]]),2),0)</f>
        <v>0</v>
      </c>
      <c r="AA152">
        <f>IF([[#This Row],[Std_1]]&gt;0,ROUND(MIN(ABS([[#This Row],[U_1]]-[[#This Row],[Mean_1]])/(3*[[#This Row],[Std_1]]),ABS([[#This Row],[Mean_1]]-[[#This Row],[L_1]])/(3*[[#This Row],[Std_1]])),2),0)</f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I152">
        <v>18862</v>
      </c>
      <c r="AJ152">
        <v>18862</v>
      </c>
      <c r="AL152">
        <v>0</v>
      </c>
      <c r="AN152">
        <v>65535</v>
      </c>
      <c r="AP152">
        <v>65535</v>
      </c>
      <c r="AQ152">
        <f>1</f>
        <v>0</v>
      </c>
      <c r="AR152">
        <f>1</f>
        <v>0</v>
      </c>
      <c r="AS152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52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52">
        <f>[[#This Row],[U_2]]-[[#This Row],[L_2]]</f>
        <v>0</v>
      </c>
      <c r="AV152">
        <f>COUNTIF(Table1[[#This Row],[S0_2]:[S2_2]],"&gt;"&amp;[[#This Row],[U_2]])+COUNTIF(Table1[[#This Row],[S0_2]:[S2_2]],"&lt;"&amp;[[#This Row],[L_2]])</f>
        <v>0</v>
      </c>
      <c r="AX152">
        <f>_xlfn.MINIFS(Table1[[#This Row],[S0_2]:[S2_2]],Table1[[#This Row],[S0_2]:[S2_2]],"&gt;="&amp;[[#This Row],[L_2]],Table1[[#This Row],[S0_2]:[S2_2]],"&lt;="&amp;[[#This Row],[U_2]])</f>
        <v>0</v>
      </c>
      <c r="AY152">
        <f>_xlfn.MAXIFS(Table1[[#This Row],[S0_2]:[S2_2]],Table1[[#This Row],[S0_2]:[S2_2]],"&gt;="&amp;[[#This Row],[L_2]],Table1[[#This Row],[S0_2]:[S2_2]],"&lt;="&amp;[[#This Row],[U_2]])</f>
        <v>0</v>
      </c>
      <c r="AZ152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52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52">
        <f>IF([[#This Row],[Std_2]]&gt;0,ROUND([[#This Row],[Range_2]]/(6*[[#This Row],[Std_2]]),2),0)</f>
        <v>0</v>
      </c>
      <c r="BC152">
        <f>IF([[#This Row],[Std_2]]&gt;0,ROUND(MIN(ABS([[#This Row],[U_2]]-[[#This Row],[Mean_2]])/(3*[[#This Row],[Std_2]]),ABS([[#This Row],[Mean_2]]-[[#This Row],[L_2]])/(3*[[#This Row],[Std_2]])),2),0)</f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K152">
        <v>18862</v>
      </c>
      <c r="BL152">
        <v>18862</v>
      </c>
      <c r="BM152">
        <v>18862</v>
      </c>
      <c r="BO152" t="s">
        <v>73</v>
      </c>
      <c r="BP152" t="s">
        <v>108</v>
      </c>
    </row>
    <row r="153" spans="1:68">
      <c r="A153" t="s">
        <v>252</v>
      </c>
      <c r="B153" t="s">
        <v>134</v>
      </c>
      <c r="C153" t="s">
        <v>204</v>
      </c>
      <c r="D153" t="s">
        <v>110</v>
      </c>
      <c r="J153">
        <v>0</v>
      </c>
      <c r="L153">
        <v>65535</v>
      </c>
      <c r="N153">
        <v>65535</v>
      </c>
      <c r="O153">
        <f>1</f>
        <v>0</v>
      </c>
      <c r="P153">
        <f>1</f>
        <v>0</v>
      </c>
      <c r="Q153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53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53">
        <f>[[#This Row],[U_1]]-[[#This Row],[L_1]]</f>
        <v>0</v>
      </c>
      <c r="T153">
        <f>COUNTIF(Table1[[#This Row],[S0_1]:[S1_1]],"&gt;"&amp;[[#This Row],[U_1]])+COUNTIF(Table1[[#This Row],[S0_1]:[S1_1]],"&lt;"&amp;[[#This Row],[L_1]])</f>
        <v>0</v>
      </c>
      <c r="V153">
        <f>_xlfn.MINIFS(Table1[[#This Row],[S0_1]:[S1_1]],Table1[[#This Row],[S0_1]:[S1_1]],"&gt;="&amp;[[#This Row],[L_1]],Table1[[#This Row],[S0_1]:[S1_1]],"&lt;="&amp;[[#This Row],[U_1]])</f>
        <v>0</v>
      </c>
      <c r="W153">
        <f>_xlfn.MAXIFS(Table1[[#This Row],[S0_1]:[S1_1]],Table1[[#This Row],[S0_1]:[S1_1]],"&gt;="&amp;[[#This Row],[L_1]],Table1[[#This Row],[S0_1]:[S1_1]],"&lt;="&amp;[[#This Row],[U_1]])</f>
        <v>0</v>
      </c>
      <c r="X153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53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53">
        <f>IF([[#This Row],[Std_1]]&gt;0,ROUND([[#This Row],[Range_1]]/(6*[[#This Row],[Std_1]]),2),0)</f>
        <v>0</v>
      </c>
      <c r="AA153">
        <f>IF([[#This Row],[Std_1]]&gt;0,ROUND(MIN(ABS([[#This Row],[U_1]]-[[#This Row],[Mean_1]])/(3*[[#This Row],[Std_1]]),ABS([[#This Row],[Mean_1]]-[[#This Row],[L_1]])/(3*[[#This Row],[Std_1]])),2),0)</f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I153">
        <v>15197</v>
      </c>
      <c r="AJ153">
        <v>15197</v>
      </c>
      <c r="AL153">
        <v>0</v>
      </c>
      <c r="AN153">
        <v>65535</v>
      </c>
      <c r="AP153">
        <v>65535</v>
      </c>
      <c r="AQ153">
        <f>1</f>
        <v>0</v>
      </c>
      <c r="AR153">
        <f>1</f>
        <v>0</v>
      </c>
      <c r="AS153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53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53">
        <f>[[#This Row],[U_2]]-[[#This Row],[L_2]]</f>
        <v>0</v>
      </c>
      <c r="AV153">
        <f>COUNTIF(Table1[[#This Row],[S0_2]:[S2_2]],"&gt;"&amp;[[#This Row],[U_2]])+COUNTIF(Table1[[#This Row],[S0_2]:[S2_2]],"&lt;"&amp;[[#This Row],[L_2]])</f>
        <v>0</v>
      </c>
      <c r="AX153">
        <f>_xlfn.MINIFS(Table1[[#This Row],[S0_2]:[S2_2]],Table1[[#This Row],[S0_2]:[S2_2]],"&gt;="&amp;[[#This Row],[L_2]],Table1[[#This Row],[S0_2]:[S2_2]],"&lt;="&amp;[[#This Row],[U_2]])</f>
        <v>0</v>
      </c>
      <c r="AY153">
        <f>_xlfn.MAXIFS(Table1[[#This Row],[S0_2]:[S2_2]],Table1[[#This Row],[S0_2]:[S2_2]],"&gt;="&amp;[[#This Row],[L_2]],Table1[[#This Row],[S0_2]:[S2_2]],"&lt;="&amp;[[#This Row],[U_2]])</f>
        <v>0</v>
      </c>
      <c r="AZ153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53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53">
        <f>IF([[#This Row],[Std_2]]&gt;0,ROUND([[#This Row],[Range_2]]/(6*[[#This Row],[Std_2]]),2),0)</f>
        <v>0</v>
      </c>
      <c r="BC153">
        <f>IF([[#This Row],[Std_2]]&gt;0,ROUND(MIN(ABS([[#This Row],[U_2]]-[[#This Row],[Mean_2]])/(3*[[#This Row],[Std_2]]),ABS([[#This Row],[Mean_2]]-[[#This Row],[L_2]])/(3*[[#This Row],[Std_2]])),2),0)</f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K153">
        <v>15197</v>
      </c>
      <c r="BL153">
        <v>15197</v>
      </c>
      <c r="BM153">
        <v>15197</v>
      </c>
      <c r="BO153" t="s">
        <v>96</v>
      </c>
      <c r="BP153" t="s">
        <v>80</v>
      </c>
    </row>
    <row r="154" spans="1:68">
      <c r="A154" t="s">
        <v>253</v>
      </c>
      <c r="B154" t="s">
        <v>134</v>
      </c>
      <c r="C154" t="s">
        <v>204</v>
      </c>
      <c r="D154" t="s">
        <v>112</v>
      </c>
      <c r="J154">
        <v>0</v>
      </c>
      <c r="L154">
        <v>65535</v>
      </c>
      <c r="N154">
        <v>65535</v>
      </c>
      <c r="O154">
        <f>1</f>
        <v>0</v>
      </c>
      <c r="P154">
        <f>1</f>
        <v>0</v>
      </c>
      <c r="Q154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54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54">
        <f>[[#This Row],[U_1]]-[[#This Row],[L_1]]</f>
        <v>0</v>
      </c>
      <c r="T154">
        <f>COUNTIF(Table1[[#This Row],[S0_1]:[S1_1]],"&gt;"&amp;[[#This Row],[U_1]])+COUNTIF(Table1[[#This Row],[S0_1]:[S1_1]],"&lt;"&amp;[[#This Row],[L_1]])</f>
        <v>0</v>
      </c>
      <c r="V154">
        <f>_xlfn.MINIFS(Table1[[#This Row],[S0_1]:[S1_1]],Table1[[#This Row],[S0_1]:[S1_1]],"&gt;="&amp;[[#This Row],[L_1]],Table1[[#This Row],[S0_1]:[S1_1]],"&lt;="&amp;[[#This Row],[U_1]])</f>
        <v>0</v>
      </c>
      <c r="W154">
        <f>_xlfn.MAXIFS(Table1[[#This Row],[S0_1]:[S1_1]],Table1[[#This Row],[S0_1]:[S1_1]],"&gt;="&amp;[[#This Row],[L_1]],Table1[[#This Row],[S0_1]:[S1_1]],"&lt;="&amp;[[#This Row],[U_1]])</f>
        <v>0</v>
      </c>
      <c r="X154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54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54">
        <f>IF([[#This Row],[Std_1]]&gt;0,ROUND([[#This Row],[Range_1]]/(6*[[#This Row],[Std_1]]),2),0)</f>
        <v>0</v>
      </c>
      <c r="AA154">
        <f>IF([[#This Row],[Std_1]]&gt;0,ROUND(MIN(ABS([[#This Row],[U_1]]-[[#This Row],[Mean_1]])/(3*[[#This Row],[Std_1]]),ABS([[#This Row],[Mean_1]]-[[#This Row],[L_1]])/(3*[[#This Row],[Std_1]])),2),0)</f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I154">
        <v>18862</v>
      </c>
      <c r="AJ154">
        <v>18862</v>
      </c>
      <c r="AL154">
        <v>0</v>
      </c>
      <c r="AN154">
        <v>65535</v>
      </c>
      <c r="AP154">
        <v>65535</v>
      </c>
      <c r="AQ154">
        <f>1</f>
        <v>0</v>
      </c>
      <c r="AR154">
        <f>1</f>
        <v>0</v>
      </c>
      <c r="AS154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54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54">
        <f>[[#This Row],[U_2]]-[[#This Row],[L_2]]</f>
        <v>0</v>
      </c>
      <c r="AV154">
        <f>COUNTIF(Table1[[#This Row],[S0_2]:[S2_2]],"&gt;"&amp;[[#This Row],[U_2]])+COUNTIF(Table1[[#This Row],[S0_2]:[S2_2]],"&lt;"&amp;[[#This Row],[L_2]])</f>
        <v>0</v>
      </c>
      <c r="AX154">
        <f>_xlfn.MINIFS(Table1[[#This Row],[S0_2]:[S2_2]],Table1[[#This Row],[S0_2]:[S2_2]],"&gt;="&amp;[[#This Row],[L_2]],Table1[[#This Row],[S0_2]:[S2_2]],"&lt;="&amp;[[#This Row],[U_2]])</f>
        <v>0</v>
      </c>
      <c r="AY154">
        <f>_xlfn.MAXIFS(Table1[[#This Row],[S0_2]:[S2_2]],Table1[[#This Row],[S0_2]:[S2_2]],"&gt;="&amp;[[#This Row],[L_2]],Table1[[#This Row],[S0_2]:[S2_2]],"&lt;="&amp;[[#This Row],[U_2]])</f>
        <v>0</v>
      </c>
      <c r="AZ154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54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54">
        <f>IF([[#This Row],[Std_2]]&gt;0,ROUND([[#This Row],[Range_2]]/(6*[[#This Row],[Std_2]]),2),0)</f>
        <v>0</v>
      </c>
      <c r="BC154">
        <f>IF([[#This Row],[Std_2]]&gt;0,ROUND(MIN(ABS([[#This Row],[U_2]]-[[#This Row],[Mean_2]])/(3*[[#This Row],[Std_2]]),ABS([[#This Row],[Mean_2]]-[[#This Row],[L_2]])/(3*[[#This Row],[Std_2]])),2),0)</f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K154">
        <v>18862</v>
      </c>
      <c r="BL154">
        <v>18862</v>
      </c>
      <c r="BM154">
        <v>18862</v>
      </c>
      <c r="BO154" t="s">
        <v>83</v>
      </c>
      <c r="BP154" t="s">
        <v>108</v>
      </c>
    </row>
    <row r="155" spans="1:68">
      <c r="A155" t="s">
        <v>254</v>
      </c>
      <c r="B155" t="s">
        <v>134</v>
      </c>
      <c r="C155" t="s">
        <v>204</v>
      </c>
      <c r="D155" t="s">
        <v>114</v>
      </c>
      <c r="J155">
        <v>0</v>
      </c>
      <c r="L155">
        <v>65535</v>
      </c>
      <c r="N155">
        <v>65535</v>
      </c>
      <c r="O155">
        <f>1</f>
        <v>0</v>
      </c>
      <c r="P155">
        <f>1</f>
        <v>0</v>
      </c>
      <c r="Q155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55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55">
        <f>[[#This Row],[U_1]]-[[#This Row],[L_1]]</f>
        <v>0</v>
      </c>
      <c r="T155">
        <f>COUNTIF(Table1[[#This Row],[S0_1]:[S1_1]],"&gt;"&amp;[[#This Row],[U_1]])+COUNTIF(Table1[[#This Row],[S0_1]:[S1_1]],"&lt;"&amp;[[#This Row],[L_1]])</f>
        <v>0</v>
      </c>
      <c r="V155">
        <f>_xlfn.MINIFS(Table1[[#This Row],[S0_1]:[S1_1]],Table1[[#This Row],[S0_1]:[S1_1]],"&gt;="&amp;[[#This Row],[L_1]],Table1[[#This Row],[S0_1]:[S1_1]],"&lt;="&amp;[[#This Row],[U_1]])</f>
        <v>0</v>
      </c>
      <c r="W155">
        <f>_xlfn.MAXIFS(Table1[[#This Row],[S0_1]:[S1_1]],Table1[[#This Row],[S0_1]:[S1_1]],"&gt;="&amp;[[#This Row],[L_1]],Table1[[#This Row],[S0_1]:[S1_1]],"&lt;="&amp;[[#This Row],[U_1]])</f>
        <v>0</v>
      </c>
      <c r="X155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55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55">
        <f>IF([[#This Row],[Std_1]]&gt;0,ROUND([[#This Row],[Range_1]]/(6*[[#This Row],[Std_1]]),2),0)</f>
        <v>0</v>
      </c>
      <c r="AA155">
        <f>IF([[#This Row],[Std_1]]&gt;0,ROUND(MIN(ABS([[#This Row],[U_1]]-[[#This Row],[Mean_1]])/(3*[[#This Row],[Std_1]]),ABS([[#This Row],[Mean_1]]-[[#This Row],[L_1]])/(3*[[#This Row],[Std_1]])),2),0)</f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I155">
        <v>26154</v>
      </c>
      <c r="AJ155">
        <v>26154</v>
      </c>
      <c r="AL155">
        <v>0</v>
      </c>
      <c r="AN155">
        <v>65535</v>
      </c>
      <c r="AP155">
        <v>65535</v>
      </c>
      <c r="AQ155">
        <f>1</f>
        <v>0</v>
      </c>
      <c r="AR155">
        <f>1</f>
        <v>0</v>
      </c>
      <c r="AS155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55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55">
        <f>[[#This Row],[U_2]]-[[#This Row],[L_2]]</f>
        <v>0</v>
      </c>
      <c r="AV155">
        <f>COUNTIF(Table1[[#This Row],[S0_2]:[S2_2]],"&gt;"&amp;[[#This Row],[U_2]])+COUNTIF(Table1[[#This Row],[S0_2]:[S2_2]],"&lt;"&amp;[[#This Row],[L_2]])</f>
        <v>0</v>
      </c>
      <c r="AX155">
        <f>_xlfn.MINIFS(Table1[[#This Row],[S0_2]:[S2_2]],Table1[[#This Row],[S0_2]:[S2_2]],"&gt;="&amp;[[#This Row],[L_2]],Table1[[#This Row],[S0_2]:[S2_2]],"&lt;="&amp;[[#This Row],[U_2]])</f>
        <v>0</v>
      </c>
      <c r="AY155">
        <f>_xlfn.MAXIFS(Table1[[#This Row],[S0_2]:[S2_2]],Table1[[#This Row],[S0_2]:[S2_2]],"&gt;="&amp;[[#This Row],[L_2]],Table1[[#This Row],[S0_2]:[S2_2]],"&lt;="&amp;[[#This Row],[U_2]])</f>
        <v>0</v>
      </c>
      <c r="AZ155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55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55">
        <f>IF([[#This Row],[Std_2]]&gt;0,ROUND([[#This Row],[Range_2]]/(6*[[#This Row],[Std_2]]),2),0)</f>
        <v>0</v>
      </c>
      <c r="BC155">
        <f>IF([[#This Row],[Std_2]]&gt;0,ROUND(MIN(ABS([[#This Row],[U_2]]-[[#This Row],[Mean_2]])/(3*[[#This Row],[Std_2]]),ABS([[#This Row],[Mean_2]]-[[#This Row],[L_2]])/(3*[[#This Row],[Std_2]])),2),0)</f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K155">
        <v>26154</v>
      </c>
      <c r="BL155">
        <v>26154</v>
      </c>
      <c r="BM155">
        <v>26154</v>
      </c>
      <c r="BO155" t="s">
        <v>83</v>
      </c>
      <c r="BP155" t="s">
        <v>105</v>
      </c>
    </row>
    <row r="156" spans="1:68">
      <c r="A156" t="s">
        <v>255</v>
      </c>
      <c r="B156" t="s">
        <v>70</v>
      </c>
      <c r="C156" t="s">
        <v>71</v>
      </c>
      <c r="D156" t="s">
        <v>256</v>
      </c>
      <c r="J156">
        <v>4500000000</v>
      </c>
      <c r="K156">
        <v>2000000000</v>
      </c>
      <c r="L156">
        <v>7000000000</v>
      </c>
      <c r="M156">
        <v>2000000000</v>
      </c>
      <c r="N156">
        <v>7000000000</v>
      </c>
      <c r="O156">
        <f>1</f>
        <v>0</v>
      </c>
      <c r="P156">
        <f>1</f>
        <v>0</v>
      </c>
      <c r="Q156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56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56">
        <f>[[#This Row],[U_1]]-[[#This Row],[L_1]]</f>
        <v>0</v>
      </c>
      <c r="T156">
        <f>COUNTIF(Table1[[#This Row],[S0_1]:[S1_1]],"&gt;"&amp;[[#This Row],[U_1]])+COUNTIF(Table1[[#This Row],[S0_1]:[S1_1]],"&lt;"&amp;[[#This Row],[L_1]])</f>
        <v>0</v>
      </c>
      <c r="V156">
        <f>_xlfn.MINIFS(Table1[[#This Row],[S0_1]:[S1_1]],Table1[[#This Row],[S0_1]:[S1_1]],"&gt;="&amp;[[#This Row],[L_1]],Table1[[#This Row],[S0_1]:[S1_1]],"&lt;="&amp;[[#This Row],[U_1]])</f>
        <v>0</v>
      </c>
      <c r="W156">
        <f>_xlfn.MAXIFS(Table1[[#This Row],[S0_1]:[S1_1]],Table1[[#This Row],[S0_1]:[S1_1]],"&gt;="&amp;[[#This Row],[L_1]],Table1[[#This Row],[S0_1]:[S1_1]],"&lt;="&amp;[[#This Row],[U_1]])</f>
        <v>0</v>
      </c>
      <c r="X156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56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56">
        <f>IF([[#This Row],[Std_1]]&gt;0,ROUND([[#This Row],[Range_1]]/(6*[[#This Row],[Std_1]]),2),0)</f>
        <v>0</v>
      </c>
      <c r="AA156">
        <f>IF([[#This Row],[Std_1]]&gt;0,ROUND(MIN(ABS([[#This Row],[U_1]]-[[#This Row],[Mean_1]])/(3*[[#This Row],[Std_1]]),ABS([[#This Row],[Mean_1]]-[[#This Row],[L_1]])/(3*[[#This Row],[Std_1]])),2),0)</f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I156">
        <v>4372000000</v>
      </c>
      <c r="AJ156">
        <v>4372000000</v>
      </c>
      <c r="AL156">
        <v>4500000000</v>
      </c>
      <c r="AM156">
        <v>2000000000</v>
      </c>
      <c r="AN156">
        <v>7000000000</v>
      </c>
      <c r="AO156">
        <v>2000000000</v>
      </c>
      <c r="AP156">
        <v>7000000000</v>
      </c>
      <c r="AQ156">
        <f>1</f>
        <v>0</v>
      </c>
      <c r="AR156">
        <f>1</f>
        <v>0</v>
      </c>
      <c r="AS156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56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56">
        <f>[[#This Row],[U_2]]-[[#This Row],[L_2]]</f>
        <v>0</v>
      </c>
      <c r="AV156">
        <f>COUNTIF(Table1[[#This Row],[S0_2]:[S2_2]],"&gt;"&amp;[[#This Row],[U_2]])+COUNTIF(Table1[[#This Row],[S0_2]:[S2_2]],"&lt;"&amp;[[#This Row],[L_2]])</f>
        <v>0</v>
      </c>
      <c r="AX156">
        <f>_xlfn.MINIFS(Table1[[#This Row],[S0_2]:[S2_2]],Table1[[#This Row],[S0_2]:[S2_2]],"&gt;="&amp;[[#This Row],[L_2]],Table1[[#This Row],[S0_2]:[S2_2]],"&lt;="&amp;[[#This Row],[U_2]])</f>
        <v>0</v>
      </c>
      <c r="AY156">
        <f>_xlfn.MAXIFS(Table1[[#This Row],[S0_2]:[S2_2]],Table1[[#This Row],[S0_2]:[S2_2]],"&gt;="&amp;[[#This Row],[L_2]],Table1[[#This Row],[S0_2]:[S2_2]],"&lt;="&amp;[[#This Row],[U_2]])</f>
        <v>0</v>
      </c>
      <c r="AZ156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56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56">
        <f>IF([[#This Row],[Std_2]]&gt;0,ROUND([[#This Row],[Range_2]]/(6*[[#This Row],[Std_2]]),2),0)</f>
        <v>0</v>
      </c>
      <c r="BC156">
        <f>IF([[#This Row],[Std_2]]&gt;0,ROUND(MIN(ABS([[#This Row],[U_2]]-[[#This Row],[Mean_2]])/(3*[[#This Row],[Std_2]]),ABS([[#This Row],[Mean_2]]-[[#This Row],[L_2]])/(3*[[#This Row],[Std_2]])),2),0)</f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K156">
        <v>4372000000</v>
      </c>
      <c r="BL156">
        <v>4372000000</v>
      </c>
      <c r="BM156">
        <v>4372000000</v>
      </c>
      <c r="BO156" t="s">
        <v>73</v>
      </c>
      <c r="BP156" t="s">
        <v>74</v>
      </c>
    </row>
    <row r="157" spans="1:68">
      <c r="A157" t="s">
        <v>257</v>
      </c>
      <c r="B157" t="s">
        <v>70</v>
      </c>
      <c r="C157" t="s">
        <v>71</v>
      </c>
      <c r="D157" t="s">
        <v>258</v>
      </c>
      <c r="J157">
        <v>4500000000</v>
      </c>
      <c r="K157">
        <v>2000000000</v>
      </c>
      <c r="L157">
        <v>7000000000</v>
      </c>
      <c r="M157">
        <v>2000000000</v>
      </c>
      <c r="N157">
        <v>7000000000</v>
      </c>
      <c r="O157">
        <f>1</f>
        <v>0</v>
      </c>
      <c r="P157">
        <f>1</f>
        <v>0</v>
      </c>
      <c r="Q157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57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57">
        <f>[[#This Row],[U_1]]-[[#This Row],[L_1]]</f>
        <v>0</v>
      </c>
      <c r="T157">
        <f>COUNTIF(Table1[[#This Row],[S0_1]:[S1_1]],"&gt;"&amp;[[#This Row],[U_1]])+COUNTIF(Table1[[#This Row],[S0_1]:[S1_1]],"&lt;"&amp;[[#This Row],[L_1]])</f>
        <v>0</v>
      </c>
      <c r="V157">
        <f>_xlfn.MINIFS(Table1[[#This Row],[S0_1]:[S1_1]],Table1[[#This Row],[S0_1]:[S1_1]],"&gt;="&amp;[[#This Row],[L_1]],Table1[[#This Row],[S0_1]:[S1_1]],"&lt;="&amp;[[#This Row],[U_1]])</f>
        <v>0</v>
      </c>
      <c r="W157">
        <f>_xlfn.MAXIFS(Table1[[#This Row],[S0_1]:[S1_1]],Table1[[#This Row],[S0_1]:[S1_1]],"&gt;="&amp;[[#This Row],[L_1]],Table1[[#This Row],[S0_1]:[S1_1]],"&lt;="&amp;[[#This Row],[U_1]])</f>
        <v>0</v>
      </c>
      <c r="X157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57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57">
        <f>IF([[#This Row],[Std_1]]&gt;0,ROUND([[#This Row],[Range_1]]/(6*[[#This Row],[Std_1]]),2),0)</f>
        <v>0</v>
      </c>
      <c r="AA157">
        <f>IF([[#This Row],[Std_1]]&gt;0,ROUND(MIN(ABS([[#This Row],[U_1]]-[[#This Row],[Mean_1]])/(3*[[#This Row],[Std_1]]),ABS([[#This Row],[Mean_1]]-[[#This Row],[L_1]])/(3*[[#This Row],[Std_1]])),2),0)</f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I157">
        <v>5680000000</v>
      </c>
      <c r="AJ157">
        <v>5680000000</v>
      </c>
      <c r="AL157">
        <v>4500000000</v>
      </c>
      <c r="AM157">
        <v>2000000000</v>
      </c>
      <c r="AN157">
        <v>7000000000</v>
      </c>
      <c r="AO157">
        <v>2000000000</v>
      </c>
      <c r="AP157">
        <v>7000000000</v>
      </c>
      <c r="AQ157">
        <f>1</f>
        <v>0</v>
      </c>
      <c r="AR157">
        <f>1</f>
        <v>0</v>
      </c>
      <c r="AS157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57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57">
        <f>[[#This Row],[U_2]]-[[#This Row],[L_2]]</f>
        <v>0</v>
      </c>
      <c r="AV157">
        <f>COUNTIF(Table1[[#This Row],[S0_2]:[S2_2]],"&gt;"&amp;[[#This Row],[U_2]])+COUNTIF(Table1[[#This Row],[S0_2]:[S2_2]],"&lt;"&amp;[[#This Row],[L_2]])</f>
        <v>0</v>
      </c>
      <c r="AX157">
        <f>_xlfn.MINIFS(Table1[[#This Row],[S0_2]:[S2_2]],Table1[[#This Row],[S0_2]:[S2_2]],"&gt;="&amp;[[#This Row],[L_2]],Table1[[#This Row],[S0_2]:[S2_2]],"&lt;="&amp;[[#This Row],[U_2]])</f>
        <v>0</v>
      </c>
      <c r="AY157">
        <f>_xlfn.MAXIFS(Table1[[#This Row],[S0_2]:[S2_2]],Table1[[#This Row],[S0_2]:[S2_2]],"&gt;="&amp;[[#This Row],[L_2]],Table1[[#This Row],[S0_2]:[S2_2]],"&lt;="&amp;[[#This Row],[U_2]])</f>
        <v>0</v>
      </c>
      <c r="AZ157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57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57">
        <f>IF([[#This Row],[Std_2]]&gt;0,ROUND([[#This Row],[Range_2]]/(6*[[#This Row],[Std_2]]),2),0)</f>
        <v>0</v>
      </c>
      <c r="BC157">
        <f>IF([[#This Row],[Std_2]]&gt;0,ROUND(MIN(ABS([[#This Row],[U_2]]-[[#This Row],[Mean_2]])/(3*[[#This Row],[Std_2]]),ABS([[#This Row],[Mean_2]]-[[#This Row],[L_2]])/(3*[[#This Row],[Std_2]])),2),0)</f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K157">
        <v>5680000000</v>
      </c>
      <c r="BL157">
        <v>5680000000</v>
      </c>
      <c r="BM157">
        <v>5680000000</v>
      </c>
      <c r="BO157" t="s">
        <v>73</v>
      </c>
      <c r="BP157" t="s">
        <v>77</v>
      </c>
    </row>
    <row r="158" spans="1:68">
      <c r="A158" t="s">
        <v>259</v>
      </c>
      <c r="B158" t="s">
        <v>70</v>
      </c>
      <c r="C158" t="s">
        <v>71</v>
      </c>
      <c r="D158" t="s">
        <v>260</v>
      </c>
      <c r="J158">
        <v>4500000000</v>
      </c>
      <c r="K158">
        <v>2000000000</v>
      </c>
      <c r="L158">
        <v>7000000000</v>
      </c>
      <c r="M158">
        <v>2000000000</v>
      </c>
      <c r="N158">
        <v>7000000000</v>
      </c>
      <c r="O158">
        <f>1</f>
        <v>0</v>
      </c>
      <c r="P158">
        <f>1</f>
        <v>0</v>
      </c>
      <c r="Q158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58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58">
        <f>[[#This Row],[U_1]]-[[#This Row],[L_1]]</f>
        <v>0</v>
      </c>
      <c r="T158">
        <f>COUNTIF(Table1[[#This Row],[S0_1]:[S1_1]],"&gt;"&amp;[[#This Row],[U_1]])+COUNTIF(Table1[[#This Row],[S0_1]:[S1_1]],"&lt;"&amp;[[#This Row],[L_1]])</f>
        <v>0</v>
      </c>
      <c r="V158">
        <f>_xlfn.MINIFS(Table1[[#This Row],[S0_1]:[S1_1]],Table1[[#This Row],[S0_1]:[S1_1]],"&gt;="&amp;[[#This Row],[L_1]],Table1[[#This Row],[S0_1]:[S1_1]],"&lt;="&amp;[[#This Row],[U_1]])</f>
        <v>0</v>
      </c>
      <c r="W158">
        <f>_xlfn.MAXIFS(Table1[[#This Row],[S0_1]:[S1_1]],Table1[[#This Row],[S0_1]:[S1_1]],"&gt;="&amp;[[#This Row],[L_1]],Table1[[#This Row],[S0_1]:[S1_1]],"&lt;="&amp;[[#This Row],[U_1]])</f>
        <v>0</v>
      </c>
      <c r="X158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58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58">
        <f>IF([[#This Row],[Std_1]]&gt;0,ROUND([[#This Row],[Range_1]]/(6*[[#This Row],[Std_1]]),2),0)</f>
        <v>0</v>
      </c>
      <c r="AA158">
        <f>IF([[#This Row],[Std_1]]&gt;0,ROUND(MIN(ABS([[#This Row],[U_1]]-[[#This Row],[Mean_1]])/(3*[[#This Row],[Std_1]]),ABS([[#This Row],[Mean_1]]-[[#This Row],[L_1]])/(3*[[#This Row],[Std_1]])),2),0)</f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I158">
        <v>3073000000</v>
      </c>
      <c r="AJ158">
        <v>3073000000</v>
      </c>
      <c r="AL158">
        <v>4500000000</v>
      </c>
      <c r="AM158">
        <v>2000000000</v>
      </c>
      <c r="AN158">
        <v>7000000000</v>
      </c>
      <c r="AO158">
        <v>2000000000</v>
      </c>
      <c r="AP158">
        <v>7000000000</v>
      </c>
      <c r="AQ158">
        <f>1</f>
        <v>0</v>
      </c>
      <c r="AR158">
        <f>1</f>
        <v>0</v>
      </c>
      <c r="AS158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58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58">
        <f>[[#This Row],[U_2]]-[[#This Row],[L_2]]</f>
        <v>0</v>
      </c>
      <c r="AV158">
        <f>COUNTIF(Table1[[#This Row],[S0_2]:[S2_2]],"&gt;"&amp;[[#This Row],[U_2]])+COUNTIF(Table1[[#This Row],[S0_2]:[S2_2]],"&lt;"&amp;[[#This Row],[L_2]])</f>
        <v>0</v>
      </c>
      <c r="AX158">
        <f>_xlfn.MINIFS(Table1[[#This Row],[S0_2]:[S2_2]],Table1[[#This Row],[S0_2]:[S2_2]],"&gt;="&amp;[[#This Row],[L_2]],Table1[[#This Row],[S0_2]:[S2_2]],"&lt;="&amp;[[#This Row],[U_2]])</f>
        <v>0</v>
      </c>
      <c r="AY158">
        <f>_xlfn.MAXIFS(Table1[[#This Row],[S0_2]:[S2_2]],Table1[[#This Row],[S0_2]:[S2_2]],"&gt;="&amp;[[#This Row],[L_2]],Table1[[#This Row],[S0_2]:[S2_2]],"&lt;="&amp;[[#This Row],[U_2]])</f>
        <v>0</v>
      </c>
      <c r="AZ158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58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58">
        <f>IF([[#This Row],[Std_2]]&gt;0,ROUND([[#This Row],[Range_2]]/(6*[[#This Row],[Std_2]]),2),0)</f>
        <v>0</v>
      </c>
      <c r="BC158">
        <f>IF([[#This Row],[Std_2]]&gt;0,ROUND(MIN(ABS([[#This Row],[U_2]]-[[#This Row],[Mean_2]])/(3*[[#This Row],[Std_2]]),ABS([[#This Row],[Mean_2]]-[[#This Row],[L_2]])/(3*[[#This Row],[Std_2]])),2),0)</f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K158">
        <v>3073000000</v>
      </c>
      <c r="BL158">
        <v>3073000000</v>
      </c>
      <c r="BM158">
        <v>3073000000</v>
      </c>
      <c r="BO158" t="s">
        <v>73</v>
      </c>
      <c r="BP158" t="s">
        <v>80</v>
      </c>
    </row>
    <row r="159" spans="1:68">
      <c r="A159" t="s">
        <v>261</v>
      </c>
      <c r="B159" t="s">
        <v>70</v>
      </c>
      <c r="C159" t="s">
        <v>71</v>
      </c>
      <c r="D159" t="s">
        <v>262</v>
      </c>
      <c r="J159">
        <v>4500000000</v>
      </c>
      <c r="K159">
        <v>2000000000</v>
      </c>
      <c r="L159">
        <v>7000000000</v>
      </c>
      <c r="M159">
        <v>2000000000</v>
      </c>
      <c r="N159">
        <v>7000000000</v>
      </c>
      <c r="O159">
        <f>1</f>
        <v>0</v>
      </c>
      <c r="P159">
        <f>1</f>
        <v>0</v>
      </c>
      <c r="Q159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59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59">
        <f>[[#This Row],[U_1]]-[[#This Row],[L_1]]</f>
        <v>0</v>
      </c>
      <c r="T159">
        <f>COUNTIF(Table1[[#This Row],[S0_1]:[S1_1]],"&gt;"&amp;[[#This Row],[U_1]])+COUNTIF(Table1[[#This Row],[S0_1]:[S1_1]],"&lt;"&amp;[[#This Row],[L_1]])</f>
        <v>0</v>
      </c>
      <c r="V159">
        <f>_xlfn.MINIFS(Table1[[#This Row],[S0_1]:[S1_1]],Table1[[#This Row],[S0_1]:[S1_1]],"&gt;="&amp;[[#This Row],[L_1]],Table1[[#This Row],[S0_1]:[S1_1]],"&lt;="&amp;[[#This Row],[U_1]])</f>
        <v>0</v>
      </c>
      <c r="W159">
        <f>_xlfn.MAXIFS(Table1[[#This Row],[S0_1]:[S1_1]],Table1[[#This Row],[S0_1]:[S1_1]],"&gt;="&amp;[[#This Row],[L_1]],Table1[[#This Row],[S0_1]:[S1_1]],"&lt;="&amp;[[#This Row],[U_1]])</f>
        <v>0</v>
      </c>
      <c r="X159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59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59">
        <f>IF([[#This Row],[Std_1]]&gt;0,ROUND([[#This Row],[Range_1]]/(6*[[#This Row],[Std_1]]),2),0)</f>
        <v>0</v>
      </c>
      <c r="AA159">
        <f>IF([[#This Row],[Std_1]]&gt;0,ROUND(MIN(ABS([[#This Row],[U_1]]-[[#This Row],[Mean_1]])/(3*[[#This Row],[Std_1]]),ABS([[#This Row],[Mean_1]]-[[#This Row],[L_1]])/(3*[[#This Row],[Std_1]])),2),0)</f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I159">
        <v>5680000000</v>
      </c>
      <c r="AJ159">
        <v>5680000000</v>
      </c>
      <c r="AL159">
        <v>4500000000</v>
      </c>
      <c r="AM159">
        <v>2000000000</v>
      </c>
      <c r="AN159">
        <v>7000000000</v>
      </c>
      <c r="AO159">
        <v>2000000000</v>
      </c>
      <c r="AP159">
        <v>7000000000</v>
      </c>
      <c r="AQ159">
        <f>1</f>
        <v>0</v>
      </c>
      <c r="AR159">
        <f>1</f>
        <v>0</v>
      </c>
      <c r="AS159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59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59">
        <f>[[#This Row],[U_2]]-[[#This Row],[L_2]]</f>
        <v>0</v>
      </c>
      <c r="AV159">
        <f>COUNTIF(Table1[[#This Row],[S0_2]:[S2_2]],"&gt;"&amp;[[#This Row],[U_2]])+COUNTIF(Table1[[#This Row],[S0_2]:[S2_2]],"&lt;"&amp;[[#This Row],[L_2]])</f>
        <v>0</v>
      </c>
      <c r="AX159">
        <f>_xlfn.MINIFS(Table1[[#This Row],[S0_2]:[S2_2]],Table1[[#This Row],[S0_2]:[S2_2]],"&gt;="&amp;[[#This Row],[L_2]],Table1[[#This Row],[S0_2]:[S2_2]],"&lt;="&amp;[[#This Row],[U_2]])</f>
        <v>0</v>
      </c>
      <c r="AY159">
        <f>_xlfn.MAXIFS(Table1[[#This Row],[S0_2]:[S2_2]],Table1[[#This Row],[S0_2]:[S2_2]],"&gt;="&amp;[[#This Row],[L_2]],Table1[[#This Row],[S0_2]:[S2_2]],"&lt;="&amp;[[#This Row],[U_2]])</f>
        <v>0</v>
      </c>
      <c r="AZ159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59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59">
        <f>IF([[#This Row],[Std_2]]&gt;0,ROUND([[#This Row],[Range_2]]/(6*[[#This Row],[Std_2]]),2),0)</f>
        <v>0</v>
      </c>
      <c r="BC159">
        <f>IF([[#This Row],[Std_2]]&gt;0,ROUND(MIN(ABS([[#This Row],[U_2]]-[[#This Row],[Mean_2]])/(3*[[#This Row],[Std_2]]),ABS([[#This Row],[Mean_2]]-[[#This Row],[L_2]])/(3*[[#This Row],[Std_2]])),2),0)</f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K159">
        <v>5680000000</v>
      </c>
      <c r="BL159">
        <v>5680000000</v>
      </c>
      <c r="BM159">
        <v>5680000000</v>
      </c>
      <c r="BO159" t="s">
        <v>83</v>
      </c>
      <c r="BP159" t="s">
        <v>77</v>
      </c>
    </row>
    <row r="160" spans="1:68">
      <c r="A160" t="s">
        <v>263</v>
      </c>
      <c r="B160" t="s">
        <v>70</v>
      </c>
      <c r="C160" t="s">
        <v>71</v>
      </c>
      <c r="D160" t="s">
        <v>264</v>
      </c>
      <c r="J160">
        <v>4500000000</v>
      </c>
      <c r="K160">
        <v>2000000000</v>
      </c>
      <c r="L160">
        <v>7000000000</v>
      </c>
      <c r="M160">
        <v>2000000000</v>
      </c>
      <c r="N160">
        <v>7000000000</v>
      </c>
      <c r="O160">
        <f>1</f>
        <v>0</v>
      </c>
      <c r="P160">
        <f>1</f>
        <v>0</v>
      </c>
      <c r="Q160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60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60">
        <f>[[#This Row],[U_1]]-[[#This Row],[L_1]]</f>
        <v>0</v>
      </c>
      <c r="T160">
        <f>COUNTIF(Table1[[#This Row],[S0_1]:[S1_1]],"&gt;"&amp;[[#This Row],[U_1]])+COUNTIF(Table1[[#This Row],[S0_1]:[S1_1]],"&lt;"&amp;[[#This Row],[L_1]])</f>
        <v>0</v>
      </c>
      <c r="V160">
        <f>_xlfn.MINIFS(Table1[[#This Row],[S0_1]:[S1_1]],Table1[[#This Row],[S0_1]:[S1_1]],"&gt;="&amp;[[#This Row],[L_1]],Table1[[#This Row],[S0_1]:[S1_1]],"&lt;="&amp;[[#This Row],[U_1]])</f>
        <v>0</v>
      </c>
      <c r="W160">
        <f>_xlfn.MAXIFS(Table1[[#This Row],[S0_1]:[S1_1]],Table1[[#This Row],[S0_1]:[S1_1]],"&gt;="&amp;[[#This Row],[L_1]],Table1[[#This Row],[S0_1]:[S1_1]],"&lt;="&amp;[[#This Row],[U_1]])</f>
        <v>0</v>
      </c>
      <c r="X160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60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60">
        <f>IF([[#This Row],[Std_1]]&gt;0,ROUND([[#This Row],[Range_1]]/(6*[[#This Row],[Std_1]]),2),0)</f>
        <v>0</v>
      </c>
      <c r="AA160">
        <f>IF([[#This Row],[Std_1]]&gt;0,ROUND(MIN(ABS([[#This Row],[U_1]]-[[#This Row],[Mean_1]])/(3*[[#This Row],[Std_1]]),ABS([[#This Row],[Mean_1]]-[[#This Row],[L_1]])/(3*[[#This Row],[Std_1]])),2),0)</f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I160">
        <v>3073000000</v>
      </c>
      <c r="AJ160">
        <v>3073000000</v>
      </c>
      <c r="AL160">
        <v>4500000000</v>
      </c>
      <c r="AM160">
        <v>2000000000</v>
      </c>
      <c r="AN160">
        <v>7000000000</v>
      </c>
      <c r="AO160">
        <v>2000000000</v>
      </c>
      <c r="AP160">
        <v>7000000000</v>
      </c>
      <c r="AQ160">
        <f>1</f>
        <v>0</v>
      </c>
      <c r="AR160">
        <f>1</f>
        <v>0</v>
      </c>
      <c r="AS160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60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60">
        <f>[[#This Row],[U_2]]-[[#This Row],[L_2]]</f>
        <v>0</v>
      </c>
      <c r="AV160">
        <f>COUNTIF(Table1[[#This Row],[S0_2]:[S2_2]],"&gt;"&amp;[[#This Row],[U_2]])+COUNTIF(Table1[[#This Row],[S0_2]:[S2_2]],"&lt;"&amp;[[#This Row],[L_2]])</f>
        <v>0</v>
      </c>
      <c r="AX160">
        <f>_xlfn.MINIFS(Table1[[#This Row],[S0_2]:[S2_2]],Table1[[#This Row],[S0_2]:[S2_2]],"&gt;="&amp;[[#This Row],[L_2]],Table1[[#This Row],[S0_2]:[S2_2]],"&lt;="&amp;[[#This Row],[U_2]])</f>
        <v>0</v>
      </c>
      <c r="AY160">
        <f>_xlfn.MAXIFS(Table1[[#This Row],[S0_2]:[S2_2]],Table1[[#This Row],[S0_2]:[S2_2]],"&gt;="&amp;[[#This Row],[L_2]],Table1[[#This Row],[S0_2]:[S2_2]],"&lt;="&amp;[[#This Row],[U_2]])</f>
        <v>0</v>
      </c>
      <c r="AZ160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60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60">
        <f>IF([[#This Row],[Std_2]]&gt;0,ROUND([[#This Row],[Range_2]]/(6*[[#This Row],[Std_2]]),2),0)</f>
        <v>0</v>
      </c>
      <c r="BC160">
        <f>IF([[#This Row],[Std_2]]&gt;0,ROUND(MIN(ABS([[#This Row],[U_2]]-[[#This Row],[Mean_2]])/(3*[[#This Row],[Std_2]]),ABS([[#This Row],[Mean_2]]-[[#This Row],[L_2]])/(3*[[#This Row],[Std_2]])),2),0)</f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K160">
        <v>3073000000</v>
      </c>
      <c r="BL160">
        <v>3073000000</v>
      </c>
      <c r="BM160">
        <v>3073000000</v>
      </c>
      <c r="BO160" t="s">
        <v>83</v>
      </c>
      <c r="BP160" t="s">
        <v>80</v>
      </c>
    </row>
    <row r="161" spans="1:68">
      <c r="A161" t="s">
        <v>265</v>
      </c>
      <c r="B161" t="s">
        <v>70</v>
      </c>
      <c r="C161" t="s">
        <v>71</v>
      </c>
      <c r="D161" t="s">
        <v>266</v>
      </c>
      <c r="J161">
        <v>4500000000</v>
      </c>
      <c r="K161">
        <v>2000000000</v>
      </c>
      <c r="L161">
        <v>7000000000</v>
      </c>
      <c r="M161">
        <v>2000000000</v>
      </c>
      <c r="N161">
        <v>7000000000</v>
      </c>
      <c r="O161">
        <f>1</f>
        <v>0</v>
      </c>
      <c r="P161">
        <f>1</f>
        <v>0</v>
      </c>
      <c r="Q161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61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61">
        <f>[[#This Row],[U_1]]-[[#This Row],[L_1]]</f>
        <v>0</v>
      </c>
      <c r="T161">
        <f>COUNTIF(Table1[[#This Row],[S0_1]:[S1_1]],"&gt;"&amp;[[#This Row],[U_1]])+COUNTIF(Table1[[#This Row],[S0_1]:[S1_1]],"&lt;"&amp;[[#This Row],[L_1]])</f>
        <v>0</v>
      </c>
      <c r="V161">
        <f>_xlfn.MINIFS(Table1[[#This Row],[S0_1]:[S1_1]],Table1[[#This Row],[S0_1]:[S1_1]],"&gt;="&amp;[[#This Row],[L_1]],Table1[[#This Row],[S0_1]:[S1_1]],"&lt;="&amp;[[#This Row],[U_1]])</f>
        <v>0</v>
      </c>
      <c r="W161">
        <f>_xlfn.MAXIFS(Table1[[#This Row],[S0_1]:[S1_1]],Table1[[#This Row],[S0_1]:[S1_1]],"&gt;="&amp;[[#This Row],[L_1]],Table1[[#This Row],[S0_1]:[S1_1]],"&lt;="&amp;[[#This Row],[U_1]])</f>
        <v>0</v>
      </c>
      <c r="X161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61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61">
        <f>IF([[#This Row],[Std_1]]&gt;0,ROUND([[#This Row],[Range_1]]/(6*[[#This Row],[Std_1]]),2),0)</f>
        <v>0</v>
      </c>
      <c r="AA161">
        <f>IF([[#This Row],[Std_1]]&gt;0,ROUND(MIN(ABS([[#This Row],[U_1]]-[[#This Row],[Mean_1]])/(3*[[#This Row],[Std_1]]),ABS([[#This Row],[Mean_1]]-[[#This Row],[L_1]])/(3*[[#This Row],[Std_1]])),2),0)</f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I161">
        <v>4373000000</v>
      </c>
      <c r="AJ161">
        <v>4373000000</v>
      </c>
      <c r="AL161">
        <v>4500000000</v>
      </c>
      <c r="AM161">
        <v>2000000000</v>
      </c>
      <c r="AN161">
        <v>7000000000</v>
      </c>
      <c r="AO161">
        <v>2000000000</v>
      </c>
      <c r="AP161">
        <v>7000000000</v>
      </c>
      <c r="AQ161">
        <f>1</f>
        <v>0</v>
      </c>
      <c r="AR161">
        <f>1</f>
        <v>0</v>
      </c>
      <c r="AS161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61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61">
        <f>[[#This Row],[U_2]]-[[#This Row],[L_2]]</f>
        <v>0</v>
      </c>
      <c r="AV161">
        <f>COUNTIF(Table1[[#This Row],[S0_2]:[S2_2]],"&gt;"&amp;[[#This Row],[U_2]])+COUNTIF(Table1[[#This Row],[S0_2]:[S2_2]],"&lt;"&amp;[[#This Row],[L_2]])</f>
        <v>0</v>
      </c>
      <c r="AX161">
        <f>_xlfn.MINIFS(Table1[[#This Row],[S0_2]:[S2_2]],Table1[[#This Row],[S0_2]:[S2_2]],"&gt;="&amp;[[#This Row],[L_2]],Table1[[#This Row],[S0_2]:[S2_2]],"&lt;="&amp;[[#This Row],[U_2]])</f>
        <v>0</v>
      </c>
      <c r="AY161">
        <f>_xlfn.MAXIFS(Table1[[#This Row],[S0_2]:[S2_2]],Table1[[#This Row],[S0_2]:[S2_2]],"&gt;="&amp;[[#This Row],[L_2]],Table1[[#This Row],[S0_2]:[S2_2]],"&lt;="&amp;[[#This Row],[U_2]])</f>
        <v>0</v>
      </c>
      <c r="AZ161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61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61">
        <f>IF([[#This Row],[Std_2]]&gt;0,ROUND([[#This Row],[Range_2]]/(6*[[#This Row],[Std_2]]),2),0)</f>
        <v>0</v>
      </c>
      <c r="BC161">
        <f>IF([[#This Row],[Std_2]]&gt;0,ROUND(MIN(ABS([[#This Row],[U_2]]-[[#This Row],[Mean_2]])/(3*[[#This Row],[Std_2]]),ABS([[#This Row],[Mean_2]]-[[#This Row],[L_2]])/(3*[[#This Row],[Std_2]])),2),0)</f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K161">
        <v>4373000000</v>
      </c>
      <c r="BL161">
        <v>4373000000</v>
      </c>
      <c r="BM161">
        <v>4373000000</v>
      </c>
      <c r="BO161" t="s">
        <v>83</v>
      </c>
      <c r="BP161" t="s">
        <v>74</v>
      </c>
    </row>
    <row r="162" spans="1:68">
      <c r="A162" t="s">
        <v>267</v>
      </c>
      <c r="B162" t="s">
        <v>70</v>
      </c>
      <c r="C162" t="s">
        <v>71</v>
      </c>
      <c r="D162" t="s">
        <v>268</v>
      </c>
      <c r="J162">
        <v>4500000000</v>
      </c>
      <c r="K162">
        <v>2000000000</v>
      </c>
      <c r="L162">
        <v>7000000000</v>
      </c>
      <c r="M162">
        <v>2000000000</v>
      </c>
      <c r="N162">
        <v>7000000000</v>
      </c>
      <c r="O162">
        <f>1</f>
        <v>0</v>
      </c>
      <c r="P162">
        <f>1</f>
        <v>0</v>
      </c>
      <c r="Q162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62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62">
        <f>[[#This Row],[U_1]]-[[#This Row],[L_1]]</f>
        <v>0</v>
      </c>
      <c r="T162">
        <f>COUNTIF(Table1[[#This Row],[S0_1]:[S1_1]],"&gt;"&amp;[[#This Row],[U_1]])+COUNTIF(Table1[[#This Row],[S0_1]:[S1_1]],"&lt;"&amp;[[#This Row],[L_1]])</f>
        <v>0</v>
      </c>
      <c r="V162">
        <f>_xlfn.MINIFS(Table1[[#This Row],[S0_1]:[S1_1]],Table1[[#This Row],[S0_1]:[S1_1]],"&gt;="&amp;[[#This Row],[L_1]],Table1[[#This Row],[S0_1]:[S1_1]],"&lt;="&amp;[[#This Row],[U_1]])</f>
        <v>0</v>
      </c>
      <c r="W162">
        <f>_xlfn.MAXIFS(Table1[[#This Row],[S0_1]:[S1_1]],Table1[[#This Row],[S0_1]:[S1_1]],"&gt;="&amp;[[#This Row],[L_1]],Table1[[#This Row],[S0_1]:[S1_1]],"&lt;="&amp;[[#This Row],[U_1]])</f>
        <v>0</v>
      </c>
      <c r="X162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62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62">
        <f>IF([[#This Row],[Std_1]]&gt;0,ROUND([[#This Row],[Range_1]]/(6*[[#This Row],[Std_1]]),2),0)</f>
        <v>0</v>
      </c>
      <c r="AA162">
        <f>IF([[#This Row],[Std_1]]&gt;0,ROUND(MIN(ABS([[#This Row],[U_1]]-[[#This Row],[Mean_1]])/(3*[[#This Row],[Std_1]]),ABS([[#This Row],[Mean_1]]-[[#This Row],[L_1]])/(3*[[#This Row],[Std_1]])),2),0)</f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I162">
        <v>4894000000</v>
      </c>
      <c r="AJ162">
        <v>4894000000</v>
      </c>
      <c r="AL162">
        <v>4500000000</v>
      </c>
      <c r="AM162">
        <v>2000000000</v>
      </c>
      <c r="AN162">
        <v>7000000000</v>
      </c>
      <c r="AO162">
        <v>2000000000</v>
      </c>
      <c r="AP162">
        <v>7000000000</v>
      </c>
      <c r="AQ162">
        <f>1</f>
        <v>0</v>
      </c>
      <c r="AR162">
        <f>1</f>
        <v>0</v>
      </c>
      <c r="AS162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62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62">
        <f>[[#This Row],[U_2]]-[[#This Row],[L_2]]</f>
        <v>0</v>
      </c>
      <c r="AV162">
        <f>COUNTIF(Table1[[#This Row],[S0_2]:[S2_2]],"&gt;"&amp;[[#This Row],[U_2]])+COUNTIF(Table1[[#This Row],[S0_2]:[S2_2]],"&lt;"&amp;[[#This Row],[L_2]])</f>
        <v>0</v>
      </c>
      <c r="AX162">
        <f>_xlfn.MINIFS(Table1[[#This Row],[S0_2]:[S2_2]],Table1[[#This Row],[S0_2]:[S2_2]],"&gt;="&amp;[[#This Row],[L_2]],Table1[[#This Row],[S0_2]:[S2_2]],"&lt;="&amp;[[#This Row],[U_2]])</f>
        <v>0</v>
      </c>
      <c r="AY162">
        <f>_xlfn.MAXIFS(Table1[[#This Row],[S0_2]:[S2_2]],Table1[[#This Row],[S0_2]:[S2_2]],"&gt;="&amp;[[#This Row],[L_2]],Table1[[#This Row],[S0_2]:[S2_2]],"&lt;="&amp;[[#This Row],[U_2]])</f>
        <v>0</v>
      </c>
      <c r="AZ162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62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62">
        <f>IF([[#This Row],[Std_2]]&gt;0,ROUND([[#This Row],[Range_2]]/(6*[[#This Row],[Std_2]]),2),0)</f>
        <v>0</v>
      </c>
      <c r="BC162">
        <f>IF([[#This Row],[Std_2]]&gt;0,ROUND(MIN(ABS([[#This Row],[U_2]]-[[#This Row],[Mean_2]])/(3*[[#This Row],[Std_2]]),ABS([[#This Row],[Mean_2]]-[[#This Row],[L_2]])/(3*[[#This Row],[Std_2]])),2),0)</f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K162">
        <v>4894000000</v>
      </c>
      <c r="BL162">
        <v>4894000000</v>
      </c>
      <c r="BM162">
        <v>4894000000</v>
      </c>
      <c r="BO162" t="s">
        <v>73</v>
      </c>
      <c r="BP162" t="s">
        <v>90</v>
      </c>
    </row>
    <row r="163" spans="1:68">
      <c r="A163" t="s">
        <v>269</v>
      </c>
      <c r="B163" t="s">
        <v>70</v>
      </c>
      <c r="C163" t="s">
        <v>71</v>
      </c>
      <c r="D163" t="s">
        <v>270</v>
      </c>
      <c r="J163">
        <v>4500000000</v>
      </c>
      <c r="K163">
        <v>2000000000</v>
      </c>
      <c r="L163">
        <v>7000000000</v>
      </c>
      <c r="M163">
        <v>2000000000</v>
      </c>
      <c r="N163">
        <v>7000000000</v>
      </c>
      <c r="O163">
        <f>1</f>
        <v>0</v>
      </c>
      <c r="P163">
        <f>1</f>
        <v>0</v>
      </c>
      <c r="Q163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63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63">
        <f>[[#This Row],[U_1]]-[[#This Row],[L_1]]</f>
        <v>0</v>
      </c>
      <c r="T163">
        <f>COUNTIF(Table1[[#This Row],[S0_1]:[S1_1]],"&gt;"&amp;[[#This Row],[U_1]])+COUNTIF(Table1[[#This Row],[S0_1]:[S1_1]],"&lt;"&amp;[[#This Row],[L_1]])</f>
        <v>0</v>
      </c>
      <c r="V163">
        <f>_xlfn.MINIFS(Table1[[#This Row],[S0_1]:[S1_1]],Table1[[#This Row],[S0_1]:[S1_1]],"&gt;="&amp;[[#This Row],[L_1]],Table1[[#This Row],[S0_1]:[S1_1]],"&lt;="&amp;[[#This Row],[U_1]])</f>
        <v>0</v>
      </c>
      <c r="W163">
        <f>_xlfn.MAXIFS(Table1[[#This Row],[S0_1]:[S1_1]],Table1[[#This Row],[S0_1]:[S1_1]],"&gt;="&amp;[[#This Row],[L_1]],Table1[[#This Row],[S0_1]:[S1_1]],"&lt;="&amp;[[#This Row],[U_1]])</f>
        <v>0</v>
      </c>
      <c r="X163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63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63">
        <f>IF([[#This Row],[Std_1]]&gt;0,ROUND([[#This Row],[Range_1]]/(6*[[#This Row],[Std_1]]),2),0)</f>
        <v>0</v>
      </c>
      <c r="AA163">
        <f>IF([[#This Row],[Std_1]]&gt;0,ROUND(MIN(ABS([[#This Row],[U_1]]-[[#This Row],[Mean_1]])/(3*[[#This Row],[Std_1]]),ABS([[#This Row],[Mean_1]]-[[#This Row],[L_1]])/(3*[[#This Row],[Std_1]])),2),0)</f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I163">
        <v>5417000000</v>
      </c>
      <c r="AJ163">
        <v>5417000000</v>
      </c>
      <c r="AL163">
        <v>4500000000</v>
      </c>
      <c r="AM163">
        <v>2000000000</v>
      </c>
      <c r="AN163">
        <v>7000000000</v>
      </c>
      <c r="AO163">
        <v>2000000000</v>
      </c>
      <c r="AP163">
        <v>7000000000</v>
      </c>
      <c r="AQ163">
        <f>1</f>
        <v>0</v>
      </c>
      <c r="AR163">
        <f>1</f>
        <v>0</v>
      </c>
      <c r="AS163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63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63">
        <f>[[#This Row],[U_2]]-[[#This Row],[L_2]]</f>
        <v>0</v>
      </c>
      <c r="AV163">
        <f>COUNTIF(Table1[[#This Row],[S0_2]:[S2_2]],"&gt;"&amp;[[#This Row],[U_2]])+COUNTIF(Table1[[#This Row],[S0_2]:[S2_2]],"&lt;"&amp;[[#This Row],[L_2]])</f>
        <v>0</v>
      </c>
      <c r="AX163">
        <f>_xlfn.MINIFS(Table1[[#This Row],[S0_2]:[S2_2]],Table1[[#This Row],[S0_2]:[S2_2]],"&gt;="&amp;[[#This Row],[L_2]],Table1[[#This Row],[S0_2]:[S2_2]],"&lt;="&amp;[[#This Row],[U_2]])</f>
        <v>0</v>
      </c>
      <c r="AY163">
        <f>_xlfn.MAXIFS(Table1[[#This Row],[S0_2]:[S2_2]],Table1[[#This Row],[S0_2]:[S2_2]],"&gt;="&amp;[[#This Row],[L_2]],Table1[[#This Row],[S0_2]:[S2_2]],"&lt;="&amp;[[#This Row],[U_2]])</f>
        <v>0</v>
      </c>
      <c r="AZ163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63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63">
        <f>IF([[#This Row],[Std_2]]&gt;0,ROUND([[#This Row],[Range_2]]/(6*[[#This Row],[Std_2]]),2),0)</f>
        <v>0</v>
      </c>
      <c r="BC163">
        <f>IF([[#This Row],[Std_2]]&gt;0,ROUND(MIN(ABS([[#This Row],[U_2]]-[[#This Row],[Mean_2]])/(3*[[#This Row],[Std_2]]),ABS([[#This Row],[Mean_2]]-[[#This Row],[L_2]])/(3*[[#This Row],[Std_2]])),2),0)</f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K163">
        <v>5417000000</v>
      </c>
      <c r="BL163">
        <v>5417000000</v>
      </c>
      <c r="BM163">
        <v>5417000000</v>
      </c>
      <c r="BO163" t="s">
        <v>73</v>
      </c>
      <c r="BP163" t="s">
        <v>93</v>
      </c>
    </row>
    <row r="164" spans="1:68">
      <c r="A164" t="s">
        <v>271</v>
      </c>
      <c r="B164" t="s">
        <v>70</v>
      </c>
      <c r="C164" t="s">
        <v>71</v>
      </c>
      <c r="D164" t="s">
        <v>272</v>
      </c>
      <c r="J164">
        <v>4500000000</v>
      </c>
      <c r="K164">
        <v>2000000000</v>
      </c>
      <c r="L164">
        <v>7000000000</v>
      </c>
      <c r="M164">
        <v>2000000000</v>
      </c>
      <c r="N164">
        <v>7000000000</v>
      </c>
      <c r="O164">
        <f>1</f>
        <v>0</v>
      </c>
      <c r="P164">
        <f>1</f>
        <v>0</v>
      </c>
      <c r="Q164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64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64">
        <f>[[#This Row],[U_1]]-[[#This Row],[L_1]]</f>
        <v>0</v>
      </c>
      <c r="T164">
        <f>COUNTIF(Table1[[#This Row],[S0_1]:[S1_1]],"&gt;"&amp;[[#This Row],[U_1]])+COUNTIF(Table1[[#This Row],[S0_1]:[S1_1]],"&lt;"&amp;[[#This Row],[L_1]])</f>
        <v>0</v>
      </c>
      <c r="V164">
        <f>_xlfn.MINIFS(Table1[[#This Row],[S0_1]:[S1_1]],Table1[[#This Row],[S0_1]:[S1_1]],"&gt;="&amp;[[#This Row],[L_1]],Table1[[#This Row],[S0_1]:[S1_1]],"&lt;="&amp;[[#This Row],[U_1]])</f>
        <v>0</v>
      </c>
      <c r="W164">
        <f>_xlfn.MAXIFS(Table1[[#This Row],[S0_1]:[S1_1]],Table1[[#This Row],[S0_1]:[S1_1]],"&gt;="&amp;[[#This Row],[L_1]],Table1[[#This Row],[S0_1]:[S1_1]],"&lt;="&amp;[[#This Row],[U_1]])</f>
        <v>0</v>
      </c>
      <c r="X164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64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64">
        <f>IF([[#This Row],[Std_1]]&gt;0,ROUND([[#This Row],[Range_1]]/(6*[[#This Row],[Std_1]]),2),0)</f>
        <v>0</v>
      </c>
      <c r="AA164">
        <f>IF([[#This Row],[Std_1]]&gt;0,ROUND(MIN(ABS([[#This Row],[U_1]]-[[#This Row],[Mean_1]])/(3*[[#This Row],[Std_1]]),ABS([[#This Row],[Mean_1]]-[[#This Row],[L_1]])/(3*[[#This Row],[Std_1]])),2),0)</f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I164">
        <v>5680000000</v>
      </c>
      <c r="AJ164">
        <v>5680000000</v>
      </c>
      <c r="AL164">
        <v>4500000000</v>
      </c>
      <c r="AM164">
        <v>2000000000</v>
      </c>
      <c r="AN164">
        <v>7000000000</v>
      </c>
      <c r="AO164">
        <v>2000000000</v>
      </c>
      <c r="AP164">
        <v>7000000000</v>
      </c>
      <c r="AQ164">
        <f>1</f>
        <v>0</v>
      </c>
      <c r="AR164">
        <f>1</f>
        <v>0</v>
      </c>
      <c r="AS164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64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64">
        <f>[[#This Row],[U_2]]-[[#This Row],[L_2]]</f>
        <v>0</v>
      </c>
      <c r="AV164">
        <f>COUNTIF(Table1[[#This Row],[S0_2]:[S2_2]],"&gt;"&amp;[[#This Row],[U_2]])+COUNTIF(Table1[[#This Row],[S0_2]:[S2_2]],"&lt;"&amp;[[#This Row],[L_2]])</f>
        <v>0</v>
      </c>
      <c r="AX164">
        <f>_xlfn.MINIFS(Table1[[#This Row],[S0_2]:[S2_2]],Table1[[#This Row],[S0_2]:[S2_2]],"&gt;="&amp;[[#This Row],[L_2]],Table1[[#This Row],[S0_2]:[S2_2]],"&lt;="&amp;[[#This Row],[U_2]])</f>
        <v>0</v>
      </c>
      <c r="AY164">
        <f>_xlfn.MAXIFS(Table1[[#This Row],[S0_2]:[S2_2]],Table1[[#This Row],[S0_2]:[S2_2]],"&gt;="&amp;[[#This Row],[L_2]],Table1[[#This Row],[S0_2]:[S2_2]],"&lt;="&amp;[[#This Row],[U_2]])</f>
        <v>0</v>
      </c>
      <c r="AZ164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64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64">
        <f>IF([[#This Row],[Std_2]]&gt;0,ROUND([[#This Row],[Range_2]]/(6*[[#This Row],[Std_2]]),2),0)</f>
        <v>0</v>
      </c>
      <c r="BC164">
        <f>IF([[#This Row],[Std_2]]&gt;0,ROUND(MIN(ABS([[#This Row],[U_2]]-[[#This Row],[Mean_2]])/(3*[[#This Row],[Std_2]]),ABS([[#This Row],[Mean_2]]-[[#This Row],[L_2]])/(3*[[#This Row],[Std_2]])),2),0)</f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K164">
        <v>5680000000</v>
      </c>
      <c r="BL164">
        <v>5680000000</v>
      </c>
      <c r="BM164">
        <v>5680000000</v>
      </c>
      <c r="BO164" t="s">
        <v>96</v>
      </c>
      <c r="BP164" t="s">
        <v>77</v>
      </c>
    </row>
    <row r="165" spans="1:68">
      <c r="A165" t="s">
        <v>273</v>
      </c>
      <c r="B165" t="s">
        <v>70</v>
      </c>
      <c r="C165" t="s">
        <v>71</v>
      </c>
      <c r="D165" t="s">
        <v>274</v>
      </c>
      <c r="J165">
        <v>4500000000</v>
      </c>
      <c r="K165">
        <v>2000000000</v>
      </c>
      <c r="L165">
        <v>7000000000</v>
      </c>
      <c r="M165">
        <v>2000000000</v>
      </c>
      <c r="N165">
        <v>7000000000</v>
      </c>
      <c r="O165">
        <f>1</f>
        <v>0</v>
      </c>
      <c r="P165">
        <f>1</f>
        <v>0</v>
      </c>
      <c r="Q165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65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65">
        <f>[[#This Row],[U_1]]-[[#This Row],[L_1]]</f>
        <v>0</v>
      </c>
      <c r="T165">
        <f>COUNTIF(Table1[[#This Row],[S0_1]:[S1_1]],"&gt;"&amp;[[#This Row],[U_1]])+COUNTIF(Table1[[#This Row],[S0_1]:[S1_1]],"&lt;"&amp;[[#This Row],[L_1]])</f>
        <v>0</v>
      </c>
      <c r="V165">
        <f>_xlfn.MINIFS(Table1[[#This Row],[S0_1]:[S1_1]],Table1[[#This Row],[S0_1]:[S1_1]],"&gt;="&amp;[[#This Row],[L_1]],Table1[[#This Row],[S0_1]:[S1_1]],"&lt;="&amp;[[#This Row],[U_1]])</f>
        <v>0</v>
      </c>
      <c r="W165">
        <f>_xlfn.MAXIFS(Table1[[#This Row],[S0_1]:[S1_1]],Table1[[#This Row],[S0_1]:[S1_1]],"&gt;="&amp;[[#This Row],[L_1]],Table1[[#This Row],[S0_1]:[S1_1]],"&lt;="&amp;[[#This Row],[U_1]])</f>
        <v>0</v>
      </c>
      <c r="X165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65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65">
        <f>IF([[#This Row],[Std_1]]&gt;0,ROUND([[#This Row],[Range_1]]/(6*[[#This Row],[Std_1]]),2),0)</f>
        <v>0</v>
      </c>
      <c r="AA165">
        <f>IF([[#This Row],[Std_1]]&gt;0,ROUND(MIN(ABS([[#This Row],[U_1]]-[[#This Row],[Mean_1]])/(3*[[#This Row],[Std_1]]),ABS([[#This Row],[Mean_1]]-[[#This Row],[L_1]])/(3*[[#This Row],[Std_1]])),2),0)</f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I165">
        <v>5419000000</v>
      </c>
      <c r="AJ165">
        <v>5419000000</v>
      </c>
      <c r="AL165">
        <v>4500000000</v>
      </c>
      <c r="AM165">
        <v>2000000000</v>
      </c>
      <c r="AN165">
        <v>7000000000</v>
      </c>
      <c r="AO165">
        <v>2000000000</v>
      </c>
      <c r="AP165">
        <v>7000000000</v>
      </c>
      <c r="AQ165">
        <f>1</f>
        <v>0</v>
      </c>
      <c r="AR165">
        <f>1</f>
        <v>0</v>
      </c>
      <c r="AS165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65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65">
        <f>[[#This Row],[U_2]]-[[#This Row],[L_2]]</f>
        <v>0</v>
      </c>
      <c r="AV165">
        <f>COUNTIF(Table1[[#This Row],[S0_2]:[S2_2]],"&gt;"&amp;[[#This Row],[U_2]])+COUNTIF(Table1[[#This Row],[S0_2]:[S2_2]],"&lt;"&amp;[[#This Row],[L_2]])</f>
        <v>0</v>
      </c>
      <c r="AX165">
        <f>_xlfn.MINIFS(Table1[[#This Row],[S0_2]:[S2_2]],Table1[[#This Row],[S0_2]:[S2_2]],"&gt;="&amp;[[#This Row],[L_2]],Table1[[#This Row],[S0_2]:[S2_2]],"&lt;="&amp;[[#This Row],[U_2]])</f>
        <v>0</v>
      </c>
      <c r="AY165">
        <f>_xlfn.MAXIFS(Table1[[#This Row],[S0_2]:[S2_2]],Table1[[#This Row],[S0_2]:[S2_2]],"&gt;="&amp;[[#This Row],[L_2]],Table1[[#This Row],[S0_2]:[S2_2]],"&lt;="&amp;[[#This Row],[U_2]])</f>
        <v>0</v>
      </c>
      <c r="AZ165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65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65">
        <f>IF([[#This Row],[Std_2]]&gt;0,ROUND([[#This Row],[Range_2]]/(6*[[#This Row],[Std_2]]),2),0)</f>
        <v>0</v>
      </c>
      <c r="BC165">
        <f>IF([[#This Row],[Std_2]]&gt;0,ROUND(MIN(ABS([[#This Row],[U_2]]-[[#This Row],[Mean_2]])/(3*[[#This Row],[Std_2]]),ABS([[#This Row],[Mean_2]]-[[#This Row],[L_2]])/(3*[[#This Row],[Std_2]])),2),0)</f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K165">
        <v>5419000000</v>
      </c>
      <c r="BL165">
        <v>5419000000</v>
      </c>
      <c r="BM165">
        <v>5419000000</v>
      </c>
      <c r="BO165" t="s">
        <v>83</v>
      </c>
      <c r="BP165" t="s">
        <v>93</v>
      </c>
    </row>
    <row r="166" spans="1:68">
      <c r="A166" t="s">
        <v>275</v>
      </c>
      <c r="B166" t="s">
        <v>70</v>
      </c>
      <c r="C166" t="s">
        <v>71</v>
      </c>
      <c r="D166" t="s">
        <v>276</v>
      </c>
      <c r="J166">
        <v>4500000000</v>
      </c>
      <c r="K166">
        <v>2000000000</v>
      </c>
      <c r="L166">
        <v>7000000000</v>
      </c>
      <c r="M166">
        <v>2000000000</v>
      </c>
      <c r="N166">
        <v>7000000000</v>
      </c>
      <c r="O166">
        <f>1</f>
        <v>0</v>
      </c>
      <c r="P166">
        <f>1</f>
        <v>0</v>
      </c>
      <c r="Q166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66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66">
        <f>[[#This Row],[U_1]]-[[#This Row],[L_1]]</f>
        <v>0</v>
      </c>
      <c r="T166">
        <f>COUNTIF(Table1[[#This Row],[S0_1]:[S1_1]],"&gt;"&amp;[[#This Row],[U_1]])+COUNTIF(Table1[[#This Row],[S0_1]:[S1_1]],"&lt;"&amp;[[#This Row],[L_1]])</f>
        <v>0</v>
      </c>
      <c r="V166">
        <f>_xlfn.MINIFS(Table1[[#This Row],[S0_1]:[S1_1]],Table1[[#This Row],[S0_1]:[S1_1]],"&gt;="&amp;[[#This Row],[L_1]],Table1[[#This Row],[S0_1]:[S1_1]],"&lt;="&amp;[[#This Row],[U_1]])</f>
        <v>0</v>
      </c>
      <c r="W166">
        <f>_xlfn.MAXIFS(Table1[[#This Row],[S0_1]:[S1_1]],Table1[[#This Row],[S0_1]:[S1_1]],"&gt;="&amp;[[#This Row],[L_1]],Table1[[#This Row],[S0_1]:[S1_1]],"&lt;="&amp;[[#This Row],[U_1]])</f>
        <v>0</v>
      </c>
      <c r="X166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66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66">
        <f>IF([[#This Row],[Std_1]]&gt;0,ROUND([[#This Row],[Range_1]]/(6*[[#This Row],[Std_1]]),2),0)</f>
        <v>0</v>
      </c>
      <c r="AA166">
        <f>IF([[#This Row],[Std_1]]&gt;0,ROUND(MIN(ABS([[#This Row],[U_1]]-[[#This Row],[Mean_1]])/(3*[[#This Row],[Std_1]]),ABS([[#This Row],[Mean_1]]-[[#This Row],[L_1]])/(3*[[#This Row],[Std_1]])),2),0)</f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I166">
        <v>4895000000</v>
      </c>
      <c r="AJ166">
        <v>4895000000</v>
      </c>
      <c r="AL166">
        <v>4500000000</v>
      </c>
      <c r="AM166">
        <v>2000000000</v>
      </c>
      <c r="AN166">
        <v>7000000000</v>
      </c>
      <c r="AO166">
        <v>2000000000</v>
      </c>
      <c r="AP166">
        <v>7000000000</v>
      </c>
      <c r="AQ166">
        <f>1</f>
        <v>0</v>
      </c>
      <c r="AR166">
        <f>1</f>
        <v>0</v>
      </c>
      <c r="AS166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66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66">
        <f>[[#This Row],[U_2]]-[[#This Row],[L_2]]</f>
        <v>0</v>
      </c>
      <c r="AV166">
        <f>COUNTIF(Table1[[#This Row],[S0_2]:[S2_2]],"&gt;"&amp;[[#This Row],[U_2]])+COUNTIF(Table1[[#This Row],[S0_2]:[S2_2]],"&lt;"&amp;[[#This Row],[L_2]])</f>
        <v>0</v>
      </c>
      <c r="AX166">
        <f>_xlfn.MINIFS(Table1[[#This Row],[S0_2]:[S2_2]],Table1[[#This Row],[S0_2]:[S2_2]],"&gt;="&amp;[[#This Row],[L_2]],Table1[[#This Row],[S0_2]:[S2_2]],"&lt;="&amp;[[#This Row],[U_2]])</f>
        <v>0</v>
      </c>
      <c r="AY166">
        <f>_xlfn.MAXIFS(Table1[[#This Row],[S0_2]:[S2_2]],Table1[[#This Row],[S0_2]:[S2_2]],"&gt;="&amp;[[#This Row],[L_2]],Table1[[#This Row],[S0_2]:[S2_2]],"&lt;="&amp;[[#This Row],[U_2]])</f>
        <v>0</v>
      </c>
      <c r="AZ166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66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66">
        <f>IF([[#This Row],[Std_2]]&gt;0,ROUND([[#This Row],[Range_2]]/(6*[[#This Row],[Std_2]]),2),0)</f>
        <v>0</v>
      </c>
      <c r="BC166">
        <f>IF([[#This Row],[Std_2]]&gt;0,ROUND(MIN(ABS([[#This Row],[U_2]]-[[#This Row],[Mean_2]])/(3*[[#This Row],[Std_2]]),ABS([[#This Row],[Mean_2]]-[[#This Row],[L_2]])/(3*[[#This Row],[Std_2]])),2),0)</f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K166">
        <v>4895000000</v>
      </c>
      <c r="BL166">
        <v>4895000000</v>
      </c>
      <c r="BM166">
        <v>4895000000</v>
      </c>
      <c r="BO166" t="s">
        <v>83</v>
      </c>
      <c r="BP166" t="s">
        <v>90</v>
      </c>
    </row>
    <row r="167" spans="1:68">
      <c r="A167" t="s">
        <v>277</v>
      </c>
      <c r="B167" t="s">
        <v>70</v>
      </c>
      <c r="C167" t="s">
        <v>71</v>
      </c>
      <c r="D167" t="s">
        <v>278</v>
      </c>
      <c r="J167">
        <v>4500000000</v>
      </c>
      <c r="K167">
        <v>2000000000</v>
      </c>
      <c r="L167">
        <v>7000000000</v>
      </c>
      <c r="M167">
        <v>2000000000</v>
      </c>
      <c r="N167">
        <v>7000000000</v>
      </c>
      <c r="O167">
        <f>1</f>
        <v>0</v>
      </c>
      <c r="P167">
        <f>1</f>
        <v>0</v>
      </c>
      <c r="Q167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67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67">
        <f>[[#This Row],[U_1]]-[[#This Row],[L_1]]</f>
        <v>0</v>
      </c>
      <c r="T167">
        <f>COUNTIF(Table1[[#This Row],[S0_1]:[S1_1]],"&gt;"&amp;[[#This Row],[U_1]])+COUNTIF(Table1[[#This Row],[S0_1]:[S1_1]],"&lt;"&amp;[[#This Row],[L_1]])</f>
        <v>0</v>
      </c>
      <c r="V167">
        <f>_xlfn.MINIFS(Table1[[#This Row],[S0_1]:[S1_1]],Table1[[#This Row],[S0_1]:[S1_1]],"&gt;="&amp;[[#This Row],[L_1]],Table1[[#This Row],[S0_1]:[S1_1]],"&lt;="&amp;[[#This Row],[U_1]])</f>
        <v>0</v>
      </c>
      <c r="W167">
        <f>_xlfn.MAXIFS(Table1[[#This Row],[S0_1]:[S1_1]],Table1[[#This Row],[S0_1]:[S1_1]],"&gt;="&amp;[[#This Row],[L_1]],Table1[[#This Row],[S0_1]:[S1_1]],"&lt;="&amp;[[#This Row],[U_1]])</f>
        <v>0</v>
      </c>
      <c r="X167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67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67">
        <f>IF([[#This Row],[Std_1]]&gt;0,ROUND([[#This Row],[Range_1]]/(6*[[#This Row],[Std_1]]),2),0)</f>
        <v>0</v>
      </c>
      <c r="AA167">
        <f>IF([[#This Row],[Std_1]]&gt;0,ROUND(MIN(ABS([[#This Row],[U_1]]-[[#This Row],[Mean_1]])/(3*[[#This Row],[Std_1]]),ABS([[#This Row],[Mean_1]]-[[#This Row],[L_1]])/(3*[[#This Row],[Std_1]])),2),0)</f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I167">
        <v>4374000000</v>
      </c>
      <c r="AJ167">
        <v>4374000000</v>
      </c>
      <c r="AL167">
        <v>4500000000</v>
      </c>
      <c r="AM167">
        <v>2000000000</v>
      </c>
      <c r="AN167">
        <v>7000000000</v>
      </c>
      <c r="AO167">
        <v>2000000000</v>
      </c>
      <c r="AP167">
        <v>7000000000</v>
      </c>
      <c r="AQ167">
        <f>1</f>
        <v>0</v>
      </c>
      <c r="AR167">
        <f>1</f>
        <v>0</v>
      </c>
      <c r="AS167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67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67">
        <f>[[#This Row],[U_2]]-[[#This Row],[L_2]]</f>
        <v>0</v>
      </c>
      <c r="AV167">
        <f>COUNTIF(Table1[[#This Row],[S0_2]:[S2_2]],"&gt;"&amp;[[#This Row],[U_2]])+COUNTIF(Table1[[#This Row],[S0_2]:[S2_2]],"&lt;"&amp;[[#This Row],[L_2]])</f>
        <v>0</v>
      </c>
      <c r="AX167">
        <f>_xlfn.MINIFS(Table1[[#This Row],[S0_2]:[S2_2]],Table1[[#This Row],[S0_2]:[S2_2]],"&gt;="&amp;[[#This Row],[L_2]],Table1[[#This Row],[S0_2]:[S2_2]],"&lt;="&amp;[[#This Row],[U_2]])</f>
        <v>0</v>
      </c>
      <c r="AY167">
        <f>_xlfn.MAXIFS(Table1[[#This Row],[S0_2]:[S2_2]],Table1[[#This Row],[S0_2]:[S2_2]],"&gt;="&amp;[[#This Row],[L_2]],Table1[[#This Row],[S0_2]:[S2_2]],"&lt;="&amp;[[#This Row],[U_2]])</f>
        <v>0</v>
      </c>
      <c r="AZ167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67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67">
        <f>IF([[#This Row],[Std_2]]&gt;0,ROUND([[#This Row],[Range_2]]/(6*[[#This Row],[Std_2]]),2),0)</f>
        <v>0</v>
      </c>
      <c r="BC167">
        <f>IF([[#This Row],[Std_2]]&gt;0,ROUND(MIN(ABS([[#This Row],[U_2]]-[[#This Row],[Mean_2]])/(3*[[#This Row],[Std_2]]),ABS([[#This Row],[Mean_2]]-[[#This Row],[L_2]])/(3*[[#This Row],[Std_2]])),2),0)</f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K167">
        <v>4374000000</v>
      </c>
      <c r="BL167">
        <v>4374000000</v>
      </c>
      <c r="BM167">
        <v>4374000000</v>
      </c>
      <c r="BO167" t="s">
        <v>96</v>
      </c>
      <c r="BP167" t="s">
        <v>74</v>
      </c>
    </row>
    <row r="168" spans="1:68">
      <c r="A168" t="s">
        <v>279</v>
      </c>
      <c r="B168" t="s">
        <v>70</v>
      </c>
      <c r="C168" t="s">
        <v>71</v>
      </c>
      <c r="D168" t="s">
        <v>280</v>
      </c>
      <c r="J168">
        <v>4500000000</v>
      </c>
      <c r="K168">
        <v>2000000000</v>
      </c>
      <c r="L168">
        <v>7000000000</v>
      </c>
      <c r="M168">
        <v>2000000000</v>
      </c>
      <c r="N168">
        <v>7000000000</v>
      </c>
      <c r="O168">
        <f>1</f>
        <v>0</v>
      </c>
      <c r="P168">
        <f>1</f>
        <v>0</v>
      </c>
      <c r="Q168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68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68">
        <f>[[#This Row],[U_1]]-[[#This Row],[L_1]]</f>
        <v>0</v>
      </c>
      <c r="T168">
        <f>COUNTIF(Table1[[#This Row],[S0_1]:[S1_1]],"&gt;"&amp;[[#This Row],[U_1]])+COUNTIF(Table1[[#This Row],[S0_1]:[S1_1]],"&lt;"&amp;[[#This Row],[L_1]])</f>
        <v>0</v>
      </c>
      <c r="V168">
        <f>_xlfn.MINIFS(Table1[[#This Row],[S0_1]:[S1_1]],Table1[[#This Row],[S0_1]:[S1_1]],"&gt;="&amp;[[#This Row],[L_1]],Table1[[#This Row],[S0_1]:[S1_1]],"&lt;="&amp;[[#This Row],[U_1]])</f>
        <v>0</v>
      </c>
      <c r="W168">
        <f>_xlfn.MAXIFS(Table1[[#This Row],[S0_1]:[S1_1]],Table1[[#This Row],[S0_1]:[S1_1]],"&gt;="&amp;[[#This Row],[L_1]],Table1[[#This Row],[S0_1]:[S1_1]],"&lt;="&amp;[[#This Row],[U_1]])</f>
        <v>0</v>
      </c>
      <c r="X168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68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68">
        <f>IF([[#This Row],[Std_1]]&gt;0,ROUND([[#This Row],[Range_1]]/(6*[[#This Row],[Std_1]]),2),0)</f>
        <v>0</v>
      </c>
      <c r="AA168">
        <f>IF([[#This Row],[Std_1]]&gt;0,ROUND(MIN(ABS([[#This Row],[U_1]]-[[#This Row],[Mean_1]])/(3*[[#This Row],[Std_1]]),ABS([[#This Row],[Mean_1]]-[[#This Row],[L_1]])/(3*[[#This Row],[Std_1]])),2),0)</f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I168">
        <v>3853000000</v>
      </c>
      <c r="AJ168">
        <v>3853000000</v>
      </c>
      <c r="AL168">
        <v>4500000000</v>
      </c>
      <c r="AM168">
        <v>2000000000</v>
      </c>
      <c r="AN168">
        <v>7000000000</v>
      </c>
      <c r="AO168">
        <v>2000000000</v>
      </c>
      <c r="AP168">
        <v>7000000000</v>
      </c>
      <c r="AQ168">
        <f>1</f>
        <v>0</v>
      </c>
      <c r="AR168">
        <f>1</f>
        <v>0</v>
      </c>
      <c r="AS168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68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68">
        <f>[[#This Row],[U_2]]-[[#This Row],[L_2]]</f>
        <v>0</v>
      </c>
      <c r="AV168">
        <f>COUNTIF(Table1[[#This Row],[S0_2]:[S2_2]],"&gt;"&amp;[[#This Row],[U_2]])+COUNTIF(Table1[[#This Row],[S0_2]:[S2_2]],"&lt;"&amp;[[#This Row],[L_2]])</f>
        <v>0</v>
      </c>
      <c r="AX168">
        <f>_xlfn.MINIFS(Table1[[#This Row],[S0_2]:[S2_2]],Table1[[#This Row],[S0_2]:[S2_2]],"&gt;="&amp;[[#This Row],[L_2]],Table1[[#This Row],[S0_2]:[S2_2]],"&lt;="&amp;[[#This Row],[U_2]])</f>
        <v>0</v>
      </c>
      <c r="AY168">
        <f>_xlfn.MAXIFS(Table1[[#This Row],[S0_2]:[S2_2]],Table1[[#This Row],[S0_2]:[S2_2]],"&gt;="&amp;[[#This Row],[L_2]],Table1[[#This Row],[S0_2]:[S2_2]],"&lt;="&amp;[[#This Row],[U_2]])</f>
        <v>0</v>
      </c>
      <c r="AZ168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68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68">
        <f>IF([[#This Row],[Std_2]]&gt;0,ROUND([[#This Row],[Range_2]]/(6*[[#This Row],[Std_2]]),2),0)</f>
        <v>0</v>
      </c>
      <c r="BC168">
        <f>IF([[#This Row],[Std_2]]&gt;0,ROUND(MIN(ABS([[#This Row],[U_2]]-[[#This Row],[Mean_2]])/(3*[[#This Row],[Std_2]]),ABS([[#This Row],[Mean_2]]-[[#This Row],[L_2]])/(3*[[#This Row],[Std_2]])),2),0)</f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K168">
        <v>3853000000</v>
      </c>
      <c r="BL168">
        <v>3853000000</v>
      </c>
      <c r="BM168">
        <v>3853000000</v>
      </c>
      <c r="BO168" t="s">
        <v>73</v>
      </c>
      <c r="BP168" t="s">
        <v>105</v>
      </c>
    </row>
    <row r="169" spans="1:68">
      <c r="A169" t="s">
        <v>281</v>
      </c>
      <c r="B169" t="s">
        <v>70</v>
      </c>
      <c r="C169" t="s">
        <v>71</v>
      </c>
      <c r="D169" t="s">
        <v>282</v>
      </c>
      <c r="J169">
        <v>4500000000</v>
      </c>
      <c r="K169">
        <v>2000000000</v>
      </c>
      <c r="L169">
        <v>7000000000</v>
      </c>
      <c r="M169">
        <v>2000000000</v>
      </c>
      <c r="N169">
        <v>7000000000</v>
      </c>
      <c r="O169">
        <f>1</f>
        <v>0</v>
      </c>
      <c r="P169">
        <f>1</f>
        <v>0</v>
      </c>
      <c r="Q169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69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69">
        <f>[[#This Row],[U_1]]-[[#This Row],[L_1]]</f>
        <v>0</v>
      </c>
      <c r="T169">
        <f>COUNTIF(Table1[[#This Row],[S0_1]:[S1_1]],"&gt;"&amp;[[#This Row],[U_1]])+COUNTIF(Table1[[#This Row],[S0_1]:[S1_1]],"&lt;"&amp;[[#This Row],[L_1]])</f>
        <v>0</v>
      </c>
      <c r="V169">
        <f>_xlfn.MINIFS(Table1[[#This Row],[S0_1]:[S1_1]],Table1[[#This Row],[S0_1]:[S1_1]],"&gt;="&amp;[[#This Row],[L_1]],Table1[[#This Row],[S0_1]:[S1_1]],"&lt;="&amp;[[#This Row],[U_1]])</f>
        <v>0</v>
      </c>
      <c r="W169">
        <f>_xlfn.MAXIFS(Table1[[#This Row],[S0_1]:[S1_1]],Table1[[#This Row],[S0_1]:[S1_1]],"&gt;="&amp;[[#This Row],[L_1]],Table1[[#This Row],[S0_1]:[S1_1]],"&lt;="&amp;[[#This Row],[U_1]])</f>
        <v>0</v>
      </c>
      <c r="X169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69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69">
        <f>IF([[#This Row],[Std_1]]&gt;0,ROUND([[#This Row],[Range_1]]/(6*[[#This Row],[Std_1]]),2),0)</f>
        <v>0</v>
      </c>
      <c r="AA169">
        <f>IF([[#This Row],[Std_1]]&gt;0,ROUND(MIN(ABS([[#This Row],[U_1]]-[[#This Row],[Mean_1]])/(3*[[#This Row],[Std_1]]),ABS([[#This Row],[Mean_1]]-[[#This Row],[L_1]])/(3*[[#This Row],[Std_1]])),2),0)</f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I169">
        <v>3333000000</v>
      </c>
      <c r="AJ169">
        <v>3333000000</v>
      </c>
      <c r="AL169">
        <v>4500000000</v>
      </c>
      <c r="AM169">
        <v>2000000000</v>
      </c>
      <c r="AN169">
        <v>7000000000</v>
      </c>
      <c r="AO169">
        <v>2000000000</v>
      </c>
      <c r="AP169">
        <v>7000000000</v>
      </c>
      <c r="AQ169">
        <f>1</f>
        <v>0</v>
      </c>
      <c r="AR169">
        <f>1</f>
        <v>0</v>
      </c>
      <c r="AS169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69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69">
        <f>[[#This Row],[U_2]]-[[#This Row],[L_2]]</f>
        <v>0</v>
      </c>
      <c r="AV169">
        <f>COUNTIF(Table1[[#This Row],[S0_2]:[S2_2]],"&gt;"&amp;[[#This Row],[U_2]])+COUNTIF(Table1[[#This Row],[S0_2]:[S2_2]],"&lt;"&amp;[[#This Row],[L_2]])</f>
        <v>0</v>
      </c>
      <c r="AX169">
        <f>_xlfn.MINIFS(Table1[[#This Row],[S0_2]:[S2_2]],Table1[[#This Row],[S0_2]:[S2_2]],"&gt;="&amp;[[#This Row],[L_2]],Table1[[#This Row],[S0_2]:[S2_2]],"&lt;="&amp;[[#This Row],[U_2]])</f>
        <v>0</v>
      </c>
      <c r="AY169">
        <f>_xlfn.MAXIFS(Table1[[#This Row],[S0_2]:[S2_2]],Table1[[#This Row],[S0_2]:[S2_2]],"&gt;="&amp;[[#This Row],[L_2]],Table1[[#This Row],[S0_2]:[S2_2]],"&lt;="&amp;[[#This Row],[U_2]])</f>
        <v>0</v>
      </c>
      <c r="AZ169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69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69">
        <f>IF([[#This Row],[Std_2]]&gt;0,ROUND([[#This Row],[Range_2]]/(6*[[#This Row],[Std_2]]),2),0)</f>
        <v>0</v>
      </c>
      <c r="BC169">
        <f>IF([[#This Row],[Std_2]]&gt;0,ROUND(MIN(ABS([[#This Row],[U_2]]-[[#This Row],[Mean_2]])/(3*[[#This Row],[Std_2]]),ABS([[#This Row],[Mean_2]]-[[#This Row],[L_2]])/(3*[[#This Row],[Std_2]])),2),0)</f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K169">
        <v>3333000000</v>
      </c>
      <c r="BL169">
        <v>3333000000</v>
      </c>
      <c r="BM169">
        <v>3333000000</v>
      </c>
      <c r="BO169" t="s">
        <v>73</v>
      </c>
      <c r="BP169" t="s">
        <v>108</v>
      </c>
    </row>
    <row r="170" spans="1:68">
      <c r="A170" t="s">
        <v>283</v>
      </c>
      <c r="B170" t="s">
        <v>70</v>
      </c>
      <c r="C170" t="s">
        <v>71</v>
      </c>
      <c r="D170" t="s">
        <v>284</v>
      </c>
      <c r="J170">
        <v>4500000000</v>
      </c>
      <c r="K170">
        <v>2000000000</v>
      </c>
      <c r="L170">
        <v>7000000000</v>
      </c>
      <c r="M170">
        <v>2000000000</v>
      </c>
      <c r="N170">
        <v>7000000000</v>
      </c>
      <c r="O170">
        <f>1</f>
        <v>0</v>
      </c>
      <c r="P170">
        <f>1</f>
        <v>0</v>
      </c>
      <c r="Q170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70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70">
        <f>[[#This Row],[U_1]]-[[#This Row],[L_1]]</f>
        <v>0</v>
      </c>
      <c r="T170">
        <f>COUNTIF(Table1[[#This Row],[S0_1]:[S1_1]],"&gt;"&amp;[[#This Row],[U_1]])+COUNTIF(Table1[[#This Row],[S0_1]:[S1_1]],"&lt;"&amp;[[#This Row],[L_1]])</f>
        <v>0</v>
      </c>
      <c r="V170">
        <f>_xlfn.MINIFS(Table1[[#This Row],[S0_1]:[S1_1]],Table1[[#This Row],[S0_1]:[S1_1]],"&gt;="&amp;[[#This Row],[L_1]],Table1[[#This Row],[S0_1]:[S1_1]],"&lt;="&amp;[[#This Row],[U_1]])</f>
        <v>0</v>
      </c>
      <c r="W170">
        <f>_xlfn.MAXIFS(Table1[[#This Row],[S0_1]:[S1_1]],Table1[[#This Row],[S0_1]:[S1_1]],"&gt;="&amp;[[#This Row],[L_1]],Table1[[#This Row],[S0_1]:[S1_1]],"&lt;="&amp;[[#This Row],[U_1]])</f>
        <v>0</v>
      </c>
      <c r="X170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70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70">
        <f>IF([[#This Row],[Std_1]]&gt;0,ROUND([[#This Row],[Range_1]]/(6*[[#This Row],[Std_1]]),2),0)</f>
        <v>0</v>
      </c>
      <c r="AA170">
        <f>IF([[#This Row],[Std_1]]&gt;0,ROUND(MIN(ABS([[#This Row],[U_1]]-[[#This Row],[Mean_1]])/(3*[[#This Row],[Std_1]]),ABS([[#This Row],[Mean_1]]-[[#This Row],[L_1]])/(3*[[#This Row],[Std_1]])),2),0)</f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I170">
        <v>3073000000</v>
      </c>
      <c r="AJ170">
        <v>3073000000</v>
      </c>
      <c r="AL170">
        <v>4500000000</v>
      </c>
      <c r="AM170">
        <v>2000000000</v>
      </c>
      <c r="AN170">
        <v>7000000000</v>
      </c>
      <c r="AO170">
        <v>2000000000</v>
      </c>
      <c r="AP170">
        <v>7000000000</v>
      </c>
      <c r="AQ170">
        <f>1</f>
        <v>0</v>
      </c>
      <c r="AR170">
        <f>1</f>
        <v>0</v>
      </c>
      <c r="AS170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70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70">
        <f>[[#This Row],[U_2]]-[[#This Row],[L_2]]</f>
        <v>0</v>
      </c>
      <c r="AV170">
        <f>COUNTIF(Table1[[#This Row],[S0_2]:[S2_2]],"&gt;"&amp;[[#This Row],[U_2]])+COUNTIF(Table1[[#This Row],[S0_2]:[S2_2]],"&lt;"&amp;[[#This Row],[L_2]])</f>
        <v>0</v>
      </c>
      <c r="AX170">
        <f>_xlfn.MINIFS(Table1[[#This Row],[S0_2]:[S2_2]],Table1[[#This Row],[S0_2]:[S2_2]],"&gt;="&amp;[[#This Row],[L_2]],Table1[[#This Row],[S0_2]:[S2_2]],"&lt;="&amp;[[#This Row],[U_2]])</f>
        <v>0</v>
      </c>
      <c r="AY170">
        <f>_xlfn.MAXIFS(Table1[[#This Row],[S0_2]:[S2_2]],Table1[[#This Row],[S0_2]:[S2_2]],"&gt;="&amp;[[#This Row],[L_2]],Table1[[#This Row],[S0_2]:[S2_2]],"&lt;="&amp;[[#This Row],[U_2]])</f>
        <v>0</v>
      </c>
      <c r="AZ170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70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70">
        <f>IF([[#This Row],[Std_2]]&gt;0,ROUND([[#This Row],[Range_2]]/(6*[[#This Row],[Std_2]]),2),0)</f>
        <v>0</v>
      </c>
      <c r="BC170">
        <f>IF([[#This Row],[Std_2]]&gt;0,ROUND(MIN(ABS([[#This Row],[U_2]]-[[#This Row],[Mean_2]])/(3*[[#This Row],[Std_2]]),ABS([[#This Row],[Mean_2]]-[[#This Row],[L_2]])/(3*[[#This Row],[Std_2]])),2),0)</f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K170">
        <v>3073000000</v>
      </c>
      <c r="BL170">
        <v>3073000000</v>
      </c>
      <c r="BM170">
        <v>3073000000</v>
      </c>
      <c r="BO170" t="s">
        <v>96</v>
      </c>
      <c r="BP170" t="s">
        <v>80</v>
      </c>
    </row>
    <row r="171" spans="1:68">
      <c r="A171" t="s">
        <v>285</v>
      </c>
      <c r="B171" t="s">
        <v>70</v>
      </c>
      <c r="C171" t="s">
        <v>71</v>
      </c>
      <c r="D171" t="s">
        <v>286</v>
      </c>
      <c r="J171">
        <v>4500000000</v>
      </c>
      <c r="K171">
        <v>2000000000</v>
      </c>
      <c r="L171">
        <v>7000000000</v>
      </c>
      <c r="M171">
        <v>2000000000</v>
      </c>
      <c r="N171">
        <v>7000000000</v>
      </c>
      <c r="O171">
        <f>1</f>
        <v>0</v>
      </c>
      <c r="P171">
        <f>1</f>
        <v>0</v>
      </c>
      <c r="Q171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71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71">
        <f>[[#This Row],[U_1]]-[[#This Row],[L_1]]</f>
        <v>0</v>
      </c>
      <c r="T171">
        <f>COUNTIF(Table1[[#This Row],[S0_1]:[S1_1]],"&gt;"&amp;[[#This Row],[U_1]])+COUNTIF(Table1[[#This Row],[S0_1]:[S1_1]],"&lt;"&amp;[[#This Row],[L_1]])</f>
        <v>0</v>
      </c>
      <c r="V171">
        <f>_xlfn.MINIFS(Table1[[#This Row],[S0_1]:[S1_1]],Table1[[#This Row],[S0_1]:[S1_1]],"&gt;="&amp;[[#This Row],[L_1]],Table1[[#This Row],[S0_1]:[S1_1]],"&lt;="&amp;[[#This Row],[U_1]])</f>
        <v>0</v>
      </c>
      <c r="W171">
        <f>_xlfn.MAXIFS(Table1[[#This Row],[S0_1]:[S1_1]],Table1[[#This Row],[S0_1]:[S1_1]],"&gt;="&amp;[[#This Row],[L_1]],Table1[[#This Row],[S0_1]:[S1_1]],"&lt;="&amp;[[#This Row],[U_1]])</f>
        <v>0</v>
      </c>
      <c r="X171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71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71">
        <f>IF([[#This Row],[Std_1]]&gt;0,ROUND([[#This Row],[Range_1]]/(6*[[#This Row],[Std_1]]),2),0)</f>
        <v>0</v>
      </c>
      <c r="AA171">
        <f>IF([[#This Row],[Std_1]]&gt;0,ROUND(MIN(ABS([[#This Row],[U_1]]-[[#This Row],[Mean_1]])/(3*[[#This Row],[Std_1]]),ABS([[#This Row],[Mean_1]]-[[#This Row],[L_1]])/(3*[[#This Row],[Std_1]])),2),0)</f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I171">
        <v>3332000000</v>
      </c>
      <c r="AJ171">
        <v>3332000000</v>
      </c>
      <c r="AL171">
        <v>4500000000</v>
      </c>
      <c r="AM171">
        <v>2000000000</v>
      </c>
      <c r="AN171">
        <v>7000000000</v>
      </c>
      <c r="AO171">
        <v>2000000000</v>
      </c>
      <c r="AP171">
        <v>7000000000</v>
      </c>
      <c r="AQ171">
        <f>1</f>
        <v>0</v>
      </c>
      <c r="AR171">
        <f>1</f>
        <v>0</v>
      </c>
      <c r="AS171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71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71">
        <f>[[#This Row],[U_2]]-[[#This Row],[L_2]]</f>
        <v>0</v>
      </c>
      <c r="AV171">
        <f>COUNTIF(Table1[[#This Row],[S0_2]:[S2_2]],"&gt;"&amp;[[#This Row],[U_2]])+COUNTIF(Table1[[#This Row],[S0_2]:[S2_2]],"&lt;"&amp;[[#This Row],[L_2]])</f>
        <v>0</v>
      </c>
      <c r="AX171">
        <f>_xlfn.MINIFS(Table1[[#This Row],[S0_2]:[S2_2]],Table1[[#This Row],[S0_2]:[S2_2]],"&gt;="&amp;[[#This Row],[L_2]],Table1[[#This Row],[S0_2]:[S2_2]],"&lt;="&amp;[[#This Row],[U_2]])</f>
        <v>0</v>
      </c>
      <c r="AY171">
        <f>_xlfn.MAXIFS(Table1[[#This Row],[S0_2]:[S2_2]],Table1[[#This Row],[S0_2]:[S2_2]],"&gt;="&amp;[[#This Row],[L_2]],Table1[[#This Row],[S0_2]:[S2_2]],"&lt;="&amp;[[#This Row],[U_2]])</f>
        <v>0</v>
      </c>
      <c r="AZ171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71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71">
        <f>IF([[#This Row],[Std_2]]&gt;0,ROUND([[#This Row],[Range_2]]/(6*[[#This Row],[Std_2]]),2),0)</f>
        <v>0</v>
      </c>
      <c r="BC171">
        <f>IF([[#This Row],[Std_2]]&gt;0,ROUND(MIN(ABS([[#This Row],[U_2]]-[[#This Row],[Mean_2]])/(3*[[#This Row],[Std_2]]),ABS([[#This Row],[Mean_2]]-[[#This Row],[L_2]])/(3*[[#This Row],[Std_2]])),2),0)</f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K171">
        <v>3332000000</v>
      </c>
      <c r="BL171">
        <v>3332000000</v>
      </c>
      <c r="BM171">
        <v>3332000000</v>
      </c>
      <c r="BO171" t="s">
        <v>83</v>
      </c>
      <c r="BP171" t="s">
        <v>108</v>
      </c>
    </row>
    <row r="172" spans="1:68">
      <c r="A172" t="s">
        <v>287</v>
      </c>
      <c r="B172" t="s">
        <v>70</v>
      </c>
      <c r="C172" t="s">
        <v>71</v>
      </c>
      <c r="D172" t="s">
        <v>288</v>
      </c>
      <c r="J172">
        <v>4500000000</v>
      </c>
      <c r="K172">
        <v>2000000000</v>
      </c>
      <c r="L172">
        <v>7000000000</v>
      </c>
      <c r="M172">
        <v>2000000000</v>
      </c>
      <c r="N172">
        <v>7000000000</v>
      </c>
      <c r="O172">
        <f>1</f>
        <v>0</v>
      </c>
      <c r="P172">
        <f>1</f>
        <v>0</v>
      </c>
      <c r="Q172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72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72">
        <f>[[#This Row],[U_1]]-[[#This Row],[L_1]]</f>
        <v>0</v>
      </c>
      <c r="T172">
        <f>COUNTIF(Table1[[#This Row],[S0_1]:[S1_1]],"&gt;"&amp;[[#This Row],[U_1]])+COUNTIF(Table1[[#This Row],[S0_1]:[S1_1]],"&lt;"&amp;[[#This Row],[L_1]])</f>
        <v>0</v>
      </c>
      <c r="V172">
        <f>_xlfn.MINIFS(Table1[[#This Row],[S0_1]:[S1_1]],Table1[[#This Row],[S0_1]:[S1_1]],"&gt;="&amp;[[#This Row],[L_1]],Table1[[#This Row],[S0_1]:[S1_1]],"&lt;="&amp;[[#This Row],[U_1]])</f>
        <v>0</v>
      </c>
      <c r="W172">
        <f>_xlfn.MAXIFS(Table1[[#This Row],[S0_1]:[S1_1]],Table1[[#This Row],[S0_1]:[S1_1]],"&gt;="&amp;[[#This Row],[L_1]],Table1[[#This Row],[S0_1]:[S1_1]],"&lt;="&amp;[[#This Row],[U_1]])</f>
        <v>0</v>
      </c>
      <c r="X172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72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72">
        <f>IF([[#This Row],[Std_1]]&gt;0,ROUND([[#This Row],[Range_1]]/(6*[[#This Row],[Std_1]]),2),0)</f>
        <v>0</v>
      </c>
      <c r="AA172">
        <f>IF([[#This Row],[Std_1]]&gt;0,ROUND(MIN(ABS([[#This Row],[U_1]]-[[#This Row],[Mean_1]])/(3*[[#This Row],[Std_1]]),ABS([[#This Row],[Mean_1]]-[[#This Row],[L_1]])/(3*[[#This Row],[Std_1]])),2),0)</f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I172">
        <v>3851000000</v>
      </c>
      <c r="AJ172">
        <v>3851000000</v>
      </c>
      <c r="AL172">
        <v>4500000000</v>
      </c>
      <c r="AM172">
        <v>2000000000</v>
      </c>
      <c r="AN172">
        <v>7000000000</v>
      </c>
      <c r="AO172">
        <v>2000000000</v>
      </c>
      <c r="AP172">
        <v>7000000000</v>
      </c>
      <c r="AQ172">
        <f>1</f>
        <v>0</v>
      </c>
      <c r="AR172">
        <f>1</f>
        <v>0</v>
      </c>
      <c r="AS172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72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72">
        <f>[[#This Row],[U_2]]-[[#This Row],[L_2]]</f>
        <v>0</v>
      </c>
      <c r="AV172">
        <f>COUNTIF(Table1[[#This Row],[S0_2]:[S2_2]],"&gt;"&amp;[[#This Row],[U_2]])+COUNTIF(Table1[[#This Row],[S0_2]:[S2_2]],"&lt;"&amp;[[#This Row],[L_2]])</f>
        <v>0</v>
      </c>
      <c r="AX172">
        <f>_xlfn.MINIFS(Table1[[#This Row],[S0_2]:[S2_2]],Table1[[#This Row],[S0_2]:[S2_2]],"&gt;="&amp;[[#This Row],[L_2]],Table1[[#This Row],[S0_2]:[S2_2]],"&lt;="&amp;[[#This Row],[U_2]])</f>
        <v>0</v>
      </c>
      <c r="AY172">
        <f>_xlfn.MAXIFS(Table1[[#This Row],[S0_2]:[S2_2]],Table1[[#This Row],[S0_2]:[S2_2]],"&gt;="&amp;[[#This Row],[L_2]],Table1[[#This Row],[S0_2]:[S2_2]],"&lt;="&amp;[[#This Row],[U_2]])</f>
        <v>0</v>
      </c>
      <c r="AZ172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72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72">
        <f>IF([[#This Row],[Std_2]]&gt;0,ROUND([[#This Row],[Range_2]]/(6*[[#This Row],[Std_2]]),2),0)</f>
        <v>0</v>
      </c>
      <c r="BC172">
        <f>IF([[#This Row],[Std_2]]&gt;0,ROUND(MIN(ABS([[#This Row],[U_2]]-[[#This Row],[Mean_2]])/(3*[[#This Row],[Std_2]]),ABS([[#This Row],[Mean_2]]-[[#This Row],[L_2]])/(3*[[#This Row],[Std_2]])),2),0)</f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K172">
        <v>3851000000</v>
      </c>
      <c r="BL172">
        <v>3851000000</v>
      </c>
      <c r="BM172">
        <v>3851000000</v>
      </c>
      <c r="BO172" t="s">
        <v>83</v>
      </c>
      <c r="BP172" t="s">
        <v>105</v>
      </c>
    </row>
    <row r="173" spans="1:68">
      <c r="A173" t="s">
        <v>289</v>
      </c>
      <c r="B173" t="s">
        <v>116</v>
      </c>
      <c r="C173" t="s">
        <v>71</v>
      </c>
      <c r="D173" t="s">
        <v>256</v>
      </c>
      <c r="J173">
        <v>4500000000</v>
      </c>
      <c r="K173">
        <v>2000000000</v>
      </c>
      <c r="L173">
        <v>7000000000</v>
      </c>
      <c r="M173">
        <v>2000000000</v>
      </c>
      <c r="N173">
        <v>7000000000</v>
      </c>
      <c r="O173">
        <f>1</f>
        <v>0</v>
      </c>
      <c r="P173">
        <f>1</f>
        <v>0</v>
      </c>
      <c r="Q173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73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73">
        <f>[[#This Row],[U_1]]-[[#This Row],[L_1]]</f>
        <v>0</v>
      </c>
      <c r="T173">
        <f>COUNTIF(Table1[[#This Row],[S0_1]:[S1_1]],"&gt;"&amp;[[#This Row],[U_1]])+COUNTIF(Table1[[#This Row],[S0_1]:[S1_1]],"&lt;"&amp;[[#This Row],[L_1]])</f>
        <v>0</v>
      </c>
      <c r="V173">
        <f>_xlfn.MINIFS(Table1[[#This Row],[S0_1]:[S1_1]],Table1[[#This Row],[S0_1]:[S1_1]],"&gt;="&amp;[[#This Row],[L_1]],Table1[[#This Row],[S0_1]:[S1_1]],"&lt;="&amp;[[#This Row],[U_1]])</f>
        <v>0</v>
      </c>
      <c r="W173">
        <f>_xlfn.MAXIFS(Table1[[#This Row],[S0_1]:[S1_1]],Table1[[#This Row],[S0_1]:[S1_1]],"&gt;="&amp;[[#This Row],[L_1]],Table1[[#This Row],[S0_1]:[S1_1]],"&lt;="&amp;[[#This Row],[U_1]])</f>
        <v>0</v>
      </c>
      <c r="X173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73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73">
        <f>IF([[#This Row],[Std_1]]&gt;0,ROUND([[#This Row],[Range_1]]/(6*[[#This Row],[Std_1]]),2),0)</f>
        <v>0</v>
      </c>
      <c r="AA173">
        <f>IF([[#This Row],[Std_1]]&gt;0,ROUND(MIN(ABS([[#This Row],[U_1]]-[[#This Row],[Mean_1]])/(3*[[#This Row],[Std_1]]),ABS([[#This Row],[Mean_1]]-[[#This Row],[L_1]])/(3*[[#This Row],[Std_1]])),2),0)</f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I173">
        <v>4289000000</v>
      </c>
      <c r="AJ173">
        <v>4289000000</v>
      </c>
      <c r="AL173">
        <v>4500000000</v>
      </c>
      <c r="AM173">
        <v>2000000000</v>
      </c>
      <c r="AN173">
        <v>7000000000</v>
      </c>
      <c r="AO173">
        <v>2000000000</v>
      </c>
      <c r="AP173">
        <v>7000000000</v>
      </c>
      <c r="AQ173">
        <f>1</f>
        <v>0</v>
      </c>
      <c r="AR173">
        <f>1</f>
        <v>0</v>
      </c>
      <c r="AS173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73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73">
        <f>[[#This Row],[U_2]]-[[#This Row],[L_2]]</f>
        <v>0</v>
      </c>
      <c r="AV173">
        <f>COUNTIF(Table1[[#This Row],[S0_2]:[S2_2]],"&gt;"&amp;[[#This Row],[U_2]])+COUNTIF(Table1[[#This Row],[S0_2]:[S2_2]],"&lt;"&amp;[[#This Row],[L_2]])</f>
        <v>0</v>
      </c>
      <c r="AX173">
        <f>_xlfn.MINIFS(Table1[[#This Row],[S0_2]:[S2_2]],Table1[[#This Row],[S0_2]:[S2_2]],"&gt;="&amp;[[#This Row],[L_2]],Table1[[#This Row],[S0_2]:[S2_2]],"&lt;="&amp;[[#This Row],[U_2]])</f>
        <v>0</v>
      </c>
      <c r="AY173">
        <f>_xlfn.MAXIFS(Table1[[#This Row],[S0_2]:[S2_2]],Table1[[#This Row],[S0_2]:[S2_2]],"&gt;="&amp;[[#This Row],[L_2]],Table1[[#This Row],[S0_2]:[S2_2]],"&lt;="&amp;[[#This Row],[U_2]])</f>
        <v>0</v>
      </c>
      <c r="AZ173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73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73">
        <f>IF([[#This Row],[Std_2]]&gt;0,ROUND([[#This Row],[Range_2]]/(6*[[#This Row],[Std_2]]),2),0)</f>
        <v>0</v>
      </c>
      <c r="BC173">
        <f>IF([[#This Row],[Std_2]]&gt;0,ROUND(MIN(ABS([[#This Row],[U_2]]-[[#This Row],[Mean_2]])/(3*[[#This Row],[Std_2]]),ABS([[#This Row],[Mean_2]]-[[#This Row],[L_2]])/(3*[[#This Row],[Std_2]])),2),0)</f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K173">
        <v>4289000000</v>
      </c>
      <c r="BL173">
        <v>4289000000</v>
      </c>
      <c r="BM173">
        <v>4289000000</v>
      </c>
      <c r="BO173" t="s">
        <v>73</v>
      </c>
      <c r="BP173" t="s">
        <v>74</v>
      </c>
    </row>
    <row r="174" spans="1:68">
      <c r="A174" t="s">
        <v>290</v>
      </c>
      <c r="B174" t="s">
        <v>116</v>
      </c>
      <c r="C174" t="s">
        <v>71</v>
      </c>
      <c r="D174" t="s">
        <v>258</v>
      </c>
      <c r="J174">
        <v>4500000000</v>
      </c>
      <c r="K174">
        <v>2000000000</v>
      </c>
      <c r="L174">
        <v>7000000000</v>
      </c>
      <c r="M174">
        <v>2000000000</v>
      </c>
      <c r="N174">
        <v>7000000000</v>
      </c>
      <c r="O174">
        <f>1</f>
        <v>0</v>
      </c>
      <c r="P174">
        <f>1</f>
        <v>0</v>
      </c>
      <c r="Q174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74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74">
        <f>[[#This Row],[U_1]]-[[#This Row],[L_1]]</f>
        <v>0</v>
      </c>
      <c r="T174">
        <f>COUNTIF(Table1[[#This Row],[S0_1]:[S1_1]],"&gt;"&amp;[[#This Row],[U_1]])+COUNTIF(Table1[[#This Row],[S0_1]:[S1_1]],"&lt;"&amp;[[#This Row],[L_1]])</f>
        <v>0</v>
      </c>
      <c r="V174">
        <f>_xlfn.MINIFS(Table1[[#This Row],[S0_1]:[S1_1]],Table1[[#This Row],[S0_1]:[S1_1]],"&gt;="&amp;[[#This Row],[L_1]],Table1[[#This Row],[S0_1]:[S1_1]],"&lt;="&amp;[[#This Row],[U_1]])</f>
        <v>0</v>
      </c>
      <c r="W174">
        <f>_xlfn.MAXIFS(Table1[[#This Row],[S0_1]:[S1_1]],Table1[[#This Row],[S0_1]:[S1_1]],"&gt;="&amp;[[#This Row],[L_1]],Table1[[#This Row],[S0_1]:[S1_1]],"&lt;="&amp;[[#This Row],[U_1]])</f>
        <v>0</v>
      </c>
      <c r="X174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74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74">
        <f>IF([[#This Row],[Std_1]]&gt;0,ROUND([[#This Row],[Range_1]]/(6*[[#This Row],[Std_1]]),2),0)</f>
        <v>0</v>
      </c>
      <c r="AA174">
        <f>IF([[#This Row],[Std_1]]&gt;0,ROUND(MIN(ABS([[#This Row],[U_1]]-[[#This Row],[Mean_1]])/(3*[[#This Row],[Std_1]]),ABS([[#This Row],[Mean_1]]-[[#This Row],[L_1]])/(3*[[#This Row],[Std_1]])),2),0)</f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I174">
        <v>5597000000</v>
      </c>
      <c r="AJ174">
        <v>5597000000</v>
      </c>
      <c r="AL174">
        <v>4500000000</v>
      </c>
      <c r="AM174">
        <v>2000000000</v>
      </c>
      <c r="AN174">
        <v>7000000000</v>
      </c>
      <c r="AO174">
        <v>2000000000</v>
      </c>
      <c r="AP174">
        <v>7000000000</v>
      </c>
      <c r="AQ174">
        <f>1</f>
        <v>0</v>
      </c>
      <c r="AR174">
        <f>1</f>
        <v>0</v>
      </c>
      <c r="AS174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74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74">
        <f>[[#This Row],[U_2]]-[[#This Row],[L_2]]</f>
        <v>0</v>
      </c>
      <c r="AV174">
        <f>COUNTIF(Table1[[#This Row],[S0_2]:[S2_2]],"&gt;"&amp;[[#This Row],[U_2]])+COUNTIF(Table1[[#This Row],[S0_2]:[S2_2]],"&lt;"&amp;[[#This Row],[L_2]])</f>
        <v>0</v>
      </c>
      <c r="AX174">
        <f>_xlfn.MINIFS(Table1[[#This Row],[S0_2]:[S2_2]],Table1[[#This Row],[S0_2]:[S2_2]],"&gt;="&amp;[[#This Row],[L_2]],Table1[[#This Row],[S0_2]:[S2_2]],"&lt;="&amp;[[#This Row],[U_2]])</f>
        <v>0</v>
      </c>
      <c r="AY174">
        <f>_xlfn.MAXIFS(Table1[[#This Row],[S0_2]:[S2_2]],Table1[[#This Row],[S0_2]:[S2_2]],"&gt;="&amp;[[#This Row],[L_2]],Table1[[#This Row],[S0_2]:[S2_2]],"&lt;="&amp;[[#This Row],[U_2]])</f>
        <v>0</v>
      </c>
      <c r="AZ174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74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74">
        <f>IF([[#This Row],[Std_2]]&gt;0,ROUND([[#This Row],[Range_2]]/(6*[[#This Row],[Std_2]]),2),0)</f>
        <v>0</v>
      </c>
      <c r="BC174">
        <f>IF([[#This Row],[Std_2]]&gt;0,ROUND(MIN(ABS([[#This Row],[U_2]]-[[#This Row],[Mean_2]])/(3*[[#This Row],[Std_2]]),ABS([[#This Row],[Mean_2]]-[[#This Row],[L_2]])/(3*[[#This Row],[Std_2]])),2),0)</f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K174">
        <v>5597000000</v>
      </c>
      <c r="BL174">
        <v>5597000000</v>
      </c>
      <c r="BM174">
        <v>5597000000</v>
      </c>
      <c r="BO174" t="s">
        <v>73</v>
      </c>
      <c r="BP174" t="s">
        <v>77</v>
      </c>
    </row>
    <row r="175" spans="1:68">
      <c r="A175" t="s">
        <v>291</v>
      </c>
      <c r="B175" t="s">
        <v>116</v>
      </c>
      <c r="C175" t="s">
        <v>71</v>
      </c>
      <c r="D175" t="s">
        <v>260</v>
      </c>
      <c r="J175">
        <v>4500000000</v>
      </c>
      <c r="K175">
        <v>2000000000</v>
      </c>
      <c r="L175">
        <v>7000000000</v>
      </c>
      <c r="M175">
        <v>2000000000</v>
      </c>
      <c r="N175">
        <v>7000000000</v>
      </c>
      <c r="O175">
        <f>1</f>
        <v>0</v>
      </c>
      <c r="P175">
        <f>1</f>
        <v>0</v>
      </c>
      <c r="Q175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75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75">
        <f>[[#This Row],[U_1]]-[[#This Row],[L_1]]</f>
        <v>0</v>
      </c>
      <c r="T175">
        <f>COUNTIF(Table1[[#This Row],[S0_1]:[S1_1]],"&gt;"&amp;[[#This Row],[U_1]])+COUNTIF(Table1[[#This Row],[S0_1]:[S1_1]],"&lt;"&amp;[[#This Row],[L_1]])</f>
        <v>0</v>
      </c>
      <c r="V175">
        <f>_xlfn.MINIFS(Table1[[#This Row],[S0_1]:[S1_1]],Table1[[#This Row],[S0_1]:[S1_1]],"&gt;="&amp;[[#This Row],[L_1]],Table1[[#This Row],[S0_1]:[S1_1]],"&lt;="&amp;[[#This Row],[U_1]])</f>
        <v>0</v>
      </c>
      <c r="W175">
        <f>_xlfn.MAXIFS(Table1[[#This Row],[S0_1]:[S1_1]],Table1[[#This Row],[S0_1]:[S1_1]],"&gt;="&amp;[[#This Row],[L_1]],Table1[[#This Row],[S0_1]:[S1_1]],"&lt;="&amp;[[#This Row],[U_1]])</f>
        <v>0</v>
      </c>
      <c r="X175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75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75">
        <f>IF([[#This Row],[Std_1]]&gt;0,ROUND([[#This Row],[Range_1]]/(6*[[#This Row],[Std_1]]),2),0)</f>
        <v>0</v>
      </c>
      <c r="AA175">
        <f>IF([[#This Row],[Std_1]]&gt;0,ROUND(MIN(ABS([[#This Row],[U_1]]-[[#This Row],[Mean_1]])/(3*[[#This Row],[Std_1]]),ABS([[#This Row],[Mean_1]]-[[#This Row],[L_1]])/(3*[[#This Row],[Std_1]])),2),0)</f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I175">
        <v>2986000000</v>
      </c>
      <c r="AJ175">
        <v>2986000000</v>
      </c>
      <c r="AL175">
        <v>4500000000</v>
      </c>
      <c r="AM175">
        <v>2000000000</v>
      </c>
      <c r="AN175">
        <v>7000000000</v>
      </c>
      <c r="AO175">
        <v>2000000000</v>
      </c>
      <c r="AP175">
        <v>7000000000</v>
      </c>
      <c r="AQ175">
        <f>1</f>
        <v>0</v>
      </c>
      <c r="AR175">
        <f>1</f>
        <v>0</v>
      </c>
      <c r="AS175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75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75">
        <f>[[#This Row],[U_2]]-[[#This Row],[L_2]]</f>
        <v>0</v>
      </c>
      <c r="AV175">
        <f>COUNTIF(Table1[[#This Row],[S0_2]:[S2_2]],"&gt;"&amp;[[#This Row],[U_2]])+COUNTIF(Table1[[#This Row],[S0_2]:[S2_2]],"&lt;"&amp;[[#This Row],[L_2]])</f>
        <v>0</v>
      </c>
      <c r="AX175">
        <f>_xlfn.MINIFS(Table1[[#This Row],[S0_2]:[S2_2]],Table1[[#This Row],[S0_2]:[S2_2]],"&gt;="&amp;[[#This Row],[L_2]],Table1[[#This Row],[S0_2]:[S2_2]],"&lt;="&amp;[[#This Row],[U_2]])</f>
        <v>0</v>
      </c>
      <c r="AY175">
        <f>_xlfn.MAXIFS(Table1[[#This Row],[S0_2]:[S2_2]],Table1[[#This Row],[S0_2]:[S2_2]],"&gt;="&amp;[[#This Row],[L_2]],Table1[[#This Row],[S0_2]:[S2_2]],"&lt;="&amp;[[#This Row],[U_2]])</f>
        <v>0</v>
      </c>
      <c r="AZ175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75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75">
        <f>IF([[#This Row],[Std_2]]&gt;0,ROUND([[#This Row],[Range_2]]/(6*[[#This Row],[Std_2]]),2),0)</f>
        <v>0</v>
      </c>
      <c r="BC175">
        <f>IF([[#This Row],[Std_2]]&gt;0,ROUND(MIN(ABS([[#This Row],[U_2]]-[[#This Row],[Mean_2]])/(3*[[#This Row],[Std_2]]),ABS([[#This Row],[Mean_2]]-[[#This Row],[L_2]])/(3*[[#This Row],[Std_2]])),2),0)</f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K175">
        <v>2986000000</v>
      </c>
      <c r="BL175">
        <v>2986000000</v>
      </c>
      <c r="BM175">
        <v>2986000000</v>
      </c>
      <c r="BO175" t="s">
        <v>73</v>
      </c>
      <c r="BP175" t="s">
        <v>80</v>
      </c>
    </row>
    <row r="176" spans="1:68">
      <c r="A176" t="s">
        <v>292</v>
      </c>
      <c r="B176" t="s">
        <v>116</v>
      </c>
      <c r="C176" t="s">
        <v>71</v>
      </c>
      <c r="D176" t="s">
        <v>262</v>
      </c>
      <c r="J176">
        <v>4500000000</v>
      </c>
      <c r="K176">
        <v>2000000000</v>
      </c>
      <c r="L176">
        <v>7000000000</v>
      </c>
      <c r="M176">
        <v>2000000000</v>
      </c>
      <c r="N176">
        <v>7000000000</v>
      </c>
      <c r="O176">
        <f>1</f>
        <v>0</v>
      </c>
      <c r="P176">
        <f>1</f>
        <v>0</v>
      </c>
      <c r="Q176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76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76">
        <f>[[#This Row],[U_1]]-[[#This Row],[L_1]]</f>
        <v>0</v>
      </c>
      <c r="T176">
        <f>COUNTIF(Table1[[#This Row],[S0_1]:[S1_1]],"&gt;"&amp;[[#This Row],[U_1]])+COUNTIF(Table1[[#This Row],[S0_1]:[S1_1]],"&lt;"&amp;[[#This Row],[L_1]])</f>
        <v>0</v>
      </c>
      <c r="V176">
        <f>_xlfn.MINIFS(Table1[[#This Row],[S0_1]:[S1_1]],Table1[[#This Row],[S0_1]:[S1_1]],"&gt;="&amp;[[#This Row],[L_1]],Table1[[#This Row],[S0_1]:[S1_1]],"&lt;="&amp;[[#This Row],[U_1]])</f>
        <v>0</v>
      </c>
      <c r="W176">
        <f>_xlfn.MAXIFS(Table1[[#This Row],[S0_1]:[S1_1]],Table1[[#This Row],[S0_1]:[S1_1]],"&gt;="&amp;[[#This Row],[L_1]],Table1[[#This Row],[S0_1]:[S1_1]],"&lt;="&amp;[[#This Row],[U_1]])</f>
        <v>0</v>
      </c>
      <c r="X176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76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76">
        <f>IF([[#This Row],[Std_1]]&gt;0,ROUND([[#This Row],[Range_1]]/(6*[[#This Row],[Std_1]]),2),0)</f>
        <v>0</v>
      </c>
      <c r="AA176">
        <f>IF([[#This Row],[Std_1]]&gt;0,ROUND(MIN(ABS([[#This Row],[U_1]]-[[#This Row],[Mean_1]])/(3*[[#This Row],[Std_1]]),ABS([[#This Row],[Mean_1]]-[[#This Row],[L_1]])/(3*[[#This Row],[Std_1]])),2),0)</f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I176">
        <v>5597000000</v>
      </c>
      <c r="AJ176">
        <v>5597000000</v>
      </c>
      <c r="AL176">
        <v>4500000000</v>
      </c>
      <c r="AM176">
        <v>2000000000</v>
      </c>
      <c r="AN176">
        <v>7000000000</v>
      </c>
      <c r="AO176">
        <v>2000000000</v>
      </c>
      <c r="AP176">
        <v>7000000000</v>
      </c>
      <c r="AQ176">
        <f>1</f>
        <v>0</v>
      </c>
      <c r="AR176">
        <f>1</f>
        <v>0</v>
      </c>
      <c r="AS176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76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76">
        <f>[[#This Row],[U_2]]-[[#This Row],[L_2]]</f>
        <v>0</v>
      </c>
      <c r="AV176">
        <f>COUNTIF(Table1[[#This Row],[S0_2]:[S2_2]],"&gt;"&amp;[[#This Row],[U_2]])+COUNTIF(Table1[[#This Row],[S0_2]:[S2_2]],"&lt;"&amp;[[#This Row],[L_2]])</f>
        <v>0</v>
      </c>
      <c r="AX176">
        <f>_xlfn.MINIFS(Table1[[#This Row],[S0_2]:[S2_2]],Table1[[#This Row],[S0_2]:[S2_2]],"&gt;="&amp;[[#This Row],[L_2]],Table1[[#This Row],[S0_2]:[S2_2]],"&lt;="&amp;[[#This Row],[U_2]])</f>
        <v>0</v>
      </c>
      <c r="AY176">
        <f>_xlfn.MAXIFS(Table1[[#This Row],[S0_2]:[S2_2]],Table1[[#This Row],[S0_2]:[S2_2]],"&gt;="&amp;[[#This Row],[L_2]],Table1[[#This Row],[S0_2]:[S2_2]],"&lt;="&amp;[[#This Row],[U_2]])</f>
        <v>0</v>
      </c>
      <c r="AZ176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76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76">
        <f>IF([[#This Row],[Std_2]]&gt;0,ROUND([[#This Row],[Range_2]]/(6*[[#This Row],[Std_2]]),2),0)</f>
        <v>0</v>
      </c>
      <c r="BC176">
        <f>IF([[#This Row],[Std_2]]&gt;0,ROUND(MIN(ABS([[#This Row],[U_2]]-[[#This Row],[Mean_2]])/(3*[[#This Row],[Std_2]]),ABS([[#This Row],[Mean_2]]-[[#This Row],[L_2]])/(3*[[#This Row],[Std_2]])),2),0)</f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K176">
        <v>5597000000</v>
      </c>
      <c r="BL176">
        <v>5597000000</v>
      </c>
      <c r="BM176">
        <v>5597000000</v>
      </c>
      <c r="BO176" t="s">
        <v>83</v>
      </c>
      <c r="BP176" t="s">
        <v>77</v>
      </c>
    </row>
    <row r="177" spans="1:68">
      <c r="A177" t="s">
        <v>293</v>
      </c>
      <c r="B177" t="s">
        <v>116</v>
      </c>
      <c r="C177" t="s">
        <v>71</v>
      </c>
      <c r="D177" t="s">
        <v>264</v>
      </c>
      <c r="J177">
        <v>4500000000</v>
      </c>
      <c r="K177">
        <v>2000000000</v>
      </c>
      <c r="L177">
        <v>7000000000</v>
      </c>
      <c r="M177">
        <v>2000000000</v>
      </c>
      <c r="N177">
        <v>7000000000</v>
      </c>
      <c r="O177">
        <f>1</f>
        <v>0</v>
      </c>
      <c r="P177">
        <f>1</f>
        <v>0</v>
      </c>
      <c r="Q177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77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77">
        <f>[[#This Row],[U_1]]-[[#This Row],[L_1]]</f>
        <v>0</v>
      </c>
      <c r="T177">
        <f>COUNTIF(Table1[[#This Row],[S0_1]:[S1_1]],"&gt;"&amp;[[#This Row],[U_1]])+COUNTIF(Table1[[#This Row],[S0_1]:[S1_1]],"&lt;"&amp;[[#This Row],[L_1]])</f>
        <v>0</v>
      </c>
      <c r="V177">
        <f>_xlfn.MINIFS(Table1[[#This Row],[S0_1]:[S1_1]],Table1[[#This Row],[S0_1]:[S1_1]],"&gt;="&amp;[[#This Row],[L_1]],Table1[[#This Row],[S0_1]:[S1_1]],"&lt;="&amp;[[#This Row],[U_1]])</f>
        <v>0</v>
      </c>
      <c r="W177">
        <f>_xlfn.MAXIFS(Table1[[#This Row],[S0_1]:[S1_1]],Table1[[#This Row],[S0_1]:[S1_1]],"&gt;="&amp;[[#This Row],[L_1]],Table1[[#This Row],[S0_1]:[S1_1]],"&lt;="&amp;[[#This Row],[U_1]])</f>
        <v>0</v>
      </c>
      <c r="X177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77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77">
        <f>IF([[#This Row],[Std_1]]&gt;0,ROUND([[#This Row],[Range_1]]/(6*[[#This Row],[Std_1]]),2),0)</f>
        <v>0</v>
      </c>
      <c r="AA177">
        <f>IF([[#This Row],[Std_1]]&gt;0,ROUND(MIN(ABS([[#This Row],[U_1]]-[[#This Row],[Mean_1]])/(3*[[#This Row],[Std_1]]),ABS([[#This Row],[Mean_1]]-[[#This Row],[L_1]])/(3*[[#This Row],[Std_1]])),2),0)</f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I177">
        <v>2986000000</v>
      </c>
      <c r="AJ177">
        <v>2986000000</v>
      </c>
      <c r="AL177">
        <v>4500000000</v>
      </c>
      <c r="AM177">
        <v>2000000000</v>
      </c>
      <c r="AN177">
        <v>7000000000</v>
      </c>
      <c r="AO177">
        <v>2000000000</v>
      </c>
      <c r="AP177">
        <v>7000000000</v>
      </c>
      <c r="AQ177">
        <f>1</f>
        <v>0</v>
      </c>
      <c r="AR177">
        <f>1</f>
        <v>0</v>
      </c>
      <c r="AS177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77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77">
        <f>[[#This Row],[U_2]]-[[#This Row],[L_2]]</f>
        <v>0</v>
      </c>
      <c r="AV177">
        <f>COUNTIF(Table1[[#This Row],[S0_2]:[S2_2]],"&gt;"&amp;[[#This Row],[U_2]])+COUNTIF(Table1[[#This Row],[S0_2]:[S2_2]],"&lt;"&amp;[[#This Row],[L_2]])</f>
        <v>0</v>
      </c>
      <c r="AX177">
        <f>_xlfn.MINIFS(Table1[[#This Row],[S0_2]:[S2_2]],Table1[[#This Row],[S0_2]:[S2_2]],"&gt;="&amp;[[#This Row],[L_2]],Table1[[#This Row],[S0_2]:[S2_2]],"&lt;="&amp;[[#This Row],[U_2]])</f>
        <v>0</v>
      </c>
      <c r="AY177">
        <f>_xlfn.MAXIFS(Table1[[#This Row],[S0_2]:[S2_2]],Table1[[#This Row],[S0_2]:[S2_2]],"&gt;="&amp;[[#This Row],[L_2]],Table1[[#This Row],[S0_2]:[S2_2]],"&lt;="&amp;[[#This Row],[U_2]])</f>
        <v>0</v>
      </c>
      <c r="AZ177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77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77">
        <f>IF([[#This Row],[Std_2]]&gt;0,ROUND([[#This Row],[Range_2]]/(6*[[#This Row],[Std_2]]),2),0)</f>
        <v>0</v>
      </c>
      <c r="BC177">
        <f>IF([[#This Row],[Std_2]]&gt;0,ROUND(MIN(ABS([[#This Row],[U_2]]-[[#This Row],[Mean_2]])/(3*[[#This Row],[Std_2]]),ABS([[#This Row],[Mean_2]]-[[#This Row],[L_2]])/(3*[[#This Row],[Std_2]])),2),0)</f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K177">
        <v>2986000000</v>
      </c>
      <c r="BL177">
        <v>2986000000</v>
      </c>
      <c r="BM177">
        <v>2986000000</v>
      </c>
      <c r="BO177" t="s">
        <v>83</v>
      </c>
      <c r="BP177" t="s">
        <v>80</v>
      </c>
    </row>
    <row r="178" spans="1:68">
      <c r="A178" t="s">
        <v>294</v>
      </c>
      <c r="B178" t="s">
        <v>116</v>
      </c>
      <c r="C178" t="s">
        <v>71</v>
      </c>
      <c r="D178" t="s">
        <v>266</v>
      </c>
      <c r="J178">
        <v>4500000000</v>
      </c>
      <c r="K178">
        <v>2000000000</v>
      </c>
      <c r="L178">
        <v>7000000000</v>
      </c>
      <c r="M178">
        <v>2000000000</v>
      </c>
      <c r="N178">
        <v>7000000000</v>
      </c>
      <c r="O178">
        <f>1</f>
        <v>0</v>
      </c>
      <c r="P178">
        <f>1</f>
        <v>0</v>
      </c>
      <c r="Q178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78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78">
        <f>[[#This Row],[U_1]]-[[#This Row],[L_1]]</f>
        <v>0</v>
      </c>
      <c r="T178">
        <f>COUNTIF(Table1[[#This Row],[S0_1]:[S1_1]],"&gt;"&amp;[[#This Row],[U_1]])+COUNTIF(Table1[[#This Row],[S0_1]:[S1_1]],"&lt;"&amp;[[#This Row],[L_1]])</f>
        <v>0</v>
      </c>
      <c r="V178">
        <f>_xlfn.MINIFS(Table1[[#This Row],[S0_1]:[S1_1]],Table1[[#This Row],[S0_1]:[S1_1]],"&gt;="&amp;[[#This Row],[L_1]],Table1[[#This Row],[S0_1]:[S1_1]],"&lt;="&amp;[[#This Row],[U_1]])</f>
        <v>0</v>
      </c>
      <c r="W178">
        <f>_xlfn.MAXIFS(Table1[[#This Row],[S0_1]:[S1_1]],Table1[[#This Row],[S0_1]:[S1_1]],"&gt;="&amp;[[#This Row],[L_1]],Table1[[#This Row],[S0_1]:[S1_1]],"&lt;="&amp;[[#This Row],[U_1]])</f>
        <v>0</v>
      </c>
      <c r="X178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78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78">
        <f>IF([[#This Row],[Std_1]]&gt;0,ROUND([[#This Row],[Range_1]]/(6*[[#This Row],[Std_1]]),2),0)</f>
        <v>0</v>
      </c>
      <c r="AA178">
        <f>IF([[#This Row],[Std_1]]&gt;0,ROUND(MIN(ABS([[#This Row],[U_1]]-[[#This Row],[Mean_1]])/(3*[[#This Row],[Std_1]]),ABS([[#This Row],[Mean_1]]-[[#This Row],[L_1]])/(3*[[#This Row],[Std_1]])),2),0)</f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I178">
        <v>4289000000</v>
      </c>
      <c r="AJ178">
        <v>4289000000</v>
      </c>
      <c r="AL178">
        <v>4500000000</v>
      </c>
      <c r="AM178">
        <v>2000000000</v>
      </c>
      <c r="AN178">
        <v>7000000000</v>
      </c>
      <c r="AO178">
        <v>2000000000</v>
      </c>
      <c r="AP178">
        <v>7000000000</v>
      </c>
      <c r="AQ178">
        <f>1</f>
        <v>0</v>
      </c>
      <c r="AR178">
        <f>1</f>
        <v>0</v>
      </c>
      <c r="AS178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78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78">
        <f>[[#This Row],[U_2]]-[[#This Row],[L_2]]</f>
        <v>0</v>
      </c>
      <c r="AV178">
        <f>COUNTIF(Table1[[#This Row],[S0_2]:[S2_2]],"&gt;"&amp;[[#This Row],[U_2]])+COUNTIF(Table1[[#This Row],[S0_2]:[S2_2]],"&lt;"&amp;[[#This Row],[L_2]])</f>
        <v>0</v>
      </c>
      <c r="AX178">
        <f>_xlfn.MINIFS(Table1[[#This Row],[S0_2]:[S2_2]],Table1[[#This Row],[S0_2]:[S2_2]],"&gt;="&amp;[[#This Row],[L_2]],Table1[[#This Row],[S0_2]:[S2_2]],"&lt;="&amp;[[#This Row],[U_2]])</f>
        <v>0</v>
      </c>
      <c r="AY178">
        <f>_xlfn.MAXIFS(Table1[[#This Row],[S0_2]:[S2_2]],Table1[[#This Row],[S0_2]:[S2_2]],"&gt;="&amp;[[#This Row],[L_2]],Table1[[#This Row],[S0_2]:[S2_2]],"&lt;="&amp;[[#This Row],[U_2]])</f>
        <v>0</v>
      </c>
      <c r="AZ178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78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78">
        <f>IF([[#This Row],[Std_2]]&gt;0,ROUND([[#This Row],[Range_2]]/(6*[[#This Row],[Std_2]]),2),0)</f>
        <v>0</v>
      </c>
      <c r="BC178">
        <f>IF([[#This Row],[Std_2]]&gt;0,ROUND(MIN(ABS([[#This Row],[U_2]]-[[#This Row],[Mean_2]])/(3*[[#This Row],[Std_2]]),ABS([[#This Row],[Mean_2]]-[[#This Row],[L_2]])/(3*[[#This Row],[Std_2]])),2),0)</f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K178">
        <v>4289000000</v>
      </c>
      <c r="BL178">
        <v>4289000000</v>
      </c>
      <c r="BM178">
        <v>4289000000</v>
      </c>
      <c r="BO178" t="s">
        <v>83</v>
      </c>
      <c r="BP178" t="s">
        <v>74</v>
      </c>
    </row>
    <row r="179" spans="1:68">
      <c r="A179" t="s">
        <v>295</v>
      </c>
      <c r="B179" t="s">
        <v>116</v>
      </c>
      <c r="C179" t="s">
        <v>71</v>
      </c>
      <c r="D179" t="s">
        <v>268</v>
      </c>
      <c r="J179">
        <v>4500000000</v>
      </c>
      <c r="K179">
        <v>2000000000</v>
      </c>
      <c r="L179">
        <v>7000000000</v>
      </c>
      <c r="M179">
        <v>2000000000</v>
      </c>
      <c r="N179">
        <v>7000000000</v>
      </c>
      <c r="O179">
        <f>1</f>
        <v>0</v>
      </c>
      <c r="P179">
        <f>1</f>
        <v>0</v>
      </c>
      <c r="Q179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79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79">
        <f>[[#This Row],[U_1]]-[[#This Row],[L_1]]</f>
        <v>0</v>
      </c>
      <c r="T179">
        <f>COUNTIF(Table1[[#This Row],[S0_1]:[S1_1]],"&gt;"&amp;[[#This Row],[U_1]])+COUNTIF(Table1[[#This Row],[S0_1]:[S1_1]],"&lt;"&amp;[[#This Row],[L_1]])</f>
        <v>0</v>
      </c>
      <c r="V179">
        <f>_xlfn.MINIFS(Table1[[#This Row],[S0_1]:[S1_1]],Table1[[#This Row],[S0_1]:[S1_1]],"&gt;="&amp;[[#This Row],[L_1]],Table1[[#This Row],[S0_1]:[S1_1]],"&lt;="&amp;[[#This Row],[U_1]])</f>
        <v>0</v>
      </c>
      <c r="W179">
        <f>_xlfn.MAXIFS(Table1[[#This Row],[S0_1]:[S1_1]],Table1[[#This Row],[S0_1]:[S1_1]],"&gt;="&amp;[[#This Row],[L_1]],Table1[[#This Row],[S0_1]:[S1_1]],"&lt;="&amp;[[#This Row],[U_1]])</f>
        <v>0</v>
      </c>
      <c r="X179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79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79">
        <f>IF([[#This Row],[Std_1]]&gt;0,ROUND([[#This Row],[Range_1]]/(6*[[#This Row],[Std_1]]),2),0)</f>
        <v>0</v>
      </c>
      <c r="AA179">
        <f>IF([[#This Row],[Std_1]]&gt;0,ROUND(MIN(ABS([[#This Row],[U_1]]-[[#This Row],[Mean_1]])/(3*[[#This Row],[Std_1]]),ABS([[#This Row],[Mean_1]]-[[#This Row],[L_1]])/(3*[[#This Row],[Std_1]])),2),0)</f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I179">
        <v>4811000000</v>
      </c>
      <c r="AJ179">
        <v>4811000000</v>
      </c>
      <c r="AL179">
        <v>4500000000</v>
      </c>
      <c r="AM179">
        <v>2000000000</v>
      </c>
      <c r="AN179">
        <v>7000000000</v>
      </c>
      <c r="AO179">
        <v>2000000000</v>
      </c>
      <c r="AP179">
        <v>7000000000</v>
      </c>
      <c r="AQ179">
        <f>1</f>
        <v>0</v>
      </c>
      <c r="AR179">
        <f>1</f>
        <v>0</v>
      </c>
      <c r="AS179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79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79">
        <f>[[#This Row],[U_2]]-[[#This Row],[L_2]]</f>
        <v>0</v>
      </c>
      <c r="AV179">
        <f>COUNTIF(Table1[[#This Row],[S0_2]:[S2_2]],"&gt;"&amp;[[#This Row],[U_2]])+COUNTIF(Table1[[#This Row],[S0_2]:[S2_2]],"&lt;"&amp;[[#This Row],[L_2]])</f>
        <v>0</v>
      </c>
      <c r="AX179">
        <f>_xlfn.MINIFS(Table1[[#This Row],[S0_2]:[S2_2]],Table1[[#This Row],[S0_2]:[S2_2]],"&gt;="&amp;[[#This Row],[L_2]],Table1[[#This Row],[S0_2]:[S2_2]],"&lt;="&amp;[[#This Row],[U_2]])</f>
        <v>0</v>
      </c>
      <c r="AY179">
        <f>_xlfn.MAXIFS(Table1[[#This Row],[S0_2]:[S2_2]],Table1[[#This Row],[S0_2]:[S2_2]],"&gt;="&amp;[[#This Row],[L_2]],Table1[[#This Row],[S0_2]:[S2_2]],"&lt;="&amp;[[#This Row],[U_2]])</f>
        <v>0</v>
      </c>
      <c r="AZ179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79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79">
        <f>IF([[#This Row],[Std_2]]&gt;0,ROUND([[#This Row],[Range_2]]/(6*[[#This Row],[Std_2]]),2),0)</f>
        <v>0</v>
      </c>
      <c r="BC179">
        <f>IF([[#This Row],[Std_2]]&gt;0,ROUND(MIN(ABS([[#This Row],[U_2]]-[[#This Row],[Mean_2]])/(3*[[#This Row],[Std_2]]),ABS([[#This Row],[Mean_2]]-[[#This Row],[L_2]])/(3*[[#This Row],[Std_2]])),2),0)</f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K179">
        <v>4811000000</v>
      </c>
      <c r="BL179">
        <v>4811000000</v>
      </c>
      <c r="BM179">
        <v>4811000000</v>
      </c>
      <c r="BO179" t="s">
        <v>73</v>
      </c>
      <c r="BP179" t="s">
        <v>90</v>
      </c>
    </row>
    <row r="180" spans="1:68">
      <c r="A180" t="s">
        <v>296</v>
      </c>
      <c r="B180" t="s">
        <v>116</v>
      </c>
      <c r="C180" t="s">
        <v>71</v>
      </c>
      <c r="D180" t="s">
        <v>270</v>
      </c>
      <c r="J180">
        <v>4500000000</v>
      </c>
      <c r="K180">
        <v>2000000000</v>
      </c>
      <c r="L180">
        <v>7000000000</v>
      </c>
      <c r="M180">
        <v>2000000000</v>
      </c>
      <c r="N180">
        <v>7000000000</v>
      </c>
      <c r="O180">
        <f>1</f>
        <v>0</v>
      </c>
      <c r="P180">
        <f>1</f>
        <v>0</v>
      </c>
      <c r="Q180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80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80">
        <f>[[#This Row],[U_1]]-[[#This Row],[L_1]]</f>
        <v>0</v>
      </c>
      <c r="T180">
        <f>COUNTIF(Table1[[#This Row],[S0_1]:[S1_1]],"&gt;"&amp;[[#This Row],[U_1]])+COUNTIF(Table1[[#This Row],[S0_1]:[S1_1]],"&lt;"&amp;[[#This Row],[L_1]])</f>
        <v>0</v>
      </c>
      <c r="V180">
        <f>_xlfn.MINIFS(Table1[[#This Row],[S0_1]:[S1_1]],Table1[[#This Row],[S0_1]:[S1_1]],"&gt;="&amp;[[#This Row],[L_1]],Table1[[#This Row],[S0_1]:[S1_1]],"&lt;="&amp;[[#This Row],[U_1]])</f>
        <v>0</v>
      </c>
      <c r="W180">
        <f>_xlfn.MAXIFS(Table1[[#This Row],[S0_1]:[S1_1]],Table1[[#This Row],[S0_1]:[S1_1]],"&gt;="&amp;[[#This Row],[L_1]],Table1[[#This Row],[S0_1]:[S1_1]],"&lt;="&amp;[[#This Row],[U_1]])</f>
        <v>0</v>
      </c>
      <c r="X180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80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80">
        <f>IF([[#This Row],[Std_1]]&gt;0,ROUND([[#This Row],[Range_1]]/(6*[[#This Row],[Std_1]]),2),0)</f>
        <v>0</v>
      </c>
      <c r="AA180">
        <f>IF([[#This Row],[Std_1]]&gt;0,ROUND(MIN(ABS([[#This Row],[U_1]]-[[#This Row],[Mean_1]])/(3*[[#This Row],[Std_1]]),ABS([[#This Row],[Mean_1]]-[[#This Row],[L_1]])/(3*[[#This Row],[Std_1]])),2),0)</f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I180">
        <v>5335000000</v>
      </c>
      <c r="AJ180">
        <v>5335000000</v>
      </c>
      <c r="AL180">
        <v>4500000000</v>
      </c>
      <c r="AM180">
        <v>2000000000</v>
      </c>
      <c r="AN180">
        <v>7000000000</v>
      </c>
      <c r="AO180">
        <v>2000000000</v>
      </c>
      <c r="AP180">
        <v>7000000000</v>
      </c>
      <c r="AQ180">
        <f>1</f>
        <v>0</v>
      </c>
      <c r="AR180">
        <f>1</f>
        <v>0</v>
      </c>
      <c r="AS180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80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80">
        <f>[[#This Row],[U_2]]-[[#This Row],[L_2]]</f>
        <v>0</v>
      </c>
      <c r="AV180">
        <f>COUNTIF(Table1[[#This Row],[S0_2]:[S2_2]],"&gt;"&amp;[[#This Row],[U_2]])+COUNTIF(Table1[[#This Row],[S0_2]:[S2_2]],"&lt;"&amp;[[#This Row],[L_2]])</f>
        <v>0</v>
      </c>
      <c r="AX180">
        <f>_xlfn.MINIFS(Table1[[#This Row],[S0_2]:[S2_2]],Table1[[#This Row],[S0_2]:[S2_2]],"&gt;="&amp;[[#This Row],[L_2]],Table1[[#This Row],[S0_2]:[S2_2]],"&lt;="&amp;[[#This Row],[U_2]])</f>
        <v>0</v>
      </c>
      <c r="AY180">
        <f>_xlfn.MAXIFS(Table1[[#This Row],[S0_2]:[S2_2]],Table1[[#This Row],[S0_2]:[S2_2]],"&gt;="&amp;[[#This Row],[L_2]],Table1[[#This Row],[S0_2]:[S2_2]],"&lt;="&amp;[[#This Row],[U_2]])</f>
        <v>0</v>
      </c>
      <c r="AZ180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80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80">
        <f>IF([[#This Row],[Std_2]]&gt;0,ROUND([[#This Row],[Range_2]]/(6*[[#This Row],[Std_2]]),2),0)</f>
        <v>0</v>
      </c>
      <c r="BC180">
        <f>IF([[#This Row],[Std_2]]&gt;0,ROUND(MIN(ABS([[#This Row],[U_2]]-[[#This Row],[Mean_2]])/(3*[[#This Row],[Std_2]]),ABS([[#This Row],[Mean_2]]-[[#This Row],[L_2]])/(3*[[#This Row],[Std_2]])),2),0)</f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K180">
        <v>5335000000</v>
      </c>
      <c r="BL180">
        <v>5335000000</v>
      </c>
      <c r="BM180">
        <v>5335000000</v>
      </c>
      <c r="BO180" t="s">
        <v>73</v>
      </c>
      <c r="BP180" t="s">
        <v>93</v>
      </c>
    </row>
    <row r="181" spans="1:68">
      <c r="A181" t="s">
        <v>297</v>
      </c>
      <c r="B181" t="s">
        <v>116</v>
      </c>
      <c r="C181" t="s">
        <v>71</v>
      </c>
      <c r="D181" t="s">
        <v>272</v>
      </c>
      <c r="J181">
        <v>4500000000</v>
      </c>
      <c r="K181">
        <v>2000000000</v>
      </c>
      <c r="L181">
        <v>7000000000</v>
      </c>
      <c r="M181">
        <v>2000000000</v>
      </c>
      <c r="N181">
        <v>7000000000</v>
      </c>
      <c r="O181">
        <f>1</f>
        <v>0</v>
      </c>
      <c r="P181">
        <f>1</f>
        <v>0</v>
      </c>
      <c r="Q181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81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81">
        <f>[[#This Row],[U_1]]-[[#This Row],[L_1]]</f>
        <v>0</v>
      </c>
      <c r="T181">
        <f>COUNTIF(Table1[[#This Row],[S0_1]:[S1_1]],"&gt;"&amp;[[#This Row],[U_1]])+COUNTIF(Table1[[#This Row],[S0_1]:[S1_1]],"&lt;"&amp;[[#This Row],[L_1]])</f>
        <v>0</v>
      </c>
      <c r="V181">
        <f>_xlfn.MINIFS(Table1[[#This Row],[S0_1]:[S1_1]],Table1[[#This Row],[S0_1]:[S1_1]],"&gt;="&amp;[[#This Row],[L_1]],Table1[[#This Row],[S0_1]:[S1_1]],"&lt;="&amp;[[#This Row],[U_1]])</f>
        <v>0</v>
      </c>
      <c r="W181">
        <f>_xlfn.MAXIFS(Table1[[#This Row],[S0_1]:[S1_1]],Table1[[#This Row],[S0_1]:[S1_1]],"&gt;="&amp;[[#This Row],[L_1]],Table1[[#This Row],[S0_1]:[S1_1]],"&lt;="&amp;[[#This Row],[U_1]])</f>
        <v>0</v>
      </c>
      <c r="X181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81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81">
        <f>IF([[#This Row],[Std_1]]&gt;0,ROUND([[#This Row],[Range_1]]/(6*[[#This Row],[Std_1]]),2),0)</f>
        <v>0</v>
      </c>
      <c r="AA181">
        <f>IF([[#This Row],[Std_1]]&gt;0,ROUND(MIN(ABS([[#This Row],[U_1]]-[[#This Row],[Mean_1]])/(3*[[#This Row],[Std_1]]),ABS([[#This Row],[Mean_1]]-[[#This Row],[L_1]])/(3*[[#This Row],[Std_1]])),2),0)</f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I181">
        <v>5597000000</v>
      </c>
      <c r="AJ181">
        <v>5597000000</v>
      </c>
      <c r="AL181">
        <v>4500000000</v>
      </c>
      <c r="AM181">
        <v>2000000000</v>
      </c>
      <c r="AN181">
        <v>7000000000</v>
      </c>
      <c r="AO181">
        <v>2000000000</v>
      </c>
      <c r="AP181">
        <v>7000000000</v>
      </c>
      <c r="AQ181">
        <f>1</f>
        <v>0</v>
      </c>
      <c r="AR181">
        <f>1</f>
        <v>0</v>
      </c>
      <c r="AS181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81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81">
        <f>[[#This Row],[U_2]]-[[#This Row],[L_2]]</f>
        <v>0</v>
      </c>
      <c r="AV181">
        <f>COUNTIF(Table1[[#This Row],[S0_2]:[S2_2]],"&gt;"&amp;[[#This Row],[U_2]])+COUNTIF(Table1[[#This Row],[S0_2]:[S2_2]],"&lt;"&amp;[[#This Row],[L_2]])</f>
        <v>0</v>
      </c>
      <c r="AX181">
        <f>_xlfn.MINIFS(Table1[[#This Row],[S0_2]:[S2_2]],Table1[[#This Row],[S0_2]:[S2_2]],"&gt;="&amp;[[#This Row],[L_2]],Table1[[#This Row],[S0_2]:[S2_2]],"&lt;="&amp;[[#This Row],[U_2]])</f>
        <v>0</v>
      </c>
      <c r="AY181">
        <f>_xlfn.MAXIFS(Table1[[#This Row],[S0_2]:[S2_2]],Table1[[#This Row],[S0_2]:[S2_2]],"&gt;="&amp;[[#This Row],[L_2]],Table1[[#This Row],[S0_2]:[S2_2]],"&lt;="&amp;[[#This Row],[U_2]])</f>
        <v>0</v>
      </c>
      <c r="AZ181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81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81">
        <f>IF([[#This Row],[Std_2]]&gt;0,ROUND([[#This Row],[Range_2]]/(6*[[#This Row],[Std_2]]),2),0)</f>
        <v>0</v>
      </c>
      <c r="BC181">
        <f>IF([[#This Row],[Std_2]]&gt;0,ROUND(MIN(ABS([[#This Row],[U_2]]-[[#This Row],[Mean_2]])/(3*[[#This Row],[Std_2]]),ABS([[#This Row],[Mean_2]]-[[#This Row],[L_2]])/(3*[[#This Row],[Std_2]])),2),0)</f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K181">
        <v>5597000000</v>
      </c>
      <c r="BL181">
        <v>5597000000</v>
      </c>
      <c r="BM181">
        <v>5597000000</v>
      </c>
      <c r="BO181" t="s">
        <v>96</v>
      </c>
      <c r="BP181" t="s">
        <v>77</v>
      </c>
    </row>
    <row r="182" spans="1:68">
      <c r="A182" t="s">
        <v>298</v>
      </c>
      <c r="B182" t="s">
        <v>116</v>
      </c>
      <c r="C182" t="s">
        <v>71</v>
      </c>
      <c r="D182" t="s">
        <v>274</v>
      </c>
      <c r="J182">
        <v>4500000000</v>
      </c>
      <c r="K182">
        <v>2000000000</v>
      </c>
      <c r="L182">
        <v>7000000000</v>
      </c>
      <c r="M182">
        <v>2000000000</v>
      </c>
      <c r="N182">
        <v>7000000000</v>
      </c>
      <c r="O182">
        <f>1</f>
        <v>0</v>
      </c>
      <c r="P182">
        <f>1</f>
        <v>0</v>
      </c>
      <c r="Q182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82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82">
        <f>[[#This Row],[U_1]]-[[#This Row],[L_1]]</f>
        <v>0</v>
      </c>
      <c r="T182">
        <f>COUNTIF(Table1[[#This Row],[S0_1]:[S1_1]],"&gt;"&amp;[[#This Row],[U_1]])+COUNTIF(Table1[[#This Row],[S0_1]:[S1_1]],"&lt;"&amp;[[#This Row],[L_1]])</f>
        <v>0</v>
      </c>
      <c r="V182">
        <f>_xlfn.MINIFS(Table1[[#This Row],[S0_1]:[S1_1]],Table1[[#This Row],[S0_1]:[S1_1]],"&gt;="&amp;[[#This Row],[L_1]],Table1[[#This Row],[S0_1]:[S1_1]],"&lt;="&amp;[[#This Row],[U_1]])</f>
        <v>0</v>
      </c>
      <c r="W182">
        <f>_xlfn.MAXIFS(Table1[[#This Row],[S0_1]:[S1_1]],Table1[[#This Row],[S0_1]:[S1_1]],"&gt;="&amp;[[#This Row],[L_1]],Table1[[#This Row],[S0_1]:[S1_1]],"&lt;="&amp;[[#This Row],[U_1]])</f>
        <v>0</v>
      </c>
      <c r="X182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82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82">
        <f>IF([[#This Row],[Std_1]]&gt;0,ROUND([[#This Row],[Range_1]]/(6*[[#This Row],[Std_1]]),2),0)</f>
        <v>0</v>
      </c>
      <c r="AA182">
        <f>IF([[#This Row],[Std_1]]&gt;0,ROUND(MIN(ABS([[#This Row],[U_1]]-[[#This Row],[Mean_1]])/(3*[[#This Row],[Std_1]]),ABS([[#This Row],[Mean_1]]-[[#This Row],[L_1]])/(3*[[#This Row],[Std_1]])),2),0)</f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I182">
        <v>5336000000</v>
      </c>
      <c r="AJ182">
        <v>5336000000</v>
      </c>
      <c r="AL182">
        <v>4500000000</v>
      </c>
      <c r="AM182">
        <v>2000000000</v>
      </c>
      <c r="AN182">
        <v>7000000000</v>
      </c>
      <c r="AO182">
        <v>2000000000</v>
      </c>
      <c r="AP182">
        <v>7000000000</v>
      </c>
      <c r="AQ182">
        <f>1</f>
        <v>0</v>
      </c>
      <c r="AR182">
        <f>1</f>
        <v>0</v>
      </c>
      <c r="AS182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82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82">
        <f>[[#This Row],[U_2]]-[[#This Row],[L_2]]</f>
        <v>0</v>
      </c>
      <c r="AV182">
        <f>COUNTIF(Table1[[#This Row],[S0_2]:[S2_2]],"&gt;"&amp;[[#This Row],[U_2]])+COUNTIF(Table1[[#This Row],[S0_2]:[S2_2]],"&lt;"&amp;[[#This Row],[L_2]])</f>
        <v>0</v>
      </c>
      <c r="AX182">
        <f>_xlfn.MINIFS(Table1[[#This Row],[S0_2]:[S2_2]],Table1[[#This Row],[S0_2]:[S2_2]],"&gt;="&amp;[[#This Row],[L_2]],Table1[[#This Row],[S0_2]:[S2_2]],"&lt;="&amp;[[#This Row],[U_2]])</f>
        <v>0</v>
      </c>
      <c r="AY182">
        <f>_xlfn.MAXIFS(Table1[[#This Row],[S0_2]:[S2_2]],Table1[[#This Row],[S0_2]:[S2_2]],"&gt;="&amp;[[#This Row],[L_2]],Table1[[#This Row],[S0_2]:[S2_2]],"&lt;="&amp;[[#This Row],[U_2]])</f>
        <v>0</v>
      </c>
      <c r="AZ182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82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82">
        <f>IF([[#This Row],[Std_2]]&gt;0,ROUND([[#This Row],[Range_2]]/(6*[[#This Row],[Std_2]]),2),0)</f>
        <v>0</v>
      </c>
      <c r="BC182">
        <f>IF([[#This Row],[Std_2]]&gt;0,ROUND(MIN(ABS([[#This Row],[U_2]]-[[#This Row],[Mean_2]])/(3*[[#This Row],[Std_2]]),ABS([[#This Row],[Mean_2]]-[[#This Row],[L_2]])/(3*[[#This Row],[Std_2]])),2),0)</f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K182">
        <v>5336000000</v>
      </c>
      <c r="BL182">
        <v>5336000000</v>
      </c>
      <c r="BM182">
        <v>5336000000</v>
      </c>
      <c r="BO182" t="s">
        <v>83</v>
      </c>
      <c r="BP182" t="s">
        <v>93</v>
      </c>
    </row>
    <row r="183" spans="1:68">
      <c r="A183" t="s">
        <v>299</v>
      </c>
      <c r="B183" t="s">
        <v>116</v>
      </c>
      <c r="C183" t="s">
        <v>71</v>
      </c>
      <c r="D183" t="s">
        <v>276</v>
      </c>
      <c r="J183">
        <v>4500000000</v>
      </c>
      <c r="K183">
        <v>2000000000</v>
      </c>
      <c r="L183">
        <v>7000000000</v>
      </c>
      <c r="M183">
        <v>2000000000</v>
      </c>
      <c r="N183">
        <v>7000000000</v>
      </c>
      <c r="O183">
        <f>1</f>
        <v>0</v>
      </c>
      <c r="P183">
        <f>1</f>
        <v>0</v>
      </c>
      <c r="Q183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83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83">
        <f>[[#This Row],[U_1]]-[[#This Row],[L_1]]</f>
        <v>0</v>
      </c>
      <c r="T183">
        <f>COUNTIF(Table1[[#This Row],[S0_1]:[S1_1]],"&gt;"&amp;[[#This Row],[U_1]])+COUNTIF(Table1[[#This Row],[S0_1]:[S1_1]],"&lt;"&amp;[[#This Row],[L_1]])</f>
        <v>0</v>
      </c>
      <c r="V183">
        <f>_xlfn.MINIFS(Table1[[#This Row],[S0_1]:[S1_1]],Table1[[#This Row],[S0_1]:[S1_1]],"&gt;="&amp;[[#This Row],[L_1]],Table1[[#This Row],[S0_1]:[S1_1]],"&lt;="&amp;[[#This Row],[U_1]])</f>
        <v>0</v>
      </c>
      <c r="W183">
        <f>_xlfn.MAXIFS(Table1[[#This Row],[S0_1]:[S1_1]],Table1[[#This Row],[S0_1]:[S1_1]],"&gt;="&amp;[[#This Row],[L_1]],Table1[[#This Row],[S0_1]:[S1_1]],"&lt;="&amp;[[#This Row],[U_1]])</f>
        <v>0</v>
      </c>
      <c r="X183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83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83">
        <f>IF([[#This Row],[Std_1]]&gt;0,ROUND([[#This Row],[Range_1]]/(6*[[#This Row],[Std_1]]),2),0)</f>
        <v>0</v>
      </c>
      <c r="AA183">
        <f>IF([[#This Row],[Std_1]]&gt;0,ROUND(MIN(ABS([[#This Row],[U_1]]-[[#This Row],[Mean_1]])/(3*[[#This Row],[Std_1]]),ABS([[#This Row],[Mean_1]]-[[#This Row],[L_1]])/(3*[[#This Row],[Std_1]])),2),0)</f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I183">
        <v>4813000000</v>
      </c>
      <c r="AJ183">
        <v>4813000000</v>
      </c>
      <c r="AL183">
        <v>4500000000</v>
      </c>
      <c r="AM183">
        <v>2000000000</v>
      </c>
      <c r="AN183">
        <v>7000000000</v>
      </c>
      <c r="AO183">
        <v>2000000000</v>
      </c>
      <c r="AP183">
        <v>7000000000</v>
      </c>
      <c r="AQ183">
        <f>1</f>
        <v>0</v>
      </c>
      <c r="AR183">
        <f>1</f>
        <v>0</v>
      </c>
      <c r="AS183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83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83">
        <f>[[#This Row],[U_2]]-[[#This Row],[L_2]]</f>
        <v>0</v>
      </c>
      <c r="AV183">
        <f>COUNTIF(Table1[[#This Row],[S0_2]:[S2_2]],"&gt;"&amp;[[#This Row],[U_2]])+COUNTIF(Table1[[#This Row],[S0_2]:[S2_2]],"&lt;"&amp;[[#This Row],[L_2]])</f>
        <v>0</v>
      </c>
      <c r="AX183">
        <f>_xlfn.MINIFS(Table1[[#This Row],[S0_2]:[S2_2]],Table1[[#This Row],[S0_2]:[S2_2]],"&gt;="&amp;[[#This Row],[L_2]],Table1[[#This Row],[S0_2]:[S2_2]],"&lt;="&amp;[[#This Row],[U_2]])</f>
        <v>0</v>
      </c>
      <c r="AY183">
        <f>_xlfn.MAXIFS(Table1[[#This Row],[S0_2]:[S2_2]],Table1[[#This Row],[S0_2]:[S2_2]],"&gt;="&amp;[[#This Row],[L_2]],Table1[[#This Row],[S0_2]:[S2_2]],"&lt;="&amp;[[#This Row],[U_2]])</f>
        <v>0</v>
      </c>
      <c r="AZ183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83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83">
        <f>IF([[#This Row],[Std_2]]&gt;0,ROUND([[#This Row],[Range_2]]/(6*[[#This Row],[Std_2]]),2),0)</f>
        <v>0</v>
      </c>
      <c r="BC183">
        <f>IF([[#This Row],[Std_2]]&gt;0,ROUND(MIN(ABS([[#This Row],[U_2]]-[[#This Row],[Mean_2]])/(3*[[#This Row],[Std_2]]),ABS([[#This Row],[Mean_2]]-[[#This Row],[L_2]])/(3*[[#This Row],[Std_2]])),2),0)</f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K183">
        <v>4813000000</v>
      </c>
      <c r="BL183">
        <v>4813000000</v>
      </c>
      <c r="BM183">
        <v>4813000000</v>
      </c>
      <c r="BO183" t="s">
        <v>83</v>
      </c>
      <c r="BP183" t="s">
        <v>90</v>
      </c>
    </row>
    <row r="184" spans="1:68">
      <c r="A184" t="s">
        <v>300</v>
      </c>
      <c r="B184" t="s">
        <v>116</v>
      </c>
      <c r="C184" t="s">
        <v>71</v>
      </c>
      <c r="D184" t="s">
        <v>278</v>
      </c>
      <c r="J184">
        <v>4500000000</v>
      </c>
      <c r="K184">
        <v>2000000000</v>
      </c>
      <c r="L184">
        <v>7000000000</v>
      </c>
      <c r="M184">
        <v>2000000000</v>
      </c>
      <c r="N184">
        <v>7000000000</v>
      </c>
      <c r="O184">
        <f>1</f>
        <v>0</v>
      </c>
      <c r="P184">
        <f>1</f>
        <v>0</v>
      </c>
      <c r="Q184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84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84">
        <f>[[#This Row],[U_1]]-[[#This Row],[L_1]]</f>
        <v>0</v>
      </c>
      <c r="T184">
        <f>COUNTIF(Table1[[#This Row],[S0_1]:[S1_1]],"&gt;"&amp;[[#This Row],[U_1]])+COUNTIF(Table1[[#This Row],[S0_1]:[S1_1]],"&lt;"&amp;[[#This Row],[L_1]])</f>
        <v>0</v>
      </c>
      <c r="V184">
        <f>_xlfn.MINIFS(Table1[[#This Row],[S0_1]:[S1_1]],Table1[[#This Row],[S0_1]:[S1_1]],"&gt;="&amp;[[#This Row],[L_1]],Table1[[#This Row],[S0_1]:[S1_1]],"&lt;="&amp;[[#This Row],[U_1]])</f>
        <v>0</v>
      </c>
      <c r="W184">
        <f>_xlfn.MAXIFS(Table1[[#This Row],[S0_1]:[S1_1]],Table1[[#This Row],[S0_1]:[S1_1]],"&gt;="&amp;[[#This Row],[L_1]],Table1[[#This Row],[S0_1]:[S1_1]],"&lt;="&amp;[[#This Row],[U_1]])</f>
        <v>0</v>
      </c>
      <c r="X184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84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84">
        <f>IF([[#This Row],[Std_1]]&gt;0,ROUND([[#This Row],[Range_1]]/(6*[[#This Row],[Std_1]]),2),0)</f>
        <v>0</v>
      </c>
      <c r="AA184">
        <f>IF([[#This Row],[Std_1]]&gt;0,ROUND(MIN(ABS([[#This Row],[U_1]]-[[#This Row],[Mean_1]])/(3*[[#This Row],[Std_1]]),ABS([[#This Row],[Mean_1]]-[[#This Row],[L_1]])/(3*[[#This Row],[Std_1]])),2),0)</f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I184">
        <v>4291000000</v>
      </c>
      <c r="AJ184">
        <v>4291000000</v>
      </c>
      <c r="AL184">
        <v>4500000000</v>
      </c>
      <c r="AM184">
        <v>2000000000</v>
      </c>
      <c r="AN184">
        <v>7000000000</v>
      </c>
      <c r="AO184">
        <v>2000000000</v>
      </c>
      <c r="AP184">
        <v>7000000000</v>
      </c>
      <c r="AQ184">
        <f>1</f>
        <v>0</v>
      </c>
      <c r="AR184">
        <f>1</f>
        <v>0</v>
      </c>
      <c r="AS184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84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84">
        <f>[[#This Row],[U_2]]-[[#This Row],[L_2]]</f>
        <v>0</v>
      </c>
      <c r="AV184">
        <f>COUNTIF(Table1[[#This Row],[S0_2]:[S2_2]],"&gt;"&amp;[[#This Row],[U_2]])+COUNTIF(Table1[[#This Row],[S0_2]:[S2_2]],"&lt;"&amp;[[#This Row],[L_2]])</f>
        <v>0</v>
      </c>
      <c r="AX184">
        <f>_xlfn.MINIFS(Table1[[#This Row],[S0_2]:[S2_2]],Table1[[#This Row],[S0_2]:[S2_2]],"&gt;="&amp;[[#This Row],[L_2]],Table1[[#This Row],[S0_2]:[S2_2]],"&lt;="&amp;[[#This Row],[U_2]])</f>
        <v>0</v>
      </c>
      <c r="AY184">
        <f>_xlfn.MAXIFS(Table1[[#This Row],[S0_2]:[S2_2]],Table1[[#This Row],[S0_2]:[S2_2]],"&gt;="&amp;[[#This Row],[L_2]],Table1[[#This Row],[S0_2]:[S2_2]],"&lt;="&amp;[[#This Row],[U_2]])</f>
        <v>0</v>
      </c>
      <c r="AZ184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84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84">
        <f>IF([[#This Row],[Std_2]]&gt;0,ROUND([[#This Row],[Range_2]]/(6*[[#This Row],[Std_2]]),2),0)</f>
        <v>0</v>
      </c>
      <c r="BC184">
        <f>IF([[#This Row],[Std_2]]&gt;0,ROUND(MIN(ABS([[#This Row],[U_2]]-[[#This Row],[Mean_2]])/(3*[[#This Row],[Std_2]]),ABS([[#This Row],[Mean_2]]-[[#This Row],[L_2]])/(3*[[#This Row],[Std_2]])),2),0)</f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K184">
        <v>4291000000</v>
      </c>
      <c r="BL184">
        <v>4291000000</v>
      </c>
      <c r="BM184">
        <v>4291000000</v>
      </c>
      <c r="BO184" t="s">
        <v>96</v>
      </c>
      <c r="BP184" t="s">
        <v>74</v>
      </c>
    </row>
    <row r="185" spans="1:68">
      <c r="A185" t="s">
        <v>301</v>
      </c>
      <c r="B185" t="s">
        <v>116</v>
      </c>
      <c r="C185" t="s">
        <v>71</v>
      </c>
      <c r="D185" t="s">
        <v>280</v>
      </c>
      <c r="J185">
        <v>4500000000</v>
      </c>
      <c r="K185">
        <v>2000000000</v>
      </c>
      <c r="L185">
        <v>7000000000</v>
      </c>
      <c r="M185">
        <v>2000000000</v>
      </c>
      <c r="N185">
        <v>7000000000</v>
      </c>
      <c r="O185">
        <f>1</f>
        <v>0</v>
      </c>
      <c r="P185">
        <f>1</f>
        <v>0</v>
      </c>
      <c r="Q185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85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85">
        <f>[[#This Row],[U_1]]-[[#This Row],[L_1]]</f>
        <v>0</v>
      </c>
      <c r="T185">
        <f>COUNTIF(Table1[[#This Row],[S0_1]:[S1_1]],"&gt;"&amp;[[#This Row],[U_1]])+COUNTIF(Table1[[#This Row],[S0_1]:[S1_1]],"&lt;"&amp;[[#This Row],[L_1]])</f>
        <v>0</v>
      </c>
      <c r="V185">
        <f>_xlfn.MINIFS(Table1[[#This Row],[S0_1]:[S1_1]],Table1[[#This Row],[S0_1]:[S1_1]],"&gt;="&amp;[[#This Row],[L_1]],Table1[[#This Row],[S0_1]:[S1_1]],"&lt;="&amp;[[#This Row],[U_1]])</f>
        <v>0</v>
      </c>
      <c r="W185">
        <f>_xlfn.MAXIFS(Table1[[#This Row],[S0_1]:[S1_1]],Table1[[#This Row],[S0_1]:[S1_1]],"&gt;="&amp;[[#This Row],[L_1]],Table1[[#This Row],[S0_1]:[S1_1]],"&lt;="&amp;[[#This Row],[U_1]])</f>
        <v>0</v>
      </c>
      <c r="X185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85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85">
        <f>IF([[#This Row],[Std_1]]&gt;0,ROUND([[#This Row],[Range_1]]/(6*[[#This Row],[Std_1]]),2),0)</f>
        <v>0</v>
      </c>
      <c r="AA185">
        <f>IF([[#This Row],[Std_1]]&gt;0,ROUND(MIN(ABS([[#This Row],[U_1]]-[[#This Row],[Mean_1]])/(3*[[#This Row],[Std_1]]),ABS([[#This Row],[Mean_1]]-[[#This Row],[L_1]])/(3*[[#This Row],[Std_1]])),2),0)</f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I185">
        <v>3768000000</v>
      </c>
      <c r="AJ185">
        <v>3768000000</v>
      </c>
      <c r="AL185">
        <v>4500000000</v>
      </c>
      <c r="AM185">
        <v>2000000000</v>
      </c>
      <c r="AN185">
        <v>7000000000</v>
      </c>
      <c r="AO185">
        <v>2000000000</v>
      </c>
      <c r="AP185">
        <v>7000000000</v>
      </c>
      <c r="AQ185">
        <f>1</f>
        <v>0</v>
      </c>
      <c r="AR185">
        <f>1</f>
        <v>0</v>
      </c>
      <c r="AS185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85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85">
        <f>[[#This Row],[U_2]]-[[#This Row],[L_2]]</f>
        <v>0</v>
      </c>
      <c r="AV185">
        <f>COUNTIF(Table1[[#This Row],[S0_2]:[S2_2]],"&gt;"&amp;[[#This Row],[U_2]])+COUNTIF(Table1[[#This Row],[S0_2]:[S2_2]],"&lt;"&amp;[[#This Row],[L_2]])</f>
        <v>0</v>
      </c>
      <c r="AX185">
        <f>_xlfn.MINIFS(Table1[[#This Row],[S0_2]:[S2_2]],Table1[[#This Row],[S0_2]:[S2_2]],"&gt;="&amp;[[#This Row],[L_2]],Table1[[#This Row],[S0_2]:[S2_2]],"&lt;="&amp;[[#This Row],[U_2]])</f>
        <v>0</v>
      </c>
      <c r="AY185">
        <f>_xlfn.MAXIFS(Table1[[#This Row],[S0_2]:[S2_2]],Table1[[#This Row],[S0_2]:[S2_2]],"&gt;="&amp;[[#This Row],[L_2]],Table1[[#This Row],[S0_2]:[S2_2]],"&lt;="&amp;[[#This Row],[U_2]])</f>
        <v>0</v>
      </c>
      <c r="AZ185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85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85">
        <f>IF([[#This Row],[Std_2]]&gt;0,ROUND([[#This Row],[Range_2]]/(6*[[#This Row],[Std_2]]),2),0)</f>
        <v>0</v>
      </c>
      <c r="BC185">
        <f>IF([[#This Row],[Std_2]]&gt;0,ROUND(MIN(ABS([[#This Row],[U_2]]-[[#This Row],[Mean_2]])/(3*[[#This Row],[Std_2]]),ABS([[#This Row],[Mean_2]]-[[#This Row],[L_2]])/(3*[[#This Row],[Std_2]])),2),0)</f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K185">
        <v>3768000000</v>
      </c>
      <c r="BL185">
        <v>3768000000</v>
      </c>
      <c r="BM185">
        <v>3768000000</v>
      </c>
      <c r="BO185" t="s">
        <v>73</v>
      </c>
      <c r="BP185" t="s">
        <v>105</v>
      </c>
    </row>
    <row r="186" spans="1:68">
      <c r="A186" t="s">
        <v>302</v>
      </c>
      <c r="B186" t="s">
        <v>116</v>
      </c>
      <c r="C186" t="s">
        <v>71</v>
      </c>
      <c r="D186" t="s">
        <v>282</v>
      </c>
      <c r="J186">
        <v>4500000000</v>
      </c>
      <c r="K186">
        <v>2000000000</v>
      </c>
      <c r="L186">
        <v>7000000000</v>
      </c>
      <c r="M186">
        <v>2000000000</v>
      </c>
      <c r="N186">
        <v>7000000000</v>
      </c>
      <c r="O186">
        <f>1</f>
        <v>0</v>
      </c>
      <c r="P186">
        <f>1</f>
        <v>0</v>
      </c>
      <c r="Q186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86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86">
        <f>[[#This Row],[U_1]]-[[#This Row],[L_1]]</f>
        <v>0</v>
      </c>
      <c r="T186">
        <f>COUNTIF(Table1[[#This Row],[S0_1]:[S1_1]],"&gt;"&amp;[[#This Row],[U_1]])+COUNTIF(Table1[[#This Row],[S0_1]:[S1_1]],"&lt;"&amp;[[#This Row],[L_1]])</f>
        <v>0</v>
      </c>
      <c r="V186">
        <f>_xlfn.MINIFS(Table1[[#This Row],[S0_1]:[S1_1]],Table1[[#This Row],[S0_1]:[S1_1]],"&gt;="&amp;[[#This Row],[L_1]],Table1[[#This Row],[S0_1]:[S1_1]],"&lt;="&amp;[[#This Row],[U_1]])</f>
        <v>0</v>
      </c>
      <c r="W186">
        <f>_xlfn.MAXIFS(Table1[[#This Row],[S0_1]:[S1_1]],Table1[[#This Row],[S0_1]:[S1_1]],"&gt;="&amp;[[#This Row],[L_1]],Table1[[#This Row],[S0_1]:[S1_1]],"&lt;="&amp;[[#This Row],[U_1]])</f>
        <v>0</v>
      </c>
      <c r="X186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86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86">
        <f>IF([[#This Row],[Std_1]]&gt;0,ROUND([[#This Row],[Range_1]]/(6*[[#This Row],[Std_1]]),2),0)</f>
        <v>0</v>
      </c>
      <c r="AA186">
        <f>IF([[#This Row],[Std_1]]&gt;0,ROUND(MIN(ABS([[#This Row],[U_1]]-[[#This Row],[Mean_1]])/(3*[[#This Row],[Std_1]]),ABS([[#This Row],[Mean_1]]-[[#This Row],[L_1]])/(3*[[#This Row],[Std_1]])),2),0)</f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I186">
        <v>3247000000</v>
      </c>
      <c r="AJ186">
        <v>3247000000</v>
      </c>
      <c r="AL186">
        <v>4500000000</v>
      </c>
      <c r="AM186">
        <v>2000000000</v>
      </c>
      <c r="AN186">
        <v>7000000000</v>
      </c>
      <c r="AO186">
        <v>2000000000</v>
      </c>
      <c r="AP186">
        <v>7000000000</v>
      </c>
      <c r="AQ186">
        <f>1</f>
        <v>0</v>
      </c>
      <c r="AR186">
        <f>1</f>
        <v>0</v>
      </c>
      <c r="AS186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86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86">
        <f>[[#This Row],[U_2]]-[[#This Row],[L_2]]</f>
        <v>0</v>
      </c>
      <c r="AV186">
        <f>COUNTIF(Table1[[#This Row],[S0_2]:[S2_2]],"&gt;"&amp;[[#This Row],[U_2]])+COUNTIF(Table1[[#This Row],[S0_2]:[S2_2]],"&lt;"&amp;[[#This Row],[L_2]])</f>
        <v>0</v>
      </c>
      <c r="AX186">
        <f>_xlfn.MINIFS(Table1[[#This Row],[S0_2]:[S2_2]],Table1[[#This Row],[S0_2]:[S2_2]],"&gt;="&amp;[[#This Row],[L_2]],Table1[[#This Row],[S0_2]:[S2_2]],"&lt;="&amp;[[#This Row],[U_2]])</f>
        <v>0</v>
      </c>
      <c r="AY186">
        <f>_xlfn.MAXIFS(Table1[[#This Row],[S0_2]:[S2_2]],Table1[[#This Row],[S0_2]:[S2_2]],"&gt;="&amp;[[#This Row],[L_2]],Table1[[#This Row],[S0_2]:[S2_2]],"&lt;="&amp;[[#This Row],[U_2]])</f>
        <v>0</v>
      </c>
      <c r="AZ186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86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86">
        <f>IF([[#This Row],[Std_2]]&gt;0,ROUND([[#This Row],[Range_2]]/(6*[[#This Row],[Std_2]]),2),0)</f>
        <v>0</v>
      </c>
      <c r="BC186">
        <f>IF([[#This Row],[Std_2]]&gt;0,ROUND(MIN(ABS([[#This Row],[U_2]]-[[#This Row],[Mean_2]])/(3*[[#This Row],[Std_2]]),ABS([[#This Row],[Mean_2]]-[[#This Row],[L_2]])/(3*[[#This Row],[Std_2]])),2),0)</f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K186">
        <v>3247000000</v>
      </c>
      <c r="BL186">
        <v>3247000000</v>
      </c>
      <c r="BM186">
        <v>3247000000</v>
      </c>
      <c r="BO186" t="s">
        <v>73</v>
      </c>
      <c r="BP186" t="s">
        <v>108</v>
      </c>
    </row>
    <row r="187" spans="1:68">
      <c r="A187" t="s">
        <v>303</v>
      </c>
      <c r="B187" t="s">
        <v>116</v>
      </c>
      <c r="C187" t="s">
        <v>71</v>
      </c>
      <c r="D187" t="s">
        <v>284</v>
      </c>
      <c r="J187">
        <v>4500000000</v>
      </c>
      <c r="K187">
        <v>2000000000</v>
      </c>
      <c r="L187">
        <v>7000000000</v>
      </c>
      <c r="M187">
        <v>2000000000</v>
      </c>
      <c r="N187">
        <v>7000000000</v>
      </c>
      <c r="O187">
        <f>1</f>
        <v>0</v>
      </c>
      <c r="P187">
        <f>1</f>
        <v>0</v>
      </c>
      <c r="Q187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87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87">
        <f>[[#This Row],[U_1]]-[[#This Row],[L_1]]</f>
        <v>0</v>
      </c>
      <c r="T187">
        <f>COUNTIF(Table1[[#This Row],[S0_1]:[S1_1]],"&gt;"&amp;[[#This Row],[U_1]])+COUNTIF(Table1[[#This Row],[S0_1]:[S1_1]],"&lt;"&amp;[[#This Row],[L_1]])</f>
        <v>0</v>
      </c>
      <c r="V187">
        <f>_xlfn.MINIFS(Table1[[#This Row],[S0_1]:[S1_1]],Table1[[#This Row],[S0_1]:[S1_1]],"&gt;="&amp;[[#This Row],[L_1]],Table1[[#This Row],[S0_1]:[S1_1]],"&lt;="&amp;[[#This Row],[U_1]])</f>
        <v>0</v>
      </c>
      <c r="W187">
        <f>_xlfn.MAXIFS(Table1[[#This Row],[S0_1]:[S1_1]],Table1[[#This Row],[S0_1]:[S1_1]],"&gt;="&amp;[[#This Row],[L_1]],Table1[[#This Row],[S0_1]:[S1_1]],"&lt;="&amp;[[#This Row],[U_1]])</f>
        <v>0</v>
      </c>
      <c r="X187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87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87">
        <f>IF([[#This Row],[Std_1]]&gt;0,ROUND([[#This Row],[Range_1]]/(6*[[#This Row],[Std_1]]),2),0)</f>
        <v>0</v>
      </c>
      <c r="AA187">
        <f>IF([[#This Row],[Std_1]]&gt;0,ROUND(MIN(ABS([[#This Row],[U_1]]-[[#This Row],[Mean_1]])/(3*[[#This Row],[Std_1]]),ABS([[#This Row],[Mean_1]]-[[#This Row],[L_1]])/(3*[[#This Row],[Std_1]])),2),0)</f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I187">
        <v>2986000000</v>
      </c>
      <c r="AJ187">
        <v>2986000000</v>
      </c>
      <c r="AL187">
        <v>4500000000</v>
      </c>
      <c r="AM187">
        <v>2000000000</v>
      </c>
      <c r="AN187">
        <v>7000000000</v>
      </c>
      <c r="AO187">
        <v>2000000000</v>
      </c>
      <c r="AP187">
        <v>7000000000</v>
      </c>
      <c r="AQ187">
        <f>1</f>
        <v>0</v>
      </c>
      <c r="AR187">
        <f>1</f>
        <v>0</v>
      </c>
      <c r="AS187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87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87">
        <f>[[#This Row],[U_2]]-[[#This Row],[L_2]]</f>
        <v>0</v>
      </c>
      <c r="AV187">
        <f>COUNTIF(Table1[[#This Row],[S0_2]:[S2_2]],"&gt;"&amp;[[#This Row],[U_2]])+COUNTIF(Table1[[#This Row],[S0_2]:[S2_2]],"&lt;"&amp;[[#This Row],[L_2]])</f>
        <v>0</v>
      </c>
      <c r="AX187">
        <f>_xlfn.MINIFS(Table1[[#This Row],[S0_2]:[S2_2]],Table1[[#This Row],[S0_2]:[S2_2]],"&gt;="&amp;[[#This Row],[L_2]],Table1[[#This Row],[S0_2]:[S2_2]],"&lt;="&amp;[[#This Row],[U_2]])</f>
        <v>0</v>
      </c>
      <c r="AY187">
        <f>_xlfn.MAXIFS(Table1[[#This Row],[S0_2]:[S2_2]],Table1[[#This Row],[S0_2]:[S2_2]],"&gt;="&amp;[[#This Row],[L_2]],Table1[[#This Row],[S0_2]:[S2_2]],"&lt;="&amp;[[#This Row],[U_2]])</f>
        <v>0</v>
      </c>
      <c r="AZ187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87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87">
        <f>IF([[#This Row],[Std_2]]&gt;0,ROUND([[#This Row],[Range_2]]/(6*[[#This Row],[Std_2]]),2),0)</f>
        <v>0</v>
      </c>
      <c r="BC187">
        <f>IF([[#This Row],[Std_2]]&gt;0,ROUND(MIN(ABS([[#This Row],[U_2]]-[[#This Row],[Mean_2]])/(3*[[#This Row],[Std_2]]),ABS([[#This Row],[Mean_2]]-[[#This Row],[L_2]])/(3*[[#This Row],[Std_2]])),2),0)</f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K187">
        <v>2986000000</v>
      </c>
      <c r="BL187">
        <v>2986000000</v>
      </c>
      <c r="BM187">
        <v>2986000000</v>
      </c>
      <c r="BO187" t="s">
        <v>96</v>
      </c>
      <c r="BP187" t="s">
        <v>80</v>
      </c>
    </row>
    <row r="188" spans="1:68">
      <c r="A188" t="s">
        <v>304</v>
      </c>
      <c r="B188" t="s">
        <v>116</v>
      </c>
      <c r="C188" t="s">
        <v>71</v>
      </c>
      <c r="D188" t="s">
        <v>286</v>
      </c>
      <c r="J188">
        <v>4500000000</v>
      </c>
      <c r="K188">
        <v>2000000000</v>
      </c>
      <c r="L188">
        <v>7000000000</v>
      </c>
      <c r="M188">
        <v>2000000000</v>
      </c>
      <c r="N188">
        <v>7000000000</v>
      </c>
      <c r="O188">
        <f>1</f>
        <v>0</v>
      </c>
      <c r="P188">
        <f>1</f>
        <v>0</v>
      </c>
      <c r="Q188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88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88">
        <f>[[#This Row],[U_1]]-[[#This Row],[L_1]]</f>
        <v>0</v>
      </c>
      <c r="T188">
        <f>COUNTIF(Table1[[#This Row],[S0_1]:[S1_1]],"&gt;"&amp;[[#This Row],[U_1]])+COUNTIF(Table1[[#This Row],[S0_1]:[S1_1]],"&lt;"&amp;[[#This Row],[L_1]])</f>
        <v>0</v>
      </c>
      <c r="V188">
        <f>_xlfn.MINIFS(Table1[[#This Row],[S0_1]:[S1_1]],Table1[[#This Row],[S0_1]:[S1_1]],"&gt;="&amp;[[#This Row],[L_1]],Table1[[#This Row],[S0_1]:[S1_1]],"&lt;="&amp;[[#This Row],[U_1]])</f>
        <v>0</v>
      </c>
      <c r="W188">
        <f>_xlfn.MAXIFS(Table1[[#This Row],[S0_1]:[S1_1]],Table1[[#This Row],[S0_1]:[S1_1]],"&gt;="&amp;[[#This Row],[L_1]],Table1[[#This Row],[S0_1]:[S1_1]],"&lt;="&amp;[[#This Row],[U_1]])</f>
        <v>0</v>
      </c>
      <c r="X188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88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88">
        <f>IF([[#This Row],[Std_1]]&gt;0,ROUND([[#This Row],[Range_1]]/(6*[[#This Row],[Std_1]]),2),0)</f>
        <v>0</v>
      </c>
      <c r="AA188">
        <f>IF([[#This Row],[Std_1]]&gt;0,ROUND(MIN(ABS([[#This Row],[U_1]]-[[#This Row],[Mean_1]])/(3*[[#This Row],[Std_1]]),ABS([[#This Row],[Mean_1]]-[[#This Row],[L_1]])/(3*[[#This Row],[Std_1]])),2),0)</f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I188">
        <v>3245000000</v>
      </c>
      <c r="AJ188">
        <v>3245000000</v>
      </c>
      <c r="AL188">
        <v>4500000000</v>
      </c>
      <c r="AM188">
        <v>2000000000</v>
      </c>
      <c r="AN188">
        <v>7000000000</v>
      </c>
      <c r="AO188">
        <v>2000000000</v>
      </c>
      <c r="AP188">
        <v>7000000000</v>
      </c>
      <c r="AQ188">
        <f>1</f>
        <v>0</v>
      </c>
      <c r="AR188">
        <f>1</f>
        <v>0</v>
      </c>
      <c r="AS188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88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88">
        <f>[[#This Row],[U_2]]-[[#This Row],[L_2]]</f>
        <v>0</v>
      </c>
      <c r="AV188">
        <f>COUNTIF(Table1[[#This Row],[S0_2]:[S2_2]],"&gt;"&amp;[[#This Row],[U_2]])+COUNTIF(Table1[[#This Row],[S0_2]:[S2_2]],"&lt;"&amp;[[#This Row],[L_2]])</f>
        <v>0</v>
      </c>
      <c r="AX188">
        <f>_xlfn.MINIFS(Table1[[#This Row],[S0_2]:[S2_2]],Table1[[#This Row],[S0_2]:[S2_2]],"&gt;="&amp;[[#This Row],[L_2]],Table1[[#This Row],[S0_2]:[S2_2]],"&lt;="&amp;[[#This Row],[U_2]])</f>
        <v>0</v>
      </c>
      <c r="AY188">
        <f>_xlfn.MAXIFS(Table1[[#This Row],[S0_2]:[S2_2]],Table1[[#This Row],[S0_2]:[S2_2]],"&gt;="&amp;[[#This Row],[L_2]],Table1[[#This Row],[S0_2]:[S2_2]],"&lt;="&amp;[[#This Row],[U_2]])</f>
        <v>0</v>
      </c>
      <c r="AZ188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88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88">
        <f>IF([[#This Row],[Std_2]]&gt;0,ROUND([[#This Row],[Range_2]]/(6*[[#This Row],[Std_2]]),2),0)</f>
        <v>0</v>
      </c>
      <c r="BC188">
        <f>IF([[#This Row],[Std_2]]&gt;0,ROUND(MIN(ABS([[#This Row],[U_2]]-[[#This Row],[Mean_2]])/(3*[[#This Row],[Std_2]]),ABS([[#This Row],[Mean_2]]-[[#This Row],[L_2]])/(3*[[#This Row],[Std_2]])),2),0)</f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K188">
        <v>3245000000</v>
      </c>
      <c r="BL188">
        <v>3245000000</v>
      </c>
      <c r="BM188">
        <v>3245000000</v>
      </c>
      <c r="BO188" t="s">
        <v>83</v>
      </c>
      <c r="BP188" t="s">
        <v>108</v>
      </c>
    </row>
    <row r="189" spans="1:68">
      <c r="A189" t="s">
        <v>305</v>
      </c>
      <c r="B189" t="s">
        <v>116</v>
      </c>
      <c r="C189" t="s">
        <v>71</v>
      </c>
      <c r="D189" t="s">
        <v>288</v>
      </c>
      <c r="J189">
        <v>4500000000</v>
      </c>
      <c r="K189">
        <v>2000000000</v>
      </c>
      <c r="L189">
        <v>7000000000</v>
      </c>
      <c r="M189">
        <v>2000000000</v>
      </c>
      <c r="N189">
        <v>7000000000</v>
      </c>
      <c r="O189">
        <f>1</f>
        <v>0</v>
      </c>
      <c r="P189">
        <f>1</f>
        <v>0</v>
      </c>
      <c r="Q189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89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89">
        <f>[[#This Row],[U_1]]-[[#This Row],[L_1]]</f>
        <v>0</v>
      </c>
      <c r="T189">
        <f>COUNTIF(Table1[[#This Row],[S0_1]:[S1_1]],"&gt;"&amp;[[#This Row],[U_1]])+COUNTIF(Table1[[#This Row],[S0_1]:[S1_1]],"&lt;"&amp;[[#This Row],[L_1]])</f>
        <v>0</v>
      </c>
      <c r="V189">
        <f>_xlfn.MINIFS(Table1[[#This Row],[S0_1]:[S1_1]],Table1[[#This Row],[S0_1]:[S1_1]],"&gt;="&amp;[[#This Row],[L_1]],Table1[[#This Row],[S0_1]:[S1_1]],"&lt;="&amp;[[#This Row],[U_1]])</f>
        <v>0</v>
      </c>
      <c r="W189">
        <f>_xlfn.MAXIFS(Table1[[#This Row],[S0_1]:[S1_1]],Table1[[#This Row],[S0_1]:[S1_1]],"&gt;="&amp;[[#This Row],[L_1]],Table1[[#This Row],[S0_1]:[S1_1]],"&lt;="&amp;[[#This Row],[U_1]])</f>
        <v>0</v>
      </c>
      <c r="X189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89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89">
        <f>IF([[#This Row],[Std_1]]&gt;0,ROUND([[#This Row],[Range_1]]/(6*[[#This Row],[Std_1]]),2),0)</f>
        <v>0</v>
      </c>
      <c r="AA189">
        <f>IF([[#This Row],[Std_1]]&gt;0,ROUND(MIN(ABS([[#This Row],[U_1]]-[[#This Row],[Mean_1]])/(3*[[#This Row],[Std_1]]),ABS([[#This Row],[Mean_1]]-[[#This Row],[L_1]])/(3*[[#This Row],[Std_1]])),2),0)</f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I189">
        <v>3767000000</v>
      </c>
      <c r="AJ189">
        <v>3767000000</v>
      </c>
      <c r="AL189">
        <v>4500000000</v>
      </c>
      <c r="AM189">
        <v>2000000000</v>
      </c>
      <c r="AN189">
        <v>7000000000</v>
      </c>
      <c r="AO189">
        <v>2000000000</v>
      </c>
      <c r="AP189">
        <v>7000000000</v>
      </c>
      <c r="AQ189">
        <f>1</f>
        <v>0</v>
      </c>
      <c r="AR189">
        <f>1</f>
        <v>0</v>
      </c>
      <c r="AS189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89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89">
        <f>[[#This Row],[U_2]]-[[#This Row],[L_2]]</f>
        <v>0</v>
      </c>
      <c r="AV189">
        <f>COUNTIF(Table1[[#This Row],[S0_2]:[S2_2]],"&gt;"&amp;[[#This Row],[U_2]])+COUNTIF(Table1[[#This Row],[S0_2]:[S2_2]],"&lt;"&amp;[[#This Row],[L_2]])</f>
        <v>0</v>
      </c>
      <c r="AX189">
        <f>_xlfn.MINIFS(Table1[[#This Row],[S0_2]:[S2_2]],Table1[[#This Row],[S0_2]:[S2_2]],"&gt;="&amp;[[#This Row],[L_2]],Table1[[#This Row],[S0_2]:[S2_2]],"&lt;="&amp;[[#This Row],[U_2]])</f>
        <v>0</v>
      </c>
      <c r="AY189">
        <f>_xlfn.MAXIFS(Table1[[#This Row],[S0_2]:[S2_2]],Table1[[#This Row],[S0_2]:[S2_2]],"&gt;="&amp;[[#This Row],[L_2]],Table1[[#This Row],[S0_2]:[S2_2]],"&lt;="&amp;[[#This Row],[U_2]])</f>
        <v>0</v>
      </c>
      <c r="AZ189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89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89">
        <f>IF([[#This Row],[Std_2]]&gt;0,ROUND([[#This Row],[Range_2]]/(6*[[#This Row],[Std_2]]),2),0)</f>
        <v>0</v>
      </c>
      <c r="BC189">
        <f>IF([[#This Row],[Std_2]]&gt;0,ROUND(MIN(ABS([[#This Row],[U_2]]-[[#This Row],[Mean_2]])/(3*[[#This Row],[Std_2]]),ABS([[#This Row],[Mean_2]]-[[#This Row],[L_2]])/(3*[[#This Row],[Std_2]])),2),0)</f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K189">
        <v>3767000000</v>
      </c>
      <c r="BL189">
        <v>3767000000</v>
      </c>
      <c r="BM189">
        <v>3767000000</v>
      </c>
      <c r="BO189" t="s">
        <v>83</v>
      </c>
      <c r="BP189" t="s">
        <v>105</v>
      </c>
    </row>
    <row r="190" spans="1:68">
      <c r="A190" t="s">
        <v>306</v>
      </c>
      <c r="B190" t="s">
        <v>134</v>
      </c>
      <c r="C190" t="s">
        <v>71</v>
      </c>
      <c r="D190" t="s">
        <v>256</v>
      </c>
      <c r="J190">
        <v>4500000000</v>
      </c>
      <c r="K190">
        <v>2000000000</v>
      </c>
      <c r="L190">
        <v>7000000000</v>
      </c>
      <c r="M190">
        <v>2000000000</v>
      </c>
      <c r="N190">
        <v>7000000000</v>
      </c>
      <c r="O190">
        <f>1</f>
        <v>0</v>
      </c>
      <c r="P190">
        <f>1</f>
        <v>0</v>
      </c>
      <c r="Q190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90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90">
        <f>[[#This Row],[U_1]]-[[#This Row],[L_1]]</f>
        <v>0</v>
      </c>
      <c r="T190">
        <f>COUNTIF(Table1[[#This Row],[S0_1]:[S1_1]],"&gt;"&amp;[[#This Row],[U_1]])+COUNTIF(Table1[[#This Row],[S0_1]:[S1_1]],"&lt;"&amp;[[#This Row],[L_1]])</f>
        <v>0</v>
      </c>
      <c r="V190">
        <f>_xlfn.MINIFS(Table1[[#This Row],[S0_1]:[S1_1]],Table1[[#This Row],[S0_1]:[S1_1]],"&gt;="&amp;[[#This Row],[L_1]],Table1[[#This Row],[S0_1]:[S1_1]],"&lt;="&amp;[[#This Row],[U_1]])</f>
        <v>0</v>
      </c>
      <c r="W190">
        <f>_xlfn.MAXIFS(Table1[[#This Row],[S0_1]:[S1_1]],Table1[[#This Row],[S0_1]:[S1_1]],"&gt;="&amp;[[#This Row],[L_1]],Table1[[#This Row],[S0_1]:[S1_1]],"&lt;="&amp;[[#This Row],[U_1]])</f>
        <v>0</v>
      </c>
      <c r="X190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90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90">
        <f>IF([[#This Row],[Std_1]]&gt;0,ROUND([[#This Row],[Range_1]]/(6*[[#This Row],[Std_1]]),2),0)</f>
        <v>0</v>
      </c>
      <c r="AA190">
        <f>IF([[#This Row],[Std_1]]&gt;0,ROUND(MIN(ABS([[#This Row],[U_1]]-[[#This Row],[Mean_1]])/(3*[[#This Row],[Std_1]]),ABS([[#This Row],[Mean_1]]-[[#This Row],[L_1]])/(3*[[#This Row],[Std_1]])),2),0)</f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I190">
        <v>4374000000</v>
      </c>
      <c r="AJ190">
        <v>4374000000</v>
      </c>
      <c r="AL190">
        <v>4500000000</v>
      </c>
      <c r="AM190">
        <v>2000000000</v>
      </c>
      <c r="AN190">
        <v>7000000000</v>
      </c>
      <c r="AO190">
        <v>2000000000</v>
      </c>
      <c r="AP190">
        <v>7000000000</v>
      </c>
      <c r="AQ190">
        <f>1</f>
        <v>0</v>
      </c>
      <c r="AR190">
        <f>1</f>
        <v>0</v>
      </c>
      <c r="AS190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90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90">
        <f>[[#This Row],[U_2]]-[[#This Row],[L_2]]</f>
        <v>0</v>
      </c>
      <c r="AV190">
        <f>COUNTIF(Table1[[#This Row],[S0_2]:[S2_2]],"&gt;"&amp;[[#This Row],[U_2]])+COUNTIF(Table1[[#This Row],[S0_2]:[S2_2]],"&lt;"&amp;[[#This Row],[L_2]])</f>
        <v>0</v>
      </c>
      <c r="AX190">
        <f>_xlfn.MINIFS(Table1[[#This Row],[S0_2]:[S2_2]],Table1[[#This Row],[S0_2]:[S2_2]],"&gt;="&amp;[[#This Row],[L_2]],Table1[[#This Row],[S0_2]:[S2_2]],"&lt;="&amp;[[#This Row],[U_2]])</f>
        <v>0</v>
      </c>
      <c r="AY190">
        <f>_xlfn.MAXIFS(Table1[[#This Row],[S0_2]:[S2_2]],Table1[[#This Row],[S0_2]:[S2_2]],"&gt;="&amp;[[#This Row],[L_2]],Table1[[#This Row],[S0_2]:[S2_2]],"&lt;="&amp;[[#This Row],[U_2]])</f>
        <v>0</v>
      </c>
      <c r="AZ190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90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90">
        <f>IF([[#This Row],[Std_2]]&gt;0,ROUND([[#This Row],[Range_2]]/(6*[[#This Row],[Std_2]]),2),0)</f>
        <v>0</v>
      </c>
      <c r="BC190">
        <f>IF([[#This Row],[Std_2]]&gt;0,ROUND(MIN(ABS([[#This Row],[U_2]]-[[#This Row],[Mean_2]])/(3*[[#This Row],[Std_2]]),ABS([[#This Row],[Mean_2]]-[[#This Row],[L_2]])/(3*[[#This Row],[Std_2]])),2),0)</f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K190">
        <v>4374000000</v>
      </c>
      <c r="BL190">
        <v>4374000000</v>
      </c>
      <c r="BM190">
        <v>4374000000</v>
      </c>
      <c r="BO190" t="s">
        <v>73</v>
      </c>
      <c r="BP190" t="s">
        <v>74</v>
      </c>
    </row>
    <row r="191" spans="1:68">
      <c r="A191" t="s">
        <v>307</v>
      </c>
      <c r="B191" t="s">
        <v>134</v>
      </c>
      <c r="C191" t="s">
        <v>71</v>
      </c>
      <c r="D191" t="s">
        <v>258</v>
      </c>
      <c r="J191">
        <v>4500000000</v>
      </c>
      <c r="K191">
        <v>2000000000</v>
      </c>
      <c r="L191">
        <v>7000000000</v>
      </c>
      <c r="M191">
        <v>2000000000</v>
      </c>
      <c r="N191">
        <v>7000000000</v>
      </c>
      <c r="O191">
        <f>1</f>
        <v>0</v>
      </c>
      <c r="P191">
        <f>1</f>
        <v>0</v>
      </c>
      <c r="Q191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91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91">
        <f>[[#This Row],[U_1]]-[[#This Row],[L_1]]</f>
        <v>0</v>
      </c>
      <c r="T191">
        <f>COUNTIF(Table1[[#This Row],[S0_1]:[S1_1]],"&gt;"&amp;[[#This Row],[U_1]])+COUNTIF(Table1[[#This Row],[S0_1]:[S1_1]],"&lt;"&amp;[[#This Row],[L_1]])</f>
        <v>0</v>
      </c>
      <c r="V191">
        <f>_xlfn.MINIFS(Table1[[#This Row],[S0_1]:[S1_1]],Table1[[#This Row],[S0_1]:[S1_1]],"&gt;="&amp;[[#This Row],[L_1]],Table1[[#This Row],[S0_1]:[S1_1]],"&lt;="&amp;[[#This Row],[U_1]])</f>
        <v>0</v>
      </c>
      <c r="W191">
        <f>_xlfn.MAXIFS(Table1[[#This Row],[S0_1]:[S1_1]],Table1[[#This Row],[S0_1]:[S1_1]],"&gt;="&amp;[[#This Row],[L_1]],Table1[[#This Row],[S0_1]:[S1_1]],"&lt;="&amp;[[#This Row],[U_1]])</f>
        <v>0</v>
      </c>
      <c r="X191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91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91">
        <f>IF([[#This Row],[Std_1]]&gt;0,ROUND([[#This Row],[Range_1]]/(6*[[#This Row],[Std_1]]),2),0)</f>
        <v>0</v>
      </c>
      <c r="AA191">
        <f>IF([[#This Row],[Std_1]]&gt;0,ROUND(MIN(ABS([[#This Row],[U_1]]-[[#This Row],[Mean_1]])/(3*[[#This Row],[Std_1]]),ABS([[#This Row],[Mean_1]]-[[#This Row],[L_1]])/(3*[[#This Row],[Std_1]])),2),0)</f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I191">
        <v>5697000000</v>
      </c>
      <c r="AJ191">
        <v>5697000000</v>
      </c>
      <c r="AL191">
        <v>4500000000</v>
      </c>
      <c r="AM191">
        <v>2000000000</v>
      </c>
      <c r="AN191">
        <v>7000000000</v>
      </c>
      <c r="AO191">
        <v>2000000000</v>
      </c>
      <c r="AP191">
        <v>7000000000</v>
      </c>
      <c r="AQ191">
        <f>1</f>
        <v>0</v>
      </c>
      <c r="AR191">
        <f>1</f>
        <v>0</v>
      </c>
      <c r="AS191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91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91">
        <f>[[#This Row],[U_2]]-[[#This Row],[L_2]]</f>
        <v>0</v>
      </c>
      <c r="AV191">
        <f>COUNTIF(Table1[[#This Row],[S0_2]:[S2_2]],"&gt;"&amp;[[#This Row],[U_2]])+COUNTIF(Table1[[#This Row],[S0_2]:[S2_2]],"&lt;"&amp;[[#This Row],[L_2]])</f>
        <v>0</v>
      </c>
      <c r="AX191">
        <f>_xlfn.MINIFS(Table1[[#This Row],[S0_2]:[S2_2]],Table1[[#This Row],[S0_2]:[S2_2]],"&gt;="&amp;[[#This Row],[L_2]],Table1[[#This Row],[S0_2]:[S2_2]],"&lt;="&amp;[[#This Row],[U_2]])</f>
        <v>0</v>
      </c>
      <c r="AY191">
        <f>_xlfn.MAXIFS(Table1[[#This Row],[S0_2]:[S2_2]],Table1[[#This Row],[S0_2]:[S2_2]],"&gt;="&amp;[[#This Row],[L_2]],Table1[[#This Row],[S0_2]:[S2_2]],"&lt;="&amp;[[#This Row],[U_2]])</f>
        <v>0</v>
      </c>
      <c r="AZ191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91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91">
        <f>IF([[#This Row],[Std_2]]&gt;0,ROUND([[#This Row],[Range_2]]/(6*[[#This Row],[Std_2]]),2),0)</f>
        <v>0</v>
      </c>
      <c r="BC191">
        <f>IF([[#This Row],[Std_2]]&gt;0,ROUND(MIN(ABS([[#This Row],[U_2]]-[[#This Row],[Mean_2]])/(3*[[#This Row],[Std_2]]),ABS([[#This Row],[Mean_2]]-[[#This Row],[L_2]])/(3*[[#This Row],[Std_2]])),2),0)</f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K191">
        <v>5697000000</v>
      </c>
      <c r="BL191">
        <v>5697000000</v>
      </c>
      <c r="BM191">
        <v>5697000000</v>
      </c>
      <c r="BO191" t="s">
        <v>73</v>
      </c>
      <c r="BP191" t="s">
        <v>77</v>
      </c>
    </row>
    <row r="192" spans="1:68">
      <c r="A192" t="s">
        <v>308</v>
      </c>
      <c r="B192" t="s">
        <v>134</v>
      </c>
      <c r="C192" t="s">
        <v>71</v>
      </c>
      <c r="D192" t="s">
        <v>260</v>
      </c>
      <c r="J192">
        <v>4500000000</v>
      </c>
      <c r="K192">
        <v>2000000000</v>
      </c>
      <c r="L192">
        <v>7000000000</v>
      </c>
      <c r="M192">
        <v>2000000000</v>
      </c>
      <c r="N192">
        <v>7000000000</v>
      </c>
      <c r="O192">
        <f>1</f>
        <v>0</v>
      </c>
      <c r="P192">
        <f>1</f>
        <v>0</v>
      </c>
      <c r="Q192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92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92">
        <f>[[#This Row],[U_1]]-[[#This Row],[L_1]]</f>
        <v>0</v>
      </c>
      <c r="T192">
        <f>COUNTIF(Table1[[#This Row],[S0_1]:[S1_1]],"&gt;"&amp;[[#This Row],[U_1]])+COUNTIF(Table1[[#This Row],[S0_1]:[S1_1]],"&lt;"&amp;[[#This Row],[L_1]])</f>
        <v>0</v>
      </c>
      <c r="V192">
        <f>_xlfn.MINIFS(Table1[[#This Row],[S0_1]:[S1_1]],Table1[[#This Row],[S0_1]:[S1_1]],"&gt;="&amp;[[#This Row],[L_1]],Table1[[#This Row],[S0_1]:[S1_1]],"&lt;="&amp;[[#This Row],[U_1]])</f>
        <v>0</v>
      </c>
      <c r="W192">
        <f>_xlfn.MAXIFS(Table1[[#This Row],[S0_1]:[S1_1]],Table1[[#This Row],[S0_1]:[S1_1]],"&gt;="&amp;[[#This Row],[L_1]],Table1[[#This Row],[S0_1]:[S1_1]],"&lt;="&amp;[[#This Row],[U_1]])</f>
        <v>0</v>
      </c>
      <c r="X192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92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92">
        <f>IF([[#This Row],[Std_1]]&gt;0,ROUND([[#This Row],[Range_1]]/(6*[[#This Row],[Std_1]]),2),0)</f>
        <v>0</v>
      </c>
      <c r="AA192">
        <f>IF([[#This Row],[Std_1]]&gt;0,ROUND(MIN(ABS([[#This Row],[U_1]]-[[#This Row],[Mean_1]])/(3*[[#This Row],[Std_1]]),ABS([[#This Row],[Mean_1]]-[[#This Row],[L_1]])/(3*[[#This Row],[Std_1]])),2),0)</f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I192">
        <v>3057000000</v>
      </c>
      <c r="AJ192">
        <v>3057000000</v>
      </c>
      <c r="AL192">
        <v>4500000000</v>
      </c>
      <c r="AM192">
        <v>2000000000</v>
      </c>
      <c r="AN192">
        <v>7000000000</v>
      </c>
      <c r="AO192">
        <v>2000000000</v>
      </c>
      <c r="AP192">
        <v>7000000000</v>
      </c>
      <c r="AQ192">
        <f>1</f>
        <v>0</v>
      </c>
      <c r="AR192">
        <f>1</f>
        <v>0</v>
      </c>
      <c r="AS192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92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92">
        <f>[[#This Row],[U_2]]-[[#This Row],[L_2]]</f>
        <v>0</v>
      </c>
      <c r="AV192">
        <f>COUNTIF(Table1[[#This Row],[S0_2]:[S2_2]],"&gt;"&amp;[[#This Row],[U_2]])+COUNTIF(Table1[[#This Row],[S0_2]:[S2_2]],"&lt;"&amp;[[#This Row],[L_2]])</f>
        <v>0</v>
      </c>
      <c r="AX192">
        <f>_xlfn.MINIFS(Table1[[#This Row],[S0_2]:[S2_2]],Table1[[#This Row],[S0_2]:[S2_2]],"&gt;="&amp;[[#This Row],[L_2]],Table1[[#This Row],[S0_2]:[S2_2]],"&lt;="&amp;[[#This Row],[U_2]])</f>
        <v>0</v>
      </c>
      <c r="AY192">
        <f>_xlfn.MAXIFS(Table1[[#This Row],[S0_2]:[S2_2]],Table1[[#This Row],[S0_2]:[S2_2]],"&gt;="&amp;[[#This Row],[L_2]],Table1[[#This Row],[S0_2]:[S2_2]],"&lt;="&amp;[[#This Row],[U_2]])</f>
        <v>0</v>
      </c>
      <c r="AZ192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92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92">
        <f>IF([[#This Row],[Std_2]]&gt;0,ROUND([[#This Row],[Range_2]]/(6*[[#This Row],[Std_2]]),2),0)</f>
        <v>0</v>
      </c>
      <c r="BC192">
        <f>IF([[#This Row],[Std_2]]&gt;0,ROUND(MIN(ABS([[#This Row],[U_2]]-[[#This Row],[Mean_2]])/(3*[[#This Row],[Std_2]]),ABS([[#This Row],[Mean_2]]-[[#This Row],[L_2]])/(3*[[#This Row],[Std_2]])),2),0)</f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K192">
        <v>3057000000</v>
      </c>
      <c r="BL192">
        <v>3057000000</v>
      </c>
      <c r="BM192">
        <v>3057000000</v>
      </c>
      <c r="BO192" t="s">
        <v>73</v>
      </c>
      <c r="BP192" t="s">
        <v>80</v>
      </c>
    </row>
    <row r="193" spans="1:68">
      <c r="A193" t="s">
        <v>309</v>
      </c>
      <c r="B193" t="s">
        <v>134</v>
      </c>
      <c r="C193" t="s">
        <v>71</v>
      </c>
      <c r="D193" t="s">
        <v>262</v>
      </c>
      <c r="J193">
        <v>4500000000</v>
      </c>
      <c r="K193">
        <v>2000000000</v>
      </c>
      <c r="L193">
        <v>7000000000</v>
      </c>
      <c r="M193">
        <v>2000000000</v>
      </c>
      <c r="N193">
        <v>7000000000</v>
      </c>
      <c r="O193">
        <f>1</f>
        <v>0</v>
      </c>
      <c r="P193">
        <f>1</f>
        <v>0</v>
      </c>
      <c r="Q193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93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93">
        <f>[[#This Row],[U_1]]-[[#This Row],[L_1]]</f>
        <v>0</v>
      </c>
      <c r="T193">
        <f>COUNTIF(Table1[[#This Row],[S0_1]:[S1_1]],"&gt;"&amp;[[#This Row],[U_1]])+COUNTIF(Table1[[#This Row],[S0_1]:[S1_1]],"&lt;"&amp;[[#This Row],[L_1]])</f>
        <v>0</v>
      </c>
      <c r="V193">
        <f>_xlfn.MINIFS(Table1[[#This Row],[S0_1]:[S1_1]],Table1[[#This Row],[S0_1]:[S1_1]],"&gt;="&amp;[[#This Row],[L_1]],Table1[[#This Row],[S0_1]:[S1_1]],"&lt;="&amp;[[#This Row],[U_1]])</f>
        <v>0</v>
      </c>
      <c r="W193">
        <f>_xlfn.MAXIFS(Table1[[#This Row],[S0_1]:[S1_1]],Table1[[#This Row],[S0_1]:[S1_1]],"&gt;="&amp;[[#This Row],[L_1]],Table1[[#This Row],[S0_1]:[S1_1]],"&lt;="&amp;[[#This Row],[U_1]])</f>
        <v>0</v>
      </c>
      <c r="X193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93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93">
        <f>IF([[#This Row],[Std_1]]&gt;0,ROUND([[#This Row],[Range_1]]/(6*[[#This Row],[Std_1]]),2),0)</f>
        <v>0</v>
      </c>
      <c r="AA193">
        <f>IF([[#This Row],[Std_1]]&gt;0,ROUND(MIN(ABS([[#This Row],[U_1]]-[[#This Row],[Mean_1]])/(3*[[#This Row],[Std_1]]),ABS([[#This Row],[Mean_1]]-[[#This Row],[L_1]])/(3*[[#This Row],[Std_1]])),2),0)</f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I193">
        <v>5697000000</v>
      </c>
      <c r="AJ193">
        <v>5697000000</v>
      </c>
      <c r="AL193">
        <v>4500000000</v>
      </c>
      <c r="AM193">
        <v>2000000000</v>
      </c>
      <c r="AN193">
        <v>7000000000</v>
      </c>
      <c r="AO193">
        <v>2000000000</v>
      </c>
      <c r="AP193">
        <v>7000000000</v>
      </c>
      <c r="AQ193">
        <f>1</f>
        <v>0</v>
      </c>
      <c r="AR193">
        <f>1</f>
        <v>0</v>
      </c>
      <c r="AS193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93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93">
        <f>[[#This Row],[U_2]]-[[#This Row],[L_2]]</f>
        <v>0</v>
      </c>
      <c r="AV193">
        <f>COUNTIF(Table1[[#This Row],[S0_2]:[S2_2]],"&gt;"&amp;[[#This Row],[U_2]])+COUNTIF(Table1[[#This Row],[S0_2]:[S2_2]],"&lt;"&amp;[[#This Row],[L_2]])</f>
        <v>0</v>
      </c>
      <c r="AX193">
        <f>_xlfn.MINIFS(Table1[[#This Row],[S0_2]:[S2_2]],Table1[[#This Row],[S0_2]:[S2_2]],"&gt;="&amp;[[#This Row],[L_2]],Table1[[#This Row],[S0_2]:[S2_2]],"&lt;="&amp;[[#This Row],[U_2]])</f>
        <v>0</v>
      </c>
      <c r="AY193">
        <f>_xlfn.MAXIFS(Table1[[#This Row],[S0_2]:[S2_2]],Table1[[#This Row],[S0_2]:[S2_2]],"&gt;="&amp;[[#This Row],[L_2]],Table1[[#This Row],[S0_2]:[S2_2]],"&lt;="&amp;[[#This Row],[U_2]])</f>
        <v>0</v>
      </c>
      <c r="AZ193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93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93">
        <f>IF([[#This Row],[Std_2]]&gt;0,ROUND([[#This Row],[Range_2]]/(6*[[#This Row],[Std_2]]),2),0)</f>
        <v>0</v>
      </c>
      <c r="BC193">
        <f>IF([[#This Row],[Std_2]]&gt;0,ROUND(MIN(ABS([[#This Row],[U_2]]-[[#This Row],[Mean_2]])/(3*[[#This Row],[Std_2]]),ABS([[#This Row],[Mean_2]]-[[#This Row],[L_2]])/(3*[[#This Row],[Std_2]])),2),0)</f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K193">
        <v>5697000000</v>
      </c>
      <c r="BL193">
        <v>5697000000</v>
      </c>
      <c r="BM193">
        <v>5697000000</v>
      </c>
      <c r="BO193" t="s">
        <v>83</v>
      </c>
      <c r="BP193" t="s">
        <v>77</v>
      </c>
    </row>
    <row r="194" spans="1:68">
      <c r="A194" t="s">
        <v>310</v>
      </c>
      <c r="B194" t="s">
        <v>134</v>
      </c>
      <c r="C194" t="s">
        <v>71</v>
      </c>
      <c r="D194" t="s">
        <v>264</v>
      </c>
      <c r="J194">
        <v>4500000000</v>
      </c>
      <c r="K194">
        <v>2000000000</v>
      </c>
      <c r="L194">
        <v>7000000000</v>
      </c>
      <c r="M194">
        <v>2000000000</v>
      </c>
      <c r="N194">
        <v>7000000000</v>
      </c>
      <c r="O194">
        <f>1</f>
        <v>0</v>
      </c>
      <c r="P194">
        <f>1</f>
        <v>0</v>
      </c>
      <c r="Q194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94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94">
        <f>[[#This Row],[U_1]]-[[#This Row],[L_1]]</f>
        <v>0</v>
      </c>
      <c r="T194">
        <f>COUNTIF(Table1[[#This Row],[S0_1]:[S1_1]],"&gt;"&amp;[[#This Row],[U_1]])+COUNTIF(Table1[[#This Row],[S0_1]:[S1_1]],"&lt;"&amp;[[#This Row],[L_1]])</f>
        <v>0</v>
      </c>
      <c r="V194">
        <f>_xlfn.MINIFS(Table1[[#This Row],[S0_1]:[S1_1]],Table1[[#This Row],[S0_1]:[S1_1]],"&gt;="&amp;[[#This Row],[L_1]],Table1[[#This Row],[S0_1]:[S1_1]],"&lt;="&amp;[[#This Row],[U_1]])</f>
        <v>0</v>
      </c>
      <c r="W194">
        <f>_xlfn.MAXIFS(Table1[[#This Row],[S0_1]:[S1_1]],Table1[[#This Row],[S0_1]:[S1_1]],"&gt;="&amp;[[#This Row],[L_1]],Table1[[#This Row],[S0_1]:[S1_1]],"&lt;="&amp;[[#This Row],[U_1]])</f>
        <v>0</v>
      </c>
      <c r="X194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94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94">
        <f>IF([[#This Row],[Std_1]]&gt;0,ROUND([[#This Row],[Range_1]]/(6*[[#This Row],[Std_1]]),2),0)</f>
        <v>0</v>
      </c>
      <c r="AA194">
        <f>IF([[#This Row],[Std_1]]&gt;0,ROUND(MIN(ABS([[#This Row],[U_1]]-[[#This Row],[Mean_1]])/(3*[[#This Row],[Std_1]]),ABS([[#This Row],[Mean_1]]-[[#This Row],[L_1]])/(3*[[#This Row],[Std_1]])),2),0)</f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I194">
        <v>3057000000</v>
      </c>
      <c r="AJ194">
        <v>3057000000</v>
      </c>
      <c r="AL194">
        <v>4500000000</v>
      </c>
      <c r="AM194">
        <v>2000000000</v>
      </c>
      <c r="AN194">
        <v>7000000000</v>
      </c>
      <c r="AO194">
        <v>2000000000</v>
      </c>
      <c r="AP194">
        <v>7000000000</v>
      </c>
      <c r="AQ194">
        <f>1</f>
        <v>0</v>
      </c>
      <c r="AR194">
        <f>1</f>
        <v>0</v>
      </c>
      <c r="AS194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94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94">
        <f>[[#This Row],[U_2]]-[[#This Row],[L_2]]</f>
        <v>0</v>
      </c>
      <c r="AV194">
        <f>COUNTIF(Table1[[#This Row],[S0_2]:[S2_2]],"&gt;"&amp;[[#This Row],[U_2]])+COUNTIF(Table1[[#This Row],[S0_2]:[S2_2]],"&lt;"&amp;[[#This Row],[L_2]])</f>
        <v>0</v>
      </c>
      <c r="AX194">
        <f>_xlfn.MINIFS(Table1[[#This Row],[S0_2]:[S2_2]],Table1[[#This Row],[S0_2]:[S2_2]],"&gt;="&amp;[[#This Row],[L_2]],Table1[[#This Row],[S0_2]:[S2_2]],"&lt;="&amp;[[#This Row],[U_2]])</f>
        <v>0</v>
      </c>
      <c r="AY194">
        <f>_xlfn.MAXIFS(Table1[[#This Row],[S0_2]:[S2_2]],Table1[[#This Row],[S0_2]:[S2_2]],"&gt;="&amp;[[#This Row],[L_2]],Table1[[#This Row],[S0_2]:[S2_2]],"&lt;="&amp;[[#This Row],[U_2]])</f>
        <v>0</v>
      </c>
      <c r="AZ194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94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94">
        <f>IF([[#This Row],[Std_2]]&gt;0,ROUND([[#This Row],[Range_2]]/(6*[[#This Row],[Std_2]]),2),0)</f>
        <v>0</v>
      </c>
      <c r="BC194">
        <f>IF([[#This Row],[Std_2]]&gt;0,ROUND(MIN(ABS([[#This Row],[U_2]]-[[#This Row],[Mean_2]])/(3*[[#This Row],[Std_2]]),ABS([[#This Row],[Mean_2]]-[[#This Row],[L_2]])/(3*[[#This Row],[Std_2]])),2),0)</f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K194">
        <v>3057000000</v>
      </c>
      <c r="BL194">
        <v>3057000000</v>
      </c>
      <c r="BM194">
        <v>3057000000</v>
      </c>
      <c r="BO194" t="s">
        <v>83</v>
      </c>
      <c r="BP194" t="s">
        <v>80</v>
      </c>
    </row>
    <row r="195" spans="1:68">
      <c r="A195" t="s">
        <v>311</v>
      </c>
      <c r="B195" t="s">
        <v>134</v>
      </c>
      <c r="C195" t="s">
        <v>71</v>
      </c>
      <c r="D195" t="s">
        <v>266</v>
      </c>
      <c r="J195">
        <v>4500000000</v>
      </c>
      <c r="K195">
        <v>2000000000</v>
      </c>
      <c r="L195">
        <v>7000000000</v>
      </c>
      <c r="M195">
        <v>2000000000</v>
      </c>
      <c r="N195">
        <v>7000000000</v>
      </c>
      <c r="O195">
        <f>1</f>
        <v>0</v>
      </c>
      <c r="P195">
        <f>1</f>
        <v>0</v>
      </c>
      <c r="Q195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95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95">
        <f>[[#This Row],[U_1]]-[[#This Row],[L_1]]</f>
        <v>0</v>
      </c>
      <c r="T195">
        <f>COUNTIF(Table1[[#This Row],[S0_1]:[S1_1]],"&gt;"&amp;[[#This Row],[U_1]])+COUNTIF(Table1[[#This Row],[S0_1]:[S1_1]],"&lt;"&amp;[[#This Row],[L_1]])</f>
        <v>0</v>
      </c>
      <c r="V195">
        <f>_xlfn.MINIFS(Table1[[#This Row],[S0_1]:[S1_1]],Table1[[#This Row],[S0_1]:[S1_1]],"&gt;="&amp;[[#This Row],[L_1]],Table1[[#This Row],[S0_1]:[S1_1]],"&lt;="&amp;[[#This Row],[U_1]])</f>
        <v>0</v>
      </c>
      <c r="W195">
        <f>_xlfn.MAXIFS(Table1[[#This Row],[S0_1]:[S1_1]],Table1[[#This Row],[S0_1]:[S1_1]],"&gt;="&amp;[[#This Row],[L_1]],Table1[[#This Row],[S0_1]:[S1_1]],"&lt;="&amp;[[#This Row],[U_1]])</f>
        <v>0</v>
      </c>
      <c r="X195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95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95">
        <f>IF([[#This Row],[Std_1]]&gt;0,ROUND([[#This Row],[Range_1]]/(6*[[#This Row],[Std_1]]),2),0)</f>
        <v>0</v>
      </c>
      <c r="AA195">
        <f>IF([[#This Row],[Std_1]]&gt;0,ROUND(MIN(ABS([[#This Row],[U_1]]-[[#This Row],[Mean_1]])/(3*[[#This Row],[Std_1]]),ABS([[#This Row],[Mean_1]]-[[#This Row],[L_1]])/(3*[[#This Row],[Std_1]])),2),0)</f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I195">
        <v>4375000000</v>
      </c>
      <c r="AJ195">
        <v>4375000000</v>
      </c>
      <c r="AL195">
        <v>4500000000</v>
      </c>
      <c r="AM195">
        <v>2000000000</v>
      </c>
      <c r="AN195">
        <v>7000000000</v>
      </c>
      <c r="AO195">
        <v>2000000000</v>
      </c>
      <c r="AP195">
        <v>7000000000</v>
      </c>
      <c r="AQ195">
        <f>1</f>
        <v>0</v>
      </c>
      <c r="AR195">
        <f>1</f>
        <v>0</v>
      </c>
      <c r="AS195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95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95">
        <f>[[#This Row],[U_2]]-[[#This Row],[L_2]]</f>
        <v>0</v>
      </c>
      <c r="AV195">
        <f>COUNTIF(Table1[[#This Row],[S0_2]:[S2_2]],"&gt;"&amp;[[#This Row],[U_2]])+COUNTIF(Table1[[#This Row],[S0_2]:[S2_2]],"&lt;"&amp;[[#This Row],[L_2]])</f>
        <v>0</v>
      </c>
      <c r="AX195">
        <f>_xlfn.MINIFS(Table1[[#This Row],[S0_2]:[S2_2]],Table1[[#This Row],[S0_2]:[S2_2]],"&gt;="&amp;[[#This Row],[L_2]],Table1[[#This Row],[S0_2]:[S2_2]],"&lt;="&amp;[[#This Row],[U_2]])</f>
        <v>0</v>
      </c>
      <c r="AY195">
        <f>_xlfn.MAXIFS(Table1[[#This Row],[S0_2]:[S2_2]],Table1[[#This Row],[S0_2]:[S2_2]],"&gt;="&amp;[[#This Row],[L_2]],Table1[[#This Row],[S0_2]:[S2_2]],"&lt;="&amp;[[#This Row],[U_2]])</f>
        <v>0</v>
      </c>
      <c r="AZ195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95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95">
        <f>IF([[#This Row],[Std_2]]&gt;0,ROUND([[#This Row],[Range_2]]/(6*[[#This Row],[Std_2]]),2),0)</f>
        <v>0</v>
      </c>
      <c r="BC195">
        <f>IF([[#This Row],[Std_2]]&gt;0,ROUND(MIN(ABS([[#This Row],[U_2]]-[[#This Row],[Mean_2]])/(3*[[#This Row],[Std_2]]),ABS([[#This Row],[Mean_2]]-[[#This Row],[L_2]])/(3*[[#This Row],[Std_2]])),2),0)</f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K195">
        <v>4375000000</v>
      </c>
      <c r="BL195">
        <v>4375000000</v>
      </c>
      <c r="BM195">
        <v>4375000000</v>
      </c>
      <c r="BO195" t="s">
        <v>83</v>
      </c>
      <c r="BP195" t="s">
        <v>74</v>
      </c>
    </row>
    <row r="196" spans="1:68">
      <c r="A196" t="s">
        <v>312</v>
      </c>
      <c r="B196" t="s">
        <v>134</v>
      </c>
      <c r="C196" t="s">
        <v>71</v>
      </c>
      <c r="D196" t="s">
        <v>268</v>
      </c>
      <c r="J196">
        <v>4500000000</v>
      </c>
      <c r="K196">
        <v>2000000000</v>
      </c>
      <c r="L196">
        <v>7000000000</v>
      </c>
      <c r="M196">
        <v>2000000000</v>
      </c>
      <c r="N196">
        <v>7000000000</v>
      </c>
      <c r="O196">
        <f>1</f>
        <v>0</v>
      </c>
      <c r="P196">
        <f>1</f>
        <v>0</v>
      </c>
      <c r="Q196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96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96">
        <f>[[#This Row],[U_1]]-[[#This Row],[L_1]]</f>
        <v>0</v>
      </c>
      <c r="T196">
        <f>COUNTIF(Table1[[#This Row],[S0_1]:[S1_1]],"&gt;"&amp;[[#This Row],[U_1]])+COUNTIF(Table1[[#This Row],[S0_1]:[S1_1]],"&lt;"&amp;[[#This Row],[L_1]])</f>
        <v>0</v>
      </c>
      <c r="V196">
        <f>_xlfn.MINIFS(Table1[[#This Row],[S0_1]:[S1_1]],Table1[[#This Row],[S0_1]:[S1_1]],"&gt;="&amp;[[#This Row],[L_1]],Table1[[#This Row],[S0_1]:[S1_1]],"&lt;="&amp;[[#This Row],[U_1]])</f>
        <v>0</v>
      </c>
      <c r="W196">
        <f>_xlfn.MAXIFS(Table1[[#This Row],[S0_1]:[S1_1]],Table1[[#This Row],[S0_1]:[S1_1]],"&gt;="&amp;[[#This Row],[L_1]],Table1[[#This Row],[S0_1]:[S1_1]],"&lt;="&amp;[[#This Row],[U_1]])</f>
        <v>0</v>
      </c>
      <c r="X196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96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96">
        <f>IF([[#This Row],[Std_1]]&gt;0,ROUND([[#This Row],[Range_1]]/(6*[[#This Row],[Std_1]]),2),0)</f>
        <v>0</v>
      </c>
      <c r="AA196">
        <f>IF([[#This Row],[Std_1]]&gt;0,ROUND(MIN(ABS([[#This Row],[U_1]]-[[#This Row],[Mean_1]])/(3*[[#This Row],[Std_1]]),ABS([[#This Row],[Mean_1]]-[[#This Row],[L_1]])/(3*[[#This Row],[Std_1]])),2),0)</f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I196">
        <v>4902000000</v>
      </c>
      <c r="AJ196">
        <v>4902000000</v>
      </c>
      <c r="AL196">
        <v>4500000000</v>
      </c>
      <c r="AM196">
        <v>2000000000</v>
      </c>
      <c r="AN196">
        <v>7000000000</v>
      </c>
      <c r="AO196">
        <v>2000000000</v>
      </c>
      <c r="AP196">
        <v>7000000000</v>
      </c>
      <c r="AQ196">
        <f>1</f>
        <v>0</v>
      </c>
      <c r="AR196">
        <f>1</f>
        <v>0</v>
      </c>
      <c r="AS196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96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96">
        <f>[[#This Row],[U_2]]-[[#This Row],[L_2]]</f>
        <v>0</v>
      </c>
      <c r="AV196">
        <f>COUNTIF(Table1[[#This Row],[S0_2]:[S2_2]],"&gt;"&amp;[[#This Row],[U_2]])+COUNTIF(Table1[[#This Row],[S0_2]:[S2_2]],"&lt;"&amp;[[#This Row],[L_2]])</f>
        <v>0</v>
      </c>
      <c r="AX196">
        <f>_xlfn.MINIFS(Table1[[#This Row],[S0_2]:[S2_2]],Table1[[#This Row],[S0_2]:[S2_2]],"&gt;="&amp;[[#This Row],[L_2]],Table1[[#This Row],[S0_2]:[S2_2]],"&lt;="&amp;[[#This Row],[U_2]])</f>
        <v>0</v>
      </c>
      <c r="AY196">
        <f>_xlfn.MAXIFS(Table1[[#This Row],[S0_2]:[S2_2]],Table1[[#This Row],[S0_2]:[S2_2]],"&gt;="&amp;[[#This Row],[L_2]],Table1[[#This Row],[S0_2]:[S2_2]],"&lt;="&amp;[[#This Row],[U_2]])</f>
        <v>0</v>
      </c>
      <c r="AZ196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96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96">
        <f>IF([[#This Row],[Std_2]]&gt;0,ROUND([[#This Row],[Range_2]]/(6*[[#This Row],[Std_2]]),2),0)</f>
        <v>0</v>
      </c>
      <c r="BC196">
        <f>IF([[#This Row],[Std_2]]&gt;0,ROUND(MIN(ABS([[#This Row],[U_2]]-[[#This Row],[Mean_2]])/(3*[[#This Row],[Std_2]]),ABS([[#This Row],[Mean_2]]-[[#This Row],[L_2]])/(3*[[#This Row],[Std_2]])),2),0)</f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K196">
        <v>4902000000</v>
      </c>
      <c r="BL196">
        <v>4902000000</v>
      </c>
      <c r="BM196">
        <v>4902000000</v>
      </c>
      <c r="BO196" t="s">
        <v>73</v>
      </c>
      <c r="BP196" t="s">
        <v>90</v>
      </c>
    </row>
    <row r="197" spans="1:68">
      <c r="A197" t="s">
        <v>313</v>
      </c>
      <c r="B197" t="s">
        <v>134</v>
      </c>
      <c r="C197" t="s">
        <v>71</v>
      </c>
      <c r="D197" t="s">
        <v>270</v>
      </c>
      <c r="J197">
        <v>4500000000</v>
      </c>
      <c r="K197">
        <v>2000000000</v>
      </c>
      <c r="L197">
        <v>7000000000</v>
      </c>
      <c r="M197">
        <v>2000000000</v>
      </c>
      <c r="N197">
        <v>7000000000</v>
      </c>
      <c r="O197">
        <f>1</f>
        <v>0</v>
      </c>
      <c r="P197">
        <f>1</f>
        <v>0</v>
      </c>
      <c r="Q197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97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97">
        <f>[[#This Row],[U_1]]-[[#This Row],[L_1]]</f>
        <v>0</v>
      </c>
      <c r="T197">
        <f>COUNTIF(Table1[[#This Row],[S0_1]:[S1_1]],"&gt;"&amp;[[#This Row],[U_1]])+COUNTIF(Table1[[#This Row],[S0_1]:[S1_1]],"&lt;"&amp;[[#This Row],[L_1]])</f>
        <v>0</v>
      </c>
      <c r="V197">
        <f>_xlfn.MINIFS(Table1[[#This Row],[S0_1]:[S1_1]],Table1[[#This Row],[S0_1]:[S1_1]],"&gt;="&amp;[[#This Row],[L_1]],Table1[[#This Row],[S0_1]:[S1_1]],"&lt;="&amp;[[#This Row],[U_1]])</f>
        <v>0</v>
      </c>
      <c r="W197">
        <f>_xlfn.MAXIFS(Table1[[#This Row],[S0_1]:[S1_1]],Table1[[#This Row],[S0_1]:[S1_1]],"&gt;="&amp;[[#This Row],[L_1]],Table1[[#This Row],[S0_1]:[S1_1]],"&lt;="&amp;[[#This Row],[U_1]])</f>
        <v>0</v>
      </c>
      <c r="X197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97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97">
        <f>IF([[#This Row],[Std_1]]&gt;0,ROUND([[#This Row],[Range_1]]/(6*[[#This Row],[Std_1]]),2),0)</f>
        <v>0</v>
      </c>
      <c r="AA197">
        <f>IF([[#This Row],[Std_1]]&gt;0,ROUND(MIN(ABS([[#This Row],[U_1]]-[[#This Row],[Mean_1]])/(3*[[#This Row],[Std_1]]),ABS([[#This Row],[Mean_1]]-[[#This Row],[L_1]])/(3*[[#This Row],[Std_1]])),2),0)</f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I197">
        <v>5432000000</v>
      </c>
      <c r="AJ197">
        <v>5432000000</v>
      </c>
      <c r="AL197">
        <v>4500000000</v>
      </c>
      <c r="AM197">
        <v>2000000000</v>
      </c>
      <c r="AN197">
        <v>7000000000</v>
      </c>
      <c r="AO197">
        <v>2000000000</v>
      </c>
      <c r="AP197">
        <v>7000000000</v>
      </c>
      <c r="AQ197">
        <f>1</f>
        <v>0</v>
      </c>
      <c r="AR197">
        <f>1</f>
        <v>0</v>
      </c>
      <c r="AS197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97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97">
        <f>[[#This Row],[U_2]]-[[#This Row],[L_2]]</f>
        <v>0</v>
      </c>
      <c r="AV197">
        <f>COUNTIF(Table1[[#This Row],[S0_2]:[S2_2]],"&gt;"&amp;[[#This Row],[U_2]])+COUNTIF(Table1[[#This Row],[S0_2]:[S2_2]],"&lt;"&amp;[[#This Row],[L_2]])</f>
        <v>0</v>
      </c>
      <c r="AX197">
        <f>_xlfn.MINIFS(Table1[[#This Row],[S0_2]:[S2_2]],Table1[[#This Row],[S0_2]:[S2_2]],"&gt;="&amp;[[#This Row],[L_2]],Table1[[#This Row],[S0_2]:[S2_2]],"&lt;="&amp;[[#This Row],[U_2]])</f>
        <v>0</v>
      </c>
      <c r="AY197">
        <f>_xlfn.MAXIFS(Table1[[#This Row],[S0_2]:[S2_2]],Table1[[#This Row],[S0_2]:[S2_2]],"&gt;="&amp;[[#This Row],[L_2]],Table1[[#This Row],[S0_2]:[S2_2]],"&lt;="&amp;[[#This Row],[U_2]])</f>
        <v>0</v>
      </c>
      <c r="AZ197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97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97">
        <f>IF([[#This Row],[Std_2]]&gt;0,ROUND([[#This Row],[Range_2]]/(6*[[#This Row],[Std_2]]),2),0)</f>
        <v>0</v>
      </c>
      <c r="BC197">
        <f>IF([[#This Row],[Std_2]]&gt;0,ROUND(MIN(ABS([[#This Row],[U_2]]-[[#This Row],[Mean_2]])/(3*[[#This Row],[Std_2]]),ABS([[#This Row],[Mean_2]]-[[#This Row],[L_2]])/(3*[[#This Row],[Std_2]])),2),0)</f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K197">
        <v>5432000000</v>
      </c>
      <c r="BL197">
        <v>5432000000</v>
      </c>
      <c r="BM197">
        <v>5432000000</v>
      </c>
      <c r="BO197" t="s">
        <v>73</v>
      </c>
      <c r="BP197" t="s">
        <v>93</v>
      </c>
    </row>
    <row r="198" spans="1:68">
      <c r="A198" t="s">
        <v>314</v>
      </c>
      <c r="B198" t="s">
        <v>134</v>
      </c>
      <c r="C198" t="s">
        <v>71</v>
      </c>
      <c r="D198" t="s">
        <v>272</v>
      </c>
      <c r="J198">
        <v>4500000000</v>
      </c>
      <c r="K198">
        <v>2000000000</v>
      </c>
      <c r="L198">
        <v>7000000000</v>
      </c>
      <c r="M198">
        <v>2000000000</v>
      </c>
      <c r="N198">
        <v>7000000000</v>
      </c>
      <c r="O198">
        <f>1</f>
        <v>0</v>
      </c>
      <c r="P198">
        <f>1</f>
        <v>0</v>
      </c>
      <c r="Q198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98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98">
        <f>[[#This Row],[U_1]]-[[#This Row],[L_1]]</f>
        <v>0</v>
      </c>
      <c r="T198">
        <f>COUNTIF(Table1[[#This Row],[S0_1]:[S1_1]],"&gt;"&amp;[[#This Row],[U_1]])+COUNTIF(Table1[[#This Row],[S0_1]:[S1_1]],"&lt;"&amp;[[#This Row],[L_1]])</f>
        <v>0</v>
      </c>
      <c r="V198">
        <f>_xlfn.MINIFS(Table1[[#This Row],[S0_1]:[S1_1]],Table1[[#This Row],[S0_1]:[S1_1]],"&gt;="&amp;[[#This Row],[L_1]],Table1[[#This Row],[S0_1]:[S1_1]],"&lt;="&amp;[[#This Row],[U_1]])</f>
        <v>0</v>
      </c>
      <c r="W198">
        <f>_xlfn.MAXIFS(Table1[[#This Row],[S0_1]:[S1_1]],Table1[[#This Row],[S0_1]:[S1_1]],"&gt;="&amp;[[#This Row],[L_1]],Table1[[#This Row],[S0_1]:[S1_1]],"&lt;="&amp;[[#This Row],[U_1]])</f>
        <v>0</v>
      </c>
      <c r="X198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98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98">
        <f>IF([[#This Row],[Std_1]]&gt;0,ROUND([[#This Row],[Range_1]]/(6*[[#This Row],[Std_1]]),2),0)</f>
        <v>0</v>
      </c>
      <c r="AA198">
        <f>IF([[#This Row],[Std_1]]&gt;0,ROUND(MIN(ABS([[#This Row],[U_1]]-[[#This Row],[Mean_1]])/(3*[[#This Row],[Std_1]]),ABS([[#This Row],[Mean_1]]-[[#This Row],[L_1]])/(3*[[#This Row],[Std_1]])),2),0)</f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I198">
        <v>5697000000</v>
      </c>
      <c r="AJ198">
        <v>5697000000</v>
      </c>
      <c r="AL198">
        <v>4500000000</v>
      </c>
      <c r="AM198">
        <v>2000000000</v>
      </c>
      <c r="AN198">
        <v>7000000000</v>
      </c>
      <c r="AO198">
        <v>2000000000</v>
      </c>
      <c r="AP198">
        <v>7000000000</v>
      </c>
      <c r="AQ198">
        <f>1</f>
        <v>0</v>
      </c>
      <c r="AR198">
        <f>1</f>
        <v>0</v>
      </c>
      <c r="AS198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98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98">
        <f>[[#This Row],[U_2]]-[[#This Row],[L_2]]</f>
        <v>0</v>
      </c>
      <c r="AV198">
        <f>COUNTIF(Table1[[#This Row],[S0_2]:[S2_2]],"&gt;"&amp;[[#This Row],[U_2]])+COUNTIF(Table1[[#This Row],[S0_2]:[S2_2]],"&lt;"&amp;[[#This Row],[L_2]])</f>
        <v>0</v>
      </c>
      <c r="AX198">
        <f>_xlfn.MINIFS(Table1[[#This Row],[S0_2]:[S2_2]],Table1[[#This Row],[S0_2]:[S2_2]],"&gt;="&amp;[[#This Row],[L_2]],Table1[[#This Row],[S0_2]:[S2_2]],"&lt;="&amp;[[#This Row],[U_2]])</f>
        <v>0</v>
      </c>
      <c r="AY198">
        <f>_xlfn.MAXIFS(Table1[[#This Row],[S0_2]:[S2_2]],Table1[[#This Row],[S0_2]:[S2_2]],"&gt;="&amp;[[#This Row],[L_2]],Table1[[#This Row],[S0_2]:[S2_2]],"&lt;="&amp;[[#This Row],[U_2]])</f>
        <v>0</v>
      </c>
      <c r="AZ198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98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98">
        <f>IF([[#This Row],[Std_2]]&gt;0,ROUND([[#This Row],[Range_2]]/(6*[[#This Row],[Std_2]]),2),0)</f>
        <v>0</v>
      </c>
      <c r="BC198">
        <f>IF([[#This Row],[Std_2]]&gt;0,ROUND(MIN(ABS([[#This Row],[U_2]]-[[#This Row],[Mean_2]])/(3*[[#This Row],[Std_2]]),ABS([[#This Row],[Mean_2]]-[[#This Row],[L_2]])/(3*[[#This Row],[Std_2]])),2),0)</f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K198">
        <v>5697000000</v>
      </c>
      <c r="BL198">
        <v>5697000000</v>
      </c>
      <c r="BM198">
        <v>5697000000</v>
      </c>
      <c r="BO198" t="s">
        <v>96</v>
      </c>
      <c r="BP198" t="s">
        <v>77</v>
      </c>
    </row>
    <row r="199" spans="1:68">
      <c r="A199" t="s">
        <v>315</v>
      </c>
      <c r="B199" t="s">
        <v>134</v>
      </c>
      <c r="C199" t="s">
        <v>71</v>
      </c>
      <c r="D199" t="s">
        <v>274</v>
      </c>
      <c r="J199">
        <v>4500000000</v>
      </c>
      <c r="K199">
        <v>2000000000</v>
      </c>
      <c r="L199">
        <v>7000000000</v>
      </c>
      <c r="M199">
        <v>2000000000</v>
      </c>
      <c r="N199">
        <v>7000000000</v>
      </c>
      <c r="O199">
        <f>1</f>
        <v>0</v>
      </c>
      <c r="P199">
        <f>1</f>
        <v>0</v>
      </c>
      <c r="Q199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99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99">
        <f>[[#This Row],[U_1]]-[[#This Row],[L_1]]</f>
        <v>0</v>
      </c>
      <c r="T199">
        <f>COUNTIF(Table1[[#This Row],[S0_1]:[S1_1]],"&gt;"&amp;[[#This Row],[U_1]])+COUNTIF(Table1[[#This Row],[S0_1]:[S1_1]],"&lt;"&amp;[[#This Row],[L_1]])</f>
        <v>0</v>
      </c>
      <c r="V199">
        <f>_xlfn.MINIFS(Table1[[#This Row],[S0_1]:[S1_1]],Table1[[#This Row],[S0_1]:[S1_1]],"&gt;="&amp;[[#This Row],[L_1]],Table1[[#This Row],[S0_1]:[S1_1]],"&lt;="&amp;[[#This Row],[U_1]])</f>
        <v>0</v>
      </c>
      <c r="W199">
        <f>_xlfn.MAXIFS(Table1[[#This Row],[S0_1]:[S1_1]],Table1[[#This Row],[S0_1]:[S1_1]],"&gt;="&amp;[[#This Row],[L_1]],Table1[[#This Row],[S0_1]:[S1_1]],"&lt;="&amp;[[#This Row],[U_1]])</f>
        <v>0</v>
      </c>
      <c r="X199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199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199">
        <f>IF([[#This Row],[Std_1]]&gt;0,ROUND([[#This Row],[Range_1]]/(6*[[#This Row],[Std_1]]),2),0)</f>
        <v>0</v>
      </c>
      <c r="AA199">
        <f>IF([[#This Row],[Std_1]]&gt;0,ROUND(MIN(ABS([[#This Row],[U_1]]-[[#This Row],[Mean_1]])/(3*[[#This Row],[Std_1]]),ABS([[#This Row],[Mean_1]]-[[#This Row],[L_1]])/(3*[[#This Row],[Std_1]])),2),0)</f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I199">
        <v>5434000000</v>
      </c>
      <c r="AJ199">
        <v>5434000000</v>
      </c>
      <c r="AL199">
        <v>4500000000</v>
      </c>
      <c r="AM199">
        <v>2000000000</v>
      </c>
      <c r="AN199">
        <v>7000000000</v>
      </c>
      <c r="AO199">
        <v>2000000000</v>
      </c>
      <c r="AP199">
        <v>7000000000</v>
      </c>
      <c r="AQ199">
        <f>1</f>
        <v>0</v>
      </c>
      <c r="AR199">
        <f>1</f>
        <v>0</v>
      </c>
      <c r="AS199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199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199">
        <f>[[#This Row],[U_2]]-[[#This Row],[L_2]]</f>
        <v>0</v>
      </c>
      <c r="AV199">
        <f>COUNTIF(Table1[[#This Row],[S0_2]:[S2_2]],"&gt;"&amp;[[#This Row],[U_2]])+COUNTIF(Table1[[#This Row],[S0_2]:[S2_2]],"&lt;"&amp;[[#This Row],[L_2]])</f>
        <v>0</v>
      </c>
      <c r="AX199">
        <f>_xlfn.MINIFS(Table1[[#This Row],[S0_2]:[S2_2]],Table1[[#This Row],[S0_2]:[S2_2]],"&gt;="&amp;[[#This Row],[L_2]],Table1[[#This Row],[S0_2]:[S2_2]],"&lt;="&amp;[[#This Row],[U_2]])</f>
        <v>0</v>
      </c>
      <c r="AY199">
        <f>_xlfn.MAXIFS(Table1[[#This Row],[S0_2]:[S2_2]],Table1[[#This Row],[S0_2]:[S2_2]],"&gt;="&amp;[[#This Row],[L_2]],Table1[[#This Row],[S0_2]:[S2_2]],"&lt;="&amp;[[#This Row],[U_2]])</f>
        <v>0</v>
      </c>
      <c r="AZ199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199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199">
        <f>IF([[#This Row],[Std_2]]&gt;0,ROUND([[#This Row],[Range_2]]/(6*[[#This Row],[Std_2]]),2),0)</f>
        <v>0</v>
      </c>
      <c r="BC199">
        <f>IF([[#This Row],[Std_2]]&gt;0,ROUND(MIN(ABS([[#This Row],[U_2]]-[[#This Row],[Mean_2]])/(3*[[#This Row],[Std_2]]),ABS([[#This Row],[Mean_2]]-[[#This Row],[L_2]])/(3*[[#This Row],[Std_2]])),2),0)</f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K199">
        <v>5434000000</v>
      </c>
      <c r="BL199">
        <v>5434000000</v>
      </c>
      <c r="BM199">
        <v>5434000000</v>
      </c>
      <c r="BO199" t="s">
        <v>83</v>
      </c>
      <c r="BP199" t="s">
        <v>93</v>
      </c>
    </row>
    <row r="200" spans="1:68">
      <c r="A200" t="s">
        <v>316</v>
      </c>
      <c r="B200" t="s">
        <v>134</v>
      </c>
      <c r="C200" t="s">
        <v>71</v>
      </c>
      <c r="D200" t="s">
        <v>276</v>
      </c>
      <c r="J200">
        <v>4500000000</v>
      </c>
      <c r="K200">
        <v>2000000000</v>
      </c>
      <c r="L200">
        <v>7000000000</v>
      </c>
      <c r="M200">
        <v>2000000000</v>
      </c>
      <c r="N200">
        <v>7000000000</v>
      </c>
      <c r="O200">
        <f>1</f>
        <v>0</v>
      </c>
      <c r="P200">
        <f>1</f>
        <v>0</v>
      </c>
      <c r="Q200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00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00">
        <f>[[#This Row],[U_1]]-[[#This Row],[L_1]]</f>
        <v>0</v>
      </c>
      <c r="T200">
        <f>COUNTIF(Table1[[#This Row],[S0_1]:[S1_1]],"&gt;"&amp;[[#This Row],[U_1]])+COUNTIF(Table1[[#This Row],[S0_1]:[S1_1]],"&lt;"&amp;[[#This Row],[L_1]])</f>
        <v>0</v>
      </c>
      <c r="V200">
        <f>_xlfn.MINIFS(Table1[[#This Row],[S0_1]:[S1_1]],Table1[[#This Row],[S0_1]:[S1_1]],"&gt;="&amp;[[#This Row],[L_1]],Table1[[#This Row],[S0_1]:[S1_1]],"&lt;="&amp;[[#This Row],[U_1]])</f>
        <v>0</v>
      </c>
      <c r="W200">
        <f>_xlfn.MAXIFS(Table1[[#This Row],[S0_1]:[S1_1]],Table1[[#This Row],[S0_1]:[S1_1]],"&gt;="&amp;[[#This Row],[L_1]],Table1[[#This Row],[S0_1]:[S1_1]],"&lt;="&amp;[[#This Row],[U_1]])</f>
        <v>0</v>
      </c>
      <c r="X200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00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00">
        <f>IF([[#This Row],[Std_1]]&gt;0,ROUND([[#This Row],[Range_1]]/(6*[[#This Row],[Std_1]]),2),0)</f>
        <v>0</v>
      </c>
      <c r="AA200">
        <f>IF([[#This Row],[Std_1]]&gt;0,ROUND(MIN(ABS([[#This Row],[U_1]]-[[#This Row],[Mean_1]])/(3*[[#This Row],[Std_1]]),ABS([[#This Row],[Mean_1]]-[[#This Row],[L_1]])/(3*[[#This Row],[Std_1]])),2),0)</f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I200">
        <v>4905000000</v>
      </c>
      <c r="AJ200">
        <v>4905000000</v>
      </c>
      <c r="AL200">
        <v>4500000000</v>
      </c>
      <c r="AM200">
        <v>2000000000</v>
      </c>
      <c r="AN200">
        <v>7000000000</v>
      </c>
      <c r="AO200">
        <v>2000000000</v>
      </c>
      <c r="AP200">
        <v>7000000000</v>
      </c>
      <c r="AQ200">
        <f>1</f>
        <v>0</v>
      </c>
      <c r="AR200">
        <f>1</f>
        <v>0</v>
      </c>
      <c r="AS200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00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00">
        <f>[[#This Row],[U_2]]-[[#This Row],[L_2]]</f>
        <v>0</v>
      </c>
      <c r="AV200">
        <f>COUNTIF(Table1[[#This Row],[S0_2]:[S2_2]],"&gt;"&amp;[[#This Row],[U_2]])+COUNTIF(Table1[[#This Row],[S0_2]:[S2_2]],"&lt;"&amp;[[#This Row],[L_2]])</f>
        <v>0</v>
      </c>
      <c r="AX200">
        <f>_xlfn.MINIFS(Table1[[#This Row],[S0_2]:[S2_2]],Table1[[#This Row],[S0_2]:[S2_2]],"&gt;="&amp;[[#This Row],[L_2]],Table1[[#This Row],[S0_2]:[S2_2]],"&lt;="&amp;[[#This Row],[U_2]])</f>
        <v>0</v>
      </c>
      <c r="AY200">
        <f>_xlfn.MAXIFS(Table1[[#This Row],[S0_2]:[S2_2]],Table1[[#This Row],[S0_2]:[S2_2]],"&gt;="&amp;[[#This Row],[L_2]],Table1[[#This Row],[S0_2]:[S2_2]],"&lt;="&amp;[[#This Row],[U_2]])</f>
        <v>0</v>
      </c>
      <c r="AZ200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00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00">
        <f>IF([[#This Row],[Std_2]]&gt;0,ROUND([[#This Row],[Range_2]]/(6*[[#This Row],[Std_2]]),2),0)</f>
        <v>0</v>
      </c>
      <c r="BC200">
        <f>IF([[#This Row],[Std_2]]&gt;0,ROUND(MIN(ABS([[#This Row],[U_2]]-[[#This Row],[Mean_2]])/(3*[[#This Row],[Std_2]]),ABS([[#This Row],[Mean_2]]-[[#This Row],[L_2]])/(3*[[#This Row],[Std_2]])),2),0)</f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K200">
        <v>4905000000</v>
      </c>
      <c r="BL200">
        <v>4905000000</v>
      </c>
      <c r="BM200">
        <v>4905000000</v>
      </c>
      <c r="BO200" t="s">
        <v>83</v>
      </c>
      <c r="BP200" t="s">
        <v>90</v>
      </c>
    </row>
    <row r="201" spans="1:68">
      <c r="A201" t="s">
        <v>317</v>
      </c>
      <c r="B201" t="s">
        <v>134</v>
      </c>
      <c r="C201" t="s">
        <v>71</v>
      </c>
      <c r="D201" t="s">
        <v>278</v>
      </c>
      <c r="J201">
        <v>4500000000</v>
      </c>
      <c r="K201">
        <v>2000000000</v>
      </c>
      <c r="L201">
        <v>7000000000</v>
      </c>
      <c r="M201">
        <v>2000000000</v>
      </c>
      <c r="N201">
        <v>7000000000</v>
      </c>
      <c r="O201">
        <f>1</f>
        <v>0</v>
      </c>
      <c r="P201">
        <f>1</f>
        <v>0</v>
      </c>
      <c r="Q201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01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01">
        <f>[[#This Row],[U_1]]-[[#This Row],[L_1]]</f>
        <v>0</v>
      </c>
      <c r="T201">
        <f>COUNTIF(Table1[[#This Row],[S0_1]:[S1_1]],"&gt;"&amp;[[#This Row],[U_1]])+COUNTIF(Table1[[#This Row],[S0_1]:[S1_1]],"&lt;"&amp;[[#This Row],[L_1]])</f>
        <v>0</v>
      </c>
      <c r="V201">
        <f>_xlfn.MINIFS(Table1[[#This Row],[S0_1]:[S1_1]],Table1[[#This Row],[S0_1]:[S1_1]],"&gt;="&amp;[[#This Row],[L_1]],Table1[[#This Row],[S0_1]:[S1_1]],"&lt;="&amp;[[#This Row],[U_1]])</f>
        <v>0</v>
      </c>
      <c r="W201">
        <f>_xlfn.MAXIFS(Table1[[#This Row],[S0_1]:[S1_1]],Table1[[#This Row],[S0_1]:[S1_1]],"&gt;="&amp;[[#This Row],[L_1]],Table1[[#This Row],[S0_1]:[S1_1]],"&lt;="&amp;[[#This Row],[U_1]])</f>
        <v>0</v>
      </c>
      <c r="X201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01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01">
        <f>IF([[#This Row],[Std_1]]&gt;0,ROUND([[#This Row],[Range_1]]/(6*[[#This Row],[Std_1]]),2),0)</f>
        <v>0</v>
      </c>
      <c r="AA201">
        <f>IF([[#This Row],[Std_1]]&gt;0,ROUND(MIN(ABS([[#This Row],[U_1]]-[[#This Row],[Mean_1]])/(3*[[#This Row],[Std_1]]),ABS([[#This Row],[Mean_1]]-[[#This Row],[L_1]])/(3*[[#This Row],[Std_1]])),2),0)</f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I201">
        <v>4377000000</v>
      </c>
      <c r="AJ201">
        <v>4377000000</v>
      </c>
      <c r="AL201">
        <v>4500000000</v>
      </c>
      <c r="AM201">
        <v>2000000000</v>
      </c>
      <c r="AN201">
        <v>7000000000</v>
      </c>
      <c r="AO201">
        <v>2000000000</v>
      </c>
      <c r="AP201">
        <v>7000000000</v>
      </c>
      <c r="AQ201">
        <f>1</f>
        <v>0</v>
      </c>
      <c r="AR201">
        <f>1</f>
        <v>0</v>
      </c>
      <c r="AS201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01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01">
        <f>[[#This Row],[U_2]]-[[#This Row],[L_2]]</f>
        <v>0</v>
      </c>
      <c r="AV201">
        <f>COUNTIF(Table1[[#This Row],[S0_2]:[S2_2]],"&gt;"&amp;[[#This Row],[U_2]])+COUNTIF(Table1[[#This Row],[S0_2]:[S2_2]],"&lt;"&amp;[[#This Row],[L_2]])</f>
        <v>0</v>
      </c>
      <c r="AX201">
        <f>_xlfn.MINIFS(Table1[[#This Row],[S0_2]:[S2_2]],Table1[[#This Row],[S0_2]:[S2_2]],"&gt;="&amp;[[#This Row],[L_2]],Table1[[#This Row],[S0_2]:[S2_2]],"&lt;="&amp;[[#This Row],[U_2]])</f>
        <v>0</v>
      </c>
      <c r="AY201">
        <f>_xlfn.MAXIFS(Table1[[#This Row],[S0_2]:[S2_2]],Table1[[#This Row],[S0_2]:[S2_2]],"&gt;="&amp;[[#This Row],[L_2]],Table1[[#This Row],[S0_2]:[S2_2]],"&lt;="&amp;[[#This Row],[U_2]])</f>
        <v>0</v>
      </c>
      <c r="AZ201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01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01">
        <f>IF([[#This Row],[Std_2]]&gt;0,ROUND([[#This Row],[Range_2]]/(6*[[#This Row],[Std_2]]),2),0)</f>
        <v>0</v>
      </c>
      <c r="BC201">
        <f>IF([[#This Row],[Std_2]]&gt;0,ROUND(MIN(ABS([[#This Row],[U_2]]-[[#This Row],[Mean_2]])/(3*[[#This Row],[Std_2]]),ABS([[#This Row],[Mean_2]]-[[#This Row],[L_2]])/(3*[[#This Row],[Std_2]])),2),0)</f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K201">
        <v>4377000000</v>
      </c>
      <c r="BL201">
        <v>4377000000</v>
      </c>
      <c r="BM201">
        <v>4377000000</v>
      </c>
      <c r="BO201" t="s">
        <v>96</v>
      </c>
      <c r="BP201" t="s">
        <v>74</v>
      </c>
    </row>
    <row r="202" spans="1:68">
      <c r="A202" t="s">
        <v>318</v>
      </c>
      <c r="B202" t="s">
        <v>134</v>
      </c>
      <c r="C202" t="s">
        <v>71</v>
      </c>
      <c r="D202" t="s">
        <v>280</v>
      </c>
      <c r="J202">
        <v>4500000000</v>
      </c>
      <c r="K202">
        <v>2000000000</v>
      </c>
      <c r="L202">
        <v>7000000000</v>
      </c>
      <c r="M202">
        <v>2000000000</v>
      </c>
      <c r="N202">
        <v>7000000000</v>
      </c>
      <c r="O202">
        <f>1</f>
        <v>0</v>
      </c>
      <c r="P202">
        <f>1</f>
        <v>0</v>
      </c>
      <c r="Q202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02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02">
        <f>[[#This Row],[U_1]]-[[#This Row],[L_1]]</f>
        <v>0</v>
      </c>
      <c r="T202">
        <f>COUNTIF(Table1[[#This Row],[S0_1]:[S1_1]],"&gt;"&amp;[[#This Row],[U_1]])+COUNTIF(Table1[[#This Row],[S0_1]:[S1_1]],"&lt;"&amp;[[#This Row],[L_1]])</f>
        <v>0</v>
      </c>
      <c r="V202">
        <f>_xlfn.MINIFS(Table1[[#This Row],[S0_1]:[S1_1]],Table1[[#This Row],[S0_1]:[S1_1]],"&gt;="&amp;[[#This Row],[L_1]],Table1[[#This Row],[S0_1]:[S1_1]],"&lt;="&amp;[[#This Row],[U_1]])</f>
        <v>0</v>
      </c>
      <c r="W202">
        <f>_xlfn.MAXIFS(Table1[[#This Row],[S0_1]:[S1_1]],Table1[[#This Row],[S0_1]:[S1_1]],"&gt;="&amp;[[#This Row],[L_1]],Table1[[#This Row],[S0_1]:[S1_1]],"&lt;="&amp;[[#This Row],[U_1]])</f>
        <v>0</v>
      </c>
      <c r="X202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02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02">
        <f>IF([[#This Row],[Std_1]]&gt;0,ROUND([[#This Row],[Range_1]]/(6*[[#This Row],[Std_1]]),2),0)</f>
        <v>0</v>
      </c>
      <c r="AA202">
        <f>IF([[#This Row],[Std_1]]&gt;0,ROUND(MIN(ABS([[#This Row],[U_1]]-[[#This Row],[Mean_1]])/(3*[[#This Row],[Std_1]]),ABS([[#This Row],[Mean_1]]-[[#This Row],[L_1]])/(3*[[#This Row],[Std_1]])),2),0)</f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I202">
        <v>3849000000</v>
      </c>
      <c r="AJ202">
        <v>3849000000</v>
      </c>
      <c r="AL202">
        <v>4500000000</v>
      </c>
      <c r="AM202">
        <v>2000000000</v>
      </c>
      <c r="AN202">
        <v>7000000000</v>
      </c>
      <c r="AO202">
        <v>2000000000</v>
      </c>
      <c r="AP202">
        <v>7000000000</v>
      </c>
      <c r="AQ202">
        <f>1</f>
        <v>0</v>
      </c>
      <c r="AR202">
        <f>1</f>
        <v>0</v>
      </c>
      <c r="AS202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02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02">
        <f>[[#This Row],[U_2]]-[[#This Row],[L_2]]</f>
        <v>0</v>
      </c>
      <c r="AV202">
        <f>COUNTIF(Table1[[#This Row],[S0_2]:[S2_2]],"&gt;"&amp;[[#This Row],[U_2]])+COUNTIF(Table1[[#This Row],[S0_2]:[S2_2]],"&lt;"&amp;[[#This Row],[L_2]])</f>
        <v>0</v>
      </c>
      <c r="AX202">
        <f>_xlfn.MINIFS(Table1[[#This Row],[S0_2]:[S2_2]],Table1[[#This Row],[S0_2]:[S2_2]],"&gt;="&amp;[[#This Row],[L_2]],Table1[[#This Row],[S0_2]:[S2_2]],"&lt;="&amp;[[#This Row],[U_2]])</f>
        <v>0</v>
      </c>
      <c r="AY202">
        <f>_xlfn.MAXIFS(Table1[[#This Row],[S0_2]:[S2_2]],Table1[[#This Row],[S0_2]:[S2_2]],"&gt;="&amp;[[#This Row],[L_2]],Table1[[#This Row],[S0_2]:[S2_2]],"&lt;="&amp;[[#This Row],[U_2]])</f>
        <v>0</v>
      </c>
      <c r="AZ202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02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02">
        <f>IF([[#This Row],[Std_2]]&gt;0,ROUND([[#This Row],[Range_2]]/(6*[[#This Row],[Std_2]]),2),0)</f>
        <v>0</v>
      </c>
      <c r="BC202">
        <f>IF([[#This Row],[Std_2]]&gt;0,ROUND(MIN(ABS([[#This Row],[U_2]]-[[#This Row],[Mean_2]])/(3*[[#This Row],[Std_2]]),ABS([[#This Row],[Mean_2]]-[[#This Row],[L_2]])/(3*[[#This Row],[Std_2]])),2),0)</f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K202">
        <v>3849000000</v>
      </c>
      <c r="BL202">
        <v>3849000000</v>
      </c>
      <c r="BM202">
        <v>3849000000</v>
      </c>
      <c r="BO202" t="s">
        <v>73</v>
      </c>
      <c r="BP202" t="s">
        <v>105</v>
      </c>
    </row>
    <row r="203" spans="1:68">
      <c r="A203" t="s">
        <v>319</v>
      </c>
      <c r="B203" t="s">
        <v>134</v>
      </c>
      <c r="C203" t="s">
        <v>71</v>
      </c>
      <c r="D203" t="s">
        <v>282</v>
      </c>
      <c r="J203">
        <v>4500000000</v>
      </c>
      <c r="K203">
        <v>2000000000</v>
      </c>
      <c r="L203">
        <v>7000000000</v>
      </c>
      <c r="M203">
        <v>2000000000</v>
      </c>
      <c r="N203">
        <v>7000000000</v>
      </c>
      <c r="O203">
        <f>1</f>
        <v>0</v>
      </c>
      <c r="P203">
        <f>1</f>
        <v>0</v>
      </c>
      <c r="Q203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03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03">
        <f>[[#This Row],[U_1]]-[[#This Row],[L_1]]</f>
        <v>0</v>
      </c>
      <c r="T203">
        <f>COUNTIF(Table1[[#This Row],[S0_1]:[S1_1]],"&gt;"&amp;[[#This Row],[U_1]])+COUNTIF(Table1[[#This Row],[S0_1]:[S1_1]],"&lt;"&amp;[[#This Row],[L_1]])</f>
        <v>0</v>
      </c>
      <c r="V203">
        <f>_xlfn.MINIFS(Table1[[#This Row],[S0_1]:[S1_1]],Table1[[#This Row],[S0_1]:[S1_1]],"&gt;="&amp;[[#This Row],[L_1]],Table1[[#This Row],[S0_1]:[S1_1]],"&lt;="&amp;[[#This Row],[U_1]])</f>
        <v>0</v>
      </c>
      <c r="W203">
        <f>_xlfn.MAXIFS(Table1[[#This Row],[S0_1]:[S1_1]],Table1[[#This Row],[S0_1]:[S1_1]],"&gt;="&amp;[[#This Row],[L_1]],Table1[[#This Row],[S0_1]:[S1_1]],"&lt;="&amp;[[#This Row],[U_1]])</f>
        <v>0</v>
      </c>
      <c r="X203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03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03">
        <f>IF([[#This Row],[Std_1]]&gt;0,ROUND([[#This Row],[Range_1]]/(6*[[#This Row],[Std_1]]),2),0)</f>
        <v>0</v>
      </c>
      <c r="AA203">
        <f>IF([[#This Row],[Std_1]]&gt;0,ROUND(MIN(ABS([[#This Row],[U_1]]-[[#This Row],[Mean_1]])/(3*[[#This Row],[Std_1]]),ABS([[#This Row],[Mean_1]]-[[#This Row],[L_1]])/(3*[[#This Row],[Std_1]])),2),0)</f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I203">
        <v>3321000000</v>
      </c>
      <c r="AJ203">
        <v>3321000000</v>
      </c>
      <c r="AL203">
        <v>4500000000</v>
      </c>
      <c r="AM203">
        <v>2000000000</v>
      </c>
      <c r="AN203">
        <v>7000000000</v>
      </c>
      <c r="AO203">
        <v>2000000000</v>
      </c>
      <c r="AP203">
        <v>7000000000</v>
      </c>
      <c r="AQ203">
        <f>1</f>
        <v>0</v>
      </c>
      <c r="AR203">
        <f>1</f>
        <v>0</v>
      </c>
      <c r="AS203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03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03">
        <f>[[#This Row],[U_2]]-[[#This Row],[L_2]]</f>
        <v>0</v>
      </c>
      <c r="AV203">
        <f>COUNTIF(Table1[[#This Row],[S0_2]:[S2_2]],"&gt;"&amp;[[#This Row],[U_2]])+COUNTIF(Table1[[#This Row],[S0_2]:[S2_2]],"&lt;"&amp;[[#This Row],[L_2]])</f>
        <v>0</v>
      </c>
      <c r="AX203">
        <f>_xlfn.MINIFS(Table1[[#This Row],[S0_2]:[S2_2]],Table1[[#This Row],[S0_2]:[S2_2]],"&gt;="&amp;[[#This Row],[L_2]],Table1[[#This Row],[S0_2]:[S2_2]],"&lt;="&amp;[[#This Row],[U_2]])</f>
        <v>0</v>
      </c>
      <c r="AY203">
        <f>_xlfn.MAXIFS(Table1[[#This Row],[S0_2]:[S2_2]],Table1[[#This Row],[S0_2]:[S2_2]],"&gt;="&amp;[[#This Row],[L_2]],Table1[[#This Row],[S0_2]:[S2_2]],"&lt;="&amp;[[#This Row],[U_2]])</f>
        <v>0</v>
      </c>
      <c r="AZ203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03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03">
        <f>IF([[#This Row],[Std_2]]&gt;0,ROUND([[#This Row],[Range_2]]/(6*[[#This Row],[Std_2]]),2),0)</f>
        <v>0</v>
      </c>
      <c r="BC203">
        <f>IF([[#This Row],[Std_2]]&gt;0,ROUND(MIN(ABS([[#This Row],[U_2]]-[[#This Row],[Mean_2]])/(3*[[#This Row],[Std_2]]),ABS([[#This Row],[Mean_2]]-[[#This Row],[L_2]])/(3*[[#This Row],[Std_2]])),2),0)</f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K203">
        <v>3321000000</v>
      </c>
      <c r="BL203">
        <v>3321000000</v>
      </c>
      <c r="BM203">
        <v>3321000000</v>
      </c>
      <c r="BO203" t="s">
        <v>73</v>
      </c>
      <c r="BP203" t="s">
        <v>108</v>
      </c>
    </row>
    <row r="204" spans="1:68">
      <c r="A204" t="s">
        <v>320</v>
      </c>
      <c r="B204" t="s">
        <v>134</v>
      </c>
      <c r="C204" t="s">
        <v>71</v>
      </c>
      <c r="D204" t="s">
        <v>284</v>
      </c>
      <c r="J204">
        <v>4500000000</v>
      </c>
      <c r="K204">
        <v>2000000000</v>
      </c>
      <c r="L204">
        <v>7000000000</v>
      </c>
      <c r="M204">
        <v>2000000000</v>
      </c>
      <c r="N204">
        <v>7000000000</v>
      </c>
      <c r="O204">
        <f>1</f>
        <v>0</v>
      </c>
      <c r="P204">
        <f>1</f>
        <v>0</v>
      </c>
      <c r="Q204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04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04">
        <f>[[#This Row],[U_1]]-[[#This Row],[L_1]]</f>
        <v>0</v>
      </c>
      <c r="T204">
        <f>COUNTIF(Table1[[#This Row],[S0_1]:[S1_1]],"&gt;"&amp;[[#This Row],[U_1]])+COUNTIF(Table1[[#This Row],[S0_1]:[S1_1]],"&lt;"&amp;[[#This Row],[L_1]])</f>
        <v>0</v>
      </c>
      <c r="V204">
        <f>_xlfn.MINIFS(Table1[[#This Row],[S0_1]:[S1_1]],Table1[[#This Row],[S0_1]:[S1_1]],"&gt;="&amp;[[#This Row],[L_1]],Table1[[#This Row],[S0_1]:[S1_1]],"&lt;="&amp;[[#This Row],[U_1]])</f>
        <v>0</v>
      </c>
      <c r="W204">
        <f>_xlfn.MAXIFS(Table1[[#This Row],[S0_1]:[S1_1]],Table1[[#This Row],[S0_1]:[S1_1]],"&gt;="&amp;[[#This Row],[L_1]],Table1[[#This Row],[S0_1]:[S1_1]],"&lt;="&amp;[[#This Row],[U_1]])</f>
        <v>0</v>
      </c>
      <c r="X204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04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04">
        <f>IF([[#This Row],[Std_1]]&gt;0,ROUND([[#This Row],[Range_1]]/(6*[[#This Row],[Std_1]]),2),0)</f>
        <v>0</v>
      </c>
      <c r="AA204">
        <f>IF([[#This Row],[Std_1]]&gt;0,ROUND(MIN(ABS([[#This Row],[U_1]]-[[#This Row],[Mean_1]])/(3*[[#This Row],[Std_1]]),ABS([[#This Row],[Mean_1]]-[[#This Row],[L_1]])/(3*[[#This Row],[Std_1]])),2),0)</f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I204">
        <v>3057000000</v>
      </c>
      <c r="AJ204">
        <v>3057000000</v>
      </c>
      <c r="AL204">
        <v>4500000000</v>
      </c>
      <c r="AM204">
        <v>2000000000</v>
      </c>
      <c r="AN204">
        <v>7000000000</v>
      </c>
      <c r="AO204">
        <v>2000000000</v>
      </c>
      <c r="AP204">
        <v>7000000000</v>
      </c>
      <c r="AQ204">
        <f>1</f>
        <v>0</v>
      </c>
      <c r="AR204">
        <f>1</f>
        <v>0</v>
      </c>
      <c r="AS204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04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04">
        <f>[[#This Row],[U_2]]-[[#This Row],[L_2]]</f>
        <v>0</v>
      </c>
      <c r="AV204">
        <f>COUNTIF(Table1[[#This Row],[S0_2]:[S2_2]],"&gt;"&amp;[[#This Row],[U_2]])+COUNTIF(Table1[[#This Row],[S0_2]:[S2_2]],"&lt;"&amp;[[#This Row],[L_2]])</f>
        <v>0</v>
      </c>
      <c r="AX204">
        <f>_xlfn.MINIFS(Table1[[#This Row],[S0_2]:[S2_2]],Table1[[#This Row],[S0_2]:[S2_2]],"&gt;="&amp;[[#This Row],[L_2]],Table1[[#This Row],[S0_2]:[S2_2]],"&lt;="&amp;[[#This Row],[U_2]])</f>
        <v>0</v>
      </c>
      <c r="AY204">
        <f>_xlfn.MAXIFS(Table1[[#This Row],[S0_2]:[S2_2]],Table1[[#This Row],[S0_2]:[S2_2]],"&gt;="&amp;[[#This Row],[L_2]],Table1[[#This Row],[S0_2]:[S2_2]],"&lt;="&amp;[[#This Row],[U_2]])</f>
        <v>0</v>
      </c>
      <c r="AZ204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04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04">
        <f>IF([[#This Row],[Std_2]]&gt;0,ROUND([[#This Row],[Range_2]]/(6*[[#This Row],[Std_2]]),2),0)</f>
        <v>0</v>
      </c>
      <c r="BC204">
        <f>IF([[#This Row],[Std_2]]&gt;0,ROUND(MIN(ABS([[#This Row],[U_2]]-[[#This Row],[Mean_2]])/(3*[[#This Row],[Std_2]]),ABS([[#This Row],[Mean_2]]-[[#This Row],[L_2]])/(3*[[#This Row],[Std_2]])),2),0)</f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K204">
        <v>3057000000</v>
      </c>
      <c r="BL204">
        <v>3057000000</v>
      </c>
      <c r="BM204">
        <v>3057000000</v>
      </c>
      <c r="BO204" t="s">
        <v>96</v>
      </c>
      <c r="BP204" t="s">
        <v>80</v>
      </c>
    </row>
    <row r="205" spans="1:68">
      <c r="A205" t="s">
        <v>321</v>
      </c>
      <c r="B205" t="s">
        <v>134</v>
      </c>
      <c r="C205" t="s">
        <v>71</v>
      </c>
      <c r="D205" t="s">
        <v>286</v>
      </c>
      <c r="J205">
        <v>4500000000</v>
      </c>
      <c r="K205">
        <v>2000000000</v>
      </c>
      <c r="L205">
        <v>7000000000</v>
      </c>
      <c r="M205">
        <v>2000000000</v>
      </c>
      <c r="N205">
        <v>7000000000</v>
      </c>
      <c r="O205">
        <f>1</f>
        <v>0</v>
      </c>
      <c r="P205">
        <f>1</f>
        <v>0</v>
      </c>
      <c r="Q205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05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05">
        <f>[[#This Row],[U_1]]-[[#This Row],[L_1]]</f>
        <v>0</v>
      </c>
      <c r="T205">
        <f>COUNTIF(Table1[[#This Row],[S0_1]:[S1_1]],"&gt;"&amp;[[#This Row],[U_1]])+COUNTIF(Table1[[#This Row],[S0_1]:[S1_1]],"&lt;"&amp;[[#This Row],[L_1]])</f>
        <v>0</v>
      </c>
      <c r="V205">
        <f>_xlfn.MINIFS(Table1[[#This Row],[S0_1]:[S1_1]],Table1[[#This Row],[S0_1]:[S1_1]],"&gt;="&amp;[[#This Row],[L_1]],Table1[[#This Row],[S0_1]:[S1_1]],"&lt;="&amp;[[#This Row],[U_1]])</f>
        <v>0</v>
      </c>
      <c r="W205">
        <f>_xlfn.MAXIFS(Table1[[#This Row],[S0_1]:[S1_1]],Table1[[#This Row],[S0_1]:[S1_1]],"&gt;="&amp;[[#This Row],[L_1]],Table1[[#This Row],[S0_1]:[S1_1]],"&lt;="&amp;[[#This Row],[U_1]])</f>
        <v>0</v>
      </c>
      <c r="X205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05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05">
        <f>IF([[#This Row],[Std_1]]&gt;0,ROUND([[#This Row],[Range_1]]/(6*[[#This Row],[Std_1]]),2),0)</f>
        <v>0</v>
      </c>
      <c r="AA205">
        <f>IF([[#This Row],[Std_1]]&gt;0,ROUND(MIN(ABS([[#This Row],[U_1]]-[[#This Row],[Mean_1]])/(3*[[#This Row],[Std_1]]),ABS([[#This Row],[Mean_1]]-[[#This Row],[L_1]])/(3*[[#This Row],[Std_1]])),2),0)</f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I205">
        <v>3319000000</v>
      </c>
      <c r="AJ205">
        <v>3319000000</v>
      </c>
      <c r="AL205">
        <v>4500000000</v>
      </c>
      <c r="AM205">
        <v>2000000000</v>
      </c>
      <c r="AN205">
        <v>7000000000</v>
      </c>
      <c r="AO205">
        <v>2000000000</v>
      </c>
      <c r="AP205">
        <v>7000000000</v>
      </c>
      <c r="AQ205">
        <f>1</f>
        <v>0</v>
      </c>
      <c r="AR205">
        <f>1</f>
        <v>0</v>
      </c>
      <c r="AS205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05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05">
        <f>[[#This Row],[U_2]]-[[#This Row],[L_2]]</f>
        <v>0</v>
      </c>
      <c r="AV205">
        <f>COUNTIF(Table1[[#This Row],[S0_2]:[S2_2]],"&gt;"&amp;[[#This Row],[U_2]])+COUNTIF(Table1[[#This Row],[S0_2]:[S2_2]],"&lt;"&amp;[[#This Row],[L_2]])</f>
        <v>0</v>
      </c>
      <c r="AX205">
        <f>_xlfn.MINIFS(Table1[[#This Row],[S0_2]:[S2_2]],Table1[[#This Row],[S0_2]:[S2_2]],"&gt;="&amp;[[#This Row],[L_2]],Table1[[#This Row],[S0_2]:[S2_2]],"&lt;="&amp;[[#This Row],[U_2]])</f>
        <v>0</v>
      </c>
      <c r="AY205">
        <f>_xlfn.MAXIFS(Table1[[#This Row],[S0_2]:[S2_2]],Table1[[#This Row],[S0_2]:[S2_2]],"&gt;="&amp;[[#This Row],[L_2]],Table1[[#This Row],[S0_2]:[S2_2]],"&lt;="&amp;[[#This Row],[U_2]])</f>
        <v>0</v>
      </c>
      <c r="AZ205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05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05">
        <f>IF([[#This Row],[Std_2]]&gt;0,ROUND([[#This Row],[Range_2]]/(6*[[#This Row],[Std_2]]),2),0)</f>
        <v>0</v>
      </c>
      <c r="BC205">
        <f>IF([[#This Row],[Std_2]]&gt;0,ROUND(MIN(ABS([[#This Row],[U_2]]-[[#This Row],[Mean_2]])/(3*[[#This Row],[Std_2]]),ABS([[#This Row],[Mean_2]]-[[#This Row],[L_2]])/(3*[[#This Row],[Std_2]])),2),0)</f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K205">
        <v>3319000000</v>
      </c>
      <c r="BL205">
        <v>3319000000</v>
      </c>
      <c r="BM205">
        <v>3319000000</v>
      </c>
      <c r="BO205" t="s">
        <v>83</v>
      </c>
      <c r="BP205" t="s">
        <v>108</v>
      </c>
    </row>
    <row r="206" spans="1:68">
      <c r="A206" t="s">
        <v>322</v>
      </c>
      <c r="B206" t="s">
        <v>134</v>
      </c>
      <c r="C206" t="s">
        <v>71</v>
      </c>
      <c r="D206" t="s">
        <v>288</v>
      </c>
      <c r="J206">
        <v>4500000000</v>
      </c>
      <c r="K206">
        <v>2000000000</v>
      </c>
      <c r="L206">
        <v>7000000000</v>
      </c>
      <c r="M206">
        <v>2000000000</v>
      </c>
      <c r="N206">
        <v>7000000000</v>
      </c>
      <c r="O206">
        <f>1</f>
        <v>0</v>
      </c>
      <c r="P206">
        <f>1</f>
        <v>0</v>
      </c>
      <c r="Q206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06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06">
        <f>[[#This Row],[U_1]]-[[#This Row],[L_1]]</f>
        <v>0</v>
      </c>
      <c r="T206">
        <f>COUNTIF(Table1[[#This Row],[S0_1]:[S1_1]],"&gt;"&amp;[[#This Row],[U_1]])+COUNTIF(Table1[[#This Row],[S0_1]:[S1_1]],"&lt;"&amp;[[#This Row],[L_1]])</f>
        <v>0</v>
      </c>
      <c r="V206">
        <f>_xlfn.MINIFS(Table1[[#This Row],[S0_1]:[S1_1]],Table1[[#This Row],[S0_1]:[S1_1]],"&gt;="&amp;[[#This Row],[L_1]],Table1[[#This Row],[S0_1]:[S1_1]],"&lt;="&amp;[[#This Row],[U_1]])</f>
        <v>0</v>
      </c>
      <c r="W206">
        <f>_xlfn.MAXIFS(Table1[[#This Row],[S0_1]:[S1_1]],Table1[[#This Row],[S0_1]:[S1_1]],"&gt;="&amp;[[#This Row],[L_1]],Table1[[#This Row],[S0_1]:[S1_1]],"&lt;="&amp;[[#This Row],[U_1]])</f>
        <v>0</v>
      </c>
      <c r="X206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06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06">
        <f>IF([[#This Row],[Std_1]]&gt;0,ROUND([[#This Row],[Range_1]]/(6*[[#This Row],[Std_1]]),2),0)</f>
        <v>0</v>
      </c>
      <c r="AA206">
        <f>IF([[#This Row],[Std_1]]&gt;0,ROUND(MIN(ABS([[#This Row],[U_1]]-[[#This Row],[Mean_1]])/(3*[[#This Row],[Std_1]]),ABS([[#This Row],[Mean_1]]-[[#This Row],[L_1]])/(3*[[#This Row],[Std_1]])),2),0)</f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I206">
        <v>3846000000</v>
      </c>
      <c r="AJ206">
        <v>3846000000</v>
      </c>
      <c r="AL206">
        <v>4500000000</v>
      </c>
      <c r="AM206">
        <v>2000000000</v>
      </c>
      <c r="AN206">
        <v>7000000000</v>
      </c>
      <c r="AO206">
        <v>2000000000</v>
      </c>
      <c r="AP206">
        <v>7000000000</v>
      </c>
      <c r="AQ206">
        <f>1</f>
        <v>0</v>
      </c>
      <c r="AR206">
        <f>1</f>
        <v>0</v>
      </c>
      <c r="AS206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06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06">
        <f>[[#This Row],[U_2]]-[[#This Row],[L_2]]</f>
        <v>0</v>
      </c>
      <c r="AV206">
        <f>COUNTIF(Table1[[#This Row],[S0_2]:[S2_2]],"&gt;"&amp;[[#This Row],[U_2]])+COUNTIF(Table1[[#This Row],[S0_2]:[S2_2]],"&lt;"&amp;[[#This Row],[L_2]])</f>
        <v>0</v>
      </c>
      <c r="AX206">
        <f>_xlfn.MINIFS(Table1[[#This Row],[S0_2]:[S2_2]],Table1[[#This Row],[S0_2]:[S2_2]],"&gt;="&amp;[[#This Row],[L_2]],Table1[[#This Row],[S0_2]:[S2_2]],"&lt;="&amp;[[#This Row],[U_2]])</f>
        <v>0</v>
      </c>
      <c r="AY206">
        <f>_xlfn.MAXIFS(Table1[[#This Row],[S0_2]:[S2_2]],Table1[[#This Row],[S0_2]:[S2_2]],"&gt;="&amp;[[#This Row],[L_2]],Table1[[#This Row],[S0_2]:[S2_2]],"&lt;="&amp;[[#This Row],[U_2]])</f>
        <v>0</v>
      </c>
      <c r="AZ206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06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06">
        <f>IF([[#This Row],[Std_2]]&gt;0,ROUND([[#This Row],[Range_2]]/(6*[[#This Row],[Std_2]]),2),0)</f>
        <v>0</v>
      </c>
      <c r="BC206">
        <f>IF([[#This Row],[Std_2]]&gt;0,ROUND(MIN(ABS([[#This Row],[U_2]]-[[#This Row],[Mean_2]])/(3*[[#This Row],[Std_2]]),ABS([[#This Row],[Mean_2]]-[[#This Row],[L_2]])/(3*[[#This Row],[Std_2]])),2),0)</f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K206">
        <v>3846000000</v>
      </c>
      <c r="BL206">
        <v>3846000000</v>
      </c>
      <c r="BM206">
        <v>3846000000</v>
      </c>
      <c r="BO206" t="s">
        <v>83</v>
      </c>
      <c r="BP206" t="s">
        <v>105</v>
      </c>
    </row>
    <row r="207" spans="1:68">
      <c r="A207" t="s">
        <v>323</v>
      </c>
      <c r="B207" t="s">
        <v>70</v>
      </c>
      <c r="C207" t="s">
        <v>152</v>
      </c>
      <c r="D207" t="s">
        <v>256</v>
      </c>
      <c r="O207">
        <f>1</f>
        <v>0</v>
      </c>
      <c r="P207">
        <f>1</f>
        <v>0</v>
      </c>
      <c r="Q207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07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07">
        <f>[[#This Row],[U_1]]-[[#This Row],[L_1]]</f>
        <v>0</v>
      </c>
      <c r="T207">
        <f>COUNTIF(Table1[[#This Row],[S0_1]:[S1_1]],"&gt;"&amp;[[#This Row],[U_1]])+COUNTIF(Table1[[#This Row],[S0_1]:[S1_1]],"&lt;"&amp;[[#This Row],[L_1]])</f>
        <v>0</v>
      </c>
      <c r="V207">
        <f>_xlfn.MINIFS(Table1[[#This Row],[S0_1]:[S1_1]],Table1[[#This Row],[S0_1]:[S1_1]],"&gt;="&amp;[[#This Row],[L_1]],Table1[[#This Row],[S0_1]:[S1_1]],"&lt;="&amp;[[#This Row],[U_1]])</f>
        <v>0</v>
      </c>
      <c r="W207">
        <f>_xlfn.MAXIFS(Table1[[#This Row],[S0_1]:[S1_1]],Table1[[#This Row],[S0_1]:[S1_1]],"&gt;="&amp;[[#This Row],[L_1]],Table1[[#This Row],[S0_1]:[S1_1]],"&lt;="&amp;[[#This Row],[U_1]])</f>
        <v>0</v>
      </c>
      <c r="X207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07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07">
        <f>IF([[#This Row],[Std_1]]&gt;0,ROUND([[#This Row],[Range_1]]/(6*[[#This Row],[Std_1]]),2),0)</f>
        <v>0</v>
      </c>
      <c r="AA207">
        <f>IF([[#This Row],[Std_1]]&gt;0,ROUND(MIN(ABS([[#This Row],[U_1]]-[[#This Row],[Mean_1]])/(3*[[#This Row],[Std_1]]),ABS([[#This Row],[Mean_1]]-[[#This Row],[L_1]])/(3*[[#This Row],[Std_1]])),2),0)</f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I207">
        <v>128000000</v>
      </c>
      <c r="AJ207">
        <v>128000000</v>
      </c>
      <c r="AQ207">
        <f>1</f>
        <v>0</v>
      </c>
      <c r="AR207">
        <f>1</f>
        <v>0</v>
      </c>
      <c r="AS207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07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07">
        <f>[[#This Row],[U_2]]-[[#This Row],[L_2]]</f>
        <v>0</v>
      </c>
      <c r="AV207">
        <f>COUNTIF(Table1[[#This Row],[S0_2]:[S2_2]],"&gt;"&amp;[[#This Row],[U_2]])+COUNTIF(Table1[[#This Row],[S0_2]:[S2_2]],"&lt;"&amp;[[#This Row],[L_2]])</f>
        <v>0</v>
      </c>
      <c r="AX207">
        <f>_xlfn.MINIFS(Table1[[#This Row],[S0_2]:[S2_2]],Table1[[#This Row],[S0_2]:[S2_2]],"&gt;="&amp;[[#This Row],[L_2]],Table1[[#This Row],[S0_2]:[S2_2]],"&lt;="&amp;[[#This Row],[U_2]])</f>
        <v>0</v>
      </c>
      <c r="AY207">
        <f>_xlfn.MAXIFS(Table1[[#This Row],[S0_2]:[S2_2]],Table1[[#This Row],[S0_2]:[S2_2]],"&gt;="&amp;[[#This Row],[L_2]],Table1[[#This Row],[S0_2]:[S2_2]],"&lt;="&amp;[[#This Row],[U_2]])</f>
        <v>0</v>
      </c>
      <c r="AZ207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07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07">
        <f>IF([[#This Row],[Std_2]]&gt;0,ROUND([[#This Row],[Range_2]]/(6*[[#This Row],[Std_2]]),2),0)</f>
        <v>0</v>
      </c>
      <c r="BC207">
        <f>IF([[#This Row],[Std_2]]&gt;0,ROUND(MIN(ABS([[#This Row],[U_2]]-[[#This Row],[Mean_2]])/(3*[[#This Row],[Std_2]]),ABS([[#This Row],[Mean_2]]-[[#This Row],[L_2]])/(3*[[#This Row],[Std_2]])),2),0)</f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K207">
        <v>128000000</v>
      </c>
      <c r="BL207">
        <v>128000000</v>
      </c>
      <c r="BM207">
        <v>128000000</v>
      </c>
      <c r="BO207" t="s">
        <v>73</v>
      </c>
      <c r="BP207" t="s">
        <v>74</v>
      </c>
    </row>
    <row r="208" spans="1:68">
      <c r="A208" t="s">
        <v>324</v>
      </c>
      <c r="B208" t="s">
        <v>70</v>
      </c>
      <c r="C208" t="s">
        <v>152</v>
      </c>
      <c r="D208" t="s">
        <v>258</v>
      </c>
      <c r="O208">
        <f>1</f>
        <v>0</v>
      </c>
      <c r="P208">
        <f>1</f>
        <v>0</v>
      </c>
      <c r="Q208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08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08">
        <f>[[#This Row],[U_1]]-[[#This Row],[L_1]]</f>
        <v>0</v>
      </c>
      <c r="T208">
        <f>COUNTIF(Table1[[#This Row],[S0_1]:[S1_1]],"&gt;"&amp;[[#This Row],[U_1]])+COUNTIF(Table1[[#This Row],[S0_1]:[S1_1]],"&lt;"&amp;[[#This Row],[L_1]])</f>
        <v>0</v>
      </c>
      <c r="V208">
        <f>_xlfn.MINIFS(Table1[[#This Row],[S0_1]:[S1_1]],Table1[[#This Row],[S0_1]:[S1_1]],"&gt;="&amp;[[#This Row],[L_1]],Table1[[#This Row],[S0_1]:[S1_1]],"&lt;="&amp;[[#This Row],[U_1]])</f>
        <v>0</v>
      </c>
      <c r="W208">
        <f>_xlfn.MAXIFS(Table1[[#This Row],[S0_1]:[S1_1]],Table1[[#This Row],[S0_1]:[S1_1]],"&gt;="&amp;[[#This Row],[L_1]],Table1[[#This Row],[S0_1]:[S1_1]],"&lt;="&amp;[[#This Row],[U_1]])</f>
        <v>0</v>
      </c>
      <c r="X208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08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08">
        <f>IF([[#This Row],[Std_1]]&gt;0,ROUND([[#This Row],[Range_1]]/(6*[[#This Row],[Std_1]]),2),0)</f>
        <v>0</v>
      </c>
      <c r="AA208">
        <f>IF([[#This Row],[Std_1]]&gt;0,ROUND(MIN(ABS([[#This Row],[U_1]]-[[#This Row],[Mean_1]])/(3*[[#This Row],[Std_1]]),ABS([[#This Row],[Mean_1]]-[[#This Row],[L_1]])/(3*[[#This Row],[Std_1]])),2),0)</f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I208">
        <v>69940000</v>
      </c>
      <c r="AJ208">
        <v>69940000</v>
      </c>
      <c r="AQ208">
        <f>1</f>
        <v>0</v>
      </c>
      <c r="AR208">
        <f>1</f>
        <v>0</v>
      </c>
      <c r="AS208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08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08">
        <f>[[#This Row],[U_2]]-[[#This Row],[L_2]]</f>
        <v>0</v>
      </c>
      <c r="AV208">
        <f>COUNTIF(Table1[[#This Row],[S0_2]:[S2_2]],"&gt;"&amp;[[#This Row],[U_2]])+COUNTIF(Table1[[#This Row],[S0_2]:[S2_2]],"&lt;"&amp;[[#This Row],[L_2]])</f>
        <v>0</v>
      </c>
      <c r="AX208">
        <f>_xlfn.MINIFS(Table1[[#This Row],[S0_2]:[S2_2]],Table1[[#This Row],[S0_2]:[S2_2]],"&gt;="&amp;[[#This Row],[L_2]],Table1[[#This Row],[S0_2]:[S2_2]],"&lt;="&amp;[[#This Row],[U_2]])</f>
        <v>0</v>
      </c>
      <c r="AY208">
        <f>_xlfn.MAXIFS(Table1[[#This Row],[S0_2]:[S2_2]],Table1[[#This Row],[S0_2]:[S2_2]],"&gt;="&amp;[[#This Row],[L_2]],Table1[[#This Row],[S0_2]:[S2_2]],"&lt;="&amp;[[#This Row],[U_2]])</f>
        <v>0</v>
      </c>
      <c r="AZ208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08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08">
        <f>IF([[#This Row],[Std_2]]&gt;0,ROUND([[#This Row],[Range_2]]/(6*[[#This Row],[Std_2]]),2),0)</f>
        <v>0</v>
      </c>
      <c r="BC208">
        <f>IF([[#This Row],[Std_2]]&gt;0,ROUND(MIN(ABS([[#This Row],[U_2]]-[[#This Row],[Mean_2]])/(3*[[#This Row],[Std_2]]),ABS([[#This Row],[Mean_2]]-[[#This Row],[L_2]])/(3*[[#This Row],[Std_2]])),2),0)</f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K208">
        <v>69940000</v>
      </c>
      <c r="BL208">
        <v>69940000</v>
      </c>
      <c r="BM208">
        <v>69940000</v>
      </c>
      <c r="BO208" t="s">
        <v>73</v>
      </c>
      <c r="BP208" t="s">
        <v>77</v>
      </c>
    </row>
    <row r="209" spans="1:68">
      <c r="A209" t="s">
        <v>325</v>
      </c>
      <c r="B209" t="s">
        <v>70</v>
      </c>
      <c r="C209" t="s">
        <v>152</v>
      </c>
      <c r="D209" t="s">
        <v>260</v>
      </c>
      <c r="O209">
        <f>1</f>
        <v>0</v>
      </c>
      <c r="P209">
        <f>1</f>
        <v>0</v>
      </c>
      <c r="Q209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09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09">
        <f>[[#This Row],[U_1]]-[[#This Row],[L_1]]</f>
        <v>0</v>
      </c>
      <c r="T209">
        <f>COUNTIF(Table1[[#This Row],[S0_1]:[S1_1]],"&gt;"&amp;[[#This Row],[U_1]])+COUNTIF(Table1[[#This Row],[S0_1]:[S1_1]],"&lt;"&amp;[[#This Row],[L_1]])</f>
        <v>0</v>
      </c>
      <c r="V209">
        <f>_xlfn.MINIFS(Table1[[#This Row],[S0_1]:[S1_1]],Table1[[#This Row],[S0_1]:[S1_1]],"&gt;="&amp;[[#This Row],[L_1]],Table1[[#This Row],[S0_1]:[S1_1]],"&lt;="&amp;[[#This Row],[U_1]])</f>
        <v>0</v>
      </c>
      <c r="W209">
        <f>_xlfn.MAXIFS(Table1[[#This Row],[S0_1]:[S1_1]],Table1[[#This Row],[S0_1]:[S1_1]],"&gt;="&amp;[[#This Row],[L_1]],Table1[[#This Row],[S0_1]:[S1_1]],"&lt;="&amp;[[#This Row],[U_1]])</f>
        <v>0</v>
      </c>
      <c r="X209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09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09">
        <f>IF([[#This Row],[Std_1]]&gt;0,ROUND([[#This Row],[Range_1]]/(6*[[#This Row],[Std_1]]),2),0)</f>
        <v>0</v>
      </c>
      <c r="AA209">
        <f>IF([[#This Row],[Std_1]]&gt;0,ROUND(MIN(ABS([[#This Row],[U_1]]-[[#This Row],[Mean_1]])/(3*[[#This Row],[Std_1]]),ABS([[#This Row],[Mean_1]]-[[#This Row],[L_1]])/(3*[[#This Row],[Std_1]])),2),0)</f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I209">
        <v>176900000</v>
      </c>
      <c r="AJ209">
        <v>176900000</v>
      </c>
      <c r="AQ209">
        <f>1</f>
        <v>0</v>
      </c>
      <c r="AR209">
        <f>1</f>
        <v>0</v>
      </c>
      <c r="AS209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09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09">
        <f>[[#This Row],[U_2]]-[[#This Row],[L_2]]</f>
        <v>0</v>
      </c>
      <c r="AV209">
        <f>COUNTIF(Table1[[#This Row],[S0_2]:[S2_2]],"&gt;"&amp;[[#This Row],[U_2]])+COUNTIF(Table1[[#This Row],[S0_2]:[S2_2]],"&lt;"&amp;[[#This Row],[L_2]])</f>
        <v>0</v>
      </c>
      <c r="AX209">
        <f>_xlfn.MINIFS(Table1[[#This Row],[S0_2]:[S2_2]],Table1[[#This Row],[S0_2]:[S2_2]],"&gt;="&amp;[[#This Row],[L_2]],Table1[[#This Row],[S0_2]:[S2_2]],"&lt;="&amp;[[#This Row],[U_2]])</f>
        <v>0</v>
      </c>
      <c r="AY209">
        <f>_xlfn.MAXIFS(Table1[[#This Row],[S0_2]:[S2_2]],Table1[[#This Row],[S0_2]:[S2_2]],"&gt;="&amp;[[#This Row],[L_2]],Table1[[#This Row],[S0_2]:[S2_2]],"&lt;="&amp;[[#This Row],[U_2]])</f>
        <v>0</v>
      </c>
      <c r="AZ209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09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09">
        <f>IF([[#This Row],[Std_2]]&gt;0,ROUND([[#This Row],[Range_2]]/(6*[[#This Row],[Std_2]]),2),0)</f>
        <v>0</v>
      </c>
      <c r="BC209">
        <f>IF([[#This Row],[Std_2]]&gt;0,ROUND(MIN(ABS([[#This Row],[U_2]]-[[#This Row],[Mean_2]])/(3*[[#This Row],[Std_2]]),ABS([[#This Row],[Mean_2]]-[[#This Row],[L_2]])/(3*[[#This Row],[Std_2]])),2),0)</f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K209">
        <v>176900000</v>
      </c>
      <c r="BL209">
        <v>176900000</v>
      </c>
      <c r="BM209">
        <v>176900000</v>
      </c>
      <c r="BO209" t="s">
        <v>73</v>
      </c>
      <c r="BP209" t="s">
        <v>80</v>
      </c>
    </row>
    <row r="210" spans="1:68">
      <c r="A210" t="s">
        <v>326</v>
      </c>
      <c r="B210" t="s">
        <v>70</v>
      </c>
      <c r="C210" t="s">
        <v>152</v>
      </c>
      <c r="D210" t="s">
        <v>262</v>
      </c>
      <c r="O210">
        <f>1</f>
        <v>0</v>
      </c>
      <c r="P210">
        <f>1</f>
        <v>0</v>
      </c>
      <c r="Q210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10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10">
        <f>[[#This Row],[U_1]]-[[#This Row],[L_1]]</f>
        <v>0</v>
      </c>
      <c r="T210">
        <f>COUNTIF(Table1[[#This Row],[S0_1]:[S1_1]],"&gt;"&amp;[[#This Row],[U_1]])+COUNTIF(Table1[[#This Row],[S0_1]:[S1_1]],"&lt;"&amp;[[#This Row],[L_1]])</f>
        <v>0</v>
      </c>
      <c r="V210">
        <f>_xlfn.MINIFS(Table1[[#This Row],[S0_1]:[S1_1]],Table1[[#This Row],[S0_1]:[S1_1]],"&gt;="&amp;[[#This Row],[L_1]],Table1[[#This Row],[S0_1]:[S1_1]],"&lt;="&amp;[[#This Row],[U_1]])</f>
        <v>0</v>
      </c>
      <c r="W210">
        <f>_xlfn.MAXIFS(Table1[[#This Row],[S0_1]:[S1_1]],Table1[[#This Row],[S0_1]:[S1_1]],"&gt;="&amp;[[#This Row],[L_1]],Table1[[#This Row],[S0_1]:[S1_1]],"&lt;="&amp;[[#This Row],[U_1]])</f>
        <v>0</v>
      </c>
      <c r="X210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10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10">
        <f>IF([[#This Row],[Std_1]]&gt;0,ROUND([[#This Row],[Range_1]]/(6*[[#This Row],[Std_1]]),2),0)</f>
        <v>0</v>
      </c>
      <c r="AA210">
        <f>IF([[#This Row],[Std_1]]&gt;0,ROUND(MIN(ABS([[#This Row],[U_1]]-[[#This Row],[Mean_1]])/(3*[[#This Row],[Std_1]]),ABS([[#This Row],[Mean_1]]-[[#This Row],[L_1]])/(3*[[#This Row],[Std_1]])),2),0)</f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I210">
        <v>70320000</v>
      </c>
      <c r="AJ210">
        <v>70320000</v>
      </c>
      <c r="AQ210">
        <f>1</f>
        <v>0</v>
      </c>
      <c r="AR210">
        <f>1</f>
        <v>0</v>
      </c>
      <c r="AS210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10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10">
        <f>[[#This Row],[U_2]]-[[#This Row],[L_2]]</f>
        <v>0</v>
      </c>
      <c r="AV210">
        <f>COUNTIF(Table1[[#This Row],[S0_2]:[S2_2]],"&gt;"&amp;[[#This Row],[U_2]])+COUNTIF(Table1[[#This Row],[S0_2]:[S2_2]],"&lt;"&amp;[[#This Row],[L_2]])</f>
        <v>0</v>
      </c>
      <c r="AX210">
        <f>_xlfn.MINIFS(Table1[[#This Row],[S0_2]:[S2_2]],Table1[[#This Row],[S0_2]:[S2_2]],"&gt;="&amp;[[#This Row],[L_2]],Table1[[#This Row],[S0_2]:[S2_2]],"&lt;="&amp;[[#This Row],[U_2]])</f>
        <v>0</v>
      </c>
      <c r="AY210">
        <f>_xlfn.MAXIFS(Table1[[#This Row],[S0_2]:[S2_2]],Table1[[#This Row],[S0_2]:[S2_2]],"&gt;="&amp;[[#This Row],[L_2]],Table1[[#This Row],[S0_2]:[S2_2]],"&lt;="&amp;[[#This Row],[U_2]])</f>
        <v>0</v>
      </c>
      <c r="AZ210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10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10">
        <f>IF([[#This Row],[Std_2]]&gt;0,ROUND([[#This Row],[Range_2]]/(6*[[#This Row],[Std_2]]),2),0)</f>
        <v>0</v>
      </c>
      <c r="BC210">
        <f>IF([[#This Row],[Std_2]]&gt;0,ROUND(MIN(ABS([[#This Row],[U_2]]-[[#This Row],[Mean_2]])/(3*[[#This Row],[Std_2]]),ABS([[#This Row],[Mean_2]]-[[#This Row],[L_2]])/(3*[[#This Row],[Std_2]])),2),0)</f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K210">
        <v>70320000</v>
      </c>
      <c r="BL210">
        <v>70320000</v>
      </c>
      <c r="BM210">
        <v>70320000</v>
      </c>
      <c r="BO210" t="s">
        <v>83</v>
      </c>
      <c r="BP210" t="s">
        <v>77</v>
      </c>
    </row>
    <row r="211" spans="1:68">
      <c r="A211" t="s">
        <v>327</v>
      </c>
      <c r="B211" t="s">
        <v>70</v>
      </c>
      <c r="C211" t="s">
        <v>152</v>
      </c>
      <c r="D211" t="s">
        <v>264</v>
      </c>
      <c r="O211">
        <f>1</f>
        <v>0</v>
      </c>
      <c r="P211">
        <f>1</f>
        <v>0</v>
      </c>
      <c r="Q211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11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11">
        <f>[[#This Row],[U_1]]-[[#This Row],[L_1]]</f>
        <v>0</v>
      </c>
      <c r="T211">
        <f>COUNTIF(Table1[[#This Row],[S0_1]:[S1_1]],"&gt;"&amp;[[#This Row],[U_1]])+COUNTIF(Table1[[#This Row],[S0_1]:[S1_1]],"&lt;"&amp;[[#This Row],[L_1]])</f>
        <v>0</v>
      </c>
      <c r="V211">
        <f>_xlfn.MINIFS(Table1[[#This Row],[S0_1]:[S1_1]],Table1[[#This Row],[S0_1]:[S1_1]],"&gt;="&amp;[[#This Row],[L_1]],Table1[[#This Row],[S0_1]:[S1_1]],"&lt;="&amp;[[#This Row],[U_1]])</f>
        <v>0</v>
      </c>
      <c r="W211">
        <f>_xlfn.MAXIFS(Table1[[#This Row],[S0_1]:[S1_1]],Table1[[#This Row],[S0_1]:[S1_1]],"&gt;="&amp;[[#This Row],[L_1]],Table1[[#This Row],[S0_1]:[S1_1]],"&lt;="&amp;[[#This Row],[U_1]])</f>
        <v>0</v>
      </c>
      <c r="X211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11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11">
        <f>IF([[#This Row],[Std_1]]&gt;0,ROUND([[#This Row],[Range_1]]/(6*[[#This Row],[Std_1]]),2),0)</f>
        <v>0</v>
      </c>
      <c r="AA211">
        <f>IF([[#This Row],[Std_1]]&gt;0,ROUND(MIN(ABS([[#This Row],[U_1]]-[[#This Row],[Mean_1]])/(3*[[#This Row],[Std_1]]),ABS([[#This Row],[Mean_1]]-[[#This Row],[L_1]])/(3*[[#This Row],[Std_1]])),2),0)</f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I211">
        <v>176800000</v>
      </c>
      <c r="AJ211">
        <v>176800000</v>
      </c>
      <c r="AQ211">
        <f>1</f>
        <v>0</v>
      </c>
      <c r="AR211">
        <f>1</f>
        <v>0</v>
      </c>
      <c r="AS211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11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11">
        <f>[[#This Row],[U_2]]-[[#This Row],[L_2]]</f>
        <v>0</v>
      </c>
      <c r="AV211">
        <f>COUNTIF(Table1[[#This Row],[S0_2]:[S2_2]],"&gt;"&amp;[[#This Row],[U_2]])+COUNTIF(Table1[[#This Row],[S0_2]:[S2_2]],"&lt;"&amp;[[#This Row],[L_2]])</f>
        <v>0</v>
      </c>
      <c r="AX211">
        <f>_xlfn.MINIFS(Table1[[#This Row],[S0_2]:[S2_2]],Table1[[#This Row],[S0_2]:[S2_2]],"&gt;="&amp;[[#This Row],[L_2]],Table1[[#This Row],[S0_2]:[S2_2]],"&lt;="&amp;[[#This Row],[U_2]])</f>
        <v>0</v>
      </c>
      <c r="AY211">
        <f>_xlfn.MAXIFS(Table1[[#This Row],[S0_2]:[S2_2]],Table1[[#This Row],[S0_2]:[S2_2]],"&gt;="&amp;[[#This Row],[L_2]],Table1[[#This Row],[S0_2]:[S2_2]],"&lt;="&amp;[[#This Row],[U_2]])</f>
        <v>0</v>
      </c>
      <c r="AZ211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11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11">
        <f>IF([[#This Row],[Std_2]]&gt;0,ROUND([[#This Row],[Range_2]]/(6*[[#This Row],[Std_2]]),2),0)</f>
        <v>0</v>
      </c>
      <c r="BC211">
        <f>IF([[#This Row],[Std_2]]&gt;0,ROUND(MIN(ABS([[#This Row],[U_2]]-[[#This Row],[Mean_2]])/(3*[[#This Row],[Std_2]]),ABS([[#This Row],[Mean_2]]-[[#This Row],[L_2]])/(3*[[#This Row],[Std_2]])),2),0)</f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K211">
        <v>176800000</v>
      </c>
      <c r="BL211">
        <v>176800000</v>
      </c>
      <c r="BM211">
        <v>176800000</v>
      </c>
      <c r="BO211" t="s">
        <v>83</v>
      </c>
      <c r="BP211" t="s">
        <v>80</v>
      </c>
    </row>
    <row r="212" spans="1:68">
      <c r="A212" t="s">
        <v>328</v>
      </c>
      <c r="B212" t="s">
        <v>70</v>
      </c>
      <c r="C212" t="s">
        <v>152</v>
      </c>
      <c r="D212" t="s">
        <v>266</v>
      </c>
      <c r="O212">
        <f>1</f>
        <v>0</v>
      </c>
      <c r="P212">
        <f>1</f>
        <v>0</v>
      </c>
      <c r="Q212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12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12">
        <f>[[#This Row],[U_1]]-[[#This Row],[L_1]]</f>
        <v>0</v>
      </c>
      <c r="T212">
        <f>COUNTIF(Table1[[#This Row],[S0_1]:[S1_1]],"&gt;"&amp;[[#This Row],[U_1]])+COUNTIF(Table1[[#This Row],[S0_1]:[S1_1]],"&lt;"&amp;[[#This Row],[L_1]])</f>
        <v>0</v>
      </c>
      <c r="V212">
        <f>_xlfn.MINIFS(Table1[[#This Row],[S0_1]:[S1_1]],Table1[[#This Row],[S0_1]:[S1_1]],"&gt;="&amp;[[#This Row],[L_1]],Table1[[#This Row],[S0_1]:[S1_1]],"&lt;="&amp;[[#This Row],[U_1]])</f>
        <v>0</v>
      </c>
      <c r="W212">
        <f>_xlfn.MAXIFS(Table1[[#This Row],[S0_1]:[S1_1]],Table1[[#This Row],[S0_1]:[S1_1]],"&gt;="&amp;[[#This Row],[L_1]],Table1[[#This Row],[S0_1]:[S1_1]],"&lt;="&amp;[[#This Row],[U_1]])</f>
        <v>0</v>
      </c>
      <c r="X212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12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12">
        <f>IF([[#This Row],[Std_1]]&gt;0,ROUND([[#This Row],[Range_1]]/(6*[[#This Row],[Std_1]]),2),0)</f>
        <v>0</v>
      </c>
      <c r="AA212">
        <f>IF([[#This Row],[Std_1]]&gt;0,ROUND(MIN(ABS([[#This Row],[U_1]]-[[#This Row],[Mean_1]])/(3*[[#This Row],[Std_1]]),ABS([[#This Row],[Mean_1]]-[[#This Row],[L_1]])/(3*[[#This Row],[Std_1]])),2),0)</f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I212">
        <v>127500000</v>
      </c>
      <c r="AJ212">
        <v>127500000</v>
      </c>
      <c r="AQ212">
        <f>1</f>
        <v>0</v>
      </c>
      <c r="AR212">
        <f>1</f>
        <v>0</v>
      </c>
      <c r="AS212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12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12">
        <f>[[#This Row],[U_2]]-[[#This Row],[L_2]]</f>
        <v>0</v>
      </c>
      <c r="AV212">
        <f>COUNTIF(Table1[[#This Row],[S0_2]:[S2_2]],"&gt;"&amp;[[#This Row],[U_2]])+COUNTIF(Table1[[#This Row],[S0_2]:[S2_2]],"&lt;"&amp;[[#This Row],[L_2]])</f>
        <v>0</v>
      </c>
      <c r="AX212">
        <f>_xlfn.MINIFS(Table1[[#This Row],[S0_2]:[S2_2]],Table1[[#This Row],[S0_2]:[S2_2]],"&gt;="&amp;[[#This Row],[L_2]],Table1[[#This Row],[S0_2]:[S2_2]],"&lt;="&amp;[[#This Row],[U_2]])</f>
        <v>0</v>
      </c>
      <c r="AY212">
        <f>_xlfn.MAXIFS(Table1[[#This Row],[S0_2]:[S2_2]],Table1[[#This Row],[S0_2]:[S2_2]],"&gt;="&amp;[[#This Row],[L_2]],Table1[[#This Row],[S0_2]:[S2_2]],"&lt;="&amp;[[#This Row],[U_2]])</f>
        <v>0</v>
      </c>
      <c r="AZ212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12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12">
        <f>IF([[#This Row],[Std_2]]&gt;0,ROUND([[#This Row],[Range_2]]/(6*[[#This Row],[Std_2]]),2),0)</f>
        <v>0</v>
      </c>
      <c r="BC212">
        <f>IF([[#This Row],[Std_2]]&gt;0,ROUND(MIN(ABS([[#This Row],[U_2]]-[[#This Row],[Mean_2]])/(3*[[#This Row],[Std_2]]),ABS([[#This Row],[Mean_2]]-[[#This Row],[L_2]])/(3*[[#This Row],[Std_2]])),2),0)</f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K212">
        <v>127500000</v>
      </c>
      <c r="BL212">
        <v>127500000</v>
      </c>
      <c r="BM212">
        <v>127500000</v>
      </c>
      <c r="BO212" t="s">
        <v>83</v>
      </c>
      <c r="BP212" t="s">
        <v>74</v>
      </c>
    </row>
    <row r="213" spans="1:68">
      <c r="A213" t="s">
        <v>329</v>
      </c>
      <c r="B213" t="s">
        <v>70</v>
      </c>
      <c r="C213" t="s">
        <v>152</v>
      </c>
      <c r="D213" t="s">
        <v>268</v>
      </c>
      <c r="O213">
        <f>1</f>
        <v>0</v>
      </c>
      <c r="P213">
        <f>1</f>
        <v>0</v>
      </c>
      <c r="Q213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13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13">
        <f>[[#This Row],[U_1]]-[[#This Row],[L_1]]</f>
        <v>0</v>
      </c>
      <c r="T213">
        <f>COUNTIF(Table1[[#This Row],[S0_1]:[S1_1]],"&gt;"&amp;[[#This Row],[U_1]])+COUNTIF(Table1[[#This Row],[S0_1]:[S1_1]],"&lt;"&amp;[[#This Row],[L_1]])</f>
        <v>0</v>
      </c>
      <c r="V213">
        <f>_xlfn.MINIFS(Table1[[#This Row],[S0_1]:[S1_1]],Table1[[#This Row],[S0_1]:[S1_1]],"&gt;="&amp;[[#This Row],[L_1]],Table1[[#This Row],[S0_1]:[S1_1]],"&lt;="&amp;[[#This Row],[U_1]])</f>
        <v>0</v>
      </c>
      <c r="W213">
        <f>_xlfn.MAXIFS(Table1[[#This Row],[S0_1]:[S1_1]],Table1[[#This Row],[S0_1]:[S1_1]],"&gt;="&amp;[[#This Row],[L_1]],Table1[[#This Row],[S0_1]:[S1_1]],"&lt;="&amp;[[#This Row],[U_1]])</f>
        <v>0</v>
      </c>
      <c r="X213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13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13">
        <f>IF([[#This Row],[Std_1]]&gt;0,ROUND([[#This Row],[Range_1]]/(6*[[#This Row],[Std_1]]),2),0)</f>
        <v>0</v>
      </c>
      <c r="AA213">
        <f>IF([[#This Row],[Std_1]]&gt;0,ROUND(MIN(ABS([[#This Row],[U_1]]-[[#This Row],[Mean_1]])/(3*[[#This Row],[Std_1]]),ABS([[#This Row],[Mean_1]]-[[#This Row],[L_1]])/(3*[[#This Row],[Std_1]])),2),0)</f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I213">
        <v>106400000</v>
      </c>
      <c r="AJ213">
        <v>106400000</v>
      </c>
      <c r="AQ213">
        <f>1</f>
        <v>0</v>
      </c>
      <c r="AR213">
        <f>1</f>
        <v>0</v>
      </c>
      <c r="AS213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13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13">
        <f>[[#This Row],[U_2]]-[[#This Row],[L_2]]</f>
        <v>0</v>
      </c>
      <c r="AV213">
        <f>COUNTIF(Table1[[#This Row],[S0_2]:[S2_2]],"&gt;"&amp;[[#This Row],[U_2]])+COUNTIF(Table1[[#This Row],[S0_2]:[S2_2]],"&lt;"&amp;[[#This Row],[L_2]])</f>
        <v>0</v>
      </c>
      <c r="AX213">
        <f>_xlfn.MINIFS(Table1[[#This Row],[S0_2]:[S2_2]],Table1[[#This Row],[S0_2]:[S2_2]],"&gt;="&amp;[[#This Row],[L_2]],Table1[[#This Row],[S0_2]:[S2_2]],"&lt;="&amp;[[#This Row],[U_2]])</f>
        <v>0</v>
      </c>
      <c r="AY213">
        <f>_xlfn.MAXIFS(Table1[[#This Row],[S0_2]:[S2_2]],Table1[[#This Row],[S0_2]:[S2_2]],"&gt;="&amp;[[#This Row],[L_2]],Table1[[#This Row],[S0_2]:[S2_2]],"&lt;="&amp;[[#This Row],[U_2]])</f>
        <v>0</v>
      </c>
      <c r="AZ213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13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13">
        <f>IF([[#This Row],[Std_2]]&gt;0,ROUND([[#This Row],[Range_2]]/(6*[[#This Row],[Std_2]]),2),0)</f>
        <v>0</v>
      </c>
      <c r="BC213">
        <f>IF([[#This Row],[Std_2]]&gt;0,ROUND(MIN(ABS([[#This Row],[U_2]]-[[#This Row],[Mean_2]])/(3*[[#This Row],[Std_2]]),ABS([[#This Row],[Mean_2]]-[[#This Row],[L_2]])/(3*[[#This Row],[Std_2]])),2),0)</f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K213">
        <v>106400000</v>
      </c>
      <c r="BL213">
        <v>106400000</v>
      </c>
      <c r="BM213">
        <v>106400000</v>
      </c>
      <c r="BO213" t="s">
        <v>73</v>
      </c>
      <c r="BP213" t="s">
        <v>90</v>
      </c>
    </row>
    <row r="214" spans="1:68">
      <c r="A214" t="s">
        <v>330</v>
      </c>
      <c r="B214" t="s">
        <v>70</v>
      </c>
      <c r="C214" t="s">
        <v>152</v>
      </c>
      <c r="D214" t="s">
        <v>270</v>
      </c>
      <c r="O214">
        <f>1</f>
        <v>0</v>
      </c>
      <c r="P214">
        <f>1</f>
        <v>0</v>
      </c>
      <c r="Q214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14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14">
        <f>[[#This Row],[U_1]]-[[#This Row],[L_1]]</f>
        <v>0</v>
      </c>
      <c r="T214">
        <f>COUNTIF(Table1[[#This Row],[S0_1]:[S1_1]],"&gt;"&amp;[[#This Row],[U_1]])+COUNTIF(Table1[[#This Row],[S0_1]:[S1_1]],"&lt;"&amp;[[#This Row],[L_1]])</f>
        <v>0</v>
      </c>
      <c r="V214">
        <f>_xlfn.MINIFS(Table1[[#This Row],[S0_1]:[S1_1]],Table1[[#This Row],[S0_1]:[S1_1]],"&gt;="&amp;[[#This Row],[L_1]],Table1[[#This Row],[S0_1]:[S1_1]],"&lt;="&amp;[[#This Row],[U_1]])</f>
        <v>0</v>
      </c>
      <c r="W214">
        <f>_xlfn.MAXIFS(Table1[[#This Row],[S0_1]:[S1_1]],Table1[[#This Row],[S0_1]:[S1_1]],"&gt;="&amp;[[#This Row],[L_1]],Table1[[#This Row],[S0_1]:[S1_1]],"&lt;="&amp;[[#This Row],[U_1]])</f>
        <v>0</v>
      </c>
      <c r="X214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14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14">
        <f>IF([[#This Row],[Std_1]]&gt;0,ROUND([[#This Row],[Range_1]]/(6*[[#This Row],[Std_1]]),2),0)</f>
        <v>0</v>
      </c>
      <c r="AA214">
        <f>IF([[#This Row],[Std_1]]&gt;0,ROUND(MIN(ABS([[#This Row],[U_1]]-[[#This Row],[Mean_1]])/(3*[[#This Row],[Std_1]]),ABS([[#This Row],[Mean_1]]-[[#This Row],[L_1]])/(3*[[#This Row],[Std_1]])),2),0)</f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I214">
        <v>82660000</v>
      </c>
      <c r="AJ214">
        <v>82660000</v>
      </c>
      <c r="AQ214">
        <f>1</f>
        <v>0</v>
      </c>
      <c r="AR214">
        <f>1</f>
        <v>0</v>
      </c>
      <c r="AS214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14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14">
        <f>[[#This Row],[U_2]]-[[#This Row],[L_2]]</f>
        <v>0</v>
      </c>
      <c r="AV214">
        <f>COUNTIF(Table1[[#This Row],[S0_2]:[S2_2]],"&gt;"&amp;[[#This Row],[U_2]])+COUNTIF(Table1[[#This Row],[S0_2]:[S2_2]],"&lt;"&amp;[[#This Row],[L_2]])</f>
        <v>0</v>
      </c>
      <c r="AX214">
        <f>_xlfn.MINIFS(Table1[[#This Row],[S0_2]:[S2_2]],Table1[[#This Row],[S0_2]:[S2_2]],"&gt;="&amp;[[#This Row],[L_2]],Table1[[#This Row],[S0_2]:[S2_2]],"&lt;="&amp;[[#This Row],[U_2]])</f>
        <v>0</v>
      </c>
      <c r="AY214">
        <f>_xlfn.MAXIFS(Table1[[#This Row],[S0_2]:[S2_2]],Table1[[#This Row],[S0_2]:[S2_2]],"&gt;="&amp;[[#This Row],[L_2]],Table1[[#This Row],[S0_2]:[S2_2]],"&lt;="&amp;[[#This Row],[U_2]])</f>
        <v>0</v>
      </c>
      <c r="AZ214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14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14">
        <f>IF([[#This Row],[Std_2]]&gt;0,ROUND([[#This Row],[Range_2]]/(6*[[#This Row],[Std_2]]),2),0)</f>
        <v>0</v>
      </c>
      <c r="BC214">
        <f>IF([[#This Row],[Std_2]]&gt;0,ROUND(MIN(ABS([[#This Row],[U_2]]-[[#This Row],[Mean_2]])/(3*[[#This Row],[Std_2]]),ABS([[#This Row],[Mean_2]]-[[#This Row],[L_2]])/(3*[[#This Row],[Std_2]])),2),0)</f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K214">
        <v>82660000</v>
      </c>
      <c r="BL214">
        <v>82660000</v>
      </c>
      <c r="BM214">
        <v>82660000</v>
      </c>
      <c r="BO214" t="s">
        <v>73</v>
      </c>
      <c r="BP214" t="s">
        <v>93</v>
      </c>
    </row>
    <row r="215" spans="1:68">
      <c r="A215" t="s">
        <v>331</v>
      </c>
      <c r="B215" t="s">
        <v>70</v>
      </c>
      <c r="C215" t="s">
        <v>152</v>
      </c>
      <c r="D215" t="s">
        <v>272</v>
      </c>
      <c r="O215">
        <f>1</f>
        <v>0</v>
      </c>
      <c r="P215">
        <f>1</f>
        <v>0</v>
      </c>
      <c r="Q215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15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15">
        <f>[[#This Row],[U_1]]-[[#This Row],[L_1]]</f>
        <v>0</v>
      </c>
      <c r="T215">
        <f>COUNTIF(Table1[[#This Row],[S0_1]:[S1_1]],"&gt;"&amp;[[#This Row],[U_1]])+COUNTIF(Table1[[#This Row],[S0_1]:[S1_1]],"&lt;"&amp;[[#This Row],[L_1]])</f>
        <v>0</v>
      </c>
      <c r="V215">
        <f>_xlfn.MINIFS(Table1[[#This Row],[S0_1]:[S1_1]],Table1[[#This Row],[S0_1]:[S1_1]],"&gt;="&amp;[[#This Row],[L_1]],Table1[[#This Row],[S0_1]:[S1_1]],"&lt;="&amp;[[#This Row],[U_1]])</f>
        <v>0</v>
      </c>
      <c r="W215">
        <f>_xlfn.MAXIFS(Table1[[#This Row],[S0_1]:[S1_1]],Table1[[#This Row],[S0_1]:[S1_1]],"&gt;="&amp;[[#This Row],[L_1]],Table1[[#This Row],[S0_1]:[S1_1]],"&lt;="&amp;[[#This Row],[U_1]])</f>
        <v>0</v>
      </c>
      <c r="X215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15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15">
        <f>IF([[#This Row],[Std_1]]&gt;0,ROUND([[#This Row],[Range_1]]/(6*[[#This Row],[Std_1]]),2),0)</f>
        <v>0</v>
      </c>
      <c r="AA215">
        <f>IF([[#This Row],[Std_1]]&gt;0,ROUND(MIN(ABS([[#This Row],[U_1]]-[[#This Row],[Mean_1]])/(3*[[#This Row],[Std_1]]),ABS([[#This Row],[Mean_1]]-[[#This Row],[L_1]])/(3*[[#This Row],[Std_1]])),2),0)</f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I215">
        <v>70190000</v>
      </c>
      <c r="AJ215">
        <v>70190000</v>
      </c>
      <c r="AQ215">
        <f>1</f>
        <v>0</v>
      </c>
      <c r="AR215">
        <f>1</f>
        <v>0</v>
      </c>
      <c r="AS215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15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15">
        <f>[[#This Row],[U_2]]-[[#This Row],[L_2]]</f>
        <v>0</v>
      </c>
      <c r="AV215">
        <f>COUNTIF(Table1[[#This Row],[S0_2]:[S2_2]],"&gt;"&amp;[[#This Row],[U_2]])+COUNTIF(Table1[[#This Row],[S0_2]:[S2_2]],"&lt;"&amp;[[#This Row],[L_2]])</f>
        <v>0</v>
      </c>
      <c r="AX215">
        <f>_xlfn.MINIFS(Table1[[#This Row],[S0_2]:[S2_2]],Table1[[#This Row],[S0_2]:[S2_2]],"&gt;="&amp;[[#This Row],[L_2]],Table1[[#This Row],[S0_2]:[S2_2]],"&lt;="&amp;[[#This Row],[U_2]])</f>
        <v>0</v>
      </c>
      <c r="AY215">
        <f>_xlfn.MAXIFS(Table1[[#This Row],[S0_2]:[S2_2]],Table1[[#This Row],[S0_2]:[S2_2]],"&gt;="&amp;[[#This Row],[L_2]],Table1[[#This Row],[S0_2]:[S2_2]],"&lt;="&amp;[[#This Row],[U_2]])</f>
        <v>0</v>
      </c>
      <c r="AZ215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15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15">
        <f>IF([[#This Row],[Std_2]]&gt;0,ROUND([[#This Row],[Range_2]]/(6*[[#This Row],[Std_2]]),2),0)</f>
        <v>0</v>
      </c>
      <c r="BC215">
        <f>IF([[#This Row],[Std_2]]&gt;0,ROUND(MIN(ABS([[#This Row],[U_2]]-[[#This Row],[Mean_2]])/(3*[[#This Row],[Std_2]]),ABS([[#This Row],[Mean_2]]-[[#This Row],[L_2]])/(3*[[#This Row],[Std_2]])),2),0)</f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K215">
        <v>70190000</v>
      </c>
      <c r="BL215">
        <v>70190000</v>
      </c>
      <c r="BM215">
        <v>70190000</v>
      </c>
      <c r="BO215" t="s">
        <v>96</v>
      </c>
      <c r="BP215" t="s">
        <v>77</v>
      </c>
    </row>
    <row r="216" spans="1:68">
      <c r="A216" t="s">
        <v>332</v>
      </c>
      <c r="B216" t="s">
        <v>70</v>
      </c>
      <c r="C216" t="s">
        <v>152</v>
      </c>
      <c r="D216" t="s">
        <v>274</v>
      </c>
      <c r="O216">
        <f>1</f>
        <v>0</v>
      </c>
      <c r="P216">
        <f>1</f>
        <v>0</v>
      </c>
      <c r="Q216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16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16">
        <f>[[#This Row],[U_1]]-[[#This Row],[L_1]]</f>
        <v>0</v>
      </c>
      <c r="T216">
        <f>COUNTIF(Table1[[#This Row],[S0_1]:[S1_1]],"&gt;"&amp;[[#This Row],[U_1]])+COUNTIF(Table1[[#This Row],[S0_1]:[S1_1]],"&lt;"&amp;[[#This Row],[L_1]])</f>
        <v>0</v>
      </c>
      <c r="V216">
        <f>_xlfn.MINIFS(Table1[[#This Row],[S0_1]:[S1_1]],Table1[[#This Row],[S0_1]:[S1_1]],"&gt;="&amp;[[#This Row],[L_1]],Table1[[#This Row],[S0_1]:[S1_1]],"&lt;="&amp;[[#This Row],[U_1]])</f>
        <v>0</v>
      </c>
      <c r="W216">
        <f>_xlfn.MAXIFS(Table1[[#This Row],[S0_1]:[S1_1]],Table1[[#This Row],[S0_1]:[S1_1]],"&gt;="&amp;[[#This Row],[L_1]],Table1[[#This Row],[S0_1]:[S1_1]],"&lt;="&amp;[[#This Row],[U_1]])</f>
        <v>0</v>
      </c>
      <c r="X216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16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16">
        <f>IF([[#This Row],[Std_1]]&gt;0,ROUND([[#This Row],[Range_1]]/(6*[[#This Row],[Std_1]]),2),0)</f>
        <v>0</v>
      </c>
      <c r="AA216">
        <f>IF([[#This Row],[Std_1]]&gt;0,ROUND(MIN(ABS([[#This Row],[U_1]]-[[#This Row],[Mean_1]])/(3*[[#This Row],[Std_1]]),ABS([[#This Row],[Mean_1]]-[[#This Row],[L_1]])/(3*[[#This Row],[Std_1]])),2),0)</f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I216">
        <v>81180000</v>
      </c>
      <c r="AJ216">
        <v>81180000</v>
      </c>
      <c r="AQ216">
        <f>1</f>
        <v>0</v>
      </c>
      <c r="AR216">
        <f>1</f>
        <v>0</v>
      </c>
      <c r="AS216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16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16">
        <f>[[#This Row],[U_2]]-[[#This Row],[L_2]]</f>
        <v>0</v>
      </c>
      <c r="AV216">
        <f>COUNTIF(Table1[[#This Row],[S0_2]:[S2_2]],"&gt;"&amp;[[#This Row],[U_2]])+COUNTIF(Table1[[#This Row],[S0_2]:[S2_2]],"&lt;"&amp;[[#This Row],[L_2]])</f>
        <v>0</v>
      </c>
      <c r="AX216">
        <f>_xlfn.MINIFS(Table1[[#This Row],[S0_2]:[S2_2]],Table1[[#This Row],[S0_2]:[S2_2]],"&gt;="&amp;[[#This Row],[L_2]],Table1[[#This Row],[S0_2]:[S2_2]],"&lt;="&amp;[[#This Row],[U_2]])</f>
        <v>0</v>
      </c>
      <c r="AY216">
        <f>_xlfn.MAXIFS(Table1[[#This Row],[S0_2]:[S2_2]],Table1[[#This Row],[S0_2]:[S2_2]],"&gt;="&amp;[[#This Row],[L_2]],Table1[[#This Row],[S0_2]:[S2_2]],"&lt;="&amp;[[#This Row],[U_2]])</f>
        <v>0</v>
      </c>
      <c r="AZ216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16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16">
        <f>IF([[#This Row],[Std_2]]&gt;0,ROUND([[#This Row],[Range_2]]/(6*[[#This Row],[Std_2]]),2),0)</f>
        <v>0</v>
      </c>
      <c r="BC216">
        <f>IF([[#This Row],[Std_2]]&gt;0,ROUND(MIN(ABS([[#This Row],[U_2]]-[[#This Row],[Mean_2]])/(3*[[#This Row],[Std_2]]),ABS([[#This Row],[Mean_2]]-[[#This Row],[L_2]])/(3*[[#This Row],[Std_2]])),2),0)</f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K216">
        <v>81180000</v>
      </c>
      <c r="BL216">
        <v>81180000</v>
      </c>
      <c r="BM216">
        <v>81180000</v>
      </c>
      <c r="BO216" t="s">
        <v>83</v>
      </c>
      <c r="BP216" t="s">
        <v>93</v>
      </c>
    </row>
    <row r="217" spans="1:68">
      <c r="A217" t="s">
        <v>333</v>
      </c>
      <c r="B217" t="s">
        <v>70</v>
      </c>
      <c r="C217" t="s">
        <v>152</v>
      </c>
      <c r="D217" t="s">
        <v>276</v>
      </c>
      <c r="O217">
        <f>1</f>
        <v>0</v>
      </c>
      <c r="P217">
        <f>1</f>
        <v>0</v>
      </c>
      <c r="Q217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17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17">
        <f>[[#This Row],[U_1]]-[[#This Row],[L_1]]</f>
        <v>0</v>
      </c>
      <c r="T217">
        <f>COUNTIF(Table1[[#This Row],[S0_1]:[S1_1]],"&gt;"&amp;[[#This Row],[U_1]])+COUNTIF(Table1[[#This Row],[S0_1]:[S1_1]],"&lt;"&amp;[[#This Row],[L_1]])</f>
        <v>0</v>
      </c>
      <c r="V217">
        <f>_xlfn.MINIFS(Table1[[#This Row],[S0_1]:[S1_1]],Table1[[#This Row],[S0_1]:[S1_1]],"&gt;="&amp;[[#This Row],[L_1]],Table1[[#This Row],[S0_1]:[S1_1]],"&lt;="&amp;[[#This Row],[U_1]])</f>
        <v>0</v>
      </c>
      <c r="W217">
        <f>_xlfn.MAXIFS(Table1[[#This Row],[S0_1]:[S1_1]],Table1[[#This Row],[S0_1]:[S1_1]],"&gt;="&amp;[[#This Row],[L_1]],Table1[[#This Row],[S0_1]:[S1_1]],"&lt;="&amp;[[#This Row],[U_1]])</f>
        <v>0</v>
      </c>
      <c r="X217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17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17">
        <f>IF([[#This Row],[Std_1]]&gt;0,ROUND([[#This Row],[Range_1]]/(6*[[#This Row],[Std_1]]),2),0)</f>
        <v>0</v>
      </c>
      <c r="AA217">
        <f>IF([[#This Row],[Std_1]]&gt;0,ROUND(MIN(ABS([[#This Row],[U_1]]-[[#This Row],[Mean_1]])/(3*[[#This Row],[Std_1]]),ABS([[#This Row],[Mean_1]]-[[#This Row],[L_1]])/(3*[[#This Row],[Std_1]])),2),0)</f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I217">
        <v>104600000</v>
      </c>
      <c r="AJ217">
        <v>104600000</v>
      </c>
      <c r="AQ217">
        <f>1</f>
        <v>0</v>
      </c>
      <c r="AR217">
        <f>1</f>
        <v>0</v>
      </c>
      <c r="AS217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17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17">
        <f>[[#This Row],[U_2]]-[[#This Row],[L_2]]</f>
        <v>0</v>
      </c>
      <c r="AV217">
        <f>COUNTIF(Table1[[#This Row],[S0_2]:[S2_2]],"&gt;"&amp;[[#This Row],[U_2]])+COUNTIF(Table1[[#This Row],[S0_2]:[S2_2]],"&lt;"&amp;[[#This Row],[L_2]])</f>
        <v>0</v>
      </c>
      <c r="AX217">
        <f>_xlfn.MINIFS(Table1[[#This Row],[S0_2]:[S2_2]],Table1[[#This Row],[S0_2]:[S2_2]],"&gt;="&amp;[[#This Row],[L_2]],Table1[[#This Row],[S0_2]:[S2_2]],"&lt;="&amp;[[#This Row],[U_2]])</f>
        <v>0</v>
      </c>
      <c r="AY217">
        <f>_xlfn.MAXIFS(Table1[[#This Row],[S0_2]:[S2_2]],Table1[[#This Row],[S0_2]:[S2_2]],"&gt;="&amp;[[#This Row],[L_2]],Table1[[#This Row],[S0_2]:[S2_2]],"&lt;="&amp;[[#This Row],[U_2]])</f>
        <v>0</v>
      </c>
      <c r="AZ217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17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17">
        <f>IF([[#This Row],[Std_2]]&gt;0,ROUND([[#This Row],[Range_2]]/(6*[[#This Row],[Std_2]]),2),0)</f>
        <v>0</v>
      </c>
      <c r="BC217">
        <f>IF([[#This Row],[Std_2]]&gt;0,ROUND(MIN(ABS([[#This Row],[U_2]]-[[#This Row],[Mean_2]])/(3*[[#This Row],[Std_2]]),ABS([[#This Row],[Mean_2]]-[[#This Row],[L_2]])/(3*[[#This Row],[Std_2]])),2),0)</f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K217">
        <v>104600000</v>
      </c>
      <c r="BL217">
        <v>104600000</v>
      </c>
      <c r="BM217">
        <v>104600000</v>
      </c>
      <c r="BO217" t="s">
        <v>83</v>
      </c>
      <c r="BP217" t="s">
        <v>90</v>
      </c>
    </row>
    <row r="218" spans="1:68">
      <c r="A218" t="s">
        <v>334</v>
      </c>
      <c r="B218" t="s">
        <v>70</v>
      </c>
      <c r="C218" t="s">
        <v>152</v>
      </c>
      <c r="D218" t="s">
        <v>278</v>
      </c>
      <c r="O218">
        <f>1</f>
        <v>0</v>
      </c>
      <c r="P218">
        <f>1</f>
        <v>0</v>
      </c>
      <c r="Q218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18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18">
        <f>[[#This Row],[U_1]]-[[#This Row],[L_1]]</f>
        <v>0</v>
      </c>
      <c r="T218">
        <f>COUNTIF(Table1[[#This Row],[S0_1]:[S1_1]],"&gt;"&amp;[[#This Row],[U_1]])+COUNTIF(Table1[[#This Row],[S0_1]:[S1_1]],"&lt;"&amp;[[#This Row],[L_1]])</f>
        <v>0</v>
      </c>
      <c r="V218">
        <f>_xlfn.MINIFS(Table1[[#This Row],[S0_1]:[S1_1]],Table1[[#This Row],[S0_1]:[S1_1]],"&gt;="&amp;[[#This Row],[L_1]],Table1[[#This Row],[S0_1]:[S1_1]],"&lt;="&amp;[[#This Row],[U_1]])</f>
        <v>0</v>
      </c>
      <c r="W218">
        <f>_xlfn.MAXIFS(Table1[[#This Row],[S0_1]:[S1_1]],Table1[[#This Row],[S0_1]:[S1_1]],"&gt;="&amp;[[#This Row],[L_1]],Table1[[#This Row],[S0_1]:[S1_1]],"&lt;="&amp;[[#This Row],[U_1]])</f>
        <v>0</v>
      </c>
      <c r="X218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18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18">
        <f>IF([[#This Row],[Std_1]]&gt;0,ROUND([[#This Row],[Range_1]]/(6*[[#This Row],[Std_1]]),2),0)</f>
        <v>0</v>
      </c>
      <c r="AA218">
        <f>IF([[#This Row],[Std_1]]&gt;0,ROUND(MIN(ABS([[#This Row],[U_1]]-[[#This Row],[Mean_1]])/(3*[[#This Row],[Std_1]]),ABS([[#This Row],[Mean_1]]-[[#This Row],[L_1]])/(3*[[#This Row],[Std_1]])),2),0)</f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I218">
        <v>126400000</v>
      </c>
      <c r="AJ218">
        <v>126400000</v>
      </c>
      <c r="AQ218">
        <f>1</f>
        <v>0</v>
      </c>
      <c r="AR218">
        <f>1</f>
        <v>0</v>
      </c>
      <c r="AS218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18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18">
        <f>[[#This Row],[U_2]]-[[#This Row],[L_2]]</f>
        <v>0</v>
      </c>
      <c r="AV218">
        <f>COUNTIF(Table1[[#This Row],[S0_2]:[S2_2]],"&gt;"&amp;[[#This Row],[U_2]])+COUNTIF(Table1[[#This Row],[S0_2]:[S2_2]],"&lt;"&amp;[[#This Row],[L_2]])</f>
        <v>0</v>
      </c>
      <c r="AX218">
        <f>_xlfn.MINIFS(Table1[[#This Row],[S0_2]:[S2_2]],Table1[[#This Row],[S0_2]:[S2_2]],"&gt;="&amp;[[#This Row],[L_2]],Table1[[#This Row],[S0_2]:[S2_2]],"&lt;="&amp;[[#This Row],[U_2]])</f>
        <v>0</v>
      </c>
      <c r="AY218">
        <f>_xlfn.MAXIFS(Table1[[#This Row],[S0_2]:[S2_2]],Table1[[#This Row],[S0_2]:[S2_2]],"&gt;="&amp;[[#This Row],[L_2]],Table1[[#This Row],[S0_2]:[S2_2]],"&lt;="&amp;[[#This Row],[U_2]])</f>
        <v>0</v>
      </c>
      <c r="AZ218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18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18">
        <f>IF([[#This Row],[Std_2]]&gt;0,ROUND([[#This Row],[Range_2]]/(6*[[#This Row],[Std_2]]),2),0)</f>
        <v>0</v>
      </c>
      <c r="BC218">
        <f>IF([[#This Row],[Std_2]]&gt;0,ROUND(MIN(ABS([[#This Row],[U_2]]-[[#This Row],[Mean_2]])/(3*[[#This Row],[Std_2]]),ABS([[#This Row],[Mean_2]]-[[#This Row],[L_2]])/(3*[[#This Row],[Std_2]])),2),0)</f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K218">
        <v>126400000</v>
      </c>
      <c r="BL218">
        <v>126400000</v>
      </c>
      <c r="BM218">
        <v>126400000</v>
      </c>
      <c r="BO218" t="s">
        <v>96</v>
      </c>
      <c r="BP218" t="s">
        <v>74</v>
      </c>
    </row>
    <row r="219" spans="1:68">
      <c r="A219" t="s">
        <v>335</v>
      </c>
      <c r="B219" t="s">
        <v>70</v>
      </c>
      <c r="C219" t="s">
        <v>152</v>
      </c>
      <c r="D219" t="s">
        <v>280</v>
      </c>
      <c r="O219">
        <f>1</f>
        <v>0</v>
      </c>
      <c r="P219">
        <f>1</f>
        <v>0</v>
      </c>
      <c r="Q219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19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19">
        <f>[[#This Row],[U_1]]-[[#This Row],[L_1]]</f>
        <v>0</v>
      </c>
      <c r="T219">
        <f>COUNTIF(Table1[[#This Row],[S0_1]:[S1_1]],"&gt;"&amp;[[#This Row],[U_1]])+COUNTIF(Table1[[#This Row],[S0_1]:[S1_1]],"&lt;"&amp;[[#This Row],[L_1]])</f>
        <v>0</v>
      </c>
      <c r="V219">
        <f>_xlfn.MINIFS(Table1[[#This Row],[S0_1]:[S1_1]],Table1[[#This Row],[S0_1]:[S1_1]],"&gt;="&amp;[[#This Row],[L_1]],Table1[[#This Row],[S0_1]:[S1_1]],"&lt;="&amp;[[#This Row],[U_1]])</f>
        <v>0</v>
      </c>
      <c r="W219">
        <f>_xlfn.MAXIFS(Table1[[#This Row],[S0_1]:[S1_1]],Table1[[#This Row],[S0_1]:[S1_1]],"&gt;="&amp;[[#This Row],[L_1]],Table1[[#This Row],[S0_1]:[S1_1]],"&lt;="&amp;[[#This Row],[U_1]])</f>
        <v>0</v>
      </c>
      <c r="X219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19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19">
        <f>IF([[#This Row],[Std_1]]&gt;0,ROUND([[#This Row],[Range_1]]/(6*[[#This Row],[Std_1]]),2),0)</f>
        <v>0</v>
      </c>
      <c r="AA219">
        <f>IF([[#This Row],[Std_1]]&gt;0,ROUND(MIN(ABS([[#This Row],[U_1]]-[[#This Row],[Mean_1]])/(3*[[#This Row],[Std_1]]),ABS([[#This Row],[Mean_1]]-[[#This Row],[L_1]])/(3*[[#This Row],[Std_1]])),2),0)</f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I219">
        <v>147100000</v>
      </c>
      <c r="AJ219">
        <v>147100000</v>
      </c>
      <c r="AQ219">
        <f>1</f>
        <v>0</v>
      </c>
      <c r="AR219">
        <f>1</f>
        <v>0</v>
      </c>
      <c r="AS219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19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19">
        <f>[[#This Row],[U_2]]-[[#This Row],[L_2]]</f>
        <v>0</v>
      </c>
      <c r="AV219">
        <f>COUNTIF(Table1[[#This Row],[S0_2]:[S2_2]],"&gt;"&amp;[[#This Row],[U_2]])+COUNTIF(Table1[[#This Row],[S0_2]:[S2_2]],"&lt;"&amp;[[#This Row],[L_2]])</f>
        <v>0</v>
      </c>
      <c r="AX219">
        <f>_xlfn.MINIFS(Table1[[#This Row],[S0_2]:[S2_2]],Table1[[#This Row],[S0_2]:[S2_2]],"&gt;="&amp;[[#This Row],[L_2]],Table1[[#This Row],[S0_2]:[S2_2]],"&lt;="&amp;[[#This Row],[U_2]])</f>
        <v>0</v>
      </c>
      <c r="AY219">
        <f>_xlfn.MAXIFS(Table1[[#This Row],[S0_2]:[S2_2]],Table1[[#This Row],[S0_2]:[S2_2]],"&gt;="&amp;[[#This Row],[L_2]],Table1[[#This Row],[S0_2]:[S2_2]],"&lt;="&amp;[[#This Row],[U_2]])</f>
        <v>0</v>
      </c>
      <c r="AZ219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19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19">
        <f>IF([[#This Row],[Std_2]]&gt;0,ROUND([[#This Row],[Range_2]]/(6*[[#This Row],[Std_2]]),2),0)</f>
        <v>0</v>
      </c>
      <c r="BC219">
        <f>IF([[#This Row],[Std_2]]&gt;0,ROUND(MIN(ABS([[#This Row],[U_2]]-[[#This Row],[Mean_2]])/(3*[[#This Row],[Std_2]]),ABS([[#This Row],[Mean_2]]-[[#This Row],[L_2]])/(3*[[#This Row],[Std_2]])),2),0)</f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K219">
        <v>147100000</v>
      </c>
      <c r="BL219">
        <v>147100000</v>
      </c>
      <c r="BM219">
        <v>147100000</v>
      </c>
      <c r="BO219" t="s">
        <v>73</v>
      </c>
      <c r="BP219" t="s">
        <v>105</v>
      </c>
    </row>
    <row r="220" spans="1:68">
      <c r="A220" t="s">
        <v>336</v>
      </c>
      <c r="B220" t="s">
        <v>70</v>
      </c>
      <c r="C220" t="s">
        <v>152</v>
      </c>
      <c r="D220" t="s">
        <v>282</v>
      </c>
      <c r="O220">
        <f>1</f>
        <v>0</v>
      </c>
      <c r="P220">
        <f>1</f>
        <v>0</v>
      </c>
      <c r="Q220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20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20">
        <f>[[#This Row],[U_1]]-[[#This Row],[L_1]]</f>
        <v>0</v>
      </c>
      <c r="T220">
        <f>COUNTIF(Table1[[#This Row],[S0_1]:[S1_1]],"&gt;"&amp;[[#This Row],[U_1]])+COUNTIF(Table1[[#This Row],[S0_1]:[S1_1]],"&lt;"&amp;[[#This Row],[L_1]])</f>
        <v>0</v>
      </c>
      <c r="V220">
        <f>_xlfn.MINIFS(Table1[[#This Row],[S0_1]:[S1_1]],Table1[[#This Row],[S0_1]:[S1_1]],"&gt;="&amp;[[#This Row],[L_1]],Table1[[#This Row],[S0_1]:[S1_1]],"&lt;="&amp;[[#This Row],[U_1]])</f>
        <v>0</v>
      </c>
      <c r="W220">
        <f>_xlfn.MAXIFS(Table1[[#This Row],[S0_1]:[S1_1]],Table1[[#This Row],[S0_1]:[S1_1]],"&gt;="&amp;[[#This Row],[L_1]],Table1[[#This Row],[S0_1]:[S1_1]],"&lt;="&amp;[[#This Row],[U_1]])</f>
        <v>0</v>
      </c>
      <c r="X220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20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20">
        <f>IF([[#This Row],[Std_1]]&gt;0,ROUND([[#This Row],[Range_1]]/(6*[[#This Row],[Std_1]]),2),0)</f>
        <v>0</v>
      </c>
      <c r="AA220">
        <f>IF([[#This Row],[Std_1]]&gt;0,ROUND(MIN(ABS([[#This Row],[U_1]]-[[#This Row],[Mean_1]])/(3*[[#This Row],[Std_1]]),ABS([[#This Row],[Mean_1]]-[[#This Row],[L_1]])/(3*[[#This Row],[Std_1]])),2),0)</f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I220">
        <v>167100000</v>
      </c>
      <c r="AJ220">
        <v>167100000</v>
      </c>
      <c r="AQ220">
        <f>1</f>
        <v>0</v>
      </c>
      <c r="AR220">
        <f>1</f>
        <v>0</v>
      </c>
      <c r="AS220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20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20">
        <f>[[#This Row],[U_2]]-[[#This Row],[L_2]]</f>
        <v>0</v>
      </c>
      <c r="AV220">
        <f>COUNTIF(Table1[[#This Row],[S0_2]:[S2_2]],"&gt;"&amp;[[#This Row],[U_2]])+COUNTIF(Table1[[#This Row],[S0_2]:[S2_2]],"&lt;"&amp;[[#This Row],[L_2]])</f>
        <v>0</v>
      </c>
      <c r="AX220">
        <f>_xlfn.MINIFS(Table1[[#This Row],[S0_2]:[S2_2]],Table1[[#This Row],[S0_2]:[S2_2]],"&gt;="&amp;[[#This Row],[L_2]],Table1[[#This Row],[S0_2]:[S2_2]],"&lt;="&amp;[[#This Row],[U_2]])</f>
        <v>0</v>
      </c>
      <c r="AY220">
        <f>_xlfn.MAXIFS(Table1[[#This Row],[S0_2]:[S2_2]],Table1[[#This Row],[S0_2]:[S2_2]],"&gt;="&amp;[[#This Row],[L_2]],Table1[[#This Row],[S0_2]:[S2_2]],"&lt;="&amp;[[#This Row],[U_2]])</f>
        <v>0</v>
      </c>
      <c r="AZ220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20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20">
        <f>IF([[#This Row],[Std_2]]&gt;0,ROUND([[#This Row],[Range_2]]/(6*[[#This Row],[Std_2]]),2),0)</f>
        <v>0</v>
      </c>
      <c r="BC220">
        <f>IF([[#This Row],[Std_2]]&gt;0,ROUND(MIN(ABS([[#This Row],[U_2]]-[[#This Row],[Mean_2]])/(3*[[#This Row],[Std_2]]),ABS([[#This Row],[Mean_2]]-[[#This Row],[L_2]])/(3*[[#This Row],[Std_2]])),2),0)</f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K220">
        <v>167100000</v>
      </c>
      <c r="BL220">
        <v>167100000</v>
      </c>
      <c r="BM220">
        <v>167100000</v>
      </c>
      <c r="BO220" t="s">
        <v>73</v>
      </c>
      <c r="BP220" t="s">
        <v>108</v>
      </c>
    </row>
    <row r="221" spans="1:68">
      <c r="A221" t="s">
        <v>337</v>
      </c>
      <c r="B221" t="s">
        <v>70</v>
      </c>
      <c r="C221" t="s">
        <v>152</v>
      </c>
      <c r="D221" t="s">
        <v>284</v>
      </c>
      <c r="O221">
        <f>1</f>
        <v>0</v>
      </c>
      <c r="P221">
        <f>1</f>
        <v>0</v>
      </c>
      <c r="Q221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21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21">
        <f>[[#This Row],[U_1]]-[[#This Row],[L_1]]</f>
        <v>0</v>
      </c>
      <c r="T221">
        <f>COUNTIF(Table1[[#This Row],[S0_1]:[S1_1]],"&gt;"&amp;[[#This Row],[U_1]])+COUNTIF(Table1[[#This Row],[S0_1]:[S1_1]],"&lt;"&amp;[[#This Row],[L_1]])</f>
        <v>0</v>
      </c>
      <c r="V221">
        <f>_xlfn.MINIFS(Table1[[#This Row],[S0_1]:[S1_1]],Table1[[#This Row],[S0_1]:[S1_1]],"&gt;="&amp;[[#This Row],[L_1]],Table1[[#This Row],[S0_1]:[S1_1]],"&lt;="&amp;[[#This Row],[U_1]])</f>
        <v>0</v>
      </c>
      <c r="W221">
        <f>_xlfn.MAXIFS(Table1[[#This Row],[S0_1]:[S1_1]],Table1[[#This Row],[S0_1]:[S1_1]],"&gt;="&amp;[[#This Row],[L_1]],Table1[[#This Row],[S0_1]:[S1_1]],"&lt;="&amp;[[#This Row],[U_1]])</f>
        <v>0</v>
      </c>
      <c r="X221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21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21">
        <f>IF([[#This Row],[Std_1]]&gt;0,ROUND([[#This Row],[Range_1]]/(6*[[#This Row],[Std_1]]),2),0)</f>
        <v>0</v>
      </c>
      <c r="AA221">
        <f>IF([[#This Row],[Std_1]]&gt;0,ROUND(MIN(ABS([[#This Row],[U_1]]-[[#This Row],[Mean_1]])/(3*[[#This Row],[Std_1]]),ABS([[#This Row],[Mean_1]]-[[#This Row],[L_1]])/(3*[[#This Row],[Std_1]])),2),0)</f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I221">
        <v>176800000</v>
      </c>
      <c r="AJ221">
        <v>176800000</v>
      </c>
      <c r="AQ221">
        <f>1</f>
        <v>0</v>
      </c>
      <c r="AR221">
        <f>1</f>
        <v>0</v>
      </c>
      <c r="AS221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21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21">
        <f>[[#This Row],[U_2]]-[[#This Row],[L_2]]</f>
        <v>0</v>
      </c>
      <c r="AV221">
        <f>COUNTIF(Table1[[#This Row],[S0_2]:[S2_2]],"&gt;"&amp;[[#This Row],[U_2]])+COUNTIF(Table1[[#This Row],[S0_2]:[S2_2]],"&lt;"&amp;[[#This Row],[L_2]])</f>
        <v>0</v>
      </c>
      <c r="AX221">
        <f>_xlfn.MINIFS(Table1[[#This Row],[S0_2]:[S2_2]],Table1[[#This Row],[S0_2]:[S2_2]],"&gt;="&amp;[[#This Row],[L_2]],Table1[[#This Row],[S0_2]:[S2_2]],"&lt;="&amp;[[#This Row],[U_2]])</f>
        <v>0</v>
      </c>
      <c r="AY221">
        <f>_xlfn.MAXIFS(Table1[[#This Row],[S0_2]:[S2_2]],Table1[[#This Row],[S0_2]:[S2_2]],"&gt;="&amp;[[#This Row],[L_2]],Table1[[#This Row],[S0_2]:[S2_2]],"&lt;="&amp;[[#This Row],[U_2]])</f>
        <v>0</v>
      </c>
      <c r="AZ221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21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21">
        <f>IF([[#This Row],[Std_2]]&gt;0,ROUND([[#This Row],[Range_2]]/(6*[[#This Row],[Std_2]]),2),0)</f>
        <v>0</v>
      </c>
      <c r="BC221">
        <f>IF([[#This Row],[Std_2]]&gt;0,ROUND(MIN(ABS([[#This Row],[U_2]]-[[#This Row],[Mean_2]])/(3*[[#This Row],[Std_2]]),ABS([[#This Row],[Mean_2]]-[[#This Row],[L_2]])/(3*[[#This Row],[Std_2]])),2),0)</f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K221">
        <v>176800000</v>
      </c>
      <c r="BL221">
        <v>176800000</v>
      </c>
      <c r="BM221">
        <v>176800000</v>
      </c>
      <c r="BO221" t="s">
        <v>96</v>
      </c>
      <c r="BP221" t="s">
        <v>80</v>
      </c>
    </row>
    <row r="222" spans="1:68">
      <c r="A222" t="s">
        <v>338</v>
      </c>
      <c r="B222" t="s">
        <v>70</v>
      </c>
      <c r="C222" t="s">
        <v>152</v>
      </c>
      <c r="D222" t="s">
        <v>286</v>
      </c>
      <c r="O222">
        <f>1</f>
        <v>0</v>
      </c>
      <c r="P222">
        <f>1</f>
        <v>0</v>
      </c>
      <c r="Q222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22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22">
        <f>[[#This Row],[U_1]]-[[#This Row],[L_1]]</f>
        <v>0</v>
      </c>
      <c r="T222">
        <f>COUNTIF(Table1[[#This Row],[S0_1]:[S1_1]],"&gt;"&amp;[[#This Row],[U_1]])+COUNTIF(Table1[[#This Row],[S0_1]:[S1_1]],"&lt;"&amp;[[#This Row],[L_1]])</f>
        <v>0</v>
      </c>
      <c r="V222">
        <f>_xlfn.MINIFS(Table1[[#This Row],[S0_1]:[S1_1]],Table1[[#This Row],[S0_1]:[S1_1]],"&gt;="&amp;[[#This Row],[L_1]],Table1[[#This Row],[S0_1]:[S1_1]],"&lt;="&amp;[[#This Row],[U_1]])</f>
        <v>0</v>
      </c>
      <c r="W222">
        <f>_xlfn.MAXIFS(Table1[[#This Row],[S0_1]:[S1_1]],Table1[[#This Row],[S0_1]:[S1_1]],"&gt;="&amp;[[#This Row],[L_1]],Table1[[#This Row],[S0_1]:[S1_1]],"&lt;="&amp;[[#This Row],[U_1]])</f>
        <v>0</v>
      </c>
      <c r="X222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22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22">
        <f>IF([[#This Row],[Std_1]]&gt;0,ROUND([[#This Row],[Range_1]]/(6*[[#This Row],[Std_1]]),2),0)</f>
        <v>0</v>
      </c>
      <c r="AA222">
        <f>IF([[#This Row],[Std_1]]&gt;0,ROUND(MIN(ABS([[#This Row],[U_1]]-[[#This Row],[Mean_1]])/(3*[[#This Row],[Std_1]]),ABS([[#This Row],[Mean_1]]-[[#This Row],[L_1]])/(3*[[#This Row],[Std_1]])),2),0)</f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I222">
        <v>168200000</v>
      </c>
      <c r="AJ222">
        <v>168200000</v>
      </c>
      <c r="AQ222">
        <f>1</f>
        <v>0</v>
      </c>
      <c r="AR222">
        <f>1</f>
        <v>0</v>
      </c>
      <c r="AS222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22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22">
        <f>[[#This Row],[U_2]]-[[#This Row],[L_2]]</f>
        <v>0</v>
      </c>
      <c r="AV222">
        <f>COUNTIF(Table1[[#This Row],[S0_2]:[S2_2]],"&gt;"&amp;[[#This Row],[U_2]])+COUNTIF(Table1[[#This Row],[S0_2]:[S2_2]],"&lt;"&amp;[[#This Row],[L_2]])</f>
        <v>0</v>
      </c>
      <c r="AX222">
        <f>_xlfn.MINIFS(Table1[[#This Row],[S0_2]:[S2_2]],Table1[[#This Row],[S0_2]:[S2_2]],"&gt;="&amp;[[#This Row],[L_2]],Table1[[#This Row],[S0_2]:[S2_2]],"&lt;="&amp;[[#This Row],[U_2]])</f>
        <v>0</v>
      </c>
      <c r="AY222">
        <f>_xlfn.MAXIFS(Table1[[#This Row],[S0_2]:[S2_2]],Table1[[#This Row],[S0_2]:[S2_2]],"&gt;="&amp;[[#This Row],[L_2]],Table1[[#This Row],[S0_2]:[S2_2]],"&lt;="&amp;[[#This Row],[U_2]])</f>
        <v>0</v>
      </c>
      <c r="AZ222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22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22">
        <f>IF([[#This Row],[Std_2]]&gt;0,ROUND([[#This Row],[Range_2]]/(6*[[#This Row],[Std_2]]),2),0)</f>
        <v>0</v>
      </c>
      <c r="BC222">
        <f>IF([[#This Row],[Std_2]]&gt;0,ROUND(MIN(ABS([[#This Row],[U_2]]-[[#This Row],[Mean_2]])/(3*[[#This Row],[Std_2]]),ABS([[#This Row],[Mean_2]]-[[#This Row],[L_2]])/(3*[[#This Row],[Std_2]])),2),0)</f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K222">
        <v>168200000</v>
      </c>
      <c r="BL222">
        <v>168200000</v>
      </c>
      <c r="BM222">
        <v>168200000</v>
      </c>
      <c r="BO222" t="s">
        <v>83</v>
      </c>
      <c r="BP222" t="s">
        <v>108</v>
      </c>
    </row>
    <row r="223" spans="1:68">
      <c r="A223" t="s">
        <v>339</v>
      </c>
      <c r="B223" t="s">
        <v>70</v>
      </c>
      <c r="C223" t="s">
        <v>152</v>
      </c>
      <c r="D223" t="s">
        <v>288</v>
      </c>
      <c r="O223">
        <f>1</f>
        <v>0</v>
      </c>
      <c r="P223">
        <f>1</f>
        <v>0</v>
      </c>
      <c r="Q223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23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23">
        <f>[[#This Row],[U_1]]-[[#This Row],[L_1]]</f>
        <v>0</v>
      </c>
      <c r="T223">
        <f>COUNTIF(Table1[[#This Row],[S0_1]:[S1_1]],"&gt;"&amp;[[#This Row],[U_1]])+COUNTIF(Table1[[#This Row],[S0_1]:[S1_1]],"&lt;"&amp;[[#This Row],[L_1]])</f>
        <v>0</v>
      </c>
      <c r="V223">
        <f>_xlfn.MINIFS(Table1[[#This Row],[S0_1]:[S1_1]],Table1[[#This Row],[S0_1]:[S1_1]],"&gt;="&amp;[[#This Row],[L_1]],Table1[[#This Row],[S0_1]:[S1_1]],"&lt;="&amp;[[#This Row],[U_1]])</f>
        <v>0</v>
      </c>
      <c r="W223">
        <f>_xlfn.MAXIFS(Table1[[#This Row],[S0_1]:[S1_1]],Table1[[#This Row],[S0_1]:[S1_1]],"&gt;="&amp;[[#This Row],[L_1]],Table1[[#This Row],[S0_1]:[S1_1]],"&lt;="&amp;[[#This Row],[U_1]])</f>
        <v>0</v>
      </c>
      <c r="X223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23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23">
        <f>IF([[#This Row],[Std_1]]&gt;0,ROUND([[#This Row],[Range_1]]/(6*[[#This Row],[Std_1]]),2),0)</f>
        <v>0</v>
      </c>
      <c r="AA223">
        <f>IF([[#This Row],[Std_1]]&gt;0,ROUND(MIN(ABS([[#This Row],[U_1]]-[[#This Row],[Mean_1]])/(3*[[#This Row],[Std_1]]),ABS([[#This Row],[Mean_1]]-[[#This Row],[L_1]])/(3*[[#This Row],[Std_1]])),2),0)</f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I223">
        <v>148700000</v>
      </c>
      <c r="AJ223">
        <v>148700000</v>
      </c>
      <c r="AQ223">
        <f>1</f>
        <v>0</v>
      </c>
      <c r="AR223">
        <f>1</f>
        <v>0</v>
      </c>
      <c r="AS223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23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23">
        <f>[[#This Row],[U_2]]-[[#This Row],[L_2]]</f>
        <v>0</v>
      </c>
      <c r="AV223">
        <f>COUNTIF(Table1[[#This Row],[S0_2]:[S2_2]],"&gt;"&amp;[[#This Row],[U_2]])+COUNTIF(Table1[[#This Row],[S0_2]:[S2_2]],"&lt;"&amp;[[#This Row],[L_2]])</f>
        <v>0</v>
      </c>
      <c r="AX223">
        <f>_xlfn.MINIFS(Table1[[#This Row],[S0_2]:[S2_2]],Table1[[#This Row],[S0_2]:[S2_2]],"&gt;="&amp;[[#This Row],[L_2]],Table1[[#This Row],[S0_2]:[S2_2]],"&lt;="&amp;[[#This Row],[U_2]])</f>
        <v>0</v>
      </c>
      <c r="AY223">
        <f>_xlfn.MAXIFS(Table1[[#This Row],[S0_2]:[S2_2]],Table1[[#This Row],[S0_2]:[S2_2]],"&gt;="&amp;[[#This Row],[L_2]],Table1[[#This Row],[S0_2]:[S2_2]],"&lt;="&amp;[[#This Row],[U_2]])</f>
        <v>0</v>
      </c>
      <c r="AZ223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23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23">
        <f>IF([[#This Row],[Std_2]]&gt;0,ROUND([[#This Row],[Range_2]]/(6*[[#This Row],[Std_2]]),2),0)</f>
        <v>0</v>
      </c>
      <c r="BC223">
        <f>IF([[#This Row],[Std_2]]&gt;0,ROUND(MIN(ABS([[#This Row],[U_2]]-[[#This Row],[Mean_2]])/(3*[[#This Row],[Std_2]]),ABS([[#This Row],[Mean_2]]-[[#This Row],[L_2]])/(3*[[#This Row],[Std_2]])),2),0)</f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K223">
        <v>148700000</v>
      </c>
      <c r="BL223">
        <v>148700000</v>
      </c>
      <c r="BM223">
        <v>148700000</v>
      </c>
      <c r="BO223" t="s">
        <v>83</v>
      </c>
      <c r="BP223" t="s">
        <v>105</v>
      </c>
    </row>
    <row r="224" spans="1:68">
      <c r="A224" t="s">
        <v>340</v>
      </c>
      <c r="B224" t="s">
        <v>116</v>
      </c>
      <c r="C224" t="s">
        <v>152</v>
      </c>
      <c r="D224" t="s">
        <v>256</v>
      </c>
      <c r="O224">
        <f>1</f>
        <v>0</v>
      </c>
      <c r="P224">
        <f>1</f>
        <v>0</v>
      </c>
      <c r="Q224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24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24">
        <f>[[#This Row],[U_1]]-[[#This Row],[L_1]]</f>
        <v>0</v>
      </c>
      <c r="T224">
        <f>COUNTIF(Table1[[#This Row],[S0_1]:[S1_1]],"&gt;"&amp;[[#This Row],[U_1]])+COUNTIF(Table1[[#This Row],[S0_1]:[S1_1]],"&lt;"&amp;[[#This Row],[L_1]])</f>
        <v>0</v>
      </c>
      <c r="V224">
        <f>_xlfn.MINIFS(Table1[[#This Row],[S0_1]:[S1_1]],Table1[[#This Row],[S0_1]:[S1_1]],"&gt;="&amp;[[#This Row],[L_1]],Table1[[#This Row],[S0_1]:[S1_1]],"&lt;="&amp;[[#This Row],[U_1]])</f>
        <v>0</v>
      </c>
      <c r="W224">
        <f>_xlfn.MAXIFS(Table1[[#This Row],[S0_1]:[S1_1]],Table1[[#This Row],[S0_1]:[S1_1]],"&gt;="&amp;[[#This Row],[L_1]],Table1[[#This Row],[S0_1]:[S1_1]],"&lt;="&amp;[[#This Row],[U_1]])</f>
        <v>0</v>
      </c>
      <c r="X224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24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24">
        <f>IF([[#This Row],[Std_1]]&gt;0,ROUND([[#This Row],[Range_1]]/(6*[[#This Row],[Std_1]]),2),0)</f>
        <v>0</v>
      </c>
      <c r="AA224">
        <f>IF([[#This Row],[Std_1]]&gt;0,ROUND(MIN(ABS([[#This Row],[U_1]]-[[#This Row],[Mean_1]])/(3*[[#This Row],[Std_1]]),ABS([[#This Row],[Mean_1]]-[[#This Row],[L_1]])/(3*[[#This Row],[Std_1]])),2),0)</f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I224">
        <v>211300000</v>
      </c>
      <c r="AJ224">
        <v>211300000</v>
      </c>
      <c r="AQ224">
        <f>1</f>
        <v>0</v>
      </c>
      <c r="AR224">
        <f>1</f>
        <v>0</v>
      </c>
      <c r="AS224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24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24">
        <f>[[#This Row],[U_2]]-[[#This Row],[L_2]]</f>
        <v>0</v>
      </c>
      <c r="AV224">
        <f>COUNTIF(Table1[[#This Row],[S0_2]:[S2_2]],"&gt;"&amp;[[#This Row],[U_2]])+COUNTIF(Table1[[#This Row],[S0_2]:[S2_2]],"&lt;"&amp;[[#This Row],[L_2]])</f>
        <v>0</v>
      </c>
      <c r="AX224">
        <f>_xlfn.MINIFS(Table1[[#This Row],[S0_2]:[S2_2]],Table1[[#This Row],[S0_2]:[S2_2]],"&gt;="&amp;[[#This Row],[L_2]],Table1[[#This Row],[S0_2]:[S2_2]],"&lt;="&amp;[[#This Row],[U_2]])</f>
        <v>0</v>
      </c>
      <c r="AY224">
        <f>_xlfn.MAXIFS(Table1[[#This Row],[S0_2]:[S2_2]],Table1[[#This Row],[S0_2]:[S2_2]],"&gt;="&amp;[[#This Row],[L_2]],Table1[[#This Row],[S0_2]:[S2_2]],"&lt;="&amp;[[#This Row],[U_2]])</f>
        <v>0</v>
      </c>
      <c r="AZ224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24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24">
        <f>IF([[#This Row],[Std_2]]&gt;0,ROUND([[#This Row],[Range_2]]/(6*[[#This Row],[Std_2]]),2),0)</f>
        <v>0</v>
      </c>
      <c r="BC224">
        <f>IF([[#This Row],[Std_2]]&gt;0,ROUND(MIN(ABS([[#This Row],[U_2]]-[[#This Row],[Mean_2]])/(3*[[#This Row],[Std_2]]),ABS([[#This Row],[Mean_2]]-[[#This Row],[L_2]])/(3*[[#This Row],[Std_2]])),2),0)</f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K224">
        <v>211300000</v>
      </c>
      <c r="BL224">
        <v>211300000</v>
      </c>
      <c r="BM224">
        <v>211300000</v>
      </c>
      <c r="BO224" t="s">
        <v>73</v>
      </c>
      <c r="BP224" t="s">
        <v>74</v>
      </c>
    </row>
    <row r="225" spans="1:68">
      <c r="A225" t="s">
        <v>341</v>
      </c>
      <c r="B225" t="s">
        <v>116</v>
      </c>
      <c r="C225" t="s">
        <v>152</v>
      </c>
      <c r="D225" t="s">
        <v>258</v>
      </c>
      <c r="O225">
        <f>1</f>
        <v>0</v>
      </c>
      <c r="P225">
        <f>1</f>
        <v>0</v>
      </c>
      <c r="Q225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25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25">
        <f>[[#This Row],[U_1]]-[[#This Row],[L_1]]</f>
        <v>0</v>
      </c>
      <c r="T225">
        <f>COUNTIF(Table1[[#This Row],[S0_1]:[S1_1]],"&gt;"&amp;[[#This Row],[U_1]])+COUNTIF(Table1[[#This Row],[S0_1]:[S1_1]],"&lt;"&amp;[[#This Row],[L_1]])</f>
        <v>0</v>
      </c>
      <c r="V225">
        <f>_xlfn.MINIFS(Table1[[#This Row],[S0_1]:[S1_1]],Table1[[#This Row],[S0_1]:[S1_1]],"&gt;="&amp;[[#This Row],[L_1]],Table1[[#This Row],[S0_1]:[S1_1]],"&lt;="&amp;[[#This Row],[U_1]])</f>
        <v>0</v>
      </c>
      <c r="W225">
        <f>_xlfn.MAXIFS(Table1[[#This Row],[S0_1]:[S1_1]],Table1[[#This Row],[S0_1]:[S1_1]],"&gt;="&amp;[[#This Row],[L_1]],Table1[[#This Row],[S0_1]:[S1_1]],"&lt;="&amp;[[#This Row],[U_1]])</f>
        <v>0</v>
      </c>
      <c r="X225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25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25">
        <f>IF([[#This Row],[Std_1]]&gt;0,ROUND([[#This Row],[Range_1]]/(6*[[#This Row],[Std_1]]),2),0)</f>
        <v>0</v>
      </c>
      <c r="AA225">
        <f>IF([[#This Row],[Std_1]]&gt;0,ROUND(MIN(ABS([[#This Row],[U_1]]-[[#This Row],[Mean_1]])/(3*[[#This Row],[Std_1]]),ABS([[#This Row],[Mean_1]]-[[#This Row],[L_1]])/(3*[[#This Row],[Std_1]])),2),0)</f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I225">
        <v>152800000</v>
      </c>
      <c r="AJ225">
        <v>152800000</v>
      </c>
      <c r="AQ225">
        <f>1</f>
        <v>0</v>
      </c>
      <c r="AR225">
        <f>1</f>
        <v>0</v>
      </c>
      <c r="AS225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25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25">
        <f>[[#This Row],[U_2]]-[[#This Row],[L_2]]</f>
        <v>0</v>
      </c>
      <c r="AV225">
        <f>COUNTIF(Table1[[#This Row],[S0_2]:[S2_2]],"&gt;"&amp;[[#This Row],[U_2]])+COUNTIF(Table1[[#This Row],[S0_2]:[S2_2]],"&lt;"&amp;[[#This Row],[L_2]])</f>
        <v>0</v>
      </c>
      <c r="AX225">
        <f>_xlfn.MINIFS(Table1[[#This Row],[S0_2]:[S2_2]],Table1[[#This Row],[S0_2]:[S2_2]],"&gt;="&amp;[[#This Row],[L_2]],Table1[[#This Row],[S0_2]:[S2_2]],"&lt;="&amp;[[#This Row],[U_2]])</f>
        <v>0</v>
      </c>
      <c r="AY225">
        <f>_xlfn.MAXIFS(Table1[[#This Row],[S0_2]:[S2_2]],Table1[[#This Row],[S0_2]:[S2_2]],"&gt;="&amp;[[#This Row],[L_2]],Table1[[#This Row],[S0_2]:[S2_2]],"&lt;="&amp;[[#This Row],[U_2]])</f>
        <v>0</v>
      </c>
      <c r="AZ225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25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25">
        <f>IF([[#This Row],[Std_2]]&gt;0,ROUND([[#This Row],[Range_2]]/(6*[[#This Row],[Std_2]]),2),0)</f>
        <v>0</v>
      </c>
      <c r="BC225">
        <f>IF([[#This Row],[Std_2]]&gt;0,ROUND(MIN(ABS([[#This Row],[U_2]]-[[#This Row],[Mean_2]])/(3*[[#This Row],[Std_2]]),ABS([[#This Row],[Mean_2]]-[[#This Row],[L_2]])/(3*[[#This Row],[Std_2]])),2),0)</f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K225">
        <v>152800000</v>
      </c>
      <c r="BL225">
        <v>152800000</v>
      </c>
      <c r="BM225">
        <v>152800000</v>
      </c>
      <c r="BO225" t="s">
        <v>73</v>
      </c>
      <c r="BP225" t="s">
        <v>77</v>
      </c>
    </row>
    <row r="226" spans="1:68">
      <c r="A226" t="s">
        <v>342</v>
      </c>
      <c r="B226" t="s">
        <v>116</v>
      </c>
      <c r="C226" t="s">
        <v>152</v>
      </c>
      <c r="D226" t="s">
        <v>260</v>
      </c>
      <c r="O226">
        <f>1</f>
        <v>0</v>
      </c>
      <c r="P226">
        <f>1</f>
        <v>0</v>
      </c>
      <c r="Q226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26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26">
        <f>[[#This Row],[U_1]]-[[#This Row],[L_1]]</f>
        <v>0</v>
      </c>
      <c r="T226">
        <f>COUNTIF(Table1[[#This Row],[S0_1]:[S1_1]],"&gt;"&amp;[[#This Row],[U_1]])+COUNTIF(Table1[[#This Row],[S0_1]:[S1_1]],"&lt;"&amp;[[#This Row],[L_1]])</f>
        <v>0</v>
      </c>
      <c r="V226">
        <f>_xlfn.MINIFS(Table1[[#This Row],[S0_1]:[S1_1]],Table1[[#This Row],[S0_1]:[S1_1]],"&gt;="&amp;[[#This Row],[L_1]],Table1[[#This Row],[S0_1]:[S1_1]],"&lt;="&amp;[[#This Row],[U_1]])</f>
        <v>0</v>
      </c>
      <c r="W226">
        <f>_xlfn.MAXIFS(Table1[[#This Row],[S0_1]:[S1_1]],Table1[[#This Row],[S0_1]:[S1_1]],"&gt;="&amp;[[#This Row],[L_1]],Table1[[#This Row],[S0_1]:[S1_1]],"&lt;="&amp;[[#This Row],[U_1]])</f>
        <v>0</v>
      </c>
      <c r="X226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26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26">
        <f>IF([[#This Row],[Std_1]]&gt;0,ROUND([[#This Row],[Range_1]]/(6*[[#This Row],[Std_1]]),2),0)</f>
        <v>0</v>
      </c>
      <c r="AA226">
        <f>IF([[#This Row],[Std_1]]&gt;0,ROUND(MIN(ABS([[#This Row],[U_1]]-[[#This Row],[Mean_1]])/(3*[[#This Row],[Std_1]]),ABS([[#This Row],[Mean_1]]-[[#This Row],[L_1]])/(3*[[#This Row],[Std_1]])),2),0)</f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I226">
        <v>264300000</v>
      </c>
      <c r="AJ226">
        <v>264300000</v>
      </c>
      <c r="AQ226">
        <f>1</f>
        <v>0</v>
      </c>
      <c r="AR226">
        <f>1</f>
        <v>0</v>
      </c>
      <c r="AS226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26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26">
        <f>[[#This Row],[U_2]]-[[#This Row],[L_2]]</f>
        <v>0</v>
      </c>
      <c r="AV226">
        <f>COUNTIF(Table1[[#This Row],[S0_2]:[S2_2]],"&gt;"&amp;[[#This Row],[U_2]])+COUNTIF(Table1[[#This Row],[S0_2]:[S2_2]],"&lt;"&amp;[[#This Row],[L_2]])</f>
        <v>0</v>
      </c>
      <c r="AX226">
        <f>_xlfn.MINIFS(Table1[[#This Row],[S0_2]:[S2_2]],Table1[[#This Row],[S0_2]:[S2_2]],"&gt;="&amp;[[#This Row],[L_2]],Table1[[#This Row],[S0_2]:[S2_2]],"&lt;="&amp;[[#This Row],[U_2]])</f>
        <v>0</v>
      </c>
      <c r="AY226">
        <f>_xlfn.MAXIFS(Table1[[#This Row],[S0_2]:[S2_2]],Table1[[#This Row],[S0_2]:[S2_2]],"&gt;="&amp;[[#This Row],[L_2]],Table1[[#This Row],[S0_2]:[S2_2]],"&lt;="&amp;[[#This Row],[U_2]])</f>
        <v>0</v>
      </c>
      <c r="AZ226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26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26">
        <f>IF([[#This Row],[Std_2]]&gt;0,ROUND([[#This Row],[Range_2]]/(6*[[#This Row],[Std_2]]),2),0)</f>
        <v>0</v>
      </c>
      <c r="BC226">
        <f>IF([[#This Row],[Std_2]]&gt;0,ROUND(MIN(ABS([[#This Row],[U_2]]-[[#This Row],[Mean_2]])/(3*[[#This Row],[Std_2]]),ABS([[#This Row],[Mean_2]]-[[#This Row],[L_2]])/(3*[[#This Row],[Std_2]])),2),0)</f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K226">
        <v>264300000</v>
      </c>
      <c r="BL226">
        <v>264300000</v>
      </c>
      <c r="BM226">
        <v>264300000</v>
      </c>
      <c r="BO226" t="s">
        <v>73</v>
      </c>
      <c r="BP226" t="s">
        <v>80</v>
      </c>
    </row>
    <row r="227" spans="1:68">
      <c r="A227" t="s">
        <v>343</v>
      </c>
      <c r="B227" t="s">
        <v>116</v>
      </c>
      <c r="C227" t="s">
        <v>152</v>
      </c>
      <c r="D227" t="s">
        <v>262</v>
      </c>
      <c r="O227">
        <f>1</f>
        <v>0</v>
      </c>
      <c r="P227">
        <f>1</f>
        <v>0</v>
      </c>
      <c r="Q227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27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27">
        <f>[[#This Row],[U_1]]-[[#This Row],[L_1]]</f>
        <v>0</v>
      </c>
      <c r="T227">
        <f>COUNTIF(Table1[[#This Row],[S0_1]:[S1_1]],"&gt;"&amp;[[#This Row],[U_1]])+COUNTIF(Table1[[#This Row],[S0_1]:[S1_1]],"&lt;"&amp;[[#This Row],[L_1]])</f>
        <v>0</v>
      </c>
      <c r="V227">
        <f>_xlfn.MINIFS(Table1[[#This Row],[S0_1]:[S1_1]],Table1[[#This Row],[S0_1]:[S1_1]],"&gt;="&amp;[[#This Row],[L_1]],Table1[[#This Row],[S0_1]:[S1_1]],"&lt;="&amp;[[#This Row],[U_1]])</f>
        <v>0</v>
      </c>
      <c r="W227">
        <f>_xlfn.MAXIFS(Table1[[#This Row],[S0_1]:[S1_1]],Table1[[#This Row],[S0_1]:[S1_1]],"&gt;="&amp;[[#This Row],[L_1]],Table1[[#This Row],[S0_1]:[S1_1]],"&lt;="&amp;[[#This Row],[U_1]])</f>
        <v>0</v>
      </c>
      <c r="X227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27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27">
        <f>IF([[#This Row],[Std_1]]&gt;0,ROUND([[#This Row],[Range_1]]/(6*[[#This Row],[Std_1]]),2),0)</f>
        <v>0</v>
      </c>
      <c r="AA227">
        <f>IF([[#This Row],[Std_1]]&gt;0,ROUND(MIN(ABS([[#This Row],[U_1]]-[[#This Row],[Mean_1]])/(3*[[#This Row],[Std_1]]),ABS([[#This Row],[Mean_1]]-[[#This Row],[L_1]])/(3*[[#This Row],[Std_1]])),2),0)</f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I227">
        <v>153300000</v>
      </c>
      <c r="AJ227">
        <v>153300000</v>
      </c>
      <c r="AQ227">
        <f>1</f>
        <v>0</v>
      </c>
      <c r="AR227">
        <f>1</f>
        <v>0</v>
      </c>
      <c r="AS227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27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27">
        <f>[[#This Row],[U_2]]-[[#This Row],[L_2]]</f>
        <v>0</v>
      </c>
      <c r="AV227">
        <f>COUNTIF(Table1[[#This Row],[S0_2]:[S2_2]],"&gt;"&amp;[[#This Row],[U_2]])+COUNTIF(Table1[[#This Row],[S0_2]:[S2_2]],"&lt;"&amp;[[#This Row],[L_2]])</f>
        <v>0</v>
      </c>
      <c r="AX227">
        <f>_xlfn.MINIFS(Table1[[#This Row],[S0_2]:[S2_2]],Table1[[#This Row],[S0_2]:[S2_2]],"&gt;="&amp;[[#This Row],[L_2]],Table1[[#This Row],[S0_2]:[S2_2]],"&lt;="&amp;[[#This Row],[U_2]])</f>
        <v>0</v>
      </c>
      <c r="AY227">
        <f>_xlfn.MAXIFS(Table1[[#This Row],[S0_2]:[S2_2]],Table1[[#This Row],[S0_2]:[S2_2]],"&gt;="&amp;[[#This Row],[L_2]],Table1[[#This Row],[S0_2]:[S2_2]],"&lt;="&amp;[[#This Row],[U_2]])</f>
        <v>0</v>
      </c>
      <c r="AZ227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27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27">
        <f>IF([[#This Row],[Std_2]]&gt;0,ROUND([[#This Row],[Range_2]]/(6*[[#This Row],[Std_2]]),2),0)</f>
        <v>0</v>
      </c>
      <c r="BC227">
        <f>IF([[#This Row],[Std_2]]&gt;0,ROUND(MIN(ABS([[#This Row],[U_2]]-[[#This Row],[Mean_2]])/(3*[[#This Row],[Std_2]]),ABS([[#This Row],[Mean_2]]-[[#This Row],[L_2]])/(3*[[#This Row],[Std_2]])),2),0)</f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K227">
        <v>153300000</v>
      </c>
      <c r="BL227">
        <v>153300000</v>
      </c>
      <c r="BM227">
        <v>153300000</v>
      </c>
      <c r="BO227" t="s">
        <v>83</v>
      </c>
      <c r="BP227" t="s">
        <v>77</v>
      </c>
    </row>
    <row r="228" spans="1:68">
      <c r="A228" t="s">
        <v>344</v>
      </c>
      <c r="B228" t="s">
        <v>116</v>
      </c>
      <c r="C228" t="s">
        <v>152</v>
      </c>
      <c r="D228" t="s">
        <v>264</v>
      </c>
      <c r="O228">
        <f>1</f>
        <v>0</v>
      </c>
      <c r="P228">
        <f>1</f>
        <v>0</v>
      </c>
      <c r="Q228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28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28">
        <f>[[#This Row],[U_1]]-[[#This Row],[L_1]]</f>
        <v>0</v>
      </c>
      <c r="T228">
        <f>COUNTIF(Table1[[#This Row],[S0_1]:[S1_1]],"&gt;"&amp;[[#This Row],[U_1]])+COUNTIF(Table1[[#This Row],[S0_1]:[S1_1]],"&lt;"&amp;[[#This Row],[L_1]])</f>
        <v>0</v>
      </c>
      <c r="V228">
        <f>_xlfn.MINIFS(Table1[[#This Row],[S0_1]:[S1_1]],Table1[[#This Row],[S0_1]:[S1_1]],"&gt;="&amp;[[#This Row],[L_1]],Table1[[#This Row],[S0_1]:[S1_1]],"&lt;="&amp;[[#This Row],[U_1]])</f>
        <v>0</v>
      </c>
      <c r="W228">
        <f>_xlfn.MAXIFS(Table1[[#This Row],[S0_1]:[S1_1]],Table1[[#This Row],[S0_1]:[S1_1]],"&gt;="&amp;[[#This Row],[L_1]],Table1[[#This Row],[S0_1]:[S1_1]],"&lt;="&amp;[[#This Row],[U_1]])</f>
        <v>0</v>
      </c>
      <c r="X228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28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28">
        <f>IF([[#This Row],[Std_1]]&gt;0,ROUND([[#This Row],[Range_1]]/(6*[[#This Row],[Std_1]]),2),0)</f>
        <v>0</v>
      </c>
      <c r="AA228">
        <f>IF([[#This Row],[Std_1]]&gt;0,ROUND(MIN(ABS([[#This Row],[U_1]]-[[#This Row],[Mean_1]])/(3*[[#This Row],[Std_1]]),ABS([[#This Row],[Mean_1]]-[[#This Row],[L_1]])/(3*[[#This Row],[Std_1]])),2),0)</f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I228">
        <v>264300000</v>
      </c>
      <c r="AJ228">
        <v>264300000</v>
      </c>
      <c r="AQ228">
        <f>1</f>
        <v>0</v>
      </c>
      <c r="AR228">
        <f>1</f>
        <v>0</v>
      </c>
      <c r="AS228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28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28">
        <f>[[#This Row],[U_2]]-[[#This Row],[L_2]]</f>
        <v>0</v>
      </c>
      <c r="AV228">
        <f>COUNTIF(Table1[[#This Row],[S0_2]:[S2_2]],"&gt;"&amp;[[#This Row],[U_2]])+COUNTIF(Table1[[#This Row],[S0_2]:[S2_2]],"&lt;"&amp;[[#This Row],[L_2]])</f>
        <v>0</v>
      </c>
      <c r="AX228">
        <f>_xlfn.MINIFS(Table1[[#This Row],[S0_2]:[S2_2]],Table1[[#This Row],[S0_2]:[S2_2]],"&gt;="&amp;[[#This Row],[L_2]],Table1[[#This Row],[S0_2]:[S2_2]],"&lt;="&amp;[[#This Row],[U_2]])</f>
        <v>0</v>
      </c>
      <c r="AY228">
        <f>_xlfn.MAXIFS(Table1[[#This Row],[S0_2]:[S2_2]],Table1[[#This Row],[S0_2]:[S2_2]],"&gt;="&amp;[[#This Row],[L_2]],Table1[[#This Row],[S0_2]:[S2_2]],"&lt;="&amp;[[#This Row],[U_2]])</f>
        <v>0</v>
      </c>
      <c r="AZ228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28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28">
        <f>IF([[#This Row],[Std_2]]&gt;0,ROUND([[#This Row],[Range_2]]/(6*[[#This Row],[Std_2]]),2),0)</f>
        <v>0</v>
      </c>
      <c r="BC228">
        <f>IF([[#This Row],[Std_2]]&gt;0,ROUND(MIN(ABS([[#This Row],[U_2]]-[[#This Row],[Mean_2]])/(3*[[#This Row],[Std_2]]),ABS([[#This Row],[Mean_2]]-[[#This Row],[L_2]])/(3*[[#This Row],[Std_2]])),2),0)</f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K228">
        <v>264300000</v>
      </c>
      <c r="BL228">
        <v>264300000</v>
      </c>
      <c r="BM228">
        <v>264300000</v>
      </c>
      <c r="BO228" t="s">
        <v>83</v>
      </c>
      <c r="BP228" t="s">
        <v>80</v>
      </c>
    </row>
    <row r="229" spans="1:68">
      <c r="A229" t="s">
        <v>345</v>
      </c>
      <c r="B229" t="s">
        <v>116</v>
      </c>
      <c r="C229" t="s">
        <v>152</v>
      </c>
      <c r="D229" t="s">
        <v>266</v>
      </c>
      <c r="O229">
        <f>1</f>
        <v>0</v>
      </c>
      <c r="P229">
        <f>1</f>
        <v>0</v>
      </c>
      <c r="Q229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29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29">
        <f>[[#This Row],[U_1]]-[[#This Row],[L_1]]</f>
        <v>0</v>
      </c>
      <c r="T229">
        <f>COUNTIF(Table1[[#This Row],[S0_1]:[S1_1]],"&gt;"&amp;[[#This Row],[U_1]])+COUNTIF(Table1[[#This Row],[S0_1]:[S1_1]],"&lt;"&amp;[[#This Row],[L_1]])</f>
        <v>0</v>
      </c>
      <c r="V229">
        <f>_xlfn.MINIFS(Table1[[#This Row],[S0_1]:[S1_1]],Table1[[#This Row],[S0_1]:[S1_1]],"&gt;="&amp;[[#This Row],[L_1]],Table1[[#This Row],[S0_1]:[S1_1]],"&lt;="&amp;[[#This Row],[U_1]])</f>
        <v>0</v>
      </c>
      <c r="W229">
        <f>_xlfn.MAXIFS(Table1[[#This Row],[S0_1]:[S1_1]],Table1[[#This Row],[S0_1]:[S1_1]],"&gt;="&amp;[[#This Row],[L_1]],Table1[[#This Row],[S0_1]:[S1_1]],"&lt;="&amp;[[#This Row],[U_1]])</f>
        <v>0</v>
      </c>
      <c r="X229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29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29">
        <f>IF([[#This Row],[Std_1]]&gt;0,ROUND([[#This Row],[Range_1]]/(6*[[#This Row],[Std_1]]),2),0)</f>
        <v>0</v>
      </c>
      <c r="AA229">
        <f>IF([[#This Row],[Std_1]]&gt;0,ROUND(MIN(ABS([[#This Row],[U_1]]-[[#This Row],[Mean_1]])/(3*[[#This Row],[Std_1]]),ABS([[#This Row],[Mean_1]]-[[#This Row],[L_1]])/(3*[[#This Row],[Std_1]])),2),0)</f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I229">
        <v>210800000</v>
      </c>
      <c r="AJ229">
        <v>210800000</v>
      </c>
      <c r="AQ229">
        <f>1</f>
        <v>0</v>
      </c>
      <c r="AR229">
        <f>1</f>
        <v>0</v>
      </c>
      <c r="AS229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29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29">
        <f>[[#This Row],[U_2]]-[[#This Row],[L_2]]</f>
        <v>0</v>
      </c>
      <c r="AV229">
        <f>COUNTIF(Table1[[#This Row],[S0_2]:[S2_2]],"&gt;"&amp;[[#This Row],[U_2]])+COUNTIF(Table1[[#This Row],[S0_2]:[S2_2]],"&lt;"&amp;[[#This Row],[L_2]])</f>
        <v>0</v>
      </c>
      <c r="AX229">
        <f>_xlfn.MINIFS(Table1[[#This Row],[S0_2]:[S2_2]],Table1[[#This Row],[S0_2]:[S2_2]],"&gt;="&amp;[[#This Row],[L_2]],Table1[[#This Row],[S0_2]:[S2_2]],"&lt;="&amp;[[#This Row],[U_2]])</f>
        <v>0</v>
      </c>
      <c r="AY229">
        <f>_xlfn.MAXIFS(Table1[[#This Row],[S0_2]:[S2_2]],Table1[[#This Row],[S0_2]:[S2_2]],"&gt;="&amp;[[#This Row],[L_2]],Table1[[#This Row],[S0_2]:[S2_2]],"&lt;="&amp;[[#This Row],[U_2]])</f>
        <v>0</v>
      </c>
      <c r="AZ229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29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29">
        <f>IF([[#This Row],[Std_2]]&gt;0,ROUND([[#This Row],[Range_2]]/(6*[[#This Row],[Std_2]]),2),0)</f>
        <v>0</v>
      </c>
      <c r="BC229">
        <f>IF([[#This Row],[Std_2]]&gt;0,ROUND(MIN(ABS([[#This Row],[U_2]]-[[#This Row],[Mean_2]])/(3*[[#This Row],[Std_2]]),ABS([[#This Row],[Mean_2]]-[[#This Row],[L_2]])/(3*[[#This Row],[Std_2]])),2),0)</f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K229">
        <v>210800000</v>
      </c>
      <c r="BL229">
        <v>210800000</v>
      </c>
      <c r="BM229">
        <v>210800000</v>
      </c>
      <c r="BO229" t="s">
        <v>83</v>
      </c>
      <c r="BP229" t="s">
        <v>74</v>
      </c>
    </row>
    <row r="230" spans="1:68">
      <c r="A230" t="s">
        <v>346</v>
      </c>
      <c r="B230" t="s">
        <v>116</v>
      </c>
      <c r="C230" t="s">
        <v>152</v>
      </c>
      <c r="D230" t="s">
        <v>268</v>
      </c>
      <c r="O230">
        <f>1</f>
        <v>0</v>
      </c>
      <c r="P230">
        <f>1</f>
        <v>0</v>
      </c>
      <c r="Q230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30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30">
        <f>[[#This Row],[U_1]]-[[#This Row],[L_1]]</f>
        <v>0</v>
      </c>
      <c r="T230">
        <f>COUNTIF(Table1[[#This Row],[S0_1]:[S1_1]],"&gt;"&amp;[[#This Row],[U_1]])+COUNTIF(Table1[[#This Row],[S0_1]:[S1_1]],"&lt;"&amp;[[#This Row],[L_1]])</f>
        <v>0</v>
      </c>
      <c r="V230">
        <f>_xlfn.MINIFS(Table1[[#This Row],[S0_1]:[S1_1]],Table1[[#This Row],[S0_1]:[S1_1]],"&gt;="&amp;[[#This Row],[L_1]],Table1[[#This Row],[S0_1]:[S1_1]],"&lt;="&amp;[[#This Row],[U_1]])</f>
        <v>0</v>
      </c>
      <c r="W230">
        <f>_xlfn.MAXIFS(Table1[[#This Row],[S0_1]:[S1_1]],Table1[[#This Row],[S0_1]:[S1_1]],"&gt;="&amp;[[#This Row],[L_1]],Table1[[#This Row],[S0_1]:[S1_1]],"&lt;="&amp;[[#This Row],[U_1]])</f>
        <v>0</v>
      </c>
      <c r="X230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30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30">
        <f>IF([[#This Row],[Std_1]]&gt;0,ROUND([[#This Row],[Range_1]]/(6*[[#This Row],[Std_1]]),2),0)</f>
        <v>0</v>
      </c>
      <c r="AA230">
        <f>IF([[#This Row],[Std_1]]&gt;0,ROUND(MIN(ABS([[#This Row],[U_1]]-[[#This Row],[Mean_1]])/(3*[[#This Row],[Std_1]]),ABS([[#This Row],[Mean_1]]-[[#This Row],[L_1]])/(3*[[#This Row],[Std_1]])),2),0)</f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I230">
        <v>189400000</v>
      </c>
      <c r="AJ230">
        <v>189400000</v>
      </c>
      <c r="AQ230">
        <f>1</f>
        <v>0</v>
      </c>
      <c r="AR230">
        <f>1</f>
        <v>0</v>
      </c>
      <c r="AS230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30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30">
        <f>[[#This Row],[U_2]]-[[#This Row],[L_2]]</f>
        <v>0</v>
      </c>
      <c r="AV230">
        <f>COUNTIF(Table1[[#This Row],[S0_2]:[S2_2]],"&gt;"&amp;[[#This Row],[U_2]])+COUNTIF(Table1[[#This Row],[S0_2]:[S2_2]],"&lt;"&amp;[[#This Row],[L_2]])</f>
        <v>0</v>
      </c>
      <c r="AX230">
        <f>_xlfn.MINIFS(Table1[[#This Row],[S0_2]:[S2_2]],Table1[[#This Row],[S0_2]:[S2_2]],"&gt;="&amp;[[#This Row],[L_2]],Table1[[#This Row],[S0_2]:[S2_2]],"&lt;="&amp;[[#This Row],[U_2]])</f>
        <v>0</v>
      </c>
      <c r="AY230">
        <f>_xlfn.MAXIFS(Table1[[#This Row],[S0_2]:[S2_2]],Table1[[#This Row],[S0_2]:[S2_2]],"&gt;="&amp;[[#This Row],[L_2]],Table1[[#This Row],[S0_2]:[S2_2]],"&lt;="&amp;[[#This Row],[U_2]])</f>
        <v>0</v>
      </c>
      <c r="AZ230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30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30">
        <f>IF([[#This Row],[Std_2]]&gt;0,ROUND([[#This Row],[Range_2]]/(6*[[#This Row],[Std_2]]),2),0)</f>
        <v>0</v>
      </c>
      <c r="BC230">
        <f>IF([[#This Row],[Std_2]]&gt;0,ROUND(MIN(ABS([[#This Row],[U_2]]-[[#This Row],[Mean_2]])/(3*[[#This Row],[Std_2]]),ABS([[#This Row],[Mean_2]]-[[#This Row],[L_2]])/(3*[[#This Row],[Std_2]])),2),0)</f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K230">
        <v>189400000</v>
      </c>
      <c r="BL230">
        <v>189400000</v>
      </c>
      <c r="BM230">
        <v>189400000</v>
      </c>
      <c r="BO230" t="s">
        <v>73</v>
      </c>
      <c r="BP230" t="s">
        <v>90</v>
      </c>
    </row>
    <row r="231" spans="1:68">
      <c r="A231" t="s">
        <v>347</v>
      </c>
      <c r="B231" t="s">
        <v>116</v>
      </c>
      <c r="C231" t="s">
        <v>152</v>
      </c>
      <c r="D231" t="s">
        <v>270</v>
      </c>
      <c r="O231">
        <f>1</f>
        <v>0</v>
      </c>
      <c r="P231">
        <f>1</f>
        <v>0</v>
      </c>
      <c r="Q231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31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31">
        <f>[[#This Row],[U_1]]-[[#This Row],[L_1]]</f>
        <v>0</v>
      </c>
      <c r="T231">
        <f>COUNTIF(Table1[[#This Row],[S0_1]:[S1_1]],"&gt;"&amp;[[#This Row],[U_1]])+COUNTIF(Table1[[#This Row],[S0_1]:[S1_1]],"&lt;"&amp;[[#This Row],[L_1]])</f>
        <v>0</v>
      </c>
      <c r="V231">
        <f>_xlfn.MINIFS(Table1[[#This Row],[S0_1]:[S1_1]],Table1[[#This Row],[S0_1]:[S1_1]],"&gt;="&amp;[[#This Row],[L_1]],Table1[[#This Row],[S0_1]:[S1_1]],"&lt;="&amp;[[#This Row],[U_1]])</f>
        <v>0</v>
      </c>
      <c r="W231">
        <f>_xlfn.MAXIFS(Table1[[#This Row],[S0_1]:[S1_1]],Table1[[#This Row],[S0_1]:[S1_1]],"&gt;="&amp;[[#This Row],[L_1]],Table1[[#This Row],[S0_1]:[S1_1]],"&lt;="&amp;[[#This Row],[U_1]])</f>
        <v>0</v>
      </c>
      <c r="X231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31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31">
        <f>IF([[#This Row],[Std_1]]&gt;0,ROUND([[#This Row],[Range_1]]/(6*[[#This Row],[Std_1]]),2),0)</f>
        <v>0</v>
      </c>
      <c r="AA231">
        <f>IF([[#This Row],[Std_1]]&gt;0,ROUND(MIN(ABS([[#This Row],[U_1]]-[[#This Row],[Mean_1]])/(3*[[#This Row],[Std_1]]),ABS([[#This Row],[Mean_1]]-[[#This Row],[L_1]])/(3*[[#This Row],[Std_1]])),2),0)</f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I231">
        <v>165500000</v>
      </c>
      <c r="AJ231">
        <v>165500000</v>
      </c>
      <c r="AQ231">
        <f>1</f>
        <v>0</v>
      </c>
      <c r="AR231">
        <f>1</f>
        <v>0</v>
      </c>
      <c r="AS231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31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31">
        <f>[[#This Row],[U_2]]-[[#This Row],[L_2]]</f>
        <v>0</v>
      </c>
      <c r="AV231">
        <f>COUNTIF(Table1[[#This Row],[S0_2]:[S2_2]],"&gt;"&amp;[[#This Row],[U_2]])+COUNTIF(Table1[[#This Row],[S0_2]:[S2_2]],"&lt;"&amp;[[#This Row],[L_2]])</f>
        <v>0</v>
      </c>
      <c r="AX231">
        <f>_xlfn.MINIFS(Table1[[#This Row],[S0_2]:[S2_2]],Table1[[#This Row],[S0_2]:[S2_2]],"&gt;="&amp;[[#This Row],[L_2]],Table1[[#This Row],[S0_2]:[S2_2]],"&lt;="&amp;[[#This Row],[U_2]])</f>
        <v>0</v>
      </c>
      <c r="AY231">
        <f>_xlfn.MAXIFS(Table1[[#This Row],[S0_2]:[S2_2]],Table1[[#This Row],[S0_2]:[S2_2]],"&gt;="&amp;[[#This Row],[L_2]],Table1[[#This Row],[S0_2]:[S2_2]],"&lt;="&amp;[[#This Row],[U_2]])</f>
        <v>0</v>
      </c>
      <c r="AZ231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31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31">
        <f>IF([[#This Row],[Std_2]]&gt;0,ROUND([[#This Row],[Range_2]]/(6*[[#This Row],[Std_2]]),2),0)</f>
        <v>0</v>
      </c>
      <c r="BC231">
        <f>IF([[#This Row],[Std_2]]&gt;0,ROUND(MIN(ABS([[#This Row],[U_2]]-[[#This Row],[Mean_2]])/(3*[[#This Row],[Std_2]]),ABS([[#This Row],[Mean_2]]-[[#This Row],[L_2]])/(3*[[#This Row],[Std_2]])),2),0)</f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K231">
        <v>165500000</v>
      </c>
      <c r="BL231">
        <v>165500000</v>
      </c>
      <c r="BM231">
        <v>165500000</v>
      </c>
      <c r="BO231" t="s">
        <v>73</v>
      </c>
      <c r="BP231" t="s">
        <v>93</v>
      </c>
    </row>
    <row r="232" spans="1:68">
      <c r="A232" t="s">
        <v>348</v>
      </c>
      <c r="B232" t="s">
        <v>116</v>
      </c>
      <c r="C232" t="s">
        <v>152</v>
      </c>
      <c r="D232" t="s">
        <v>272</v>
      </c>
      <c r="O232">
        <f>1</f>
        <v>0</v>
      </c>
      <c r="P232">
        <f>1</f>
        <v>0</v>
      </c>
      <c r="Q232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32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32">
        <f>[[#This Row],[U_1]]-[[#This Row],[L_1]]</f>
        <v>0</v>
      </c>
      <c r="T232">
        <f>COUNTIF(Table1[[#This Row],[S0_1]:[S1_1]],"&gt;"&amp;[[#This Row],[U_1]])+COUNTIF(Table1[[#This Row],[S0_1]:[S1_1]],"&lt;"&amp;[[#This Row],[L_1]])</f>
        <v>0</v>
      </c>
      <c r="V232">
        <f>_xlfn.MINIFS(Table1[[#This Row],[S0_1]:[S1_1]],Table1[[#This Row],[S0_1]:[S1_1]],"&gt;="&amp;[[#This Row],[L_1]],Table1[[#This Row],[S0_1]:[S1_1]],"&lt;="&amp;[[#This Row],[U_1]])</f>
        <v>0</v>
      </c>
      <c r="W232">
        <f>_xlfn.MAXIFS(Table1[[#This Row],[S0_1]:[S1_1]],Table1[[#This Row],[S0_1]:[S1_1]],"&gt;="&amp;[[#This Row],[L_1]],Table1[[#This Row],[S0_1]:[S1_1]],"&lt;="&amp;[[#This Row],[U_1]])</f>
        <v>0</v>
      </c>
      <c r="X232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32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32">
        <f>IF([[#This Row],[Std_1]]&gt;0,ROUND([[#This Row],[Range_1]]/(6*[[#This Row],[Std_1]]),2),0)</f>
        <v>0</v>
      </c>
      <c r="AA232">
        <f>IF([[#This Row],[Std_1]]&gt;0,ROUND(MIN(ABS([[#This Row],[U_1]]-[[#This Row],[Mean_1]])/(3*[[#This Row],[Std_1]]),ABS([[#This Row],[Mean_1]]-[[#This Row],[L_1]])/(3*[[#This Row],[Std_1]])),2),0)</f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I232">
        <v>153100000</v>
      </c>
      <c r="AJ232">
        <v>153100000</v>
      </c>
      <c r="AQ232">
        <f>1</f>
        <v>0</v>
      </c>
      <c r="AR232">
        <f>1</f>
        <v>0</v>
      </c>
      <c r="AS232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32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32">
        <f>[[#This Row],[U_2]]-[[#This Row],[L_2]]</f>
        <v>0</v>
      </c>
      <c r="AV232">
        <f>COUNTIF(Table1[[#This Row],[S0_2]:[S2_2]],"&gt;"&amp;[[#This Row],[U_2]])+COUNTIF(Table1[[#This Row],[S0_2]:[S2_2]],"&lt;"&amp;[[#This Row],[L_2]])</f>
        <v>0</v>
      </c>
      <c r="AX232">
        <f>_xlfn.MINIFS(Table1[[#This Row],[S0_2]:[S2_2]],Table1[[#This Row],[S0_2]:[S2_2]],"&gt;="&amp;[[#This Row],[L_2]],Table1[[#This Row],[S0_2]:[S2_2]],"&lt;="&amp;[[#This Row],[U_2]])</f>
        <v>0</v>
      </c>
      <c r="AY232">
        <f>_xlfn.MAXIFS(Table1[[#This Row],[S0_2]:[S2_2]],Table1[[#This Row],[S0_2]:[S2_2]],"&gt;="&amp;[[#This Row],[L_2]],Table1[[#This Row],[S0_2]:[S2_2]],"&lt;="&amp;[[#This Row],[U_2]])</f>
        <v>0</v>
      </c>
      <c r="AZ232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32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32">
        <f>IF([[#This Row],[Std_2]]&gt;0,ROUND([[#This Row],[Range_2]]/(6*[[#This Row],[Std_2]]),2),0)</f>
        <v>0</v>
      </c>
      <c r="BC232">
        <f>IF([[#This Row],[Std_2]]&gt;0,ROUND(MIN(ABS([[#This Row],[U_2]]-[[#This Row],[Mean_2]])/(3*[[#This Row],[Std_2]]),ABS([[#This Row],[Mean_2]]-[[#This Row],[L_2]])/(3*[[#This Row],[Std_2]])),2),0)</f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K232">
        <v>153100000</v>
      </c>
      <c r="BL232">
        <v>153100000</v>
      </c>
      <c r="BM232">
        <v>153100000</v>
      </c>
      <c r="BO232" t="s">
        <v>96</v>
      </c>
      <c r="BP232" t="s">
        <v>77</v>
      </c>
    </row>
    <row r="233" spans="1:68">
      <c r="A233" t="s">
        <v>349</v>
      </c>
      <c r="B233" t="s">
        <v>116</v>
      </c>
      <c r="C233" t="s">
        <v>152</v>
      </c>
      <c r="D233" t="s">
        <v>274</v>
      </c>
      <c r="O233">
        <f>1</f>
        <v>0</v>
      </c>
      <c r="P233">
        <f>1</f>
        <v>0</v>
      </c>
      <c r="Q233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33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33">
        <f>[[#This Row],[U_1]]-[[#This Row],[L_1]]</f>
        <v>0</v>
      </c>
      <c r="T233">
        <f>COUNTIF(Table1[[#This Row],[S0_1]:[S1_1]],"&gt;"&amp;[[#This Row],[U_1]])+COUNTIF(Table1[[#This Row],[S0_1]:[S1_1]],"&lt;"&amp;[[#This Row],[L_1]])</f>
        <v>0</v>
      </c>
      <c r="V233">
        <f>_xlfn.MINIFS(Table1[[#This Row],[S0_1]:[S1_1]],Table1[[#This Row],[S0_1]:[S1_1]],"&gt;="&amp;[[#This Row],[L_1]],Table1[[#This Row],[S0_1]:[S1_1]],"&lt;="&amp;[[#This Row],[U_1]])</f>
        <v>0</v>
      </c>
      <c r="W233">
        <f>_xlfn.MAXIFS(Table1[[#This Row],[S0_1]:[S1_1]],Table1[[#This Row],[S0_1]:[S1_1]],"&gt;="&amp;[[#This Row],[L_1]],Table1[[#This Row],[S0_1]:[S1_1]],"&lt;="&amp;[[#This Row],[U_1]])</f>
        <v>0</v>
      </c>
      <c r="X233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33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33">
        <f>IF([[#This Row],[Std_1]]&gt;0,ROUND([[#This Row],[Range_1]]/(6*[[#This Row],[Std_1]]),2),0)</f>
        <v>0</v>
      </c>
      <c r="AA233">
        <f>IF([[#This Row],[Std_1]]&gt;0,ROUND(MIN(ABS([[#This Row],[U_1]]-[[#This Row],[Mean_1]])/(3*[[#This Row],[Std_1]]),ABS([[#This Row],[Mean_1]]-[[#This Row],[L_1]])/(3*[[#This Row],[Std_1]])),2),0)</f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I233">
        <v>163700000</v>
      </c>
      <c r="AJ233">
        <v>163700000</v>
      </c>
      <c r="AQ233">
        <f>1</f>
        <v>0</v>
      </c>
      <c r="AR233">
        <f>1</f>
        <v>0</v>
      </c>
      <c r="AS233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33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33">
        <f>[[#This Row],[U_2]]-[[#This Row],[L_2]]</f>
        <v>0</v>
      </c>
      <c r="AV233">
        <f>COUNTIF(Table1[[#This Row],[S0_2]:[S2_2]],"&gt;"&amp;[[#This Row],[U_2]])+COUNTIF(Table1[[#This Row],[S0_2]:[S2_2]],"&lt;"&amp;[[#This Row],[L_2]])</f>
        <v>0</v>
      </c>
      <c r="AX233">
        <f>_xlfn.MINIFS(Table1[[#This Row],[S0_2]:[S2_2]],Table1[[#This Row],[S0_2]:[S2_2]],"&gt;="&amp;[[#This Row],[L_2]],Table1[[#This Row],[S0_2]:[S2_2]],"&lt;="&amp;[[#This Row],[U_2]])</f>
        <v>0</v>
      </c>
      <c r="AY233">
        <f>_xlfn.MAXIFS(Table1[[#This Row],[S0_2]:[S2_2]],Table1[[#This Row],[S0_2]:[S2_2]],"&gt;="&amp;[[#This Row],[L_2]],Table1[[#This Row],[S0_2]:[S2_2]],"&lt;="&amp;[[#This Row],[U_2]])</f>
        <v>0</v>
      </c>
      <c r="AZ233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33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33">
        <f>IF([[#This Row],[Std_2]]&gt;0,ROUND([[#This Row],[Range_2]]/(6*[[#This Row],[Std_2]]),2),0)</f>
        <v>0</v>
      </c>
      <c r="BC233">
        <f>IF([[#This Row],[Std_2]]&gt;0,ROUND(MIN(ABS([[#This Row],[U_2]]-[[#This Row],[Mean_2]])/(3*[[#This Row],[Std_2]]),ABS([[#This Row],[Mean_2]]-[[#This Row],[L_2]])/(3*[[#This Row],[Std_2]])),2),0)</f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K233">
        <v>163700000</v>
      </c>
      <c r="BL233">
        <v>163700000</v>
      </c>
      <c r="BM233">
        <v>163700000</v>
      </c>
      <c r="BO233" t="s">
        <v>83</v>
      </c>
      <c r="BP233" t="s">
        <v>93</v>
      </c>
    </row>
    <row r="234" spans="1:68">
      <c r="A234" t="s">
        <v>350</v>
      </c>
      <c r="B234" t="s">
        <v>116</v>
      </c>
      <c r="C234" t="s">
        <v>152</v>
      </c>
      <c r="D234" t="s">
        <v>276</v>
      </c>
      <c r="O234">
        <f>1</f>
        <v>0</v>
      </c>
      <c r="P234">
        <f>1</f>
        <v>0</v>
      </c>
      <c r="Q234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34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34">
        <f>[[#This Row],[U_1]]-[[#This Row],[L_1]]</f>
        <v>0</v>
      </c>
      <c r="T234">
        <f>COUNTIF(Table1[[#This Row],[S0_1]:[S1_1]],"&gt;"&amp;[[#This Row],[U_1]])+COUNTIF(Table1[[#This Row],[S0_1]:[S1_1]],"&lt;"&amp;[[#This Row],[L_1]])</f>
        <v>0</v>
      </c>
      <c r="V234">
        <f>_xlfn.MINIFS(Table1[[#This Row],[S0_1]:[S1_1]],Table1[[#This Row],[S0_1]:[S1_1]],"&gt;="&amp;[[#This Row],[L_1]],Table1[[#This Row],[S0_1]:[S1_1]],"&lt;="&amp;[[#This Row],[U_1]])</f>
        <v>0</v>
      </c>
      <c r="W234">
        <f>_xlfn.MAXIFS(Table1[[#This Row],[S0_1]:[S1_1]],Table1[[#This Row],[S0_1]:[S1_1]],"&gt;="&amp;[[#This Row],[L_1]],Table1[[#This Row],[S0_1]:[S1_1]],"&lt;="&amp;[[#This Row],[U_1]])</f>
        <v>0</v>
      </c>
      <c r="X234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34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34">
        <f>IF([[#This Row],[Std_1]]&gt;0,ROUND([[#This Row],[Range_1]]/(6*[[#This Row],[Std_1]]),2),0)</f>
        <v>0</v>
      </c>
      <c r="AA234">
        <f>IF([[#This Row],[Std_1]]&gt;0,ROUND(MIN(ABS([[#This Row],[U_1]]-[[#This Row],[Mean_1]])/(3*[[#This Row],[Std_1]]),ABS([[#This Row],[Mean_1]]-[[#This Row],[L_1]])/(3*[[#This Row],[Std_1]])),2),0)</f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I234">
        <v>186900000</v>
      </c>
      <c r="AJ234">
        <v>186900000</v>
      </c>
      <c r="AQ234">
        <f>1</f>
        <v>0</v>
      </c>
      <c r="AR234">
        <f>1</f>
        <v>0</v>
      </c>
      <c r="AS234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34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34">
        <f>[[#This Row],[U_2]]-[[#This Row],[L_2]]</f>
        <v>0</v>
      </c>
      <c r="AV234">
        <f>COUNTIF(Table1[[#This Row],[S0_2]:[S2_2]],"&gt;"&amp;[[#This Row],[U_2]])+COUNTIF(Table1[[#This Row],[S0_2]:[S2_2]],"&lt;"&amp;[[#This Row],[L_2]])</f>
        <v>0</v>
      </c>
      <c r="AX234">
        <f>_xlfn.MINIFS(Table1[[#This Row],[S0_2]:[S2_2]],Table1[[#This Row],[S0_2]:[S2_2]],"&gt;="&amp;[[#This Row],[L_2]],Table1[[#This Row],[S0_2]:[S2_2]],"&lt;="&amp;[[#This Row],[U_2]])</f>
        <v>0</v>
      </c>
      <c r="AY234">
        <f>_xlfn.MAXIFS(Table1[[#This Row],[S0_2]:[S2_2]],Table1[[#This Row],[S0_2]:[S2_2]],"&gt;="&amp;[[#This Row],[L_2]],Table1[[#This Row],[S0_2]:[S2_2]],"&lt;="&amp;[[#This Row],[U_2]])</f>
        <v>0</v>
      </c>
      <c r="AZ234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34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34">
        <f>IF([[#This Row],[Std_2]]&gt;0,ROUND([[#This Row],[Range_2]]/(6*[[#This Row],[Std_2]]),2),0)</f>
        <v>0</v>
      </c>
      <c r="BC234">
        <f>IF([[#This Row],[Std_2]]&gt;0,ROUND(MIN(ABS([[#This Row],[U_2]]-[[#This Row],[Mean_2]])/(3*[[#This Row],[Std_2]]),ABS([[#This Row],[Mean_2]]-[[#This Row],[L_2]])/(3*[[#This Row],[Std_2]])),2),0)</f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K234">
        <v>186900000</v>
      </c>
      <c r="BL234">
        <v>186900000</v>
      </c>
      <c r="BM234">
        <v>186900000</v>
      </c>
      <c r="BO234" t="s">
        <v>83</v>
      </c>
      <c r="BP234" t="s">
        <v>90</v>
      </c>
    </row>
    <row r="235" spans="1:68">
      <c r="A235" t="s">
        <v>351</v>
      </c>
      <c r="B235" t="s">
        <v>116</v>
      </c>
      <c r="C235" t="s">
        <v>152</v>
      </c>
      <c r="D235" t="s">
        <v>278</v>
      </c>
      <c r="O235">
        <f>1</f>
        <v>0</v>
      </c>
      <c r="P235">
        <f>1</f>
        <v>0</v>
      </c>
      <c r="Q235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35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35">
        <f>[[#This Row],[U_1]]-[[#This Row],[L_1]]</f>
        <v>0</v>
      </c>
      <c r="T235">
        <f>COUNTIF(Table1[[#This Row],[S0_1]:[S1_1]],"&gt;"&amp;[[#This Row],[U_1]])+COUNTIF(Table1[[#This Row],[S0_1]:[S1_1]],"&lt;"&amp;[[#This Row],[L_1]])</f>
        <v>0</v>
      </c>
      <c r="V235">
        <f>_xlfn.MINIFS(Table1[[#This Row],[S0_1]:[S1_1]],Table1[[#This Row],[S0_1]:[S1_1]],"&gt;="&amp;[[#This Row],[L_1]],Table1[[#This Row],[S0_1]:[S1_1]],"&lt;="&amp;[[#This Row],[U_1]])</f>
        <v>0</v>
      </c>
      <c r="W235">
        <f>_xlfn.MAXIFS(Table1[[#This Row],[S0_1]:[S1_1]],Table1[[#This Row],[S0_1]:[S1_1]],"&gt;="&amp;[[#This Row],[L_1]],Table1[[#This Row],[S0_1]:[S1_1]],"&lt;="&amp;[[#This Row],[U_1]])</f>
        <v>0</v>
      </c>
      <c r="X235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35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35">
        <f>IF([[#This Row],[Std_1]]&gt;0,ROUND([[#This Row],[Range_1]]/(6*[[#This Row],[Std_1]]),2),0)</f>
        <v>0</v>
      </c>
      <c r="AA235">
        <f>IF([[#This Row],[Std_1]]&gt;0,ROUND(MIN(ABS([[#This Row],[U_1]]-[[#This Row],[Mean_1]])/(3*[[#This Row],[Std_1]]),ABS([[#This Row],[Mean_1]]-[[#This Row],[L_1]])/(3*[[#This Row],[Std_1]])),2),0)</f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I235">
        <v>209400000</v>
      </c>
      <c r="AJ235">
        <v>209400000</v>
      </c>
      <c r="AQ235">
        <f>1</f>
        <v>0</v>
      </c>
      <c r="AR235">
        <f>1</f>
        <v>0</v>
      </c>
      <c r="AS235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35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35">
        <f>[[#This Row],[U_2]]-[[#This Row],[L_2]]</f>
        <v>0</v>
      </c>
      <c r="AV235">
        <f>COUNTIF(Table1[[#This Row],[S0_2]:[S2_2]],"&gt;"&amp;[[#This Row],[U_2]])+COUNTIF(Table1[[#This Row],[S0_2]:[S2_2]],"&lt;"&amp;[[#This Row],[L_2]])</f>
        <v>0</v>
      </c>
      <c r="AX235">
        <f>_xlfn.MINIFS(Table1[[#This Row],[S0_2]:[S2_2]],Table1[[#This Row],[S0_2]:[S2_2]],"&gt;="&amp;[[#This Row],[L_2]],Table1[[#This Row],[S0_2]:[S2_2]],"&lt;="&amp;[[#This Row],[U_2]])</f>
        <v>0</v>
      </c>
      <c r="AY235">
        <f>_xlfn.MAXIFS(Table1[[#This Row],[S0_2]:[S2_2]],Table1[[#This Row],[S0_2]:[S2_2]],"&gt;="&amp;[[#This Row],[L_2]],Table1[[#This Row],[S0_2]:[S2_2]],"&lt;="&amp;[[#This Row],[U_2]])</f>
        <v>0</v>
      </c>
      <c r="AZ235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35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35">
        <f>IF([[#This Row],[Std_2]]&gt;0,ROUND([[#This Row],[Range_2]]/(6*[[#This Row],[Std_2]]),2),0)</f>
        <v>0</v>
      </c>
      <c r="BC235">
        <f>IF([[#This Row],[Std_2]]&gt;0,ROUND(MIN(ABS([[#This Row],[U_2]]-[[#This Row],[Mean_2]])/(3*[[#This Row],[Std_2]]),ABS([[#This Row],[Mean_2]]-[[#This Row],[L_2]])/(3*[[#This Row],[Std_2]])),2),0)</f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K235">
        <v>209400000</v>
      </c>
      <c r="BL235">
        <v>209400000</v>
      </c>
      <c r="BM235">
        <v>209400000</v>
      </c>
      <c r="BO235" t="s">
        <v>96</v>
      </c>
      <c r="BP235" t="s">
        <v>74</v>
      </c>
    </row>
    <row r="236" spans="1:68">
      <c r="A236" t="s">
        <v>352</v>
      </c>
      <c r="B236" t="s">
        <v>116</v>
      </c>
      <c r="C236" t="s">
        <v>152</v>
      </c>
      <c r="D236" t="s">
        <v>280</v>
      </c>
      <c r="O236">
        <f>1</f>
        <v>0</v>
      </c>
      <c r="P236">
        <f>1</f>
        <v>0</v>
      </c>
      <c r="Q236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36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36">
        <f>[[#This Row],[U_1]]-[[#This Row],[L_1]]</f>
        <v>0</v>
      </c>
      <c r="T236">
        <f>COUNTIF(Table1[[#This Row],[S0_1]:[S1_1]],"&gt;"&amp;[[#This Row],[U_1]])+COUNTIF(Table1[[#This Row],[S0_1]:[S1_1]],"&lt;"&amp;[[#This Row],[L_1]])</f>
        <v>0</v>
      </c>
      <c r="V236">
        <f>_xlfn.MINIFS(Table1[[#This Row],[S0_1]:[S1_1]],Table1[[#This Row],[S0_1]:[S1_1]],"&gt;="&amp;[[#This Row],[L_1]],Table1[[#This Row],[S0_1]:[S1_1]],"&lt;="&amp;[[#This Row],[U_1]])</f>
        <v>0</v>
      </c>
      <c r="W236">
        <f>_xlfn.MAXIFS(Table1[[#This Row],[S0_1]:[S1_1]],Table1[[#This Row],[S0_1]:[S1_1]],"&gt;="&amp;[[#This Row],[L_1]],Table1[[#This Row],[S0_1]:[S1_1]],"&lt;="&amp;[[#This Row],[U_1]])</f>
        <v>0</v>
      </c>
      <c r="X236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36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36">
        <f>IF([[#This Row],[Std_1]]&gt;0,ROUND([[#This Row],[Range_1]]/(6*[[#This Row],[Std_1]]),2),0)</f>
        <v>0</v>
      </c>
      <c r="AA236">
        <f>IF([[#This Row],[Std_1]]&gt;0,ROUND(MIN(ABS([[#This Row],[U_1]]-[[#This Row],[Mean_1]])/(3*[[#This Row],[Std_1]]),ABS([[#This Row],[Mean_1]]-[[#This Row],[L_1]])/(3*[[#This Row],[Std_1]])),2),0)</f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I236">
        <v>231600000</v>
      </c>
      <c r="AJ236">
        <v>231600000</v>
      </c>
      <c r="AQ236">
        <f>1</f>
        <v>0</v>
      </c>
      <c r="AR236">
        <f>1</f>
        <v>0</v>
      </c>
      <c r="AS236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36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36">
        <f>[[#This Row],[U_2]]-[[#This Row],[L_2]]</f>
        <v>0</v>
      </c>
      <c r="AV236">
        <f>COUNTIF(Table1[[#This Row],[S0_2]:[S2_2]],"&gt;"&amp;[[#This Row],[U_2]])+COUNTIF(Table1[[#This Row],[S0_2]:[S2_2]],"&lt;"&amp;[[#This Row],[L_2]])</f>
        <v>0</v>
      </c>
      <c r="AX236">
        <f>_xlfn.MINIFS(Table1[[#This Row],[S0_2]:[S2_2]],Table1[[#This Row],[S0_2]:[S2_2]],"&gt;="&amp;[[#This Row],[L_2]],Table1[[#This Row],[S0_2]:[S2_2]],"&lt;="&amp;[[#This Row],[U_2]])</f>
        <v>0</v>
      </c>
      <c r="AY236">
        <f>_xlfn.MAXIFS(Table1[[#This Row],[S0_2]:[S2_2]],Table1[[#This Row],[S0_2]:[S2_2]],"&gt;="&amp;[[#This Row],[L_2]],Table1[[#This Row],[S0_2]:[S2_2]],"&lt;="&amp;[[#This Row],[U_2]])</f>
        <v>0</v>
      </c>
      <c r="AZ236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36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36">
        <f>IF([[#This Row],[Std_2]]&gt;0,ROUND([[#This Row],[Range_2]]/(6*[[#This Row],[Std_2]]),2),0)</f>
        <v>0</v>
      </c>
      <c r="BC236">
        <f>IF([[#This Row],[Std_2]]&gt;0,ROUND(MIN(ABS([[#This Row],[U_2]]-[[#This Row],[Mean_2]])/(3*[[#This Row],[Std_2]]),ABS([[#This Row],[Mean_2]]-[[#This Row],[L_2]])/(3*[[#This Row],[Std_2]])),2),0)</f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K236">
        <v>231600000</v>
      </c>
      <c r="BL236">
        <v>231600000</v>
      </c>
      <c r="BM236">
        <v>231600000</v>
      </c>
      <c r="BO236" t="s">
        <v>73</v>
      </c>
      <c r="BP236" t="s">
        <v>105</v>
      </c>
    </row>
    <row r="237" spans="1:68">
      <c r="A237" t="s">
        <v>353</v>
      </c>
      <c r="B237" t="s">
        <v>116</v>
      </c>
      <c r="C237" t="s">
        <v>152</v>
      </c>
      <c r="D237" t="s">
        <v>282</v>
      </c>
      <c r="O237">
        <f>1</f>
        <v>0</v>
      </c>
      <c r="P237">
        <f>1</f>
        <v>0</v>
      </c>
      <c r="Q237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37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37">
        <f>[[#This Row],[U_1]]-[[#This Row],[L_1]]</f>
        <v>0</v>
      </c>
      <c r="T237">
        <f>COUNTIF(Table1[[#This Row],[S0_1]:[S1_1]],"&gt;"&amp;[[#This Row],[U_1]])+COUNTIF(Table1[[#This Row],[S0_1]:[S1_1]],"&lt;"&amp;[[#This Row],[L_1]])</f>
        <v>0</v>
      </c>
      <c r="V237">
        <f>_xlfn.MINIFS(Table1[[#This Row],[S0_1]:[S1_1]],Table1[[#This Row],[S0_1]:[S1_1]],"&gt;="&amp;[[#This Row],[L_1]],Table1[[#This Row],[S0_1]:[S1_1]],"&lt;="&amp;[[#This Row],[U_1]])</f>
        <v>0</v>
      </c>
      <c r="W237">
        <f>_xlfn.MAXIFS(Table1[[#This Row],[S0_1]:[S1_1]],Table1[[#This Row],[S0_1]:[S1_1]],"&gt;="&amp;[[#This Row],[L_1]],Table1[[#This Row],[S0_1]:[S1_1]],"&lt;="&amp;[[#This Row],[U_1]])</f>
        <v>0</v>
      </c>
      <c r="X237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37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37">
        <f>IF([[#This Row],[Std_1]]&gt;0,ROUND([[#This Row],[Range_1]]/(6*[[#This Row],[Std_1]]),2),0)</f>
        <v>0</v>
      </c>
      <c r="AA237">
        <f>IF([[#This Row],[Std_1]]&gt;0,ROUND(MIN(ABS([[#This Row],[U_1]]-[[#This Row],[Mean_1]])/(3*[[#This Row],[Std_1]]),ABS([[#This Row],[Mean_1]]-[[#This Row],[L_1]])/(3*[[#This Row],[Std_1]])),2),0)</f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I237">
        <v>253300000</v>
      </c>
      <c r="AJ237">
        <v>253300000</v>
      </c>
      <c r="AQ237">
        <f>1</f>
        <v>0</v>
      </c>
      <c r="AR237">
        <f>1</f>
        <v>0</v>
      </c>
      <c r="AS237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37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37">
        <f>[[#This Row],[U_2]]-[[#This Row],[L_2]]</f>
        <v>0</v>
      </c>
      <c r="AV237">
        <f>COUNTIF(Table1[[#This Row],[S0_2]:[S2_2]],"&gt;"&amp;[[#This Row],[U_2]])+COUNTIF(Table1[[#This Row],[S0_2]:[S2_2]],"&lt;"&amp;[[#This Row],[L_2]])</f>
        <v>0</v>
      </c>
      <c r="AX237">
        <f>_xlfn.MINIFS(Table1[[#This Row],[S0_2]:[S2_2]],Table1[[#This Row],[S0_2]:[S2_2]],"&gt;="&amp;[[#This Row],[L_2]],Table1[[#This Row],[S0_2]:[S2_2]],"&lt;="&amp;[[#This Row],[U_2]])</f>
        <v>0</v>
      </c>
      <c r="AY237">
        <f>_xlfn.MAXIFS(Table1[[#This Row],[S0_2]:[S2_2]],Table1[[#This Row],[S0_2]:[S2_2]],"&gt;="&amp;[[#This Row],[L_2]],Table1[[#This Row],[S0_2]:[S2_2]],"&lt;="&amp;[[#This Row],[U_2]])</f>
        <v>0</v>
      </c>
      <c r="AZ237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37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37">
        <f>IF([[#This Row],[Std_2]]&gt;0,ROUND([[#This Row],[Range_2]]/(6*[[#This Row],[Std_2]]),2),0)</f>
        <v>0</v>
      </c>
      <c r="BC237">
        <f>IF([[#This Row],[Std_2]]&gt;0,ROUND(MIN(ABS([[#This Row],[U_2]]-[[#This Row],[Mean_2]])/(3*[[#This Row],[Std_2]]),ABS([[#This Row],[Mean_2]]-[[#This Row],[L_2]])/(3*[[#This Row],[Std_2]])),2),0)</f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K237">
        <v>253300000</v>
      </c>
      <c r="BL237">
        <v>253300000</v>
      </c>
      <c r="BM237">
        <v>253300000</v>
      </c>
      <c r="BO237" t="s">
        <v>73</v>
      </c>
      <c r="BP237" t="s">
        <v>108</v>
      </c>
    </row>
    <row r="238" spans="1:68">
      <c r="A238" t="s">
        <v>354</v>
      </c>
      <c r="B238" t="s">
        <v>116</v>
      </c>
      <c r="C238" t="s">
        <v>152</v>
      </c>
      <c r="D238" t="s">
        <v>284</v>
      </c>
      <c r="O238">
        <f>1</f>
        <v>0</v>
      </c>
      <c r="P238">
        <f>1</f>
        <v>0</v>
      </c>
      <c r="Q238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38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38">
        <f>[[#This Row],[U_1]]-[[#This Row],[L_1]]</f>
        <v>0</v>
      </c>
      <c r="T238">
        <f>COUNTIF(Table1[[#This Row],[S0_1]:[S1_1]],"&gt;"&amp;[[#This Row],[U_1]])+COUNTIF(Table1[[#This Row],[S0_1]:[S1_1]],"&lt;"&amp;[[#This Row],[L_1]])</f>
        <v>0</v>
      </c>
      <c r="V238">
        <f>_xlfn.MINIFS(Table1[[#This Row],[S0_1]:[S1_1]],Table1[[#This Row],[S0_1]:[S1_1]],"&gt;="&amp;[[#This Row],[L_1]],Table1[[#This Row],[S0_1]:[S1_1]],"&lt;="&amp;[[#This Row],[U_1]])</f>
        <v>0</v>
      </c>
      <c r="W238">
        <f>_xlfn.MAXIFS(Table1[[#This Row],[S0_1]:[S1_1]],Table1[[#This Row],[S0_1]:[S1_1]],"&gt;="&amp;[[#This Row],[L_1]],Table1[[#This Row],[S0_1]:[S1_1]],"&lt;="&amp;[[#This Row],[U_1]])</f>
        <v>0</v>
      </c>
      <c r="X238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38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38">
        <f>IF([[#This Row],[Std_1]]&gt;0,ROUND([[#This Row],[Range_1]]/(6*[[#This Row],[Std_1]]),2),0)</f>
        <v>0</v>
      </c>
      <c r="AA238">
        <f>IF([[#This Row],[Std_1]]&gt;0,ROUND(MIN(ABS([[#This Row],[U_1]]-[[#This Row],[Mean_1]])/(3*[[#This Row],[Std_1]]),ABS([[#This Row],[Mean_1]]-[[#This Row],[L_1]])/(3*[[#This Row],[Std_1]])),2),0)</f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I238">
        <v>264300000</v>
      </c>
      <c r="AJ238">
        <v>264300000</v>
      </c>
      <c r="AQ238">
        <f>1</f>
        <v>0</v>
      </c>
      <c r="AR238">
        <f>1</f>
        <v>0</v>
      </c>
      <c r="AS238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38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38">
        <f>[[#This Row],[U_2]]-[[#This Row],[L_2]]</f>
        <v>0</v>
      </c>
      <c r="AV238">
        <f>COUNTIF(Table1[[#This Row],[S0_2]:[S2_2]],"&gt;"&amp;[[#This Row],[U_2]])+COUNTIF(Table1[[#This Row],[S0_2]:[S2_2]],"&lt;"&amp;[[#This Row],[L_2]])</f>
        <v>0</v>
      </c>
      <c r="AX238">
        <f>_xlfn.MINIFS(Table1[[#This Row],[S0_2]:[S2_2]],Table1[[#This Row],[S0_2]:[S2_2]],"&gt;="&amp;[[#This Row],[L_2]],Table1[[#This Row],[S0_2]:[S2_2]],"&lt;="&amp;[[#This Row],[U_2]])</f>
        <v>0</v>
      </c>
      <c r="AY238">
        <f>_xlfn.MAXIFS(Table1[[#This Row],[S0_2]:[S2_2]],Table1[[#This Row],[S0_2]:[S2_2]],"&gt;="&amp;[[#This Row],[L_2]],Table1[[#This Row],[S0_2]:[S2_2]],"&lt;="&amp;[[#This Row],[U_2]])</f>
        <v>0</v>
      </c>
      <c r="AZ238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38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38">
        <f>IF([[#This Row],[Std_2]]&gt;0,ROUND([[#This Row],[Range_2]]/(6*[[#This Row],[Std_2]]),2),0)</f>
        <v>0</v>
      </c>
      <c r="BC238">
        <f>IF([[#This Row],[Std_2]]&gt;0,ROUND(MIN(ABS([[#This Row],[U_2]]-[[#This Row],[Mean_2]])/(3*[[#This Row],[Std_2]]),ABS([[#This Row],[Mean_2]]-[[#This Row],[L_2]])/(3*[[#This Row],[Std_2]])),2),0)</f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K238">
        <v>264300000</v>
      </c>
      <c r="BL238">
        <v>264300000</v>
      </c>
      <c r="BM238">
        <v>264300000</v>
      </c>
      <c r="BO238" t="s">
        <v>96</v>
      </c>
      <c r="BP238" t="s">
        <v>80</v>
      </c>
    </row>
    <row r="239" spans="1:68">
      <c r="A239" t="s">
        <v>355</v>
      </c>
      <c r="B239" t="s">
        <v>116</v>
      </c>
      <c r="C239" t="s">
        <v>152</v>
      </c>
      <c r="D239" t="s">
        <v>286</v>
      </c>
      <c r="O239">
        <f>1</f>
        <v>0</v>
      </c>
      <c r="P239">
        <f>1</f>
        <v>0</v>
      </c>
      <c r="Q239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39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39">
        <f>[[#This Row],[U_1]]-[[#This Row],[L_1]]</f>
        <v>0</v>
      </c>
      <c r="T239">
        <f>COUNTIF(Table1[[#This Row],[S0_1]:[S1_1]],"&gt;"&amp;[[#This Row],[U_1]])+COUNTIF(Table1[[#This Row],[S0_1]:[S1_1]],"&lt;"&amp;[[#This Row],[L_1]])</f>
        <v>0</v>
      </c>
      <c r="V239">
        <f>_xlfn.MINIFS(Table1[[#This Row],[S0_1]:[S1_1]],Table1[[#This Row],[S0_1]:[S1_1]],"&gt;="&amp;[[#This Row],[L_1]],Table1[[#This Row],[S0_1]:[S1_1]],"&lt;="&amp;[[#This Row],[U_1]])</f>
        <v>0</v>
      </c>
      <c r="W239">
        <f>_xlfn.MAXIFS(Table1[[#This Row],[S0_1]:[S1_1]],Table1[[#This Row],[S0_1]:[S1_1]],"&gt;="&amp;[[#This Row],[L_1]],Table1[[#This Row],[S0_1]:[S1_1]],"&lt;="&amp;[[#This Row],[U_1]])</f>
        <v>0</v>
      </c>
      <c r="X239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39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39">
        <f>IF([[#This Row],[Std_1]]&gt;0,ROUND([[#This Row],[Range_1]]/(6*[[#This Row],[Std_1]]),2),0)</f>
        <v>0</v>
      </c>
      <c r="AA239">
        <f>IF([[#This Row],[Std_1]]&gt;0,ROUND(MIN(ABS([[#This Row],[U_1]]-[[#This Row],[Mean_1]])/(3*[[#This Row],[Std_1]]),ABS([[#This Row],[Mean_1]]-[[#This Row],[L_1]])/(3*[[#This Row],[Std_1]])),2),0)</f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I239">
        <v>254600000</v>
      </c>
      <c r="AJ239">
        <v>254600000</v>
      </c>
      <c r="AQ239">
        <f>1</f>
        <v>0</v>
      </c>
      <c r="AR239">
        <f>1</f>
        <v>0</v>
      </c>
      <c r="AS239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39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39">
        <f>[[#This Row],[U_2]]-[[#This Row],[L_2]]</f>
        <v>0</v>
      </c>
      <c r="AV239">
        <f>COUNTIF(Table1[[#This Row],[S0_2]:[S2_2]],"&gt;"&amp;[[#This Row],[U_2]])+COUNTIF(Table1[[#This Row],[S0_2]:[S2_2]],"&lt;"&amp;[[#This Row],[L_2]])</f>
        <v>0</v>
      </c>
      <c r="AX239">
        <f>_xlfn.MINIFS(Table1[[#This Row],[S0_2]:[S2_2]],Table1[[#This Row],[S0_2]:[S2_2]],"&gt;="&amp;[[#This Row],[L_2]],Table1[[#This Row],[S0_2]:[S2_2]],"&lt;="&amp;[[#This Row],[U_2]])</f>
        <v>0</v>
      </c>
      <c r="AY239">
        <f>_xlfn.MAXIFS(Table1[[#This Row],[S0_2]:[S2_2]],Table1[[#This Row],[S0_2]:[S2_2]],"&gt;="&amp;[[#This Row],[L_2]],Table1[[#This Row],[S0_2]:[S2_2]],"&lt;="&amp;[[#This Row],[U_2]])</f>
        <v>0</v>
      </c>
      <c r="AZ239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39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39">
        <f>IF([[#This Row],[Std_2]]&gt;0,ROUND([[#This Row],[Range_2]]/(6*[[#This Row],[Std_2]]),2),0)</f>
        <v>0</v>
      </c>
      <c r="BC239">
        <f>IF([[#This Row],[Std_2]]&gt;0,ROUND(MIN(ABS([[#This Row],[U_2]]-[[#This Row],[Mean_2]])/(3*[[#This Row],[Std_2]]),ABS([[#This Row],[Mean_2]]-[[#This Row],[L_2]])/(3*[[#This Row],[Std_2]])),2),0)</f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K239">
        <v>254600000</v>
      </c>
      <c r="BL239">
        <v>254600000</v>
      </c>
      <c r="BM239">
        <v>254600000</v>
      </c>
      <c r="BO239" t="s">
        <v>83</v>
      </c>
      <c r="BP239" t="s">
        <v>108</v>
      </c>
    </row>
    <row r="240" spans="1:68">
      <c r="A240" t="s">
        <v>356</v>
      </c>
      <c r="B240" t="s">
        <v>116</v>
      </c>
      <c r="C240" t="s">
        <v>152</v>
      </c>
      <c r="D240" t="s">
        <v>288</v>
      </c>
      <c r="O240">
        <f>1</f>
        <v>0</v>
      </c>
      <c r="P240">
        <f>1</f>
        <v>0</v>
      </c>
      <c r="Q240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40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40">
        <f>[[#This Row],[U_1]]-[[#This Row],[L_1]]</f>
        <v>0</v>
      </c>
      <c r="T240">
        <f>COUNTIF(Table1[[#This Row],[S0_1]:[S1_1]],"&gt;"&amp;[[#This Row],[U_1]])+COUNTIF(Table1[[#This Row],[S0_1]:[S1_1]],"&lt;"&amp;[[#This Row],[L_1]])</f>
        <v>0</v>
      </c>
      <c r="V240">
        <f>_xlfn.MINIFS(Table1[[#This Row],[S0_1]:[S1_1]],Table1[[#This Row],[S0_1]:[S1_1]],"&gt;="&amp;[[#This Row],[L_1]],Table1[[#This Row],[S0_1]:[S1_1]],"&lt;="&amp;[[#This Row],[U_1]])</f>
        <v>0</v>
      </c>
      <c r="W240">
        <f>_xlfn.MAXIFS(Table1[[#This Row],[S0_1]:[S1_1]],Table1[[#This Row],[S0_1]:[S1_1]],"&gt;="&amp;[[#This Row],[L_1]],Table1[[#This Row],[S0_1]:[S1_1]],"&lt;="&amp;[[#This Row],[U_1]])</f>
        <v>0</v>
      </c>
      <c r="X240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40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40">
        <f>IF([[#This Row],[Std_1]]&gt;0,ROUND([[#This Row],[Range_1]]/(6*[[#This Row],[Std_1]]),2),0)</f>
        <v>0</v>
      </c>
      <c r="AA240">
        <f>IF([[#This Row],[Std_1]]&gt;0,ROUND(MIN(ABS([[#This Row],[U_1]]-[[#This Row],[Mean_1]])/(3*[[#This Row],[Std_1]]),ABS([[#This Row],[Mean_1]]-[[#This Row],[L_1]])/(3*[[#This Row],[Std_1]])),2),0)</f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I240">
        <v>233500000</v>
      </c>
      <c r="AJ240">
        <v>233500000</v>
      </c>
      <c r="AQ240">
        <f>1</f>
        <v>0</v>
      </c>
      <c r="AR240">
        <f>1</f>
        <v>0</v>
      </c>
      <c r="AS240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40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40">
        <f>[[#This Row],[U_2]]-[[#This Row],[L_2]]</f>
        <v>0</v>
      </c>
      <c r="AV240">
        <f>COUNTIF(Table1[[#This Row],[S0_2]:[S2_2]],"&gt;"&amp;[[#This Row],[U_2]])+COUNTIF(Table1[[#This Row],[S0_2]:[S2_2]],"&lt;"&amp;[[#This Row],[L_2]])</f>
        <v>0</v>
      </c>
      <c r="AX240">
        <f>_xlfn.MINIFS(Table1[[#This Row],[S0_2]:[S2_2]],Table1[[#This Row],[S0_2]:[S2_2]],"&gt;="&amp;[[#This Row],[L_2]],Table1[[#This Row],[S0_2]:[S2_2]],"&lt;="&amp;[[#This Row],[U_2]])</f>
        <v>0</v>
      </c>
      <c r="AY240">
        <f>_xlfn.MAXIFS(Table1[[#This Row],[S0_2]:[S2_2]],Table1[[#This Row],[S0_2]:[S2_2]],"&gt;="&amp;[[#This Row],[L_2]],Table1[[#This Row],[S0_2]:[S2_2]],"&lt;="&amp;[[#This Row],[U_2]])</f>
        <v>0</v>
      </c>
      <c r="AZ240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40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40">
        <f>IF([[#This Row],[Std_2]]&gt;0,ROUND([[#This Row],[Range_2]]/(6*[[#This Row],[Std_2]]),2),0)</f>
        <v>0</v>
      </c>
      <c r="BC240">
        <f>IF([[#This Row],[Std_2]]&gt;0,ROUND(MIN(ABS([[#This Row],[U_2]]-[[#This Row],[Mean_2]])/(3*[[#This Row],[Std_2]]),ABS([[#This Row],[Mean_2]]-[[#This Row],[L_2]])/(3*[[#This Row],[Std_2]])),2),0)</f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K240">
        <v>233500000</v>
      </c>
      <c r="BL240">
        <v>233500000</v>
      </c>
      <c r="BM240">
        <v>233500000</v>
      </c>
      <c r="BO240" t="s">
        <v>83</v>
      </c>
      <c r="BP240" t="s">
        <v>105</v>
      </c>
    </row>
    <row r="241" spans="1:68">
      <c r="A241" t="s">
        <v>357</v>
      </c>
      <c r="B241" t="s">
        <v>134</v>
      </c>
      <c r="C241" t="s">
        <v>152</v>
      </c>
      <c r="D241" t="s">
        <v>256</v>
      </c>
      <c r="O241">
        <f>1</f>
        <v>0</v>
      </c>
      <c r="P241">
        <f>1</f>
        <v>0</v>
      </c>
      <c r="Q241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41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41">
        <f>[[#This Row],[U_1]]-[[#This Row],[L_1]]</f>
        <v>0</v>
      </c>
      <c r="T241">
        <f>COUNTIF(Table1[[#This Row],[S0_1]:[S1_1]],"&gt;"&amp;[[#This Row],[U_1]])+COUNTIF(Table1[[#This Row],[S0_1]:[S1_1]],"&lt;"&amp;[[#This Row],[L_1]])</f>
        <v>0</v>
      </c>
      <c r="V241">
        <f>_xlfn.MINIFS(Table1[[#This Row],[S0_1]:[S1_1]],Table1[[#This Row],[S0_1]:[S1_1]],"&gt;="&amp;[[#This Row],[L_1]],Table1[[#This Row],[S0_1]:[S1_1]],"&lt;="&amp;[[#This Row],[U_1]])</f>
        <v>0</v>
      </c>
      <c r="W241">
        <f>_xlfn.MAXIFS(Table1[[#This Row],[S0_1]:[S1_1]],Table1[[#This Row],[S0_1]:[S1_1]],"&gt;="&amp;[[#This Row],[L_1]],Table1[[#This Row],[S0_1]:[S1_1]],"&lt;="&amp;[[#This Row],[U_1]])</f>
        <v>0</v>
      </c>
      <c r="X241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41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41">
        <f>IF([[#This Row],[Std_1]]&gt;0,ROUND([[#This Row],[Range_1]]/(6*[[#This Row],[Std_1]]),2),0)</f>
        <v>0</v>
      </c>
      <c r="AA241">
        <f>IF([[#This Row],[Std_1]]&gt;0,ROUND(MIN(ABS([[#This Row],[U_1]]-[[#This Row],[Mean_1]])/(3*[[#This Row],[Std_1]]),ABS([[#This Row],[Mean_1]]-[[#This Row],[L_1]])/(3*[[#This Row],[Std_1]])),2),0)</f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I241">
        <v>126000000</v>
      </c>
      <c r="AJ241">
        <v>126000000</v>
      </c>
      <c r="AQ241">
        <f>1</f>
        <v>0</v>
      </c>
      <c r="AR241">
        <f>1</f>
        <v>0</v>
      </c>
      <c r="AS241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41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41">
        <f>[[#This Row],[U_2]]-[[#This Row],[L_2]]</f>
        <v>0</v>
      </c>
      <c r="AV241">
        <f>COUNTIF(Table1[[#This Row],[S0_2]:[S2_2]],"&gt;"&amp;[[#This Row],[U_2]])+COUNTIF(Table1[[#This Row],[S0_2]:[S2_2]],"&lt;"&amp;[[#This Row],[L_2]])</f>
        <v>0</v>
      </c>
      <c r="AX241">
        <f>_xlfn.MINIFS(Table1[[#This Row],[S0_2]:[S2_2]],Table1[[#This Row],[S0_2]:[S2_2]],"&gt;="&amp;[[#This Row],[L_2]],Table1[[#This Row],[S0_2]:[S2_2]],"&lt;="&amp;[[#This Row],[U_2]])</f>
        <v>0</v>
      </c>
      <c r="AY241">
        <f>_xlfn.MAXIFS(Table1[[#This Row],[S0_2]:[S2_2]],Table1[[#This Row],[S0_2]:[S2_2]],"&gt;="&amp;[[#This Row],[L_2]],Table1[[#This Row],[S0_2]:[S2_2]],"&lt;="&amp;[[#This Row],[U_2]])</f>
        <v>0</v>
      </c>
      <c r="AZ241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41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41">
        <f>IF([[#This Row],[Std_2]]&gt;0,ROUND([[#This Row],[Range_2]]/(6*[[#This Row],[Std_2]]),2),0)</f>
        <v>0</v>
      </c>
      <c r="BC241">
        <f>IF([[#This Row],[Std_2]]&gt;0,ROUND(MIN(ABS([[#This Row],[U_2]]-[[#This Row],[Mean_2]])/(3*[[#This Row],[Std_2]]),ABS([[#This Row],[Mean_2]]-[[#This Row],[L_2]])/(3*[[#This Row],[Std_2]])),2),0)</f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K241">
        <v>126000000</v>
      </c>
      <c r="BL241">
        <v>126000000</v>
      </c>
      <c r="BM241">
        <v>126000000</v>
      </c>
      <c r="BO241" t="s">
        <v>73</v>
      </c>
      <c r="BP241" t="s">
        <v>74</v>
      </c>
    </row>
    <row r="242" spans="1:68">
      <c r="A242" t="s">
        <v>358</v>
      </c>
      <c r="B242" t="s">
        <v>134</v>
      </c>
      <c r="C242" t="s">
        <v>152</v>
      </c>
      <c r="D242" t="s">
        <v>258</v>
      </c>
      <c r="O242">
        <f>1</f>
        <v>0</v>
      </c>
      <c r="P242">
        <f>1</f>
        <v>0</v>
      </c>
      <c r="Q242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42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42">
        <f>[[#This Row],[U_1]]-[[#This Row],[L_1]]</f>
        <v>0</v>
      </c>
      <c r="T242">
        <f>COUNTIF(Table1[[#This Row],[S0_1]:[S1_1]],"&gt;"&amp;[[#This Row],[U_1]])+COUNTIF(Table1[[#This Row],[S0_1]:[S1_1]],"&lt;"&amp;[[#This Row],[L_1]])</f>
        <v>0</v>
      </c>
      <c r="V242">
        <f>_xlfn.MINIFS(Table1[[#This Row],[S0_1]:[S1_1]],Table1[[#This Row],[S0_1]:[S1_1]],"&gt;="&amp;[[#This Row],[L_1]],Table1[[#This Row],[S0_1]:[S1_1]],"&lt;="&amp;[[#This Row],[U_1]])</f>
        <v>0</v>
      </c>
      <c r="W242">
        <f>_xlfn.MAXIFS(Table1[[#This Row],[S0_1]:[S1_1]],Table1[[#This Row],[S0_1]:[S1_1]],"&gt;="&amp;[[#This Row],[L_1]],Table1[[#This Row],[S0_1]:[S1_1]],"&lt;="&amp;[[#This Row],[U_1]])</f>
        <v>0</v>
      </c>
      <c r="X242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42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42">
        <f>IF([[#This Row],[Std_1]]&gt;0,ROUND([[#This Row],[Range_1]]/(6*[[#This Row],[Std_1]]),2),0)</f>
        <v>0</v>
      </c>
      <c r="AA242">
        <f>IF([[#This Row],[Std_1]]&gt;0,ROUND(MIN(ABS([[#This Row],[U_1]]-[[#This Row],[Mean_1]])/(3*[[#This Row],[Std_1]]),ABS([[#This Row],[Mean_1]]-[[#This Row],[L_1]])/(3*[[#This Row],[Std_1]])),2),0)</f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I242">
        <v>52850000</v>
      </c>
      <c r="AJ242">
        <v>52850000</v>
      </c>
      <c r="AQ242">
        <f>1</f>
        <v>0</v>
      </c>
      <c r="AR242">
        <f>1</f>
        <v>0</v>
      </c>
      <c r="AS242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42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42">
        <f>[[#This Row],[U_2]]-[[#This Row],[L_2]]</f>
        <v>0</v>
      </c>
      <c r="AV242">
        <f>COUNTIF(Table1[[#This Row],[S0_2]:[S2_2]],"&gt;"&amp;[[#This Row],[U_2]])+COUNTIF(Table1[[#This Row],[S0_2]:[S2_2]],"&lt;"&amp;[[#This Row],[L_2]])</f>
        <v>0</v>
      </c>
      <c r="AX242">
        <f>_xlfn.MINIFS(Table1[[#This Row],[S0_2]:[S2_2]],Table1[[#This Row],[S0_2]:[S2_2]],"&gt;="&amp;[[#This Row],[L_2]],Table1[[#This Row],[S0_2]:[S2_2]],"&lt;="&amp;[[#This Row],[U_2]])</f>
        <v>0</v>
      </c>
      <c r="AY242">
        <f>_xlfn.MAXIFS(Table1[[#This Row],[S0_2]:[S2_2]],Table1[[#This Row],[S0_2]:[S2_2]],"&gt;="&amp;[[#This Row],[L_2]],Table1[[#This Row],[S0_2]:[S2_2]],"&lt;="&amp;[[#This Row],[U_2]])</f>
        <v>0</v>
      </c>
      <c r="AZ242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42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42">
        <f>IF([[#This Row],[Std_2]]&gt;0,ROUND([[#This Row],[Range_2]]/(6*[[#This Row],[Std_2]]),2),0)</f>
        <v>0</v>
      </c>
      <c r="BC242">
        <f>IF([[#This Row],[Std_2]]&gt;0,ROUND(MIN(ABS([[#This Row],[U_2]]-[[#This Row],[Mean_2]])/(3*[[#This Row],[Std_2]]),ABS([[#This Row],[Mean_2]]-[[#This Row],[L_2]])/(3*[[#This Row],[Std_2]])),2),0)</f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K242">
        <v>52850000</v>
      </c>
      <c r="BL242">
        <v>52850000</v>
      </c>
      <c r="BM242">
        <v>52850000</v>
      </c>
      <c r="BO242" t="s">
        <v>73</v>
      </c>
      <c r="BP242" t="s">
        <v>77</v>
      </c>
    </row>
    <row r="243" spans="1:68">
      <c r="A243" t="s">
        <v>359</v>
      </c>
      <c r="B243" t="s">
        <v>134</v>
      </c>
      <c r="C243" t="s">
        <v>152</v>
      </c>
      <c r="D243" t="s">
        <v>260</v>
      </c>
      <c r="O243">
        <f>1</f>
        <v>0</v>
      </c>
      <c r="P243">
        <f>1</f>
        <v>0</v>
      </c>
      <c r="Q243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43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43">
        <f>[[#This Row],[U_1]]-[[#This Row],[L_1]]</f>
        <v>0</v>
      </c>
      <c r="T243">
        <f>COUNTIF(Table1[[#This Row],[S0_1]:[S1_1]],"&gt;"&amp;[[#This Row],[U_1]])+COUNTIF(Table1[[#This Row],[S0_1]:[S1_1]],"&lt;"&amp;[[#This Row],[L_1]])</f>
        <v>0</v>
      </c>
      <c r="V243">
        <f>_xlfn.MINIFS(Table1[[#This Row],[S0_1]:[S1_1]],Table1[[#This Row],[S0_1]:[S1_1]],"&gt;="&amp;[[#This Row],[L_1]],Table1[[#This Row],[S0_1]:[S1_1]],"&lt;="&amp;[[#This Row],[U_1]])</f>
        <v>0</v>
      </c>
      <c r="W243">
        <f>_xlfn.MAXIFS(Table1[[#This Row],[S0_1]:[S1_1]],Table1[[#This Row],[S0_1]:[S1_1]],"&gt;="&amp;[[#This Row],[L_1]],Table1[[#This Row],[S0_1]:[S1_1]],"&lt;="&amp;[[#This Row],[U_1]])</f>
        <v>0</v>
      </c>
      <c r="X243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43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43">
        <f>IF([[#This Row],[Std_1]]&gt;0,ROUND([[#This Row],[Range_1]]/(6*[[#This Row],[Std_1]]),2),0)</f>
        <v>0</v>
      </c>
      <c r="AA243">
        <f>IF([[#This Row],[Std_1]]&gt;0,ROUND(MIN(ABS([[#This Row],[U_1]]-[[#This Row],[Mean_1]])/(3*[[#This Row],[Std_1]]),ABS([[#This Row],[Mean_1]]-[[#This Row],[L_1]])/(3*[[#This Row],[Std_1]])),2),0)</f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I243">
        <v>193300000</v>
      </c>
      <c r="AJ243">
        <v>193300000</v>
      </c>
      <c r="AQ243">
        <f>1</f>
        <v>0</v>
      </c>
      <c r="AR243">
        <f>1</f>
        <v>0</v>
      </c>
      <c r="AS243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43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43">
        <f>[[#This Row],[U_2]]-[[#This Row],[L_2]]</f>
        <v>0</v>
      </c>
      <c r="AV243">
        <f>COUNTIF(Table1[[#This Row],[S0_2]:[S2_2]],"&gt;"&amp;[[#This Row],[U_2]])+COUNTIF(Table1[[#This Row],[S0_2]:[S2_2]],"&lt;"&amp;[[#This Row],[L_2]])</f>
        <v>0</v>
      </c>
      <c r="AX243">
        <f>_xlfn.MINIFS(Table1[[#This Row],[S0_2]:[S2_2]],Table1[[#This Row],[S0_2]:[S2_2]],"&gt;="&amp;[[#This Row],[L_2]],Table1[[#This Row],[S0_2]:[S2_2]],"&lt;="&amp;[[#This Row],[U_2]])</f>
        <v>0</v>
      </c>
      <c r="AY243">
        <f>_xlfn.MAXIFS(Table1[[#This Row],[S0_2]:[S2_2]],Table1[[#This Row],[S0_2]:[S2_2]],"&gt;="&amp;[[#This Row],[L_2]],Table1[[#This Row],[S0_2]:[S2_2]],"&lt;="&amp;[[#This Row],[U_2]])</f>
        <v>0</v>
      </c>
      <c r="AZ243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43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43">
        <f>IF([[#This Row],[Std_2]]&gt;0,ROUND([[#This Row],[Range_2]]/(6*[[#This Row],[Std_2]]),2),0)</f>
        <v>0</v>
      </c>
      <c r="BC243">
        <f>IF([[#This Row],[Std_2]]&gt;0,ROUND(MIN(ABS([[#This Row],[U_2]]-[[#This Row],[Mean_2]])/(3*[[#This Row],[Std_2]]),ABS([[#This Row],[Mean_2]]-[[#This Row],[L_2]])/(3*[[#This Row],[Std_2]])),2),0)</f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K243">
        <v>193300000</v>
      </c>
      <c r="BL243">
        <v>193300000</v>
      </c>
      <c r="BM243">
        <v>193300000</v>
      </c>
      <c r="BO243" t="s">
        <v>73</v>
      </c>
      <c r="BP243" t="s">
        <v>80</v>
      </c>
    </row>
    <row r="244" spans="1:68">
      <c r="A244" t="s">
        <v>360</v>
      </c>
      <c r="B244" t="s">
        <v>134</v>
      </c>
      <c r="C244" t="s">
        <v>152</v>
      </c>
      <c r="D244" t="s">
        <v>262</v>
      </c>
      <c r="O244">
        <f>1</f>
        <v>0</v>
      </c>
      <c r="P244">
        <f>1</f>
        <v>0</v>
      </c>
      <c r="Q244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44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44">
        <f>[[#This Row],[U_1]]-[[#This Row],[L_1]]</f>
        <v>0</v>
      </c>
      <c r="T244">
        <f>COUNTIF(Table1[[#This Row],[S0_1]:[S1_1]],"&gt;"&amp;[[#This Row],[U_1]])+COUNTIF(Table1[[#This Row],[S0_1]:[S1_1]],"&lt;"&amp;[[#This Row],[L_1]])</f>
        <v>0</v>
      </c>
      <c r="V244">
        <f>_xlfn.MINIFS(Table1[[#This Row],[S0_1]:[S1_1]],Table1[[#This Row],[S0_1]:[S1_1]],"&gt;="&amp;[[#This Row],[L_1]],Table1[[#This Row],[S0_1]:[S1_1]],"&lt;="&amp;[[#This Row],[U_1]])</f>
        <v>0</v>
      </c>
      <c r="W244">
        <f>_xlfn.MAXIFS(Table1[[#This Row],[S0_1]:[S1_1]],Table1[[#This Row],[S0_1]:[S1_1]],"&gt;="&amp;[[#This Row],[L_1]],Table1[[#This Row],[S0_1]:[S1_1]],"&lt;="&amp;[[#This Row],[U_1]])</f>
        <v>0</v>
      </c>
      <c r="X244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44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44">
        <f>IF([[#This Row],[Std_1]]&gt;0,ROUND([[#This Row],[Range_1]]/(6*[[#This Row],[Std_1]]),2),0)</f>
        <v>0</v>
      </c>
      <c r="AA244">
        <f>IF([[#This Row],[Std_1]]&gt;0,ROUND(MIN(ABS([[#This Row],[U_1]]-[[#This Row],[Mean_1]])/(3*[[#This Row],[Std_1]]),ABS([[#This Row],[Mean_1]]-[[#This Row],[L_1]])/(3*[[#This Row],[Std_1]])),2),0)</f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I244">
        <v>53170000</v>
      </c>
      <c r="AJ244">
        <v>53170000</v>
      </c>
      <c r="AQ244">
        <f>1</f>
        <v>0</v>
      </c>
      <c r="AR244">
        <f>1</f>
        <v>0</v>
      </c>
      <c r="AS244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44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44">
        <f>[[#This Row],[U_2]]-[[#This Row],[L_2]]</f>
        <v>0</v>
      </c>
      <c r="AV244">
        <f>COUNTIF(Table1[[#This Row],[S0_2]:[S2_2]],"&gt;"&amp;[[#This Row],[U_2]])+COUNTIF(Table1[[#This Row],[S0_2]:[S2_2]],"&lt;"&amp;[[#This Row],[L_2]])</f>
        <v>0</v>
      </c>
      <c r="AX244">
        <f>_xlfn.MINIFS(Table1[[#This Row],[S0_2]:[S2_2]],Table1[[#This Row],[S0_2]:[S2_2]],"&gt;="&amp;[[#This Row],[L_2]],Table1[[#This Row],[S0_2]:[S2_2]],"&lt;="&amp;[[#This Row],[U_2]])</f>
        <v>0</v>
      </c>
      <c r="AY244">
        <f>_xlfn.MAXIFS(Table1[[#This Row],[S0_2]:[S2_2]],Table1[[#This Row],[S0_2]:[S2_2]],"&gt;="&amp;[[#This Row],[L_2]],Table1[[#This Row],[S0_2]:[S2_2]],"&lt;="&amp;[[#This Row],[U_2]])</f>
        <v>0</v>
      </c>
      <c r="AZ244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44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44">
        <f>IF([[#This Row],[Std_2]]&gt;0,ROUND([[#This Row],[Range_2]]/(6*[[#This Row],[Std_2]]),2),0)</f>
        <v>0</v>
      </c>
      <c r="BC244">
        <f>IF([[#This Row],[Std_2]]&gt;0,ROUND(MIN(ABS([[#This Row],[U_2]]-[[#This Row],[Mean_2]])/(3*[[#This Row],[Std_2]]),ABS([[#This Row],[Mean_2]]-[[#This Row],[L_2]])/(3*[[#This Row],[Std_2]])),2),0)</f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K244">
        <v>53170000</v>
      </c>
      <c r="BL244">
        <v>53170000</v>
      </c>
      <c r="BM244">
        <v>53170000</v>
      </c>
      <c r="BO244" t="s">
        <v>83</v>
      </c>
      <c r="BP244" t="s">
        <v>77</v>
      </c>
    </row>
    <row r="245" spans="1:68">
      <c r="A245" t="s">
        <v>361</v>
      </c>
      <c r="B245" t="s">
        <v>134</v>
      </c>
      <c r="C245" t="s">
        <v>152</v>
      </c>
      <c r="D245" t="s">
        <v>264</v>
      </c>
      <c r="O245">
        <f>1</f>
        <v>0</v>
      </c>
      <c r="P245">
        <f>1</f>
        <v>0</v>
      </c>
      <c r="Q245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45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45">
        <f>[[#This Row],[U_1]]-[[#This Row],[L_1]]</f>
        <v>0</v>
      </c>
      <c r="T245">
        <f>COUNTIF(Table1[[#This Row],[S0_1]:[S1_1]],"&gt;"&amp;[[#This Row],[U_1]])+COUNTIF(Table1[[#This Row],[S0_1]:[S1_1]],"&lt;"&amp;[[#This Row],[L_1]])</f>
        <v>0</v>
      </c>
      <c r="V245">
        <f>_xlfn.MINIFS(Table1[[#This Row],[S0_1]:[S1_1]],Table1[[#This Row],[S0_1]:[S1_1]],"&gt;="&amp;[[#This Row],[L_1]],Table1[[#This Row],[S0_1]:[S1_1]],"&lt;="&amp;[[#This Row],[U_1]])</f>
        <v>0</v>
      </c>
      <c r="W245">
        <f>_xlfn.MAXIFS(Table1[[#This Row],[S0_1]:[S1_1]],Table1[[#This Row],[S0_1]:[S1_1]],"&gt;="&amp;[[#This Row],[L_1]],Table1[[#This Row],[S0_1]:[S1_1]],"&lt;="&amp;[[#This Row],[U_1]])</f>
        <v>0</v>
      </c>
      <c r="X245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45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45">
        <f>IF([[#This Row],[Std_1]]&gt;0,ROUND([[#This Row],[Range_1]]/(6*[[#This Row],[Std_1]]),2),0)</f>
        <v>0</v>
      </c>
      <c r="AA245">
        <f>IF([[#This Row],[Std_1]]&gt;0,ROUND(MIN(ABS([[#This Row],[U_1]]-[[#This Row],[Mean_1]])/(3*[[#This Row],[Std_1]]),ABS([[#This Row],[Mean_1]]-[[#This Row],[L_1]])/(3*[[#This Row],[Std_1]])),2),0)</f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I245">
        <v>193100000</v>
      </c>
      <c r="AJ245">
        <v>193100000</v>
      </c>
      <c r="AQ245">
        <f>1</f>
        <v>0</v>
      </c>
      <c r="AR245">
        <f>1</f>
        <v>0</v>
      </c>
      <c r="AS245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45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45">
        <f>[[#This Row],[U_2]]-[[#This Row],[L_2]]</f>
        <v>0</v>
      </c>
      <c r="AV245">
        <f>COUNTIF(Table1[[#This Row],[S0_2]:[S2_2]],"&gt;"&amp;[[#This Row],[U_2]])+COUNTIF(Table1[[#This Row],[S0_2]:[S2_2]],"&lt;"&amp;[[#This Row],[L_2]])</f>
        <v>0</v>
      </c>
      <c r="AX245">
        <f>_xlfn.MINIFS(Table1[[#This Row],[S0_2]:[S2_2]],Table1[[#This Row],[S0_2]:[S2_2]],"&gt;="&amp;[[#This Row],[L_2]],Table1[[#This Row],[S0_2]:[S2_2]],"&lt;="&amp;[[#This Row],[U_2]])</f>
        <v>0</v>
      </c>
      <c r="AY245">
        <f>_xlfn.MAXIFS(Table1[[#This Row],[S0_2]:[S2_2]],Table1[[#This Row],[S0_2]:[S2_2]],"&gt;="&amp;[[#This Row],[L_2]],Table1[[#This Row],[S0_2]:[S2_2]],"&lt;="&amp;[[#This Row],[U_2]])</f>
        <v>0</v>
      </c>
      <c r="AZ245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45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45">
        <f>IF([[#This Row],[Std_2]]&gt;0,ROUND([[#This Row],[Range_2]]/(6*[[#This Row],[Std_2]]),2),0)</f>
        <v>0</v>
      </c>
      <c r="BC245">
        <f>IF([[#This Row],[Std_2]]&gt;0,ROUND(MIN(ABS([[#This Row],[U_2]]-[[#This Row],[Mean_2]])/(3*[[#This Row],[Std_2]]),ABS([[#This Row],[Mean_2]]-[[#This Row],[L_2]])/(3*[[#This Row],[Std_2]])),2),0)</f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K245">
        <v>193100000</v>
      </c>
      <c r="BL245">
        <v>193100000</v>
      </c>
      <c r="BM245">
        <v>193100000</v>
      </c>
      <c r="BO245" t="s">
        <v>83</v>
      </c>
      <c r="BP245" t="s">
        <v>80</v>
      </c>
    </row>
    <row r="246" spans="1:68">
      <c r="A246" t="s">
        <v>362</v>
      </c>
      <c r="B246" t="s">
        <v>134</v>
      </c>
      <c r="C246" t="s">
        <v>152</v>
      </c>
      <c r="D246" t="s">
        <v>266</v>
      </c>
      <c r="O246">
        <f>1</f>
        <v>0</v>
      </c>
      <c r="P246">
        <f>1</f>
        <v>0</v>
      </c>
      <c r="Q246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46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46">
        <f>[[#This Row],[U_1]]-[[#This Row],[L_1]]</f>
        <v>0</v>
      </c>
      <c r="T246">
        <f>COUNTIF(Table1[[#This Row],[S0_1]:[S1_1]],"&gt;"&amp;[[#This Row],[U_1]])+COUNTIF(Table1[[#This Row],[S0_1]:[S1_1]],"&lt;"&amp;[[#This Row],[L_1]])</f>
        <v>0</v>
      </c>
      <c r="V246">
        <f>_xlfn.MINIFS(Table1[[#This Row],[S0_1]:[S1_1]],Table1[[#This Row],[S0_1]:[S1_1]],"&gt;="&amp;[[#This Row],[L_1]],Table1[[#This Row],[S0_1]:[S1_1]],"&lt;="&amp;[[#This Row],[U_1]])</f>
        <v>0</v>
      </c>
      <c r="W246">
        <f>_xlfn.MAXIFS(Table1[[#This Row],[S0_1]:[S1_1]],Table1[[#This Row],[S0_1]:[S1_1]],"&gt;="&amp;[[#This Row],[L_1]],Table1[[#This Row],[S0_1]:[S1_1]],"&lt;="&amp;[[#This Row],[U_1]])</f>
        <v>0</v>
      </c>
      <c r="X246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46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46">
        <f>IF([[#This Row],[Std_1]]&gt;0,ROUND([[#This Row],[Range_1]]/(6*[[#This Row],[Std_1]]),2),0)</f>
        <v>0</v>
      </c>
      <c r="AA246">
        <f>IF([[#This Row],[Std_1]]&gt;0,ROUND(MIN(ABS([[#This Row],[U_1]]-[[#This Row],[Mean_1]])/(3*[[#This Row],[Std_1]]),ABS([[#This Row],[Mean_1]]-[[#This Row],[L_1]])/(3*[[#This Row],[Std_1]])),2),0)</f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I246">
        <v>125200000</v>
      </c>
      <c r="AJ246">
        <v>125200000</v>
      </c>
      <c r="AQ246">
        <f>1</f>
        <v>0</v>
      </c>
      <c r="AR246">
        <f>1</f>
        <v>0</v>
      </c>
      <c r="AS246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46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46">
        <f>[[#This Row],[U_2]]-[[#This Row],[L_2]]</f>
        <v>0</v>
      </c>
      <c r="AV246">
        <f>COUNTIF(Table1[[#This Row],[S0_2]:[S2_2]],"&gt;"&amp;[[#This Row],[U_2]])+COUNTIF(Table1[[#This Row],[S0_2]:[S2_2]],"&lt;"&amp;[[#This Row],[L_2]])</f>
        <v>0</v>
      </c>
      <c r="AX246">
        <f>_xlfn.MINIFS(Table1[[#This Row],[S0_2]:[S2_2]],Table1[[#This Row],[S0_2]:[S2_2]],"&gt;="&amp;[[#This Row],[L_2]],Table1[[#This Row],[S0_2]:[S2_2]],"&lt;="&amp;[[#This Row],[U_2]])</f>
        <v>0</v>
      </c>
      <c r="AY246">
        <f>_xlfn.MAXIFS(Table1[[#This Row],[S0_2]:[S2_2]],Table1[[#This Row],[S0_2]:[S2_2]],"&gt;="&amp;[[#This Row],[L_2]],Table1[[#This Row],[S0_2]:[S2_2]],"&lt;="&amp;[[#This Row],[U_2]])</f>
        <v>0</v>
      </c>
      <c r="AZ246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46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46">
        <f>IF([[#This Row],[Std_2]]&gt;0,ROUND([[#This Row],[Range_2]]/(6*[[#This Row],[Std_2]]),2),0)</f>
        <v>0</v>
      </c>
      <c r="BC246">
        <f>IF([[#This Row],[Std_2]]&gt;0,ROUND(MIN(ABS([[#This Row],[U_2]]-[[#This Row],[Mean_2]])/(3*[[#This Row],[Std_2]]),ABS([[#This Row],[Mean_2]]-[[#This Row],[L_2]])/(3*[[#This Row],[Std_2]])),2),0)</f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K246">
        <v>125200000</v>
      </c>
      <c r="BL246">
        <v>125200000</v>
      </c>
      <c r="BM246">
        <v>125200000</v>
      </c>
      <c r="BO246" t="s">
        <v>83</v>
      </c>
      <c r="BP246" t="s">
        <v>74</v>
      </c>
    </row>
    <row r="247" spans="1:68">
      <c r="A247" t="s">
        <v>363</v>
      </c>
      <c r="B247" t="s">
        <v>134</v>
      </c>
      <c r="C247" t="s">
        <v>152</v>
      </c>
      <c r="D247" t="s">
        <v>268</v>
      </c>
      <c r="O247">
        <f>1</f>
        <v>0</v>
      </c>
      <c r="P247">
        <f>1</f>
        <v>0</v>
      </c>
      <c r="Q247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47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47">
        <f>[[#This Row],[U_1]]-[[#This Row],[L_1]]</f>
        <v>0</v>
      </c>
      <c r="T247">
        <f>COUNTIF(Table1[[#This Row],[S0_1]:[S1_1]],"&gt;"&amp;[[#This Row],[U_1]])+COUNTIF(Table1[[#This Row],[S0_1]:[S1_1]],"&lt;"&amp;[[#This Row],[L_1]])</f>
        <v>0</v>
      </c>
      <c r="V247">
        <f>_xlfn.MINIFS(Table1[[#This Row],[S0_1]:[S1_1]],Table1[[#This Row],[S0_1]:[S1_1]],"&gt;="&amp;[[#This Row],[L_1]],Table1[[#This Row],[S0_1]:[S1_1]],"&lt;="&amp;[[#This Row],[U_1]])</f>
        <v>0</v>
      </c>
      <c r="W247">
        <f>_xlfn.MAXIFS(Table1[[#This Row],[S0_1]:[S1_1]],Table1[[#This Row],[S0_1]:[S1_1]],"&gt;="&amp;[[#This Row],[L_1]],Table1[[#This Row],[S0_1]:[S1_1]],"&lt;="&amp;[[#This Row],[U_1]])</f>
        <v>0</v>
      </c>
      <c r="X247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47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47">
        <f>IF([[#This Row],[Std_1]]&gt;0,ROUND([[#This Row],[Range_1]]/(6*[[#This Row],[Std_1]]),2),0)</f>
        <v>0</v>
      </c>
      <c r="AA247">
        <f>IF([[#This Row],[Std_1]]&gt;0,ROUND(MIN(ABS([[#This Row],[U_1]]-[[#This Row],[Mean_1]])/(3*[[#This Row],[Std_1]]),ABS([[#This Row],[Mean_1]]-[[#This Row],[L_1]])/(3*[[#This Row],[Std_1]])),2),0)</f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I247">
        <v>97860000</v>
      </c>
      <c r="AJ247">
        <v>97860000</v>
      </c>
      <c r="AQ247">
        <f>1</f>
        <v>0</v>
      </c>
      <c r="AR247">
        <f>1</f>
        <v>0</v>
      </c>
      <c r="AS247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47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47">
        <f>[[#This Row],[U_2]]-[[#This Row],[L_2]]</f>
        <v>0</v>
      </c>
      <c r="AV247">
        <f>COUNTIF(Table1[[#This Row],[S0_2]:[S2_2]],"&gt;"&amp;[[#This Row],[U_2]])+COUNTIF(Table1[[#This Row],[S0_2]:[S2_2]],"&lt;"&amp;[[#This Row],[L_2]])</f>
        <v>0</v>
      </c>
      <c r="AX247">
        <f>_xlfn.MINIFS(Table1[[#This Row],[S0_2]:[S2_2]],Table1[[#This Row],[S0_2]:[S2_2]],"&gt;="&amp;[[#This Row],[L_2]],Table1[[#This Row],[S0_2]:[S2_2]],"&lt;="&amp;[[#This Row],[U_2]])</f>
        <v>0</v>
      </c>
      <c r="AY247">
        <f>_xlfn.MAXIFS(Table1[[#This Row],[S0_2]:[S2_2]],Table1[[#This Row],[S0_2]:[S2_2]],"&gt;="&amp;[[#This Row],[L_2]],Table1[[#This Row],[S0_2]:[S2_2]],"&lt;="&amp;[[#This Row],[U_2]])</f>
        <v>0</v>
      </c>
      <c r="AZ247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47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47">
        <f>IF([[#This Row],[Std_2]]&gt;0,ROUND([[#This Row],[Range_2]]/(6*[[#This Row],[Std_2]]),2),0)</f>
        <v>0</v>
      </c>
      <c r="BC247">
        <f>IF([[#This Row],[Std_2]]&gt;0,ROUND(MIN(ABS([[#This Row],[U_2]]-[[#This Row],[Mean_2]])/(3*[[#This Row],[Std_2]]),ABS([[#This Row],[Mean_2]]-[[#This Row],[L_2]])/(3*[[#This Row],[Std_2]])),2),0)</f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K247">
        <v>97860000</v>
      </c>
      <c r="BL247">
        <v>97860000</v>
      </c>
      <c r="BM247">
        <v>97860000</v>
      </c>
      <c r="BO247" t="s">
        <v>73</v>
      </c>
      <c r="BP247" t="s">
        <v>90</v>
      </c>
    </row>
    <row r="248" spans="1:68">
      <c r="A248" t="s">
        <v>364</v>
      </c>
      <c r="B248" t="s">
        <v>134</v>
      </c>
      <c r="C248" t="s">
        <v>152</v>
      </c>
      <c r="D248" t="s">
        <v>270</v>
      </c>
      <c r="O248">
        <f>1</f>
        <v>0</v>
      </c>
      <c r="P248">
        <f>1</f>
        <v>0</v>
      </c>
      <c r="Q248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48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48">
        <f>[[#This Row],[U_1]]-[[#This Row],[L_1]]</f>
        <v>0</v>
      </c>
      <c r="T248">
        <f>COUNTIF(Table1[[#This Row],[S0_1]:[S1_1]],"&gt;"&amp;[[#This Row],[U_1]])+COUNTIF(Table1[[#This Row],[S0_1]:[S1_1]],"&lt;"&amp;[[#This Row],[L_1]])</f>
        <v>0</v>
      </c>
      <c r="V248">
        <f>_xlfn.MINIFS(Table1[[#This Row],[S0_1]:[S1_1]],Table1[[#This Row],[S0_1]:[S1_1]],"&gt;="&amp;[[#This Row],[L_1]],Table1[[#This Row],[S0_1]:[S1_1]],"&lt;="&amp;[[#This Row],[U_1]])</f>
        <v>0</v>
      </c>
      <c r="W248">
        <f>_xlfn.MAXIFS(Table1[[#This Row],[S0_1]:[S1_1]],Table1[[#This Row],[S0_1]:[S1_1]],"&gt;="&amp;[[#This Row],[L_1]],Table1[[#This Row],[S0_1]:[S1_1]],"&lt;="&amp;[[#This Row],[U_1]])</f>
        <v>0</v>
      </c>
      <c r="X248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48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48">
        <f>IF([[#This Row],[Std_1]]&gt;0,ROUND([[#This Row],[Range_1]]/(6*[[#This Row],[Std_1]]),2),0)</f>
        <v>0</v>
      </c>
      <c r="AA248">
        <f>IF([[#This Row],[Std_1]]&gt;0,ROUND(MIN(ABS([[#This Row],[U_1]]-[[#This Row],[Mean_1]])/(3*[[#This Row],[Std_1]]),ABS([[#This Row],[Mean_1]]-[[#This Row],[L_1]])/(3*[[#This Row],[Std_1]])),2),0)</f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I248">
        <v>67870000</v>
      </c>
      <c r="AJ248">
        <v>67870000</v>
      </c>
      <c r="AQ248">
        <f>1</f>
        <v>0</v>
      </c>
      <c r="AR248">
        <f>1</f>
        <v>0</v>
      </c>
      <c r="AS248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48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48">
        <f>[[#This Row],[U_2]]-[[#This Row],[L_2]]</f>
        <v>0</v>
      </c>
      <c r="AV248">
        <f>COUNTIF(Table1[[#This Row],[S0_2]:[S2_2]],"&gt;"&amp;[[#This Row],[U_2]])+COUNTIF(Table1[[#This Row],[S0_2]:[S2_2]],"&lt;"&amp;[[#This Row],[L_2]])</f>
        <v>0</v>
      </c>
      <c r="AX248">
        <f>_xlfn.MINIFS(Table1[[#This Row],[S0_2]:[S2_2]],Table1[[#This Row],[S0_2]:[S2_2]],"&gt;="&amp;[[#This Row],[L_2]],Table1[[#This Row],[S0_2]:[S2_2]],"&lt;="&amp;[[#This Row],[U_2]])</f>
        <v>0</v>
      </c>
      <c r="AY248">
        <f>_xlfn.MAXIFS(Table1[[#This Row],[S0_2]:[S2_2]],Table1[[#This Row],[S0_2]:[S2_2]],"&gt;="&amp;[[#This Row],[L_2]],Table1[[#This Row],[S0_2]:[S2_2]],"&lt;="&amp;[[#This Row],[U_2]])</f>
        <v>0</v>
      </c>
      <c r="AZ248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48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48">
        <f>IF([[#This Row],[Std_2]]&gt;0,ROUND([[#This Row],[Range_2]]/(6*[[#This Row],[Std_2]]),2),0)</f>
        <v>0</v>
      </c>
      <c r="BC248">
        <f>IF([[#This Row],[Std_2]]&gt;0,ROUND(MIN(ABS([[#This Row],[U_2]]-[[#This Row],[Mean_2]])/(3*[[#This Row],[Std_2]]),ABS([[#This Row],[Mean_2]]-[[#This Row],[L_2]])/(3*[[#This Row],[Std_2]])),2),0)</f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K248">
        <v>67870000</v>
      </c>
      <c r="BL248">
        <v>67870000</v>
      </c>
      <c r="BM248">
        <v>67870000</v>
      </c>
      <c r="BO248" t="s">
        <v>73</v>
      </c>
      <c r="BP248" t="s">
        <v>93</v>
      </c>
    </row>
    <row r="249" spans="1:68">
      <c r="A249" t="s">
        <v>365</v>
      </c>
      <c r="B249" t="s">
        <v>134</v>
      </c>
      <c r="C249" t="s">
        <v>152</v>
      </c>
      <c r="D249" t="s">
        <v>272</v>
      </c>
      <c r="O249">
        <f>1</f>
        <v>0</v>
      </c>
      <c r="P249">
        <f>1</f>
        <v>0</v>
      </c>
      <c r="Q249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49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49">
        <f>[[#This Row],[U_1]]-[[#This Row],[L_1]]</f>
        <v>0</v>
      </c>
      <c r="T249">
        <f>COUNTIF(Table1[[#This Row],[S0_1]:[S1_1]],"&gt;"&amp;[[#This Row],[U_1]])+COUNTIF(Table1[[#This Row],[S0_1]:[S1_1]],"&lt;"&amp;[[#This Row],[L_1]])</f>
        <v>0</v>
      </c>
      <c r="V249">
        <f>_xlfn.MINIFS(Table1[[#This Row],[S0_1]:[S1_1]],Table1[[#This Row],[S0_1]:[S1_1]],"&gt;="&amp;[[#This Row],[L_1]],Table1[[#This Row],[S0_1]:[S1_1]],"&lt;="&amp;[[#This Row],[U_1]])</f>
        <v>0</v>
      </c>
      <c r="W249">
        <f>_xlfn.MAXIFS(Table1[[#This Row],[S0_1]:[S1_1]],Table1[[#This Row],[S0_1]:[S1_1]],"&gt;="&amp;[[#This Row],[L_1]],Table1[[#This Row],[S0_1]:[S1_1]],"&lt;="&amp;[[#This Row],[U_1]])</f>
        <v>0</v>
      </c>
      <c r="X249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49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49">
        <f>IF([[#This Row],[Std_1]]&gt;0,ROUND([[#This Row],[Range_1]]/(6*[[#This Row],[Std_1]]),2),0)</f>
        <v>0</v>
      </c>
      <c r="AA249">
        <f>IF([[#This Row],[Std_1]]&gt;0,ROUND(MIN(ABS([[#This Row],[U_1]]-[[#This Row],[Mean_1]])/(3*[[#This Row],[Std_1]]),ABS([[#This Row],[Mean_1]]-[[#This Row],[L_1]])/(3*[[#This Row],[Std_1]])),2),0)</f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I249">
        <v>53040000</v>
      </c>
      <c r="AJ249">
        <v>53040000</v>
      </c>
      <c r="AQ249">
        <f>1</f>
        <v>0</v>
      </c>
      <c r="AR249">
        <f>1</f>
        <v>0</v>
      </c>
      <c r="AS249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49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49">
        <f>[[#This Row],[U_2]]-[[#This Row],[L_2]]</f>
        <v>0</v>
      </c>
      <c r="AV249">
        <f>COUNTIF(Table1[[#This Row],[S0_2]:[S2_2]],"&gt;"&amp;[[#This Row],[U_2]])+COUNTIF(Table1[[#This Row],[S0_2]:[S2_2]],"&lt;"&amp;[[#This Row],[L_2]])</f>
        <v>0</v>
      </c>
      <c r="AX249">
        <f>_xlfn.MINIFS(Table1[[#This Row],[S0_2]:[S2_2]],Table1[[#This Row],[S0_2]:[S2_2]],"&gt;="&amp;[[#This Row],[L_2]],Table1[[#This Row],[S0_2]:[S2_2]],"&lt;="&amp;[[#This Row],[U_2]])</f>
        <v>0</v>
      </c>
      <c r="AY249">
        <f>_xlfn.MAXIFS(Table1[[#This Row],[S0_2]:[S2_2]],Table1[[#This Row],[S0_2]:[S2_2]],"&gt;="&amp;[[#This Row],[L_2]],Table1[[#This Row],[S0_2]:[S2_2]],"&lt;="&amp;[[#This Row],[U_2]])</f>
        <v>0</v>
      </c>
      <c r="AZ249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49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49">
        <f>IF([[#This Row],[Std_2]]&gt;0,ROUND([[#This Row],[Range_2]]/(6*[[#This Row],[Std_2]]),2),0)</f>
        <v>0</v>
      </c>
      <c r="BC249">
        <f>IF([[#This Row],[Std_2]]&gt;0,ROUND(MIN(ABS([[#This Row],[U_2]]-[[#This Row],[Mean_2]])/(3*[[#This Row],[Std_2]]),ABS([[#This Row],[Mean_2]]-[[#This Row],[L_2]])/(3*[[#This Row],[Std_2]])),2),0)</f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K249">
        <v>53040000</v>
      </c>
      <c r="BL249">
        <v>53040000</v>
      </c>
      <c r="BM249">
        <v>53040000</v>
      </c>
      <c r="BO249" t="s">
        <v>96</v>
      </c>
      <c r="BP249" t="s">
        <v>77</v>
      </c>
    </row>
    <row r="250" spans="1:68">
      <c r="A250" t="s">
        <v>366</v>
      </c>
      <c r="B250" t="s">
        <v>134</v>
      </c>
      <c r="C250" t="s">
        <v>152</v>
      </c>
      <c r="D250" t="s">
        <v>274</v>
      </c>
      <c r="O250">
        <f>1</f>
        <v>0</v>
      </c>
      <c r="P250">
        <f>1</f>
        <v>0</v>
      </c>
      <c r="Q250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50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50">
        <f>[[#This Row],[U_1]]-[[#This Row],[L_1]]</f>
        <v>0</v>
      </c>
      <c r="T250">
        <f>COUNTIF(Table1[[#This Row],[S0_1]:[S1_1]],"&gt;"&amp;[[#This Row],[U_1]])+COUNTIF(Table1[[#This Row],[S0_1]:[S1_1]],"&lt;"&amp;[[#This Row],[L_1]])</f>
        <v>0</v>
      </c>
      <c r="V250">
        <f>_xlfn.MINIFS(Table1[[#This Row],[S0_1]:[S1_1]],Table1[[#This Row],[S0_1]:[S1_1]],"&gt;="&amp;[[#This Row],[L_1]],Table1[[#This Row],[S0_1]:[S1_1]],"&lt;="&amp;[[#This Row],[U_1]])</f>
        <v>0</v>
      </c>
      <c r="W250">
        <f>_xlfn.MAXIFS(Table1[[#This Row],[S0_1]:[S1_1]],Table1[[#This Row],[S0_1]:[S1_1]],"&gt;="&amp;[[#This Row],[L_1]],Table1[[#This Row],[S0_1]:[S1_1]],"&lt;="&amp;[[#This Row],[U_1]])</f>
        <v>0</v>
      </c>
      <c r="X250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50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50">
        <f>IF([[#This Row],[Std_1]]&gt;0,ROUND([[#This Row],[Range_1]]/(6*[[#This Row],[Std_1]]),2),0)</f>
        <v>0</v>
      </c>
      <c r="AA250">
        <f>IF([[#This Row],[Std_1]]&gt;0,ROUND(MIN(ABS([[#This Row],[U_1]]-[[#This Row],[Mean_1]])/(3*[[#This Row],[Std_1]]),ABS([[#This Row],[Mean_1]]-[[#This Row],[L_1]])/(3*[[#This Row],[Std_1]])),2),0)</f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I250">
        <v>65700000</v>
      </c>
      <c r="AJ250">
        <v>65700000</v>
      </c>
      <c r="AQ250">
        <f>1</f>
        <v>0</v>
      </c>
      <c r="AR250">
        <f>1</f>
        <v>0</v>
      </c>
      <c r="AS250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50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50">
        <f>[[#This Row],[U_2]]-[[#This Row],[L_2]]</f>
        <v>0</v>
      </c>
      <c r="AV250">
        <f>COUNTIF(Table1[[#This Row],[S0_2]:[S2_2]],"&gt;"&amp;[[#This Row],[U_2]])+COUNTIF(Table1[[#This Row],[S0_2]:[S2_2]],"&lt;"&amp;[[#This Row],[L_2]])</f>
        <v>0</v>
      </c>
      <c r="AX250">
        <f>_xlfn.MINIFS(Table1[[#This Row],[S0_2]:[S2_2]],Table1[[#This Row],[S0_2]:[S2_2]],"&gt;="&amp;[[#This Row],[L_2]],Table1[[#This Row],[S0_2]:[S2_2]],"&lt;="&amp;[[#This Row],[U_2]])</f>
        <v>0</v>
      </c>
      <c r="AY250">
        <f>_xlfn.MAXIFS(Table1[[#This Row],[S0_2]:[S2_2]],Table1[[#This Row],[S0_2]:[S2_2]],"&gt;="&amp;[[#This Row],[L_2]],Table1[[#This Row],[S0_2]:[S2_2]],"&lt;="&amp;[[#This Row],[U_2]])</f>
        <v>0</v>
      </c>
      <c r="AZ250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50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50">
        <f>IF([[#This Row],[Std_2]]&gt;0,ROUND([[#This Row],[Range_2]]/(6*[[#This Row],[Std_2]]),2),0)</f>
        <v>0</v>
      </c>
      <c r="BC250">
        <f>IF([[#This Row],[Std_2]]&gt;0,ROUND(MIN(ABS([[#This Row],[U_2]]-[[#This Row],[Mean_2]])/(3*[[#This Row],[Std_2]]),ABS([[#This Row],[Mean_2]]-[[#This Row],[L_2]])/(3*[[#This Row],[Std_2]])),2),0)</f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K250">
        <v>65700000</v>
      </c>
      <c r="BL250">
        <v>65700000</v>
      </c>
      <c r="BM250">
        <v>65700000</v>
      </c>
      <c r="BO250" t="s">
        <v>83</v>
      </c>
      <c r="BP250" t="s">
        <v>93</v>
      </c>
    </row>
    <row r="251" spans="1:68">
      <c r="A251" t="s">
        <v>367</v>
      </c>
      <c r="B251" t="s">
        <v>134</v>
      </c>
      <c r="C251" t="s">
        <v>152</v>
      </c>
      <c r="D251" t="s">
        <v>276</v>
      </c>
      <c r="O251">
        <f>1</f>
        <v>0</v>
      </c>
      <c r="P251">
        <f>1</f>
        <v>0</v>
      </c>
      <c r="Q251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51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51">
        <f>[[#This Row],[U_1]]-[[#This Row],[L_1]]</f>
        <v>0</v>
      </c>
      <c r="T251">
        <f>COUNTIF(Table1[[#This Row],[S0_1]:[S1_1]],"&gt;"&amp;[[#This Row],[U_1]])+COUNTIF(Table1[[#This Row],[S0_1]:[S1_1]],"&lt;"&amp;[[#This Row],[L_1]])</f>
        <v>0</v>
      </c>
      <c r="V251">
        <f>_xlfn.MINIFS(Table1[[#This Row],[S0_1]:[S1_1]],Table1[[#This Row],[S0_1]:[S1_1]],"&gt;="&amp;[[#This Row],[L_1]],Table1[[#This Row],[S0_1]:[S1_1]],"&lt;="&amp;[[#This Row],[U_1]])</f>
        <v>0</v>
      </c>
      <c r="W251">
        <f>_xlfn.MAXIFS(Table1[[#This Row],[S0_1]:[S1_1]],Table1[[#This Row],[S0_1]:[S1_1]],"&gt;="&amp;[[#This Row],[L_1]],Table1[[#This Row],[S0_1]:[S1_1]],"&lt;="&amp;[[#This Row],[U_1]])</f>
        <v>0</v>
      </c>
      <c r="X251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51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51">
        <f>IF([[#This Row],[Std_1]]&gt;0,ROUND([[#This Row],[Range_1]]/(6*[[#This Row],[Std_1]]),2),0)</f>
        <v>0</v>
      </c>
      <c r="AA251">
        <f>IF([[#This Row],[Std_1]]&gt;0,ROUND(MIN(ABS([[#This Row],[U_1]]-[[#This Row],[Mean_1]])/(3*[[#This Row],[Std_1]]),ABS([[#This Row],[Mean_1]]-[[#This Row],[L_1]])/(3*[[#This Row],[Std_1]])),2),0)</f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I251">
        <v>94780000</v>
      </c>
      <c r="AJ251">
        <v>94780000</v>
      </c>
      <c r="AQ251">
        <f>1</f>
        <v>0</v>
      </c>
      <c r="AR251">
        <f>1</f>
        <v>0</v>
      </c>
      <c r="AS251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51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51">
        <f>[[#This Row],[U_2]]-[[#This Row],[L_2]]</f>
        <v>0</v>
      </c>
      <c r="AV251">
        <f>COUNTIF(Table1[[#This Row],[S0_2]:[S2_2]],"&gt;"&amp;[[#This Row],[U_2]])+COUNTIF(Table1[[#This Row],[S0_2]:[S2_2]],"&lt;"&amp;[[#This Row],[L_2]])</f>
        <v>0</v>
      </c>
      <c r="AX251">
        <f>_xlfn.MINIFS(Table1[[#This Row],[S0_2]:[S2_2]],Table1[[#This Row],[S0_2]:[S2_2]],"&gt;="&amp;[[#This Row],[L_2]],Table1[[#This Row],[S0_2]:[S2_2]],"&lt;="&amp;[[#This Row],[U_2]])</f>
        <v>0</v>
      </c>
      <c r="AY251">
        <f>_xlfn.MAXIFS(Table1[[#This Row],[S0_2]:[S2_2]],Table1[[#This Row],[S0_2]:[S2_2]],"&gt;="&amp;[[#This Row],[L_2]],Table1[[#This Row],[S0_2]:[S2_2]],"&lt;="&amp;[[#This Row],[U_2]])</f>
        <v>0</v>
      </c>
      <c r="AZ251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51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51">
        <f>IF([[#This Row],[Std_2]]&gt;0,ROUND([[#This Row],[Range_2]]/(6*[[#This Row],[Std_2]]),2),0)</f>
        <v>0</v>
      </c>
      <c r="BC251">
        <f>IF([[#This Row],[Std_2]]&gt;0,ROUND(MIN(ABS([[#This Row],[U_2]]-[[#This Row],[Mean_2]])/(3*[[#This Row],[Std_2]]),ABS([[#This Row],[Mean_2]]-[[#This Row],[L_2]])/(3*[[#This Row],[Std_2]])),2),0)</f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K251">
        <v>94780000</v>
      </c>
      <c r="BL251">
        <v>94780000</v>
      </c>
      <c r="BM251">
        <v>94780000</v>
      </c>
      <c r="BO251" t="s">
        <v>83</v>
      </c>
      <c r="BP251" t="s">
        <v>90</v>
      </c>
    </row>
    <row r="252" spans="1:68">
      <c r="A252" t="s">
        <v>368</v>
      </c>
      <c r="B252" t="s">
        <v>134</v>
      </c>
      <c r="C252" t="s">
        <v>152</v>
      </c>
      <c r="D252" t="s">
        <v>278</v>
      </c>
      <c r="O252">
        <f>1</f>
        <v>0</v>
      </c>
      <c r="P252">
        <f>1</f>
        <v>0</v>
      </c>
      <c r="Q252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52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52">
        <f>[[#This Row],[U_1]]-[[#This Row],[L_1]]</f>
        <v>0</v>
      </c>
      <c r="T252">
        <f>COUNTIF(Table1[[#This Row],[S0_1]:[S1_1]],"&gt;"&amp;[[#This Row],[U_1]])+COUNTIF(Table1[[#This Row],[S0_1]:[S1_1]],"&lt;"&amp;[[#This Row],[L_1]])</f>
        <v>0</v>
      </c>
      <c r="V252">
        <f>_xlfn.MINIFS(Table1[[#This Row],[S0_1]:[S1_1]],Table1[[#This Row],[S0_1]:[S1_1]],"&gt;="&amp;[[#This Row],[L_1]],Table1[[#This Row],[S0_1]:[S1_1]],"&lt;="&amp;[[#This Row],[U_1]])</f>
        <v>0</v>
      </c>
      <c r="W252">
        <f>_xlfn.MAXIFS(Table1[[#This Row],[S0_1]:[S1_1]],Table1[[#This Row],[S0_1]:[S1_1]],"&gt;="&amp;[[#This Row],[L_1]],Table1[[#This Row],[S0_1]:[S1_1]],"&lt;="&amp;[[#This Row],[U_1]])</f>
        <v>0</v>
      </c>
      <c r="X252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52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52">
        <f>IF([[#This Row],[Std_1]]&gt;0,ROUND([[#This Row],[Range_1]]/(6*[[#This Row],[Std_1]]),2),0)</f>
        <v>0</v>
      </c>
      <c r="AA252">
        <f>IF([[#This Row],[Std_1]]&gt;0,ROUND(MIN(ABS([[#This Row],[U_1]]-[[#This Row],[Mean_1]])/(3*[[#This Row],[Std_1]]),ABS([[#This Row],[Mean_1]]-[[#This Row],[L_1]])/(3*[[#This Row],[Std_1]])),2),0)</f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I252">
        <v>123300000</v>
      </c>
      <c r="AJ252">
        <v>123300000</v>
      </c>
      <c r="AQ252">
        <f>1</f>
        <v>0</v>
      </c>
      <c r="AR252">
        <f>1</f>
        <v>0</v>
      </c>
      <c r="AS252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52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52">
        <f>[[#This Row],[U_2]]-[[#This Row],[L_2]]</f>
        <v>0</v>
      </c>
      <c r="AV252">
        <f>COUNTIF(Table1[[#This Row],[S0_2]:[S2_2]],"&gt;"&amp;[[#This Row],[U_2]])+COUNTIF(Table1[[#This Row],[S0_2]:[S2_2]],"&lt;"&amp;[[#This Row],[L_2]])</f>
        <v>0</v>
      </c>
      <c r="AX252">
        <f>_xlfn.MINIFS(Table1[[#This Row],[S0_2]:[S2_2]],Table1[[#This Row],[S0_2]:[S2_2]],"&gt;="&amp;[[#This Row],[L_2]],Table1[[#This Row],[S0_2]:[S2_2]],"&lt;="&amp;[[#This Row],[U_2]])</f>
        <v>0</v>
      </c>
      <c r="AY252">
        <f>_xlfn.MAXIFS(Table1[[#This Row],[S0_2]:[S2_2]],Table1[[#This Row],[S0_2]:[S2_2]],"&gt;="&amp;[[#This Row],[L_2]],Table1[[#This Row],[S0_2]:[S2_2]],"&lt;="&amp;[[#This Row],[U_2]])</f>
        <v>0</v>
      </c>
      <c r="AZ252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52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52">
        <f>IF([[#This Row],[Std_2]]&gt;0,ROUND([[#This Row],[Range_2]]/(6*[[#This Row],[Std_2]]),2),0)</f>
        <v>0</v>
      </c>
      <c r="BC252">
        <f>IF([[#This Row],[Std_2]]&gt;0,ROUND(MIN(ABS([[#This Row],[U_2]]-[[#This Row],[Mean_2]])/(3*[[#This Row],[Std_2]]),ABS([[#This Row],[Mean_2]]-[[#This Row],[L_2]])/(3*[[#This Row],[Std_2]])),2),0)</f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K252">
        <v>123300000</v>
      </c>
      <c r="BL252">
        <v>123300000</v>
      </c>
      <c r="BM252">
        <v>123300000</v>
      </c>
      <c r="BO252" t="s">
        <v>96</v>
      </c>
      <c r="BP252" t="s">
        <v>74</v>
      </c>
    </row>
    <row r="253" spans="1:68">
      <c r="A253" t="s">
        <v>369</v>
      </c>
      <c r="B253" t="s">
        <v>134</v>
      </c>
      <c r="C253" t="s">
        <v>152</v>
      </c>
      <c r="D253" t="s">
        <v>280</v>
      </c>
      <c r="O253">
        <f>1</f>
        <v>0</v>
      </c>
      <c r="P253">
        <f>1</f>
        <v>0</v>
      </c>
      <c r="Q253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53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53">
        <f>[[#This Row],[U_1]]-[[#This Row],[L_1]]</f>
        <v>0</v>
      </c>
      <c r="T253">
        <f>COUNTIF(Table1[[#This Row],[S0_1]:[S1_1]],"&gt;"&amp;[[#This Row],[U_1]])+COUNTIF(Table1[[#This Row],[S0_1]:[S1_1]],"&lt;"&amp;[[#This Row],[L_1]])</f>
        <v>0</v>
      </c>
      <c r="V253">
        <f>_xlfn.MINIFS(Table1[[#This Row],[S0_1]:[S1_1]],Table1[[#This Row],[S0_1]:[S1_1]],"&gt;="&amp;[[#This Row],[L_1]],Table1[[#This Row],[S0_1]:[S1_1]],"&lt;="&amp;[[#This Row],[U_1]])</f>
        <v>0</v>
      </c>
      <c r="W253">
        <f>_xlfn.MAXIFS(Table1[[#This Row],[S0_1]:[S1_1]],Table1[[#This Row],[S0_1]:[S1_1]],"&gt;="&amp;[[#This Row],[L_1]],Table1[[#This Row],[S0_1]:[S1_1]],"&lt;="&amp;[[#This Row],[U_1]])</f>
        <v>0</v>
      </c>
      <c r="X253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53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53">
        <f>IF([[#This Row],[Std_1]]&gt;0,ROUND([[#This Row],[Range_1]]/(6*[[#This Row],[Std_1]]),2),0)</f>
        <v>0</v>
      </c>
      <c r="AA253">
        <f>IF([[#This Row],[Std_1]]&gt;0,ROUND(MIN(ABS([[#This Row],[U_1]]-[[#This Row],[Mean_1]])/(3*[[#This Row],[Std_1]]),ABS([[#This Row],[Mean_1]]-[[#This Row],[L_1]])/(3*[[#This Row],[Std_1]])),2),0)</f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I253">
        <v>151500000</v>
      </c>
      <c r="AJ253">
        <v>151500000</v>
      </c>
      <c r="AQ253">
        <f>1</f>
        <v>0</v>
      </c>
      <c r="AR253">
        <f>1</f>
        <v>0</v>
      </c>
      <c r="AS253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53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53">
        <f>[[#This Row],[U_2]]-[[#This Row],[L_2]]</f>
        <v>0</v>
      </c>
      <c r="AV253">
        <f>COUNTIF(Table1[[#This Row],[S0_2]:[S2_2]],"&gt;"&amp;[[#This Row],[U_2]])+COUNTIF(Table1[[#This Row],[S0_2]:[S2_2]],"&lt;"&amp;[[#This Row],[L_2]])</f>
        <v>0</v>
      </c>
      <c r="AX253">
        <f>_xlfn.MINIFS(Table1[[#This Row],[S0_2]:[S2_2]],Table1[[#This Row],[S0_2]:[S2_2]],"&gt;="&amp;[[#This Row],[L_2]],Table1[[#This Row],[S0_2]:[S2_2]],"&lt;="&amp;[[#This Row],[U_2]])</f>
        <v>0</v>
      </c>
      <c r="AY253">
        <f>_xlfn.MAXIFS(Table1[[#This Row],[S0_2]:[S2_2]],Table1[[#This Row],[S0_2]:[S2_2]],"&gt;="&amp;[[#This Row],[L_2]],Table1[[#This Row],[S0_2]:[S2_2]],"&lt;="&amp;[[#This Row],[U_2]])</f>
        <v>0</v>
      </c>
      <c r="AZ253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53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53">
        <f>IF([[#This Row],[Std_2]]&gt;0,ROUND([[#This Row],[Range_2]]/(6*[[#This Row],[Std_2]]),2),0)</f>
        <v>0</v>
      </c>
      <c r="BC253">
        <f>IF([[#This Row],[Std_2]]&gt;0,ROUND(MIN(ABS([[#This Row],[U_2]]-[[#This Row],[Mean_2]])/(3*[[#This Row],[Std_2]]),ABS([[#This Row],[Mean_2]]-[[#This Row],[L_2]])/(3*[[#This Row],[Std_2]])),2),0)</f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K253">
        <v>151500000</v>
      </c>
      <c r="BL253">
        <v>151500000</v>
      </c>
      <c r="BM253">
        <v>151500000</v>
      </c>
      <c r="BO253" t="s">
        <v>73</v>
      </c>
      <c r="BP253" t="s">
        <v>105</v>
      </c>
    </row>
    <row r="254" spans="1:68">
      <c r="A254" t="s">
        <v>370</v>
      </c>
      <c r="B254" t="s">
        <v>134</v>
      </c>
      <c r="C254" t="s">
        <v>152</v>
      </c>
      <c r="D254" t="s">
        <v>282</v>
      </c>
      <c r="O254">
        <f>1</f>
        <v>0</v>
      </c>
      <c r="P254">
        <f>1</f>
        <v>0</v>
      </c>
      <c r="Q254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54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54">
        <f>[[#This Row],[U_1]]-[[#This Row],[L_1]]</f>
        <v>0</v>
      </c>
      <c r="T254">
        <f>COUNTIF(Table1[[#This Row],[S0_1]:[S1_1]],"&gt;"&amp;[[#This Row],[U_1]])+COUNTIF(Table1[[#This Row],[S0_1]:[S1_1]],"&lt;"&amp;[[#This Row],[L_1]])</f>
        <v>0</v>
      </c>
      <c r="V254">
        <f>_xlfn.MINIFS(Table1[[#This Row],[S0_1]:[S1_1]],Table1[[#This Row],[S0_1]:[S1_1]],"&gt;="&amp;[[#This Row],[L_1]],Table1[[#This Row],[S0_1]:[S1_1]],"&lt;="&amp;[[#This Row],[U_1]])</f>
        <v>0</v>
      </c>
      <c r="W254">
        <f>_xlfn.MAXIFS(Table1[[#This Row],[S0_1]:[S1_1]],Table1[[#This Row],[S0_1]:[S1_1]],"&gt;="&amp;[[#This Row],[L_1]],Table1[[#This Row],[S0_1]:[S1_1]],"&lt;="&amp;[[#This Row],[U_1]])</f>
        <v>0</v>
      </c>
      <c r="X254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54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54">
        <f>IF([[#This Row],[Std_1]]&gt;0,ROUND([[#This Row],[Range_1]]/(6*[[#This Row],[Std_1]]),2),0)</f>
        <v>0</v>
      </c>
      <c r="AA254">
        <f>IF([[#This Row],[Std_1]]&gt;0,ROUND(MIN(ABS([[#This Row],[U_1]]-[[#This Row],[Mean_1]])/(3*[[#This Row],[Std_1]]),ABS([[#This Row],[Mean_1]]-[[#This Row],[L_1]])/(3*[[#This Row],[Std_1]])),2),0)</f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I254">
        <v>179200000</v>
      </c>
      <c r="AJ254">
        <v>179200000</v>
      </c>
      <c r="AQ254">
        <f>1</f>
        <v>0</v>
      </c>
      <c r="AR254">
        <f>1</f>
        <v>0</v>
      </c>
      <c r="AS254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54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54">
        <f>[[#This Row],[U_2]]-[[#This Row],[L_2]]</f>
        <v>0</v>
      </c>
      <c r="AV254">
        <f>COUNTIF(Table1[[#This Row],[S0_2]:[S2_2]],"&gt;"&amp;[[#This Row],[U_2]])+COUNTIF(Table1[[#This Row],[S0_2]:[S2_2]],"&lt;"&amp;[[#This Row],[L_2]])</f>
        <v>0</v>
      </c>
      <c r="AX254">
        <f>_xlfn.MINIFS(Table1[[#This Row],[S0_2]:[S2_2]],Table1[[#This Row],[S0_2]:[S2_2]],"&gt;="&amp;[[#This Row],[L_2]],Table1[[#This Row],[S0_2]:[S2_2]],"&lt;="&amp;[[#This Row],[U_2]])</f>
        <v>0</v>
      </c>
      <c r="AY254">
        <f>_xlfn.MAXIFS(Table1[[#This Row],[S0_2]:[S2_2]],Table1[[#This Row],[S0_2]:[S2_2]],"&gt;="&amp;[[#This Row],[L_2]],Table1[[#This Row],[S0_2]:[S2_2]],"&lt;="&amp;[[#This Row],[U_2]])</f>
        <v>0</v>
      </c>
      <c r="AZ254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54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54">
        <f>IF([[#This Row],[Std_2]]&gt;0,ROUND([[#This Row],[Range_2]]/(6*[[#This Row],[Std_2]]),2),0)</f>
        <v>0</v>
      </c>
      <c r="BC254">
        <f>IF([[#This Row],[Std_2]]&gt;0,ROUND(MIN(ABS([[#This Row],[U_2]]-[[#This Row],[Mean_2]])/(3*[[#This Row],[Std_2]]),ABS([[#This Row],[Mean_2]]-[[#This Row],[L_2]])/(3*[[#This Row],[Std_2]])),2),0)</f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K254">
        <v>179200000</v>
      </c>
      <c r="BL254">
        <v>179200000</v>
      </c>
      <c r="BM254">
        <v>179200000</v>
      </c>
      <c r="BO254" t="s">
        <v>73</v>
      </c>
      <c r="BP254" t="s">
        <v>108</v>
      </c>
    </row>
    <row r="255" spans="1:68">
      <c r="A255" t="s">
        <v>371</v>
      </c>
      <c r="B255" t="s">
        <v>134</v>
      </c>
      <c r="C255" t="s">
        <v>152</v>
      </c>
      <c r="D255" t="s">
        <v>284</v>
      </c>
      <c r="O255">
        <f>1</f>
        <v>0</v>
      </c>
      <c r="P255">
        <f>1</f>
        <v>0</v>
      </c>
      <c r="Q255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55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55">
        <f>[[#This Row],[U_1]]-[[#This Row],[L_1]]</f>
        <v>0</v>
      </c>
      <c r="T255">
        <f>COUNTIF(Table1[[#This Row],[S0_1]:[S1_1]],"&gt;"&amp;[[#This Row],[U_1]])+COUNTIF(Table1[[#This Row],[S0_1]:[S1_1]],"&lt;"&amp;[[#This Row],[L_1]])</f>
        <v>0</v>
      </c>
      <c r="V255">
        <f>_xlfn.MINIFS(Table1[[#This Row],[S0_1]:[S1_1]],Table1[[#This Row],[S0_1]:[S1_1]],"&gt;="&amp;[[#This Row],[L_1]],Table1[[#This Row],[S0_1]:[S1_1]],"&lt;="&amp;[[#This Row],[U_1]])</f>
        <v>0</v>
      </c>
      <c r="W255">
        <f>_xlfn.MAXIFS(Table1[[#This Row],[S0_1]:[S1_1]],Table1[[#This Row],[S0_1]:[S1_1]],"&gt;="&amp;[[#This Row],[L_1]],Table1[[#This Row],[S0_1]:[S1_1]],"&lt;="&amp;[[#This Row],[U_1]])</f>
        <v>0</v>
      </c>
      <c r="X255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55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55">
        <f>IF([[#This Row],[Std_1]]&gt;0,ROUND([[#This Row],[Range_1]]/(6*[[#This Row],[Std_1]]),2),0)</f>
        <v>0</v>
      </c>
      <c r="AA255">
        <f>IF([[#This Row],[Std_1]]&gt;0,ROUND(MIN(ABS([[#This Row],[U_1]]-[[#This Row],[Mean_1]])/(3*[[#This Row],[Std_1]]),ABS([[#This Row],[Mean_1]]-[[#This Row],[L_1]])/(3*[[#This Row],[Std_1]])),2),0)</f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I255">
        <v>192800000</v>
      </c>
      <c r="AJ255">
        <v>192800000</v>
      </c>
      <c r="AQ255">
        <f>1</f>
        <v>0</v>
      </c>
      <c r="AR255">
        <f>1</f>
        <v>0</v>
      </c>
      <c r="AS255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55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55">
        <f>[[#This Row],[U_2]]-[[#This Row],[L_2]]</f>
        <v>0</v>
      </c>
      <c r="AV255">
        <f>COUNTIF(Table1[[#This Row],[S0_2]:[S2_2]],"&gt;"&amp;[[#This Row],[U_2]])+COUNTIF(Table1[[#This Row],[S0_2]:[S2_2]],"&lt;"&amp;[[#This Row],[L_2]])</f>
        <v>0</v>
      </c>
      <c r="AX255">
        <f>_xlfn.MINIFS(Table1[[#This Row],[S0_2]:[S2_2]],Table1[[#This Row],[S0_2]:[S2_2]],"&gt;="&amp;[[#This Row],[L_2]],Table1[[#This Row],[S0_2]:[S2_2]],"&lt;="&amp;[[#This Row],[U_2]])</f>
        <v>0</v>
      </c>
      <c r="AY255">
        <f>_xlfn.MAXIFS(Table1[[#This Row],[S0_2]:[S2_2]],Table1[[#This Row],[S0_2]:[S2_2]],"&gt;="&amp;[[#This Row],[L_2]],Table1[[#This Row],[S0_2]:[S2_2]],"&lt;="&amp;[[#This Row],[U_2]])</f>
        <v>0</v>
      </c>
      <c r="AZ255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55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55">
        <f>IF([[#This Row],[Std_2]]&gt;0,ROUND([[#This Row],[Range_2]]/(6*[[#This Row],[Std_2]]),2),0)</f>
        <v>0</v>
      </c>
      <c r="BC255">
        <f>IF([[#This Row],[Std_2]]&gt;0,ROUND(MIN(ABS([[#This Row],[U_2]]-[[#This Row],[Mean_2]])/(3*[[#This Row],[Std_2]]),ABS([[#This Row],[Mean_2]]-[[#This Row],[L_2]])/(3*[[#This Row],[Std_2]])),2),0)</f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K255">
        <v>192800000</v>
      </c>
      <c r="BL255">
        <v>192800000</v>
      </c>
      <c r="BM255">
        <v>192800000</v>
      </c>
      <c r="BO255" t="s">
        <v>96</v>
      </c>
      <c r="BP255" t="s">
        <v>80</v>
      </c>
    </row>
    <row r="256" spans="1:68">
      <c r="A256" t="s">
        <v>372</v>
      </c>
      <c r="B256" t="s">
        <v>134</v>
      </c>
      <c r="C256" t="s">
        <v>152</v>
      </c>
      <c r="D256" t="s">
        <v>286</v>
      </c>
      <c r="O256">
        <f>1</f>
        <v>0</v>
      </c>
      <c r="P256">
        <f>1</f>
        <v>0</v>
      </c>
      <c r="Q256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56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56">
        <f>[[#This Row],[U_1]]-[[#This Row],[L_1]]</f>
        <v>0</v>
      </c>
      <c r="T256">
        <f>COUNTIF(Table1[[#This Row],[S0_1]:[S1_1]],"&gt;"&amp;[[#This Row],[U_1]])+COUNTIF(Table1[[#This Row],[S0_1]:[S1_1]],"&lt;"&amp;[[#This Row],[L_1]])</f>
        <v>0</v>
      </c>
      <c r="V256">
        <f>_xlfn.MINIFS(Table1[[#This Row],[S0_1]:[S1_1]],Table1[[#This Row],[S0_1]:[S1_1]],"&gt;="&amp;[[#This Row],[L_1]],Table1[[#This Row],[S0_1]:[S1_1]],"&lt;="&amp;[[#This Row],[U_1]])</f>
        <v>0</v>
      </c>
      <c r="W256">
        <f>_xlfn.MAXIFS(Table1[[#This Row],[S0_1]:[S1_1]],Table1[[#This Row],[S0_1]:[S1_1]],"&gt;="&amp;[[#This Row],[L_1]],Table1[[#This Row],[S0_1]:[S1_1]],"&lt;="&amp;[[#This Row],[U_1]])</f>
        <v>0</v>
      </c>
      <c r="X256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56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56">
        <f>IF([[#This Row],[Std_1]]&gt;0,ROUND([[#This Row],[Range_1]]/(6*[[#This Row],[Std_1]]),2),0)</f>
        <v>0</v>
      </c>
      <c r="AA256">
        <f>IF([[#This Row],[Std_1]]&gt;0,ROUND(MIN(ABS([[#This Row],[U_1]]-[[#This Row],[Mean_1]])/(3*[[#This Row],[Std_1]]),ABS([[#This Row],[Mean_1]]-[[#This Row],[L_1]])/(3*[[#This Row],[Std_1]])),2),0)</f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I256">
        <v>180700000</v>
      </c>
      <c r="AJ256">
        <v>180700000</v>
      </c>
      <c r="AQ256">
        <f>1</f>
        <v>0</v>
      </c>
      <c r="AR256">
        <f>1</f>
        <v>0</v>
      </c>
      <c r="AS256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56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56">
        <f>[[#This Row],[U_2]]-[[#This Row],[L_2]]</f>
        <v>0</v>
      </c>
      <c r="AV256">
        <f>COUNTIF(Table1[[#This Row],[S0_2]:[S2_2]],"&gt;"&amp;[[#This Row],[U_2]])+COUNTIF(Table1[[#This Row],[S0_2]:[S2_2]],"&lt;"&amp;[[#This Row],[L_2]])</f>
        <v>0</v>
      </c>
      <c r="AX256">
        <f>_xlfn.MINIFS(Table1[[#This Row],[S0_2]:[S2_2]],Table1[[#This Row],[S0_2]:[S2_2]],"&gt;="&amp;[[#This Row],[L_2]],Table1[[#This Row],[S0_2]:[S2_2]],"&lt;="&amp;[[#This Row],[U_2]])</f>
        <v>0</v>
      </c>
      <c r="AY256">
        <f>_xlfn.MAXIFS(Table1[[#This Row],[S0_2]:[S2_2]],Table1[[#This Row],[S0_2]:[S2_2]],"&gt;="&amp;[[#This Row],[L_2]],Table1[[#This Row],[S0_2]:[S2_2]],"&lt;="&amp;[[#This Row],[U_2]])</f>
        <v>0</v>
      </c>
      <c r="AZ256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56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56">
        <f>IF([[#This Row],[Std_2]]&gt;0,ROUND([[#This Row],[Range_2]]/(6*[[#This Row],[Std_2]]),2),0)</f>
        <v>0</v>
      </c>
      <c r="BC256">
        <f>IF([[#This Row],[Std_2]]&gt;0,ROUND(MIN(ABS([[#This Row],[U_2]]-[[#This Row],[Mean_2]])/(3*[[#This Row],[Std_2]]),ABS([[#This Row],[Mean_2]]-[[#This Row],[L_2]])/(3*[[#This Row],[Std_2]])),2),0)</f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K256">
        <v>180700000</v>
      </c>
      <c r="BL256">
        <v>180700000</v>
      </c>
      <c r="BM256">
        <v>180700000</v>
      </c>
      <c r="BO256" t="s">
        <v>83</v>
      </c>
      <c r="BP256" t="s">
        <v>108</v>
      </c>
    </row>
    <row r="257" spans="1:68">
      <c r="A257" t="s">
        <v>373</v>
      </c>
      <c r="B257" t="s">
        <v>134</v>
      </c>
      <c r="C257" t="s">
        <v>152</v>
      </c>
      <c r="D257" t="s">
        <v>288</v>
      </c>
      <c r="O257">
        <f>1</f>
        <v>0</v>
      </c>
      <c r="P257">
        <f>1</f>
        <v>0</v>
      </c>
      <c r="Q257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57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57">
        <f>[[#This Row],[U_1]]-[[#This Row],[L_1]]</f>
        <v>0</v>
      </c>
      <c r="T257">
        <f>COUNTIF(Table1[[#This Row],[S0_1]:[S1_1]],"&gt;"&amp;[[#This Row],[U_1]])+COUNTIF(Table1[[#This Row],[S0_1]:[S1_1]],"&lt;"&amp;[[#This Row],[L_1]])</f>
        <v>0</v>
      </c>
      <c r="V257">
        <f>_xlfn.MINIFS(Table1[[#This Row],[S0_1]:[S1_1]],Table1[[#This Row],[S0_1]:[S1_1]],"&gt;="&amp;[[#This Row],[L_1]],Table1[[#This Row],[S0_1]:[S1_1]],"&lt;="&amp;[[#This Row],[U_1]])</f>
        <v>0</v>
      </c>
      <c r="W257">
        <f>_xlfn.MAXIFS(Table1[[#This Row],[S0_1]:[S1_1]],Table1[[#This Row],[S0_1]:[S1_1]],"&gt;="&amp;[[#This Row],[L_1]],Table1[[#This Row],[S0_1]:[S1_1]],"&lt;="&amp;[[#This Row],[U_1]])</f>
        <v>0</v>
      </c>
      <c r="X257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57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57">
        <f>IF([[#This Row],[Std_1]]&gt;0,ROUND([[#This Row],[Range_1]]/(6*[[#This Row],[Std_1]]),2),0)</f>
        <v>0</v>
      </c>
      <c r="AA257">
        <f>IF([[#This Row],[Std_1]]&gt;0,ROUND(MIN(ABS([[#This Row],[U_1]]-[[#This Row],[Mean_1]])/(3*[[#This Row],[Std_1]]),ABS([[#This Row],[Mean_1]]-[[#This Row],[L_1]])/(3*[[#This Row],[Std_1]])),2),0)</f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I257">
        <v>153700000</v>
      </c>
      <c r="AJ257">
        <v>153700000</v>
      </c>
      <c r="AQ257">
        <f>1</f>
        <v>0</v>
      </c>
      <c r="AR257">
        <f>1</f>
        <v>0</v>
      </c>
      <c r="AS257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57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57">
        <f>[[#This Row],[U_2]]-[[#This Row],[L_2]]</f>
        <v>0</v>
      </c>
      <c r="AV257">
        <f>COUNTIF(Table1[[#This Row],[S0_2]:[S2_2]],"&gt;"&amp;[[#This Row],[U_2]])+COUNTIF(Table1[[#This Row],[S0_2]:[S2_2]],"&lt;"&amp;[[#This Row],[L_2]])</f>
        <v>0</v>
      </c>
      <c r="AX257">
        <f>_xlfn.MINIFS(Table1[[#This Row],[S0_2]:[S2_2]],Table1[[#This Row],[S0_2]:[S2_2]],"&gt;="&amp;[[#This Row],[L_2]],Table1[[#This Row],[S0_2]:[S2_2]],"&lt;="&amp;[[#This Row],[U_2]])</f>
        <v>0</v>
      </c>
      <c r="AY257">
        <f>_xlfn.MAXIFS(Table1[[#This Row],[S0_2]:[S2_2]],Table1[[#This Row],[S0_2]:[S2_2]],"&gt;="&amp;[[#This Row],[L_2]],Table1[[#This Row],[S0_2]:[S2_2]],"&lt;="&amp;[[#This Row],[U_2]])</f>
        <v>0</v>
      </c>
      <c r="AZ257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57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57">
        <f>IF([[#This Row],[Std_2]]&gt;0,ROUND([[#This Row],[Range_2]]/(6*[[#This Row],[Std_2]]),2),0)</f>
        <v>0</v>
      </c>
      <c r="BC257">
        <f>IF([[#This Row],[Std_2]]&gt;0,ROUND(MIN(ABS([[#This Row],[U_2]]-[[#This Row],[Mean_2]])/(3*[[#This Row],[Std_2]]),ABS([[#This Row],[Mean_2]]-[[#This Row],[L_2]])/(3*[[#This Row],[Std_2]])),2),0)</f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K257">
        <v>153700000</v>
      </c>
      <c r="BL257">
        <v>153700000</v>
      </c>
      <c r="BM257">
        <v>153700000</v>
      </c>
      <c r="BO257" t="s">
        <v>83</v>
      </c>
      <c r="BP257" t="s">
        <v>105</v>
      </c>
    </row>
    <row r="258" spans="1:68">
      <c r="A258" t="s">
        <v>374</v>
      </c>
      <c r="B258" t="s">
        <v>70</v>
      </c>
      <c r="C258" t="s">
        <v>204</v>
      </c>
      <c r="D258" t="s">
        <v>256</v>
      </c>
      <c r="J258">
        <v>0</v>
      </c>
      <c r="L258">
        <v>65535</v>
      </c>
      <c r="N258">
        <v>65535</v>
      </c>
      <c r="O258">
        <f>1</f>
        <v>0</v>
      </c>
      <c r="P258">
        <f>1</f>
        <v>0</v>
      </c>
      <c r="Q258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58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58">
        <f>[[#This Row],[U_1]]-[[#This Row],[L_1]]</f>
        <v>0</v>
      </c>
      <c r="T258">
        <f>COUNTIF(Table1[[#This Row],[S0_1]:[S1_1]],"&gt;"&amp;[[#This Row],[U_1]])+COUNTIF(Table1[[#This Row],[S0_1]:[S1_1]],"&lt;"&amp;[[#This Row],[L_1]])</f>
        <v>0</v>
      </c>
      <c r="V258">
        <f>_xlfn.MINIFS(Table1[[#This Row],[S0_1]:[S1_1]],Table1[[#This Row],[S0_1]:[S1_1]],"&gt;="&amp;[[#This Row],[L_1]],Table1[[#This Row],[S0_1]:[S1_1]],"&lt;="&amp;[[#This Row],[U_1]])</f>
        <v>0</v>
      </c>
      <c r="W258">
        <f>_xlfn.MAXIFS(Table1[[#This Row],[S0_1]:[S1_1]],Table1[[#This Row],[S0_1]:[S1_1]],"&gt;="&amp;[[#This Row],[L_1]],Table1[[#This Row],[S0_1]:[S1_1]],"&lt;="&amp;[[#This Row],[U_1]])</f>
        <v>0</v>
      </c>
      <c r="X258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58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58">
        <f>IF([[#This Row],[Std_1]]&gt;0,ROUND([[#This Row],[Range_1]]/(6*[[#This Row],[Std_1]]),2),0)</f>
        <v>0</v>
      </c>
      <c r="AA258">
        <f>IF([[#This Row],[Std_1]]&gt;0,ROUND(MIN(ABS([[#This Row],[U_1]]-[[#This Row],[Mean_1]])/(3*[[#This Row],[Std_1]]),ABS([[#This Row],[Mean_1]]-[[#This Row],[L_1]])/(3*[[#This Row],[Std_1]])),2),0)</f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I258">
        <v>33397</v>
      </c>
      <c r="AJ258">
        <v>33397</v>
      </c>
      <c r="AL258">
        <v>0</v>
      </c>
      <c r="AN258">
        <v>65535</v>
      </c>
      <c r="AP258">
        <v>65535</v>
      </c>
      <c r="AQ258">
        <f>1</f>
        <v>0</v>
      </c>
      <c r="AR258">
        <f>1</f>
        <v>0</v>
      </c>
      <c r="AS258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58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58">
        <f>[[#This Row],[U_2]]-[[#This Row],[L_2]]</f>
        <v>0</v>
      </c>
      <c r="AV258">
        <f>COUNTIF(Table1[[#This Row],[S0_2]:[S2_2]],"&gt;"&amp;[[#This Row],[U_2]])+COUNTIF(Table1[[#This Row],[S0_2]:[S2_2]],"&lt;"&amp;[[#This Row],[L_2]])</f>
        <v>0</v>
      </c>
      <c r="AX258">
        <f>_xlfn.MINIFS(Table1[[#This Row],[S0_2]:[S2_2]],Table1[[#This Row],[S0_2]:[S2_2]],"&gt;="&amp;[[#This Row],[L_2]],Table1[[#This Row],[S0_2]:[S2_2]],"&lt;="&amp;[[#This Row],[U_2]])</f>
        <v>0</v>
      </c>
      <c r="AY258">
        <f>_xlfn.MAXIFS(Table1[[#This Row],[S0_2]:[S2_2]],Table1[[#This Row],[S0_2]:[S2_2]],"&gt;="&amp;[[#This Row],[L_2]],Table1[[#This Row],[S0_2]:[S2_2]],"&lt;="&amp;[[#This Row],[U_2]])</f>
        <v>0</v>
      </c>
      <c r="AZ258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58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58">
        <f>IF([[#This Row],[Std_2]]&gt;0,ROUND([[#This Row],[Range_2]]/(6*[[#This Row],[Std_2]]),2),0)</f>
        <v>0</v>
      </c>
      <c r="BC258">
        <f>IF([[#This Row],[Std_2]]&gt;0,ROUND(MIN(ABS([[#This Row],[U_2]]-[[#This Row],[Mean_2]])/(3*[[#This Row],[Std_2]]),ABS([[#This Row],[Mean_2]]-[[#This Row],[L_2]])/(3*[[#This Row],[Std_2]])),2),0)</f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K258">
        <v>33397</v>
      </c>
      <c r="BL258">
        <v>33397</v>
      </c>
      <c r="BM258">
        <v>33397</v>
      </c>
      <c r="BO258" t="s">
        <v>73</v>
      </c>
      <c r="BP258" t="s">
        <v>74</v>
      </c>
    </row>
    <row r="259" spans="1:68">
      <c r="A259" t="s">
        <v>375</v>
      </c>
      <c r="B259" t="s">
        <v>70</v>
      </c>
      <c r="C259" t="s">
        <v>204</v>
      </c>
      <c r="D259" t="s">
        <v>258</v>
      </c>
      <c r="J259">
        <v>0</v>
      </c>
      <c r="L259">
        <v>65535</v>
      </c>
      <c r="N259">
        <v>65535</v>
      </c>
      <c r="O259">
        <f>1</f>
        <v>0</v>
      </c>
      <c r="P259">
        <f>1</f>
        <v>0</v>
      </c>
      <c r="Q259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59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59">
        <f>[[#This Row],[U_1]]-[[#This Row],[L_1]]</f>
        <v>0</v>
      </c>
      <c r="T259">
        <f>COUNTIF(Table1[[#This Row],[S0_1]:[S1_1]],"&gt;"&amp;[[#This Row],[U_1]])+COUNTIF(Table1[[#This Row],[S0_1]:[S1_1]],"&lt;"&amp;[[#This Row],[L_1]])</f>
        <v>0</v>
      </c>
      <c r="V259">
        <f>_xlfn.MINIFS(Table1[[#This Row],[S0_1]:[S1_1]],Table1[[#This Row],[S0_1]:[S1_1]],"&gt;="&amp;[[#This Row],[L_1]],Table1[[#This Row],[S0_1]:[S1_1]],"&lt;="&amp;[[#This Row],[U_1]])</f>
        <v>0</v>
      </c>
      <c r="W259">
        <f>_xlfn.MAXIFS(Table1[[#This Row],[S0_1]:[S1_1]],Table1[[#This Row],[S0_1]:[S1_1]],"&gt;="&amp;[[#This Row],[L_1]],Table1[[#This Row],[S0_1]:[S1_1]],"&lt;="&amp;[[#This Row],[U_1]])</f>
        <v>0</v>
      </c>
      <c r="X259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59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59">
        <f>IF([[#This Row],[Std_1]]&gt;0,ROUND([[#This Row],[Range_1]]/(6*[[#This Row],[Std_1]]),2),0)</f>
        <v>0</v>
      </c>
      <c r="AA259">
        <f>IF([[#This Row],[Std_1]]&gt;0,ROUND(MIN(ABS([[#This Row],[U_1]]-[[#This Row],[Mean_1]])/(3*[[#This Row],[Std_1]]),ABS([[#This Row],[Mean_1]]-[[#This Row],[L_1]])/(3*[[#This Row],[Std_1]])),2),0)</f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I259">
        <v>51282</v>
      </c>
      <c r="AJ259">
        <v>51282</v>
      </c>
      <c r="AL259">
        <v>0</v>
      </c>
      <c r="AN259">
        <v>65535</v>
      </c>
      <c r="AP259">
        <v>65535</v>
      </c>
      <c r="AQ259">
        <f>1</f>
        <v>0</v>
      </c>
      <c r="AR259">
        <f>1</f>
        <v>0</v>
      </c>
      <c r="AS259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59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59">
        <f>[[#This Row],[U_2]]-[[#This Row],[L_2]]</f>
        <v>0</v>
      </c>
      <c r="AV259">
        <f>COUNTIF(Table1[[#This Row],[S0_2]:[S2_2]],"&gt;"&amp;[[#This Row],[U_2]])+COUNTIF(Table1[[#This Row],[S0_2]:[S2_2]],"&lt;"&amp;[[#This Row],[L_2]])</f>
        <v>0</v>
      </c>
      <c r="AX259">
        <f>_xlfn.MINIFS(Table1[[#This Row],[S0_2]:[S2_2]],Table1[[#This Row],[S0_2]:[S2_2]],"&gt;="&amp;[[#This Row],[L_2]],Table1[[#This Row],[S0_2]:[S2_2]],"&lt;="&amp;[[#This Row],[U_2]])</f>
        <v>0</v>
      </c>
      <c r="AY259">
        <f>_xlfn.MAXIFS(Table1[[#This Row],[S0_2]:[S2_2]],Table1[[#This Row],[S0_2]:[S2_2]],"&gt;="&amp;[[#This Row],[L_2]],Table1[[#This Row],[S0_2]:[S2_2]],"&lt;="&amp;[[#This Row],[U_2]])</f>
        <v>0</v>
      </c>
      <c r="AZ259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59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59">
        <f>IF([[#This Row],[Std_2]]&gt;0,ROUND([[#This Row],[Range_2]]/(6*[[#This Row],[Std_2]]),2),0)</f>
        <v>0</v>
      </c>
      <c r="BC259">
        <f>IF([[#This Row],[Std_2]]&gt;0,ROUND(MIN(ABS([[#This Row],[U_2]]-[[#This Row],[Mean_2]])/(3*[[#This Row],[Std_2]]),ABS([[#This Row],[Mean_2]]-[[#This Row],[L_2]])/(3*[[#This Row],[Std_2]])),2),0)</f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K259">
        <v>51282</v>
      </c>
      <c r="BL259">
        <v>51282</v>
      </c>
      <c r="BM259">
        <v>51282</v>
      </c>
      <c r="BO259" t="s">
        <v>73</v>
      </c>
      <c r="BP259" t="s">
        <v>77</v>
      </c>
    </row>
    <row r="260" spans="1:68">
      <c r="A260" t="s">
        <v>376</v>
      </c>
      <c r="B260" t="s">
        <v>70</v>
      </c>
      <c r="C260" t="s">
        <v>204</v>
      </c>
      <c r="D260" t="s">
        <v>260</v>
      </c>
      <c r="J260">
        <v>0</v>
      </c>
      <c r="L260">
        <v>65535</v>
      </c>
      <c r="N260">
        <v>65535</v>
      </c>
      <c r="O260">
        <f>1</f>
        <v>0</v>
      </c>
      <c r="P260">
        <f>1</f>
        <v>0</v>
      </c>
      <c r="Q260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60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60">
        <f>[[#This Row],[U_1]]-[[#This Row],[L_1]]</f>
        <v>0</v>
      </c>
      <c r="T260">
        <f>COUNTIF(Table1[[#This Row],[S0_1]:[S1_1]],"&gt;"&amp;[[#This Row],[U_1]])+COUNTIF(Table1[[#This Row],[S0_1]:[S1_1]],"&lt;"&amp;[[#This Row],[L_1]])</f>
        <v>0</v>
      </c>
      <c r="V260">
        <f>_xlfn.MINIFS(Table1[[#This Row],[S0_1]:[S1_1]],Table1[[#This Row],[S0_1]:[S1_1]],"&gt;="&amp;[[#This Row],[L_1]],Table1[[#This Row],[S0_1]:[S1_1]],"&lt;="&amp;[[#This Row],[U_1]])</f>
        <v>0</v>
      </c>
      <c r="W260">
        <f>_xlfn.MAXIFS(Table1[[#This Row],[S0_1]:[S1_1]],Table1[[#This Row],[S0_1]:[S1_1]],"&gt;="&amp;[[#This Row],[L_1]],Table1[[#This Row],[S0_1]:[S1_1]],"&lt;="&amp;[[#This Row],[U_1]])</f>
        <v>0</v>
      </c>
      <c r="X260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60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60">
        <f>IF([[#This Row],[Std_1]]&gt;0,ROUND([[#This Row],[Range_1]]/(6*[[#This Row],[Std_1]]),2),0)</f>
        <v>0</v>
      </c>
      <c r="AA260">
        <f>IF([[#This Row],[Std_1]]&gt;0,ROUND(MIN(ABS([[#This Row],[U_1]]-[[#This Row],[Mean_1]])/(3*[[#This Row],[Std_1]]),ABS([[#This Row],[Mean_1]]-[[#This Row],[L_1]])/(3*[[#This Row],[Std_1]])),2),0)</f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I260">
        <v>15197</v>
      </c>
      <c r="AJ260">
        <v>15197</v>
      </c>
      <c r="AL260">
        <v>0</v>
      </c>
      <c r="AN260">
        <v>65535</v>
      </c>
      <c r="AP260">
        <v>65535</v>
      </c>
      <c r="AQ260">
        <f>1</f>
        <v>0</v>
      </c>
      <c r="AR260">
        <f>1</f>
        <v>0</v>
      </c>
      <c r="AS260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60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60">
        <f>[[#This Row],[U_2]]-[[#This Row],[L_2]]</f>
        <v>0</v>
      </c>
      <c r="AV260">
        <f>COUNTIF(Table1[[#This Row],[S0_2]:[S2_2]],"&gt;"&amp;[[#This Row],[U_2]])+COUNTIF(Table1[[#This Row],[S0_2]:[S2_2]],"&lt;"&amp;[[#This Row],[L_2]])</f>
        <v>0</v>
      </c>
      <c r="AX260">
        <f>_xlfn.MINIFS(Table1[[#This Row],[S0_2]:[S2_2]],Table1[[#This Row],[S0_2]:[S2_2]],"&gt;="&amp;[[#This Row],[L_2]],Table1[[#This Row],[S0_2]:[S2_2]],"&lt;="&amp;[[#This Row],[U_2]])</f>
        <v>0</v>
      </c>
      <c r="AY260">
        <f>_xlfn.MAXIFS(Table1[[#This Row],[S0_2]:[S2_2]],Table1[[#This Row],[S0_2]:[S2_2]],"&gt;="&amp;[[#This Row],[L_2]],Table1[[#This Row],[S0_2]:[S2_2]],"&lt;="&amp;[[#This Row],[U_2]])</f>
        <v>0</v>
      </c>
      <c r="AZ260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60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60">
        <f>IF([[#This Row],[Std_2]]&gt;0,ROUND([[#This Row],[Range_2]]/(6*[[#This Row],[Std_2]]),2),0)</f>
        <v>0</v>
      </c>
      <c r="BC260">
        <f>IF([[#This Row],[Std_2]]&gt;0,ROUND(MIN(ABS([[#This Row],[U_2]]-[[#This Row],[Mean_2]])/(3*[[#This Row],[Std_2]]),ABS([[#This Row],[Mean_2]]-[[#This Row],[L_2]])/(3*[[#This Row],[Std_2]])),2),0)</f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K260">
        <v>15197</v>
      </c>
      <c r="BL260">
        <v>15197</v>
      </c>
      <c r="BM260">
        <v>15197</v>
      </c>
      <c r="BO260" t="s">
        <v>73</v>
      </c>
      <c r="BP260" t="s">
        <v>80</v>
      </c>
    </row>
    <row r="261" spans="1:68">
      <c r="A261" t="s">
        <v>377</v>
      </c>
      <c r="B261" t="s">
        <v>70</v>
      </c>
      <c r="C261" t="s">
        <v>204</v>
      </c>
      <c r="D261" t="s">
        <v>262</v>
      </c>
      <c r="J261">
        <v>0</v>
      </c>
      <c r="L261">
        <v>65535</v>
      </c>
      <c r="N261">
        <v>65535</v>
      </c>
      <c r="O261">
        <f>1</f>
        <v>0</v>
      </c>
      <c r="P261">
        <f>1</f>
        <v>0</v>
      </c>
      <c r="Q261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61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61">
        <f>[[#This Row],[U_1]]-[[#This Row],[L_1]]</f>
        <v>0</v>
      </c>
      <c r="T261">
        <f>COUNTIF(Table1[[#This Row],[S0_1]:[S1_1]],"&gt;"&amp;[[#This Row],[U_1]])+COUNTIF(Table1[[#This Row],[S0_1]:[S1_1]],"&lt;"&amp;[[#This Row],[L_1]])</f>
        <v>0</v>
      </c>
      <c r="V261">
        <f>_xlfn.MINIFS(Table1[[#This Row],[S0_1]:[S1_1]],Table1[[#This Row],[S0_1]:[S1_1]],"&gt;="&amp;[[#This Row],[L_1]],Table1[[#This Row],[S0_1]:[S1_1]],"&lt;="&amp;[[#This Row],[U_1]])</f>
        <v>0</v>
      </c>
      <c r="W261">
        <f>_xlfn.MAXIFS(Table1[[#This Row],[S0_1]:[S1_1]],Table1[[#This Row],[S0_1]:[S1_1]],"&gt;="&amp;[[#This Row],[L_1]],Table1[[#This Row],[S0_1]:[S1_1]],"&lt;="&amp;[[#This Row],[U_1]])</f>
        <v>0</v>
      </c>
      <c r="X261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61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61">
        <f>IF([[#This Row],[Std_1]]&gt;0,ROUND([[#This Row],[Range_1]]/(6*[[#This Row],[Std_1]]),2),0)</f>
        <v>0</v>
      </c>
      <c r="AA261">
        <f>IF([[#This Row],[Std_1]]&gt;0,ROUND(MIN(ABS([[#This Row],[U_1]]-[[#This Row],[Mean_1]])/(3*[[#This Row],[Std_1]]),ABS([[#This Row],[Mean_1]]-[[#This Row],[L_1]])/(3*[[#This Row],[Std_1]])),2),0)</f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I261">
        <v>51282</v>
      </c>
      <c r="AJ261">
        <v>51282</v>
      </c>
      <c r="AL261">
        <v>0</v>
      </c>
      <c r="AN261">
        <v>65535</v>
      </c>
      <c r="AP261">
        <v>65535</v>
      </c>
      <c r="AQ261">
        <f>1</f>
        <v>0</v>
      </c>
      <c r="AR261">
        <f>1</f>
        <v>0</v>
      </c>
      <c r="AS261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61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61">
        <f>[[#This Row],[U_2]]-[[#This Row],[L_2]]</f>
        <v>0</v>
      </c>
      <c r="AV261">
        <f>COUNTIF(Table1[[#This Row],[S0_2]:[S2_2]],"&gt;"&amp;[[#This Row],[U_2]])+COUNTIF(Table1[[#This Row],[S0_2]:[S2_2]],"&lt;"&amp;[[#This Row],[L_2]])</f>
        <v>0</v>
      </c>
      <c r="AX261">
        <f>_xlfn.MINIFS(Table1[[#This Row],[S0_2]:[S2_2]],Table1[[#This Row],[S0_2]:[S2_2]],"&gt;="&amp;[[#This Row],[L_2]],Table1[[#This Row],[S0_2]:[S2_2]],"&lt;="&amp;[[#This Row],[U_2]])</f>
        <v>0</v>
      </c>
      <c r="AY261">
        <f>_xlfn.MAXIFS(Table1[[#This Row],[S0_2]:[S2_2]],Table1[[#This Row],[S0_2]:[S2_2]],"&gt;="&amp;[[#This Row],[L_2]],Table1[[#This Row],[S0_2]:[S2_2]],"&lt;="&amp;[[#This Row],[U_2]])</f>
        <v>0</v>
      </c>
      <c r="AZ261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61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61">
        <f>IF([[#This Row],[Std_2]]&gt;0,ROUND([[#This Row],[Range_2]]/(6*[[#This Row],[Std_2]]),2),0)</f>
        <v>0</v>
      </c>
      <c r="BC261">
        <f>IF([[#This Row],[Std_2]]&gt;0,ROUND(MIN(ABS([[#This Row],[U_2]]-[[#This Row],[Mean_2]])/(3*[[#This Row],[Std_2]]),ABS([[#This Row],[Mean_2]]-[[#This Row],[L_2]])/(3*[[#This Row],[Std_2]])),2),0)</f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K261">
        <v>51282</v>
      </c>
      <c r="BL261">
        <v>51282</v>
      </c>
      <c r="BM261">
        <v>51282</v>
      </c>
      <c r="BO261" t="s">
        <v>83</v>
      </c>
      <c r="BP261" t="s">
        <v>77</v>
      </c>
    </row>
    <row r="262" spans="1:68">
      <c r="A262" t="s">
        <v>378</v>
      </c>
      <c r="B262" t="s">
        <v>70</v>
      </c>
      <c r="C262" t="s">
        <v>204</v>
      </c>
      <c r="D262" t="s">
        <v>264</v>
      </c>
      <c r="J262">
        <v>0</v>
      </c>
      <c r="L262">
        <v>65535</v>
      </c>
      <c r="N262">
        <v>65535</v>
      </c>
      <c r="O262">
        <f>1</f>
        <v>0</v>
      </c>
      <c r="P262">
        <f>1</f>
        <v>0</v>
      </c>
      <c r="Q262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62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62">
        <f>[[#This Row],[U_1]]-[[#This Row],[L_1]]</f>
        <v>0</v>
      </c>
      <c r="T262">
        <f>COUNTIF(Table1[[#This Row],[S0_1]:[S1_1]],"&gt;"&amp;[[#This Row],[U_1]])+COUNTIF(Table1[[#This Row],[S0_1]:[S1_1]],"&lt;"&amp;[[#This Row],[L_1]])</f>
        <v>0</v>
      </c>
      <c r="V262">
        <f>_xlfn.MINIFS(Table1[[#This Row],[S0_1]:[S1_1]],Table1[[#This Row],[S0_1]:[S1_1]],"&gt;="&amp;[[#This Row],[L_1]],Table1[[#This Row],[S0_1]:[S1_1]],"&lt;="&amp;[[#This Row],[U_1]])</f>
        <v>0</v>
      </c>
      <c r="W262">
        <f>_xlfn.MAXIFS(Table1[[#This Row],[S0_1]:[S1_1]],Table1[[#This Row],[S0_1]:[S1_1]],"&gt;="&amp;[[#This Row],[L_1]],Table1[[#This Row],[S0_1]:[S1_1]],"&lt;="&amp;[[#This Row],[U_1]])</f>
        <v>0</v>
      </c>
      <c r="X262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62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62">
        <f>IF([[#This Row],[Std_1]]&gt;0,ROUND([[#This Row],[Range_1]]/(6*[[#This Row],[Std_1]]),2),0)</f>
        <v>0</v>
      </c>
      <c r="AA262">
        <f>IF([[#This Row],[Std_1]]&gt;0,ROUND(MIN(ABS([[#This Row],[U_1]]-[[#This Row],[Mean_1]])/(3*[[#This Row],[Std_1]]),ABS([[#This Row],[Mean_1]]-[[#This Row],[L_1]])/(3*[[#This Row],[Std_1]])),2),0)</f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I262">
        <v>15197</v>
      </c>
      <c r="AJ262">
        <v>15197</v>
      </c>
      <c r="AL262">
        <v>0</v>
      </c>
      <c r="AN262">
        <v>65535</v>
      </c>
      <c r="AP262">
        <v>65535</v>
      </c>
      <c r="AQ262">
        <f>1</f>
        <v>0</v>
      </c>
      <c r="AR262">
        <f>1</f>
        <v>0</v>
      </c>
      <c r="AS262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62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62">
        <f>[[#This Row],[U_2]]-[[#This Row],[L_2]]</f>
        <v>0</v>
      </c>
      <c r="AV262">
        <f>COUNTIF(Table1[[#This Row],[S0_2]:[S2_2]],"&gt;"&amp;[[#This Row],[U_2]])+COUNTIF(Table1[[#This Row],[S0_2]:[S2_2]],"&lt;"&amp;[[#This Row],[L_2]])</f>
        <v>0</v>
      </c>
      <c r="AX262">
        <f>_xlfn.MINIFS(Table1[[#This Row],[S0_2]:[S2_2]],Table1[[#This Row],[S0_2]:[S2_2]],"&gt;="&amp;[[#This Row],[L_2]],Table1[[#This Row],[S0_2]:[S2_2]],"&lt;="&amp;[[#This Row],[U_2]])</f>
        <v>0</v>
      </c>
      <c r="AY262">
        <f>_xlfn.MAXIFS(Table1[[#This Row],[S0_2]:[S2_2]],Table1[[#This Row],[S0_2]:[S2_2]],"&gt;="&amp;[[#This Row],[L_2]],Table1[[#This Row],[S0_2]:[S2_2]],"&lt;="&amp;[[#This Row],[U_2]])</f>
        <v>0</v>
      </c>
      <c r="AZ262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62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62">
        <f>IF([[#This Row],[Std_2]]&gt;0,ROUND([[#This Row],[Range_2]]/(6*[[#This Row],[Std_2]]),2),0)</f>
        <v>0</v>
      </c>
      <c r="BC262">
        <f>IF([[#This Row],[Std_2]]&gt;0,ROUND(MIN(ABS([[#This Row],[U_2]]-[[#This Row],[Mean_2]])/(3*[[#This Row],[Std_2]]),ABS([[#This Row],[Mean_2]]-[[#This Row],[L_2]])/(3*[[#This Row],[Std_2]])),2),0)</f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K262">
        <v>15197</v>
      </c>
      <c r="BL262">
        <v>15197</v>
      </c>
      <c r="BM262">
        <v>15197</v>
      </c>
      <c r="BO262" t="s">
        <v>83</v>
      </c>
      <c r="BP262" t="s">
        <v>80</v>
      </c>
    </row>
    <row r="263" spans="1:68">
      <c r="A263" t="s">
        <v>379</v>
      </c>
      <c r="B263" t="s">
        <v>70</v>
      </c>
      <c r="C263" t="s">
        <v>204</v>
      </c>
      <c r="D263" t="s">
        <v>266</v>
      </c>
      <c r="J263">
        <v>0</v>
      </c>
      <c r="L263">
        <v>65535</v>
      </c>
      <c r="N263">
        <v>65535</v>
      </c>
      <c r="O263">
        <f>1</f>
        <v>0</v>
      </c>
      <c r="P263">
        <f>1</f>
        <v>0</v>
      </c>
      <c r="Q263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63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63">
        <f>[[#This Row],[U_1]]-[[#This Row],[L_1]]</f>
        <v>0</v>
      </c>
      <c r="T263">
        <f>COUNTIF(Table1[[#This Row],[S0_1]:[S1_1]],"&gt;"&amp;[[#This Row],[U_1]])+COUNTIF(Table1[[#This Row],[S0_1]:[S1_1]],"&lt;"&amp;[[#This Row],[L_1]])</f>
        <v>0</v>
      </c>
      <c r="V263">
        <f>_xlfn.MINIFS(Table1[[#This Row],[S0_1]:[S1_1]],Table1[[#This Row],[S0_1]:[S1_1]],"&gt;="&amp;[[#This Row],[L_1]],Table1[[#This Row],[S0_1]:[S1_1]],"&lt;="&amp;[[#This Row],[U_1]])</f>
        <v>0</v>
      </c>
      <c r="W263">
        <f>_xlfn.MAXIFS(Table1[[#This Row],[S0_1]:[S1_1]],Table1[[#This Row],[S0_1]:[S1_1]],"&gt;="&amp;[[#This Row],[L_1]],Table1[[#This Row],[S0_1]:[S1_1]],"&lt;="&amp;[[#This Row],[U_1]])</f>
        <v>0</v>
      </c>
      <c r="X263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63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63">
        <f>IF([[#This Row],[Std_1]]&gt;0,ROUND([[#This Row],[Range_1]]/(6*[[#This Row],[Std_1]]),2),0)</f>
        <v>0</v>
      </c>
      <c r="AA263">
        <f>IF([[#This Row],[Std_1]]&gt;0,ROUND(MIN(ABS([[#This Row],[U_1]]-[[#This Row],[Mean_1]])/(3*[[#This Row],[Std_1]]),ABS([[#This Row],[Mean_1]]-[[#This Row],[L_1]])/(3*[[#This Row],[Std_1]])),2),0)</f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I263">
        <v>33397</v>
      </c>
      <c r="AJ263">
        <v>33397</v>
      </c>
      <c r="AL263">
        <v>0</v>
      </c>
      <c r="AN263">
        <v>65535</v>
      </c>
      <c r="AP263">
        <v>65535</v>
      </c>
      <c r="AQ263">
        <f>1</f>
        <v>0</v>
      </c>
      <c r="AR263">
        <f>1</f>
        <v>0</v>
      </c>
      <c r="AS263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63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63">
        <f>[[#This Row],[U_2]]-[[#This Row],[L_2]]</f>
        <v>0</v>
      </c>
      <c r="AV263">
        <f>COUNTIF(Table1[[#This Row],[S0_2]:[S2_2]],"&gt;"&amp;[[#This Row],[U_2]])+COUNTIF(Table1[[#This Row],[S0_2]:[S2_2]],"&lt;"&amp;[[#This Row],[L_2]])</f>
        <v>0</v>
      </c>
      <c r="AX263">
        <f>_xlfn.MINIFS(Table1[[#This Row],[S0_2]:[S2_2]],Table1[[#This Row],[S0_2]:[S2_2]],"&gt;="&amp;[[#This Row],[L_2]],Table1[[#This Row],[S0_2]:[S2_2]],"&lt;="&amp;[[#This Row],[U_2]])</f>
        <v>0</v>
      </c>
      <c r="AY263">
        <f>_xlfn.MAXIFS(Table1[[#This Row],[S0_2]:[S2_2]],Table1[[#This Row],[S0_2]:[S2_2]],"&gt;="&amp;[[#This Row],[L_2]],Table1[[#This Row],[S0_2]:[S2_2]],"&lt;="&amp;[[#This Row],[U_2]])</f>
        <v>0</v>
      </c>
      <c r="AZ263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63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63">
        <f>IF([[#This Row],[Std_2]]&gt;0,ROUND([[#This Row],[Range_2]]/(6*[[#This Row],[Std_2]]),2),0)</f>
        <v>0</v>
      </c>
      <c r="BC263">
        <f>IF([[#This Row],[Std_2]]&gt;0,ROUND(MIN(ABS([[#This Row],[U_2]]-[[#This Row],[Mean_2]])/(3*[[#This Row],[Std_2]]),ABS([[#This Row],[Mean_2]]-[[#This Row],[L_2]])/(3*[[#This Row],[Std_2]])),2),0)</f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K263">
        <v>33397</v>
      </c>
      <c r="BL263">
        <v>33397</v>
      </c>
      <c r="BM263">
        <v>33397</v>
      </c>
      <c r="BO263" t="s">
        <v>83</v>
      </c>
      <c r="BP263" t="s">
        <v>74</v>
      </c>
    </row>
    <row r="264" spans="1:68">
      <c r="A264" t="s">
        <v>380</v>
      </c>
      <c r="B264" t="s">
        <v>70</v>
      </c>
      <c r="C264" t="s">
        <v>204</v>
      </c>
      <c r="D264" t="s">
        <v>268</v>
      </c>
      <c r="J264">
        <v>0</v>
      </c>
      <c r="L264">
        <v>65535</v>
      </c>
      <c r="N264">
        <v>65535</v>
      </c>
      <c r="O264">
        <f>1</f>
        <v>0</v>
      </c>
      <c r="P264">
        <f>1</f>
        <v>0</v>
      </c>
      <c r="Q264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64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64">
        <f>[[#This Row],[U_1]]-[[#This Row],[L_1]]</f>
        <v>0</v>
      </c>
      <c r="T264">
        <f>COUNTIF(Table1[[#This Row],[S0_1]:[S1_1]],"&gt;"&amp;[[#This Row],[U_1]])+COUNTIF(Table1[[#This Row],[S0_1]:[S1_1]],"&lt;"&amp;[[#This Row],[L_1]])</f>
        <v>0</v>
      </c>
      <c r="V264">
        <f>_xlfn.MINIFS(Table1[[#This Row],[S0_1]:[S1_1]],Table1[[#This Row],[S0_1]:[S1_1]],"&gt;="&amp;[[#This Row],[L_1]],Table1[[#This Row],[S0_1]:[S1_1]],"&lt;="&amp;[[#This Row],[U_1]])</f>
        <v>0</v>
      </c>
      <c r="W264">
        <f>_xlfn.MAXIFS(Table1[[#This Row],[S0_1]:[S1_1]],Table1[[#This Row],[S0_1]:[S1_1]],"&gt;="&amp;[[#This Row],[L_1]],Table1[[#This Row],[S0_1]:[S1_1]],"&lt;="&amp;[[#This Row],[U_1]])</f>
        <v>0</v>
      </c>
      <c r="X264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64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64">
        <f>IF([[#This Row],[Std_1]]&gt;0,ROUND([[#This Row],[Range_1]]/(6*[[#This Row],[Std_1]]),2),0)</f>
        <v>0</v>
      </c>
      <c r="AA264">
        <f>IF([[#This Row],[Std_1]]&gt;0,ROUND(MIN(ABS([[#This Row],[U_1]]-[[#This Row],[Mean_1]])/(3*[[#This Row],[Std_1]]),ABS([[#This Row],[Mean_1]]-[[#This Row],[L_1]])/(3*[[#This Row],[Std_1]])),2),0)</f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I264">
        <v>40586</v>
      </c>
      <c r="AJ264">
        <v>40586</v>
      </c>
      <c r="AL264">
        <v>0</v>
      </c>
      <c r="AN264">
        <v>65535</v>
      </c>
      <c r="AP264">
        <v>65535</v>
      </c>
      <c r="AQ264">
        <f>1</f>
        <v>0</v>
      </c>
      <c r="AR264">
        <f>1</f>
        <v>0</v>
      </c>
      <c r="AS264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64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64">
        <f>[[#This Row],[U_2]]-[[#This Row],[L_2]]</f>
        <v>0</v>
      </c>
      <c r="AV264">
        <f>COUNTIF(Table1[[#This Row],[S0_2]:[S2_2]],"&gt;"&amp;[[#This Row],[U_2]])+COUNTIF(Table1[[#This Row],[S0_2]:[S2_2]],"&lt;"&amp;[[#This Row],[L_2]])</f>
        <v>0</v>
      </c>
      <c r="AX264">
        <f>_xlfn.MINIFS(Table1[[#This Row],[S0_2]:[S2_2]],Table1[[#This Row],[S0_2]:[S2_2]],"&gt;="&amp;[[#This Row],[L_2]],Table1[[#This Row],[S0_2]:[S2_2]],"&lt;="&amp;[[#This Row],[U_2]])</f>
        <v>0</v>
      </c>
      <c r="AY264">
        <f>_xlfn.MAXIFS(Table1[[#This Row],[S0_2]:[S2_2]],Table1[[#This Row],[S0_2]:[S2_2]],"&gt;="&amp;[[#This Row],[L_2]],Table1[[#This Row],[S0_2]:[S2_2]],"&lt;="&amp;[[#This Row],[U_2]])</f>
        <v>0</v>
      </c>
      <c r="AZ264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64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64">
        <f>IF([[#This Row],[Std_2]]&gt;0,ROUND([[#This Row],[Range_2]]/(6*[[#This Row],[Std_2]]),2),0)</f>
        <v>0</v>
      </c>
      <c r="BC264">
        <f>IF([[#This Row],[Std_2]]&gt;0,ROUND(MIN(ABS([[#This Row],[U_2]]-[[#This Row],[Mean_2]])/(3*[[#This Row],[Std_2]]),ABS([[#This Row],[Mean_2]]-[[#This Row],[L_2]])/(3*[[#This Row],[Std_2]])),2),0)</f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K264">
        <v>40586</v>
      </c>
      <c r="BL264">
        <v>40586</v>
      </c>
      <c r="BM264">
        <v>40586</v>
      </c>
      <c r="BO264" t="s">
        <v>73</v>
      </c>
      <c r="BP264" t="s">
        <v>90</v>
      </c>
    </row>
    <row r="265" spans="1:68">
      <c r="A265" t="s">
        <v>381</v>
      </c>
      <c r="B265" t="s">
        <v>70</v>
      </c>
      <c r="C265" t="s">
        <v>204</v>
      </c>
      <c r="D265" t="s">
        <v>270</v>
      </c>
      <c r="J265">
        <v>0</v>
      </c>
      <c r="L265">
        <v>65535</v>
      </c>
      <c r="N265">
        <v>65535</v>
      </c>
      <c r="O265">
        <f>1</f>
        <v>0</v>
      </c>
      <c r="P265">
        <f>1</f>
        <v>0</v>
      </c>
      <c r="Q265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65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65">
        <f>[[#This Row],[U_1]]-[[#This Row],[L_1]]</f>
        <v>0</v>
      </c>
      <c r="T265">
        <f>COUNTIF(Table1[[#This Row],[S0_1]:[S1_1]],"&gt;"&amp;[[#This Row],[U_1]])+COUNTIF(Table1[[#This Row],[S0_1]:[S1_1]],"&lt;"&amp;[[#This Row],[L_1]])</f>
        <v>0</v>
      </c>
      <c r="V265">
        <f>_xlfn.MINIFS(Table1[[#This Row],[S0_1]:[S1_1]],Table1[[#This Row],[S0_1]:[S1_1]],"&gt;="&amp;[[#This Row],[L_1]],Table1[[#This Row],[S0_1]:[S1_1]],"&lt;="&amp;[[#This Row],[U_1]])</f>
        <v>0</v>
      </c>
      <c r="W265">
        <f>_xlfn.MAXIFS(Table1[[#This Row],[S0_1]:[S1_1]],Table1[[#This Row],[S0_1]:[S1_1]],"&gt;="&amp;[[#This Row],[L_1]],Table1[[#This Row],[S0_1]:[S1_1]],"&lt;="&amp;[[#This Row],[U_1]])</f>
        <v>0</v>
      </c>
      <c r="X265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65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65">
        <f>IF([[#This Row],[Std_1]]&gt;0,ROUND([[#This Row],[Range_1]]/(6*[[#This Row],[Std_1]]),2),0)</f>
        <v>0</v>
      </c>
      <c r="AA265">
        <f>IF([[#This Row],[Std_1]]&gt;0,ROUND(MIN(ABS([[#This Row],[U_1]]-[[#This Row],[Mean_1]])/(3*[[#This Row],[Std_1]]),ABS([[#This Row],[Mean_1]]-[[#This Row],[L_1]])/(3*[[#This Row],[Std_1]])),2),0)</f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I265">
        <v>47726</v>
      </c>
      <c r="AJ265">
        <v>47726</v>
      </c>
      <c r="AL265">
        <v>0</v>
      </c>
      <c r="AN265">
        <v>65535</v>
      </c>
      <c r="AP265">
        <v>65535</v>
      </c>
      <c r="AQ265">
        <f>1</f>
        <v>0</v>
      </c>
      <c r="AR265">
        <f>1</f>
        <v>0</v>
      </c>
      <c r="AS265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65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65">
        <f>[[#This Row],[U_2]]-[[#This Row],[L_2]]</f>
        <v>0</v>
      </c>
      <c r="AV265">
        <f>COUNTIF(Table1[[#This Row],[S0_2]:[S2_2]],"&gt;"&amp;[[#This Row],[U_2]])+COUNTIF(Table1[[#This Row],[S0_2]:[S2_2]],"&lt;"&amp;[[#This Row],[L_2]])</f>
        <v>0</v>
      </c>
      <c r="AX265">
        <f>_xlfn.MINIFS(Table1[[#This Row],[S0_2]:[S2_2]],Table1[[#This Row],[S0_2]:[S2_2]],"&gt;="&amp;[[#This Row],[L_2]],Table1[[#This Row],[S0_2]:[S2_2]],"&lt;="&amp;[[#This Row],[U_2]])</f>
        <v>0</v>
      </c>
      <c r="AY265">
        <f>_xlfn.MAXIFS(Table1[[#This Row],[S0_2]:[S2_2]],Table1[[#This Row],[S0_2]:[S2_2]],"&gt;="&amp;[[#This Row],[L_2]],Table1[[#This Row],[S0_2]:[S2_2]],"&lt;="&amp;[[#This Row],[U_2]])</f>
        <v>0</v>
      </c>
      <c r="AZ265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65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65">
        <f>IF([[#This Row],[Std_2]]&gt;0,ROUND([[#This Row],[Range_2]]/(6*[[#This Row],[Std_2]]),2),0)</f>
        <v>0</v>
      </c>
      <c r="BC265">
        <f>IF([[#This Row],[Std_2]]&gt;0,ROUND(MIN(ABS([[#This Row],[U_2]]-[[#This Row],[Mean_2]])/(3*[[#This Row],[Std_2]]),ABS([[#This Row],[Mean_2]]-[[#This Row],[L_2]])/(3*[[#This Row],[Std_2]])),2),0)</f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K265">
        <v>47726</v>
      </c>
      <c r="BL265">
        <v>47726</v>
      </c>
      <c r="BM265">
        <v>47726</v>
      </c>
      <c r="BO265" t="s">
        <v>73</v>
      </c>
      <c r="BP265" t="s">
        <v>93</v>
      </c>
    </row>
    <row r="266" spans="1:68">
      <c r="A266" t="s">
        <v>382</v>
      </c>
      <c r="B266" t="s">
        <v>70</v>
      </c>
      <c r="C266" t="s">
        <v>204</v>
      </c>
      <c r="D266" t="s">
        <v>272</v>
      </c>
      <c r="J266">
        <v>0</v>
      </c>
      <c r="L266">
        <v>65535</v>
      </c>
      <c r="N266">
        <v>65535</v>
      </c>
      <c r="O266">
        <f>1</f>
        <v>0</v>
      </c>
      <c r="P266">
        <f>1</f>
        <v>0</v>
      </c>
      <c r="Q266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66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66">
        <f>[[#This Row],[U_1]]-[[#This Row],[L_1]]</f>
        <v>0</v>
      </c>
      <c r="T266">
        <f>COUNTIF(Table1[[#This Row],[S0_1]:[S1_1]],"&gt;"&amp;[[#This Row],[U_1]])+COUNTIF(Table1[[#This Row],[S0_1]:[S1_1]],"&lt;"&amp;[[#This Row],[L_1]])</f>
        <v>0</v>
      </c>
      <c r="V266">
        <f>_xlfn.MINIFS(Table1[[#This Row],[S0_1]:[S1_1]],Table1[[#This Row],[S0_1]:[S1_1]],"&gt;="&amp;[[#This Row],[L_1]],Table1[[#This Row],[S0_1]:[S1_1]],"&lt;="&amp;[[#This Row],[U_1]])</f>
        <v>0</v>
      </c>
      <c r="W266">
        <f>_xlfn.MAXIFS(Table1[[#This Row],[S0_1]:[S1_1]],Table1[[#This Row],[S0_1]:[S1_1]],"&gt;="&amp;[[#This Row],[L_1]],Table1[[#This Row],[S0_1]:[S1_1]],"&lt;="&amp;[[#This Row],[U_1]])</f>
        <v>0</v>
      </c>
      <c r="X266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66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66">
        <f>IF([[#This Row],[Std_1]]&gt;0,ROUND([[#This Row],[Range_1]]/(6*[[#This Row],[Std_1]]),2),0)</f>
        <v>0</v>
      </c>
      <c r="AA266">
        <f>IF([[#This Row],[Std_1]]&gt;0,ROUND(MIN(ABS([[#This Row],[U_1]]-[[#This Row],[Mean_1]])/(3*[[#This Row],[Std_1]]),ABS([[#This Row],[Mean_1]]-[[#This Row],[L_1]])/(3*[[#This Row],[Std_1]])),2),0)</f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I266">
        <v>51282</v>
      </c>
      <c r="AJ266">
        <v>51282</v>
      </c>
      <c r="AL266">
        <v>0</v>
      </c>
      <c r="AN266">
        <v>65535</v>
      </c>
      <c r="AP266">
        <v>65535</v>
      </c>
      <c r="AQ266">
        <f>1</f>
        <v>0</v>
      </c>
      <c r="AR266">
        <f>1</f>
        <v>0</v>
      </c>
      <c r="AS266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66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66">
        <f>[[#This Row],[U_2]]-[[#This Row],[L_2]]</f>
        <v>0</v>
      </c>
      <c r="AV266">
        <f>COUNTIF(Table1[[#This Row],[S0_2]:[S2_2]],"&gt;"&amp;[[#This Row],[U_2]])+COUNTIF(Table1[[#This Row],[S0_2]:[S2_2]],"&lt;"&amp;[[#This Row],[L_2]])</f>
        <v>0</v>
      </c>
      <c r="AX266">
        <f>_xlfn.MINIFS(Table1[[#This Row],[S0_2]:[S2_2]],Table1[[#This Row],[S0_2]:[S2_2]],"&gt;="&amp;[[#This Row],[L_2]],Table1[[#This Row],[S0_2]:[S2_2]],"&lt;="&amp;[[#This Row],[U_2]])</f>
        <v>0</v>
      </c>
      <c r="AY266">
        <f>_xlfn.MAXIFS(Table1[[#This Row],[S0_2]:[S2_2]],Table1[[#This Row],[S0_2]:[S2_2]],"&gt;="&amp;[[#This Row],[L_2]],Table1[[#This Row],[S0_2]:[S2_2]],"&lt;="&amp;[[#This Row],[U_2]])</f>
        <v>0</v>
      </c>
      <c r="AZ266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66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66">
        <f>IF([[#This Row],[Std_2]]&gt;0,ROUND([[#This Row],[Range_2]]/(6*[[#This Row],[Std_2]]),2),0)</f>
        <v>0</v>
      </c>
      <c r="BC266">
        <f>IF([[#This Row],[Std_2]]&gt;0,ROUND(MIN(ABS([[#This Row],[U_2]]-[[#This Row],[Mean_2]])/(3*[[#This Row],[Std_2]]),ABS([[#This Row],[Mean_2]]-[[#This Row],[L_2]])/(3*[[#This Row],[Std_2]])),2),0)</f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K266">
        <v>51282</v>
      </c>
      <c r="BL266">
        <v>51282</v>
      </c>
      <c r="BM266">
        <v>51282</v>
      </c>
      <c r="BO266" t="s">
        <v>96</v>
      </c>
      <c r="BP266" t="s">
        <v>77</v>
      </c>
    </row>
    <row r="267" spans="1:68">
      <c r="A267" t="s">
        <v>383</v>
      </c>
      <c r="B267" t="s">
        <v>70</v>
      </c>
      <c r="C267" t="s">
        <v>204</v>
      </c>
      <c r="D267" t="s">
        <v>274</v>
      </c>
      <c r="J267">
        <v>0</v>
      </c>
      <c r="L267">
        <v>65535</v>
      </c>
      <c r="N267">
        <v>65535</v>
      </c>
      <c r="O267">
        <f>1</f>
        <v>0</v>
      </c>
      <c r="P267">
        <f>1</f>
        <v>0</v>
      </c>
      <c r="Q267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67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67">
        <f>[[#This Row],[U_1]]-[[#This Row],[L_1]]</f>
        <v>0</v>
      </c>
      <c r="T267">
        <f>COUNTIF(Table1[[#This Row],[S0_1]:[S1_1]],"&gt;"&amp;[[#This Row],[U_1]])+COUNTIF(Table1[[#This Row],[S0_1]:[S1_1]],"&lt;"&amp;[[#This Row],[L_1]])</f>
        <v>0</v>
      </c>
      <c r="V267">
        <f>_xlfn.MINIFS(Table1[[#This Row],[S0_1]:[S1_1]],Table1[[#This Row],[S0_1]:[S1_1]],"&gt;="&amp;[[#This Row],[L_1]],Table1[[#This Row],[S0_1]:[S1_1]],"&lt;="&amp;[[#This Row],[U_1]])</f>
        <v>0</v>
      </c>
      <c r="W267">
        <f>_xlfn.MAXIFS(Table1[[#This Row],[S0_1]:[S1_1]],Table1[[#This Row],[S0_1]:[S1_1]],"&gt;="&amp;[[#This Row],[L_1]],Table1[[#This Row],[S0_1]:[S1_1]],"&lt;="&amp;[[#This Row],[U_1]])</f>
        <v>0</v>
      </c>
      <c r="X267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67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67">
        <f>IF([[#This Row],[Std_1]]&gt;0,ROUND([[#This Row],[Range_1]]/(6*[[#This Row],[Std_1]]),2),0)</f>
        <v>0</v>
      </c>
      <c r="AA267">
        <f>IF([[#This Row],[Std_1]]&gt;0,ROUND(MIN(ABS([[#This Row],[U_1]]-[[#This Row],[Mean_1]])/(3*[[#This Row],[Std_1]]),ABS([[#This Row],[Mean_1]]-[[#This Row],[L_1]])/(3*[[#This Row],[Std_1]])),2),0)</f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I267">
        <v>47726</v>
      </c>
      <c r="AJ267">
        <v>47726</v>
      </c>
      <c r="AL267">
        <v>0</v>
      </c>
      <c r="AN267">
        <v>65535</v>
      </c>
      <c r="AP267">
        <v>65535</v>
      </c>
      <c r="AQ267">
        <f>1</f>
        <v>0</v>
      </c>
      <c r="AR267">
        <f>1</f>
        <v>0</v>
      </c>
      <c r="AS267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67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67">
        <f>[[#This Row],[U_2]]-[[#This Row],[L_2]]</f>
        <v>0</v>
      </c>
      <c r="AV267">
        <f>COUNTIF(Table1[[#This Row],[S0_2]:[S2_2]],"&gt;"&amp;[[#This Row],[U_2]])+COUNTIF(Table1[[#This Row],[S0_2]:[S2_2]],"&lt;"&amp;[[#This Row],[L_2]])</f>
        <v>0</v>
      </c>
      <c r="AX267">
        <f>_xlfn.MINIFS(Table1[[#This Row],[S0_2]:[S2_2]],Table1[[#This Row],[S0_2]:[S2_2]],"&gt;="&amp;[[#This Row],[L_2]],Table1[[#This Row],[S0_2]:[S2_2]],"&lt;="&amp;[[#This Row],[U_2]])</f>
        <v>0</v>
      </c>
      <c r="AY267">
        <f>_xlfn.MAXIFS(Table1[[#This Row],[S0_2]:[S2_2]],Table1[[#This Row],[S0_2]:[S2_2]],"&gt;="&amp;[[#This Row],[L_2]],Table1[[#This Row],[S0_2]:[S2_2]],"&lt;="&amp;[[#This Row],[U_2]])</f>
        <v>0</v>
      </c>
      <c r="AZ267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67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67">
        <f>IF([[#This Row],[Std_2]]&gt;0,ROUND([[#This Row],[Range_2]]/(6*[[#This Row],[Std_2]]),2),0)</f>
        <v>0</v>
      </c>
      <c r="BC267">
        <f>IF([[#This Row],[Std_2]]&gt;0,ROUND(MIN(ABS([[#This Row],[U_2]]-[[#This Row],[Mean_2]])/(3*[[#This Row],[Std_2]]),ABS([[#This Row],[Mean_2]]-[[#This Row],[L_2]])/(3*[[#This Row],[Std_2]])),2),0)</f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K267">
        <v>47726</v>
      </c>
      <c r="BL267">
        <v>47726</v>
      </c>
      <c r="BM267">
        <v>47726</v>
      </c>
      <c r="BO267" t="s">
        <v>83</v>
      </c>
      <c r="BP267" t="s">
        <v>93</v>
      </c>
    </row>
    <row r="268" spans="1:68">
      <c r="A268" t="s">
        <v>384</v>
      </c>
      <c r="B268" t="s">
        <v>70</v>
      </c>
      <c r="C268" t="s">
        <v>204</v>
      </c>
      <c r="D268" t="s">
        <v>276</v>
      </c>
      <c r="J268">
        <v>0</v>
      </c>
      <c r="L268">
        <v>65535</v>
      </c>
      <c r="N268">
        <v>65535</v>
      </c>
      <c r="O268">
        <f>1</f>
        <v>0</v>
      </c>
      <c r="P268">
        <f>1</f>
        <v>0</v>
      </c>
      <c r="Q268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68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68">
        <f>[[#This Row],[U_1]]-[[#This Row],[L_1]]</f>
        <v>0</v>
      </c>
      <c r="T268">
        <f>COUNTIF(Table1[[#This Row],[S0_1]:[S1_1]],"&gt;"&amp;[[#This Row],[U_1]])+COUNTIF(Table1[[#This Row],[S0_1]:[S1_1]],"&lt;"&amp;[[#This Row],[L_1]])</f>
        <v>0</v>
      </c>
      <c r="V268">
        <f>_xlfn.MINIFS(Table1[[#This Row],[S0_1]:[S1_1]],Table1[[#This Row],[S0_1]:[S1_1]],"&gt;="&amp;[[#This Row],[L_1]],Table1[[#This Row],[S0_1]:[S1_1]],"&lt;="&amp;[[#This Row],[U_1]])</f>
        <v>0</v>
      </c>
      <c r="W268">
        <f>_xlfn.MAXIFS(Table1[[#This Row],[S0_1]:[S1_1]],Table1[[#This Row],[S0_1]:[S1_1]],"&gt;="&amp;[[#This Row],[L_1]],Table1[[#This Row],[S0_1]:[S1_1]],"&lt;="&amp;[[#This Row],[U_1]])</f>
        <v>0</v>
      </c>
      <c r="X268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68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68">
        <f>IF([[#This Row],[Std_1]]&gt;0,ROUND([[#This Row],[Range_1]]/(6*[[#This Row],[Std_1]]),2),0)</f>
        <v>0</v>
      </c>
      <c r="AA268">
        <f>IF([[#This Row],[Std_1]]&gt;0,ROUND(MIN(ABS([[#This Row],[U_1]]-[[#This Row],[Mean_1]])/(3*[[#This Row],[Std_1]]),ABS([[#This Row],[Mean_1]]-[[#This Row],[L_1]])/(3*[[#This Row],[Std_1]])),2),0)</f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I268">
        <v>40586</v>
      </c>
      <c r="AJ268">
        <v>40586</v>
      </c>
      <c r="AL268">
        <v>0</v>
      </c>
      <c r="AN268">
        <v>65535</v>
      </c>
      <c r="AP268">
        <v>65535</v>
      </c>
      <c r="AQ268">
        <f>1</f>
        <v>0</v>
      </c>
      <c r="AR268">
        <f>1</f>
        <v>0</v>
      </c>
      <c r="AS268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68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68">
        <f>[[#This Row],[U_2]]-[[#This Row],[L_2]]</f>
        <v>0</v>
      </c>
      <c r="AV268">
        <f>COUNTIF(Table1[[#This Row],[S0_2]:[S2_2]],"&gt;"&amp;[[#This Row],[U_2]])+COUNTIF(Table1[[#This Row],[S0_2]:[S2_2]],"&lt;"&amp;[[#This Row],[L_2]])</f>
        <v>0</v>
      </c>
      <c r="AX268">
        <f>_xlfn.MINIFS(Table1[[#This Row],[S0_2]:[S2_2]],Table1[[#This Row],[S0_2]:[S2_2]],"&gt;="&amp;[[#This Row],[L_2]],Table1[[#This Row],[S0_2]:[S2_2]],"&lt;="&amp;[[#This Row],[U_2]])</f>
        <v>0</v>
      </c>
      <c r="AY268">
        <f>_xlfn.MAXIFS(Table1[[#This Row],[S0_2]:[S2_2]],Table1[[#This Row],[S0_2]:[S2_2]],"&gt;="&amp;[[#This Row],[L_2]],Table1[[#This Row],[S0_2]:[S2_2]],"&lt;="&amp;[[#This Row],[U_2]])</f>
        <v>0</v>
      </c>
      <c r="AZ268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68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68">
        <f>IF([[#This Row],[Std_2]]&gt;0,ROUND([[#This Row],[Range_2]]/(6*[[#This Row],[Std_2]]),2),0)</f>
        <v>0</v>
      </c>
      <c r="BC268">
        <f>IF([[#This Row],[Std_2]]&gt;0,ROUND(MIN(ABS([[#This Row],[U_2]]-[[#This Row],[Mean_2]])/(3*[[#This Row],[Std_2]]),ABS([[#This Row],[Mean_2]]-[[#This Row],[L_2]])/(3*[[#This Row],[Std_2]])),2),0)</f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K268">
        <v>40586</v>
      </c>
      <c r="BL268">
        <v>40586</v>
      </c>
      <c r="BM268">
        <v>40586</v>
      </c>
      <c r="BO268" t="s">
        <v>83</v>
      </c>
      <c r="BP268" t="s">
        <v>90</v>
      </c>
    </row>
    <row r="269" spans="1:68">
      <c r="A269" t="s">
        <v>385</v>
      </c>
      <c r="B269" t="s">
        <v>70</v>
      </c>
      <c r="C269" t="s">
        <v>204</v>
      </c>
      <c r="D269" t="s">
        <v>278</v>
      </c>
      <c r="J269">
        <v>0</v>
      </c>
      <c r="L269">
        <v>65535</v>
      </c>
      <c r="N269">
        <v>65535</v>
      </c>
      <c r="O269">
        <f>1</f>
        <v>0</v>
      </c>
      <c r="P269">
        <f>1</f>
        <v>0</v>
      </c>
      <c r="Q269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69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69">
        <f>[[#This Row],[U_1]]-[[#This Row],[L_1]]</f>
        <v>0</v>
      </c>
      <c r="T269">
        <f>COUNTIF(Table1[[#This Row],[S0_1]:[S1_1]],"&gt;"&amp;[[#This Row],[U_1]])+COUNTIF(Table1[[#This Row],[S0_1]:[S1_1]],"&lt;"&amp;[[#This Row],[L_1]])</f>
        <v>0</v>
      </c>
      <c r="V269">
        <f>_xlfn.MINIFS(Table1[[#This Row],[S0_1]:[S1_1]],Table1[[#This Row],[S0_1]:[S1_1]],"&gt;="&amp;[[#This Row],[L_1]],Table1[[#This Row],[S0_1]:[S1_1]],"&lt;="&amp;[[#This Row],[U_1]])</f>
        <v>0</v>
      </c>
      <c r="W269">
        <f>_xlfn.MAXIFS(Table1[[#This Row],[S0_1]:[S1_1]],Table1[[#This Row],[S0_1]:[S1_1]],"&gt;="&amp;[[#This Row],[L_1]],Table1[[#This Row],[S0_1]:[S1_1]],"&lt;="&amp;[[#This Row],[U_1]])</f>
        <v>0</v>
      </c>
      <c r="X269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69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69">
        <f>IF([[#This Row],[Std_1]]&gt;0,ROUND([[#This Row],[Range_1]]/(6*[[#This Row],[Std_1]]),2),0)</f>
        <v>0</v>
      </c>
      <c r="AA269">
        <f>IF([[#This Row],[Std_1]]&gt;0,ROUND(MIN(ABS([[#This Row],[U_1]]-[[#This Row],[Mean_1]])/(3*[[#This Row],[Std_1]]),ABS([[#This Row],[Mean_1]]-[[#This Row],[L_1]])/(3*[[#This Row],[Std_1]])),2),0)</f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I269">
        <v>33397</v>
      </c>
      <c r="AJ269">
        <v>33397</v>
      </c>
      <c r="AL269">
        <v>0</v>
      </c>
      <c r="AN269">
        <v>65535</v>
      </c>
      <c r="AP269">
        <v>65535</v>
      </c>
      <c r="AQ269">
        <f>1</f>
        <v>0</v>
      </c>
      <c r="AR269">
        <f>1</f>
        <v>0</v>
      </c>
      <c r="AS269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69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69">
        <f>[[#This Row],[U_2]]-[[#This Row],[L_2]]</f>
        <v>0</v>
      </c>
      <c r="AV269">
        <f>COUNTIF(Table1[[#This Row],[S0_2]:[S2_2]],"&gt;"&amp;[[#This Row],[U_2]])+COUNTIF(Table1[[#This Row],[S0_2]:[S2_2]],"&lt;"&amp;[[#This Row],[L_2]])</f>
        <v>0</v>
      </c>
      <c r="AX269">
        <f>_xlfn.MINIFS(Table1[[#This Row],[S0_2]:[S2_2]],Table1[[#This Row],[S0_2]:[S2_2]],"&gt;="&amp;[[#This Row],[L_2]],Table1[[#This Row],[S0_2]:[S2_2]],"&lt;="&amp;[[#This Row],[U_2]])</f>
        <v>0</v>
      </c>
      <c r="AY269">
        <f>_xlfn.MAXIFS(Table1[[#This Row],[S0_2]:[S2_2]],Table1[[#This Row],[S0_2]:[S2_2]],"&gt;="&amp;[[#This Row],[L_2]],Table1[[#This Row],[S0_2]:[S2_2]],"&lt;="&amp;[[#This Row],[U_2]])</f>
        <v>0</v>
      </c>
      <c r="AZ269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69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69">
        <f>IF([[#This Row],[Std_2]]&gt;0,ROUND([[#This Row],[Range_2]]/(6*[[#This Row],[Std_2]]),2),0)</f>
        <v>0</v>
      </c>
      <c r="BC269">
        <f>IF([[#This Row],[Std_2]]&gt;0,ROUND(MIN(ABS([[#This Row],[U_2]]-[[#This Row],[Mean_2]])/(3*[[#This Row],[Std_2]]),ABS([[#This Row],[Mean_2]]-[[#This Row],[L_2]])/(3*[[#This Row],[Std_2]])),2),0)</f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K269">
        <v>33397</v>
      </c>
      <c r="BL269">
        <v>33397</v>
      </c>
      <c r="BM269">
        <v>33397</v>
      </c>
      <c r="BO269" t="s">
        <v>96</v>
      </c>
      <c r="BP269" t="s">
        <v>74</v>
      </c>
    </row>
    <row r="270" spans="1:68">
      <c r="A270" t="s">
        <v>386</v>
      </c>
      <c r="B270" t="s">
        <v>70</v>
      </c>
      <c r="C270" t="s">
        <v>204</v>
      </c>
      <c r="D270" t="s">
        <v>280</v>
      </c>
      <c r="J270">
        <v>0</v>
      </c>
      <c r="L270">
        <v>65535</v>
      </c>
      <c r="N270">
        <v>65535</v>
      </c>
      <c r="O270">
        <f>1</f>
        <v>0</v>
      </c>
      <c r="P270">
        <f>1</f>
        <v>0</v>
      </c>
      <c r="Q270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70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70">
        <f>[[#This Row],[U_1]]-[[#This Row],[L_1]]</f>
        <v>0</v>
      </c>
      <c r="T270">
        <f>COUNTIF(Table1[[#This Row],[S0_1]:[S1_1]],"&gt;"&amp;[[#This Row],[U_1]])+COUNTIF(Table1[[#This Row],[S0_1]:[S1_1]],"&lt;"&amp;[[#This Row],[L_1]])</f>
        <v>0</v>
      </c>
      <c r="V270">
        <f>_xlfn.MINIFS(Table1[[#This Row],[S0_1]:[S1_1]],Table1[[#This Row],[S0_1]:[S1_1]],"&gt;="&amp;[[#This Row],[L_1]],Table1[[#This Row],[S0_1]:[S1_1]],"&lt;="&amp;[[#This Row],[U_1]])</f>
        <v>0</v>
      </c>
      <c r="W270">
        <f>_xlfn.MAXIFS(Table1[[#This Row],[S0_1]:[S1_1]],Table1[[#This Row],[S0_1]:[S1_1]],"&gt;="&amp;[[#This Row],[L_1]],Table1[[#This Row],[S0_1]:[S1_1]],"&lt;="&amp;[[#This Row],[U_1]])</f>
        <v>0</v>
      </c>
      <c r="X270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70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70">
        <f>IF([[#This Row],[Std_1]]&gt;0,ROUND([[#This Row],[Range_1]]/(6*[[#This Row],[Std_1]]),2),0)</f>
        <v>0</v>
      </c>
      <c r="AA270">
        <f>IF([[#This Row],[Std_1]]&gt;0,ROUND(MIN(ABS([[#This Row],[U_1]]-[[#This Row],[Mean_1]])/(3*[[#This Row],[Std_1]]),ABS([[#This Row],[Mean_1]]-[[#This Row],[L_1]])/(3*[[#This Row],[Std_1]])),2),0)</f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I270">
        <v>26154</v>
      </c>
      <c r="AJ270">
        <v>26154</v>
      </c>
      <c r="AL270">
        <v>0</v>
      </c>
      <c r="AN270">
        <v>65535</v>
      </c>
      <c r="AP270">
        <v>65535</v>
      </c>
      <c r="AQ270">
        <f>1</f>
        <v>0</v>
      </c>
      <c r="AR270">
        <f>1</f>
        <v>0</v>
      </c>
      <c r="AS270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70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70">
        <f>[[#This Row],[U_2]]-[[#This Row],[L_2]]</f>
        <v>0</v>
      </c>
      <c r="AV270">
        <f>COUNTIF(Table1[[#This Row],[S0_2]:[S2_2]],"&gt;"&amp;[[#This Row],[U_2]])+COUNTIF(Table1[[#This Row],[S0_2]:[S2_2]],"&lt;"&amp;[[#This Row],[L_2]])</f>
        <v>0</v>
      </c>
      <c r="AX270">
        <f>_xlfn.MINIFS(Table1[[#This Row],[S0_2]:[S2_2]],Table1[[#This Row],[S0_2]:[S2_2]],"&gt;="&amp;[[#This Row],[L_2]],Table1[[#This Row],[S0_2]:[S2_2]],"&lt;="&amp;[[#This Row],[U_2]])</f>
        <v>0</v>
      </c>
      <c r="AY270">
        <f>_xlfn.MAXIFS(Table1[[#This Row],[S0_2]:[S2_2]],Table1[[#This Row],[S0_2]:[S2_2]],"&gt;="&amp;[[#This Row],[L_2]],Table1[[#This Row],[S0_2]:[S2_2]],"&lt;="&amp;[[#This Row],[U_2]])</f>
        <v>0</v>
      </c>
      <c r="AZ270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70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70">
        <f>IF([[#This Row],[Std_2]]&gt;0,ROUND([[#This Row],[Range_2]]/(6*[[#This Row],[Std_2]]),2),0)</f>
        <v>0</v>
      </c>
      <c r="BC270">
        <f>IF([[#This Row],[Std_2]]&gt;0,ROUND(MIN(ABS([[#This Row],[U_2]]-[[#This Row],[Mean_2]])/(3*[[#This Row],[Std_2]]),ABS([[#This Row],[Mean_2]]-[[#This Row],[L_2]])/(3*[[#This Row],[Std_2]])),2),0)</f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K270">
        <v>26154</v>
      </c>
      <c r="BL270">
        <v>26154</v>
      </c>
      <c r="BM270">
        <v>26154</v>
      </c>
      <c r="BO270" t="s">
        <v>73</v>
      </c>
      <c r="BP270" t="s">
        <v>105</v>
      </c>
    </row>
    <row r="271" spans="1:68">
      <c r="A271" t="s">
        <v>387</v>
      </c>
      <c r="B271" t="s">
        <v>70</v>
      </c>
      <c r="C271" t="s">
        <v>204</v>
      </c>
      <c r="D271" t="s">
        <v>282</v>
      </c>
      <c r="J271">
        <v>0</v>
      </c>
      <c r="L271">
        <v>65535</v>
      </c>
      <c r="N271">
        <v>65535</v>
      </c>
      <c r="O271">
        <f>1</f>
        <v>0</v>
      </c>
      <c r="P271">
        <f>1</f>
        <v>0</v>
      </c>
      <c r="Q271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71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71">
        <f>[[#This Row],[U_1]]-[[#This Row],[L_1]]</f>
        <v>0</v>
      </c>
      <c r="T271">
        <f>COUNTIF(Table1[[#This Row],[S0_1]:[S1_1]],"&gt;"&amp;[[#This Row],[U_1]])+COUNTIF(Table1[[#This Row],[S0_1]:[S1_1]],"&lt;"&amp;[[#This Row],[L_1]])</f>
        <v>0</v>
      </c>
      <c r="V271">
        <f>_xlfn.MINIFS(Table1[[#This Row],[S0_1]:[S1_1]],Table1[[#This Row],[S0_1]:[S1_1]],"&gt;="&amp;[[#This Row],[L_1]],Table1[[#This Row],[S0_1]:[S1_1]],"&lt;="&amp;[[#This Row],[U_1]])</f>
        <v>0</v>
      </c>
      <c r="W271">
        <f>_xlfn.MAXIFS(Table1[[#This Row],[S0_1]:[S1_1]],Table1[[#This Row],[S0_1]:[S1_1]],"&gt;="&amp;[[#This Row],[L_1]],Table1[[#This Row],[S0_1]:[S1_1]],"&lt;="&amp;[[#This Row],[U_1]])</f>
        <v>0</v>
      </c>
      <c r="X271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71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71">
        <f>IF([[#This Row],[Std_1]]&gt;0,ROUND([[#This Row],[Range_1]]/(6*[[#This Row],[Std_1]]),2),0)</f>
        <v>0</v>
      </c>
      <c r="AA271">
        <f>IF([[#This Row],[Std_1]]&gt;0,ROUND(MIN(ABS([[#This Row],[U_1]]-[[#This Row],[Mean_1]])/(3*[[#This Row],[Std_1]]),ABS([[#This Row],[Mean_1]]-[[#This Row],[L_1]])/(3*[[#This Row],[Std_1]])),2),0)</f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I271">
        <v>18862</v>
      </c>
      <c r="AJ271">
        <v>18862</v>
      </c>
      <c r="AL271">
        <v>0</v>
      </c>
      <c r="AN271">
        <v>65535</v>
      </c>
      <c r="AP271">
        <v>65535</v>
      </c>
      <c r="AQ271">
        <f>1</f>
        <v>0</v>
      </c>
      <c r="AR271">
        <f>1</f>
        <v>0</v>
      </c>
      <c r="AS271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71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71">
        <f>[[#This Row],[U_2]]-[[#This Row],[L_2]]</f>
        <v>0</v>
      </c>
      <c r="AV271">
        <f>COUNTIF(Table1[[#This Row],[S0_2]:[S2_2]],"&gt;"&amp;[[#This Row],[U_2]])+COUNTIF(Table1[[#This Row],[S0_2]:[S2_2]],"&lt;"&amp;[[#This Row],[L_2]])</f>
        <v>0</v>
      </c>
      <c r="AX271">
        <f>_xlfn.MINIFS(Table1[[#This Row],[S0_2]:[S2_2]],Table1[[#This Row],[S0_2]:[S2_2]],"&gt;="&amp;[[#This Row],[L_2]],Table1[[#This Row],[S0_2]:[S2_2]],"&lt;="&amp;[[#This Row],[U_2]])</f>
        <v>0</v>
      </c>
      <c r="AY271">
        <f>_xlfn.MAXIFS(Table1[[#This Row],[S0_2]:[S2_2]],Table1[[#This Row],[S0_2]:[S2_2]],"&gt;="&amp;[[#This Row],[L_2]],Table1[[#This Row],[S0_2]:[S2_2]],"&lt;="&amp;[[#This Row],[U_2]])</f>
        <v>0</v>
      </c>
      <c r="AZ271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71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71">
        <f>IF([[#This Row],[Std_2]]&gt;0,ROUND([[#This Row],[Range_2]]/(6*[[#This Row],[Std_2]]),2),0)</f>
        <v>0</v>
      </c>
      <c r="BC271">
        <f>IF([[#This Row],[Std_2]]&gt;0,ROUND(MIN(ABS([[#This Row],[U_2]]-[[#This Row],[Mean_2]])/(3*[[#This Row],[Std_2]]),ABS([[#This Row],[Mean_2]]-[[#This Row],[L_2]])/(3*[[#This Row],[Std_2]])),2),0)</f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K271">
        <v>18862</v>
      </c>
      <c r="BL271">
        <v>18862</v>
      </c>
      <c r="BM271">
        <v>18862</v>
      </c>
      <c r="BO271" t="s">
        <v>73</v>
      </c>
      <c r="BP271" t="s">
        <v>108</v>
      </c>
    </row>
    <row r="272" spans="1:68">
      <c r="A272" t="s">
        <v>388</v>
      </c>
      <c r="B272" t="s">
        <v>70</v>
      </c>
      <c r="C272" t="s">
        <v>204</v>
      </c>
      <c r="D272" t="s">
        <v>284</v>
      </c>
      <c r="J272">
        <v>0</v>
      </c>
      <c r="L272">
        <v>65535</v>
      </c>
      <c r="N272">
        <v>65535</v>
      </c>
      <c r="O272">
        <f>1</f>
        <v>0</v>
      </c>
      <c r="P272">
        <f>1</f>
        <v>0</v>
      </c>
      <c r="Q272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72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72">
        <f>[[#This Row],[U_1]]-[[#This Row],[L_1]]</f>
        <v>0</v>
      </c>
      <c r="T272">
        <f>COUNTIF(Table1[[#This Row],[S0_1]:[S1_1]],"&gt;"&amp;[[#This Row],[U_1]])+COUNTIF(Table1[[#This Row],[S0_1]:[S1_1]],"&lt;"&amp;[[#This Row],[L_1]])</f>
        <v>0</v>
      </c>
      <c r="V272">
        <f>_xlfn.MINIFS(Table1[[#This Row],[S0_1]:[S1_1]],Table1[[#This Row],[S0_1]:[S1_1]],"&gt;="&amp;[[#This Row],[L_1]],Table1[[#This Row],[S0_1]:[S1_1]],"&lt;="&amp;[[#This Row],[U_1]])</f>
        <v>0</v>
      </c>
      <c r="W272">
        <f>_xlfn.MAXIFS(Table1[[#This Row],[S0_1]:[S1_1]],Table1[[#This Row],[S0_1]:[S1_1]],"&gt;="&amp;[[#This Row],[L_1]],Table1[[#This Row],[S0_1]:[S1_1]],"&lt;="&amp;[[#This Row],[U_1]])</f>
        <v>0</v>
      </c>
      <c r="X272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72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72">
        <f>IF([[#This Row],[Std_1]]&gt;0,ROUND([[#This Row],[Range_1]]/(6*[[#This Row],[Std_1]]),2),0)</f>
        <v>0</v>
      </c>
      <c r="AA272">
        <f>IF([[#This Row],[Std_1]]&gt;0,ROUND(MIN(ABS([[#This Row],[U_1]]-[[#This Row],[Mean_1]])/(3*[[#This Row],[Std_1]]),ABS([[#This Row],[Mean_1]]-[[#This Row],[L_1]])/(3*[[#This Row],[Std_1]])),2),0)</f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I272">
        <v>15197</v>
      </c>
      <c r="AJ272">
        <v>15197</v>
      </c>
      <c r="AL272">
        <v>0</v>
      </c>
      <c r="AN272">
        <v>65535</v>
      </c>
      <c r="AP272">
        <v>65535</v>
      </c>
      <c r="AQ272">
        <f>1</f>
        <v>0</v>
      </c>
      <c r="AR272">
        <f>1</f>
        <v>0</v>
      </c>
      <c r="AS272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72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72">
        <f>[[#This Row],[U_2]]-[[#This Row],[L_2]]</f>
        <v>0</v>
      </c>
      <c r="AV272">
        <f>COUNTIF(Table1[[#This Row],[S0_2]:[S2_2]],"&gt;"&amp;[[#This Row],[U_2]])+COUNTIF(Table1[[#This Row],[S0_2]:[S2_2]],"&lt;"&amp;[[#This Row],[L_2]])</f>
        <v>0</v>
      </c>
      <c r="AX272">
        <f>_xlfn.MINIFS(Table1[[#This Row],[S0_2]:[S2_2]],Table1[[#This Row],[S0_2]:[S2_2]],"&gt;="&amp;[[#This Row],[L_2]],Table1[[#This Row],[S0_2]:[S2_2]],"&lt;="&amp;[[#This Row],[U_2]])</f>
        <v>0</v>
      </c>
      <c r="AY272">
        <f>_xlfn.MAXIFS(Table1[[#This Row],[S0_2]:[S2_2]],Table1[[#This Row],[S0_2]:[S2_2]],"&gt;="&amp;[[#This Row],[L_2]],Table1[[#This Row],[S0_2]:[S2_2]],"&lt;="&amp;[[#This Row],[U_2]])</f>
        <v>0</v>
      </c>
      <c r="AZ272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72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72">
        <f>IF([[#This Row],[Std_2]]&gt;0,ROUND([[#This Row],[Range_2]]/(6*[[#This Row],[Std_2]]),2),0)</f>
        <v>0</v>
      </c>
      <c r="BC272">
        <f>IF([[#This Row],[Std_2]]&gt;0,ROUND(MIN(ABS([[#This Row],[U_2]]-[[#This Row],[Mean_2]])/(3*[[#This Row],[Std_2]]),ABS([[#This Row],[Mean_2]]-[[#This Row],[L_2]])/(3*[[#This Row],[Std_2]])),2),0)</f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K272">
        <v>15197</v>
      </c>
      <c r="BL272">
        <v>15197</v>
      </c>
      <c r="BM272">
        <v>15197</v>
      </c>
      <c r="BO272" t="s">
        <v>96</v>
      </c>
      <c r="BP272" t="s">
        <v>80</v>
      </c>
    </row>
    <row r="273" spans="1:68">
      <c r="A273" t="s">
        <v>389</v>
      </c>
      <c r="B273" t="s">
        <v>70</v>
      </c>
      <c r="C273" t="s">
        <v>204</v>
      </c>
      <c r="D273" t="s">
        <v>286</v>
      </c>
      <c r="J273">
        <v>0</v>
      </c>
      <c r="L273">
        <v>65535</v>
      </c>
      <c r="N273">
        <v>65535</v>
      </c>
      <c r="O273">
        <f>1</f>
        <v>0</v>
      </c>
      <c r="P273">
        <f>1</f>
        <v>0</v>
      </c>
      <c r="Q273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73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73">
        <f>[[#This Row],[U_1]]-[[#This Row],[L_1]]</f>
        <v>0</v>
      </c>
      <c r="T273">
        <f>COUNTIF(Table1[[#This Row],[S0_1]:[S1_1]],"&gt;"&amp;[[#This Row],[U_1]])+COUNTIF(Table1[[#This Row],[S0_1]:[S1_1]],"&lt;"&amp;[[#This Row],[L_1]])</f>
        <v>0</v>
      </c>
      <c r="V273">
        <f>_xlfn.MINIFS(Table1[[#This Row],[S0_1]:[S1_1]],Table1[[#This Row],[S0_1]:[S1_1]],"&gt;="&amp;[[#This Row],[L_1]],Table1[[#This Row],[S0_1]:[S1_1]],"&lt;="&amp;[[#This Row],[U_1]])</f>
        <v>0</v>
      </c>
      <c r="W273">
        <f>_xlfn.MAXIFS(Table1[[#This Row],[S0_1]:[S1_1]],Table1[[#This Row],[S0_1]:[S1_1]],"&gt;="&amp;[[#This Row],[L_1]],Table1[[#This Row],[S0_1]:[S1_1]],"&lt;="&amp;[[#This Row],[U_1]])</f>
        <v>0</v>
      </c>
      <c r="X273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73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73">
        <f>IF([[#This Row],[Std_1]]&gt;0,ROUND([[#This Row],[Range_1]]/(6*[[#This Row],[Std_1]]),2),0)</f>
        <v>0</v>
      </c>
      <c r="AA273">
        <f>IF([[#This Row],[Std_1]]&gt;0,ROUND(MIN(ABS([[#This Row],[U_1]]-[[#This Row],[Mean_1]])/(3*[[#This Row],[Std_1]]),ABS([[#This Row],[Mean_1]]-[[#This Row],[L_1]])/(3*[[#This Row],[Std_1]])),2),0)</f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I273">
        <v>18862</v>
      </c>
      <c r="AJ273">
        <v>18862</v>
      </c>
      <c r="AL273">
        <v>0</v>
      </c>
      <c r="AN273">
        <v>65535</v>
      </c>
      <c r="AP273">
        <v>65535</v>
      </c>
      <c r="AQ273">
        <f>1</f>
        <v>0</v>
      </c>
      <c r="AR273">
        <f>1</f>
        <v>0</v>
      </c>
      <c r="AS273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73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73">
        <f>[[#This Row],[U_2]]-[[#This Row],[L_2]]</f>
        <v>0</v>
      </c>
      <c r="AV273">
        <f>COUNTIF(Table1[[#This Row],[S0_2]:[S2_2]],"&gt;"&amp;[[#This Row],[U_2]])+COUNTIF(Table1[[#This Row],[S0_2]:[S2_2]],"&lt;"&amp;[[#This Row],[L_2]])</f>
        <v>0</v>
      </c>
      <c r="AX273">
        <f>_xlfn.MINIFS(Table1[[#This Row],[S0_2]:[S2_2]],Table1[[#This Row],[S0_2]:[S2_2]],"&gt;="&amp;[[#This Row],[L_2]],Table1[[#This Row],[S0_2]:[S2_2]],"&lt;="&amp;[[#This Row],[U_2]])</f>
        <v>0</v>
      </c>
      <c r="AY273">
        <f>_xlfn.MAXIFS(Table1[[#This Row],[S0_2]:[S2_2]],Table1[[#This Row],[S0_2]:[S2_2]],"&gt;="&amp;[[#This Row],[L_2]],Table1[[#This Row],[S0_2]:[S2_2]],"&lt;="&amp;[[#This Row],[U_2]])</f>
        <v>0</v>
      </c>
      <c r="AZ273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73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73">
        <f>IF([[#This Row],[Std_2]]&gt;0,ROUND([[#This Row],[Range_2]]/(6*[[#This Row],[Std_2]]),2),0)</f>
        <v>0</v>
      </c>
      <c r="BC273">
        <f>IF([[#This Row],[Std_2]]&gt;0,ROUND(MIN(ABS([[#This Row],[U_2]]-[[#This Row],[Mean_2]])/(3*[[#This Row],[Std_2]]),ABS([[#This Row],[Mean_2]]-[[#This Row],[L_2]])/(3*[[#This Row],[Std_2]])),2),0)</f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K273">
        <v>18862</v>
      </c>
      <c r="BL273">
        <v>18862</v>
      </c>
      <c r="BM273">
        <v>18862</v>
      </c>
      <c r="BO273" t="s">
        <v>83</v>
      </c>
      <c r="BP273" t="s">
        <v>108</v>
      </c>
    </row>
    <row r="274" spans="1:68">
      <c r="A274" t="s">
        <v>390</v>
      </c>
      <c r="B274" t="s">
        <v>70</v>
      </c>
      <c r="C274" t="s">
        <v>204</v>
      </c>
      <c r="D274" t="s">
        <v>288</v>
      </c>
      <c r="J274">
        <v>0</v>
      </c>
      <c r="L274">
        <v>65535</v>
      </c>
      <c r="N274">
        <v>65535</v>
      </c>
      <c r="O274">
        <f>1</f>
        <v>0</v>
      </c>
      <c r="P274">
        <f>1</f>
        <v>0</v>
      </c>
      <c r="Q274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74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74">
        <f>[[#This Row],[U_1]]-[[#This Row],[L_1]]</f>
        <v>0</v>
      </c>
      <c r="T274">
        <f>COUNTIF(Table1[[#This Row],[S0_1]:[S1_1]],"&gt;"&amp;[[#This Row],[U_1]])+COUNTIF(Table1[[#This Row],[S0_1]:[S1_1]],"&lt;"&amp;[[#This Row],[L_1]])</f>
        <v>0</v>
      </c>
      <c r="V274">
        <f>_xlfn.MINIFS(Table1[[#This Row],[S0_1]:[S1_1]],Table1[[#This Row],[S0_1]:[S1_1]],"&gt;="&amp;[[#This Row],[L_1]],Table1[[#This Row],[S0_1]:[S1_1]],"&lt;="&amp;[[#This Row],[U_1]])</f>
        <v>0</v>
      </c>
      <c r="W274">
        <f>_xlfn.MAXIFS(Table1[[#This Row],[S0_1]:[S1_1]],Table1[[#This Row],[S0_1]:[S1_1]],"&gt;="&amp;[[#This Row],[L_1]],Table1[[#This Row],[S0_1]:[S1_1]],"&lt;="&amp;[[#This Row],[U_1]])</f>
        <v>0</v>
      </c>
      <c r="X274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74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74">
        <f>IF([[#This Row],[Std_1]]&gt;0,ROUND([[#This Row],[Range_1]]/(6*[[#This Row],[Std_1]]),2),0)</f>
        <v>0</v>
      </c>
      <c r="AA274">
        <f>IF([[#This Row],[Std_1]]&gt;0,ROUND(MIN(ABS([[#This Row],[U_1]]-[[#This Row],[Mean_1]])/(3*[[#This Row],[Std_1]]),ABS([[#This Row],[Mean_1]]-[[#This Row],[L_1]])/(3*[[#This Row],[Std_1]])),2),0)</f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I274">
        <v>26154</v>
      </c>
      <c r="AJ274">
        <v>26154</v>
      </c>
      <c r="AL274">
        <v>0</v>
      </c>
      <c r="AN274">
        <v>65535</v>
      </c>
      <c r="AP274">
        <v>65535</v>
      </c>
      <c r="AQ274">
        <f>1</f>
        <v>0</v>
      </c>
      <c r="AR274">
        <f>1</f>
        <v>0</v>
      </c>
      <c r="AS274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74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74">
        <f>[[#This Row],[U_2]]-[[#This Row],[L_2]]</f>
        <v>0</v>
      </c>
      <c r="AV274">
        <f>COUNTIF(Table1[[#This Row],[S0_2]:[S2_2]],"&gt;"&amp;[[#This Row],[U_2]])+COUNTIF(Table1[[#This Row],[S0_2]:[S2_2]],"&lt;"&amp;[[#This Row],[L_2]])</f>
        <v>0</v>
      </c>
      <c r="AX274">
        <f>_xlfn.MINIFS(Table1[[#This Row],[S0_2]:[S2_2]],Table1[[#This Row],[S0_2]:[S2_2]],"&gt;="&amp;[[#This Row],[L_2]],Table1[[#This Row],[S0_2]:[S2_2]],"&lt;="&amp;[[#This Row],[U_2]])</f>
        <v>0</v>
      </c>
      <c r="AY274">
        <f>_xlfn.MAXIFS(Table1[[#This Row],[S0_2]:[S2_2]],Table1[[#This Row],[S0_2]:[S2_2]],"&gt;="&amp;[[#This Row],[L_2]],Table1[[#This Row],[S0_2]:[S2_2]],"&lt;="&amp;[[#This Row],[U_2]])</f>
        <v>0</v>
      </c>
      <c r="AZ274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74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74">
        <f>IF([[#This Row],[Std_2]]&gt;0,ROUND([[#This Row],[Range_2]]/(6*[[#This Row],[Std_2]]),2),0)</f>
        <v>0</v>
      </c>
      <c r="BC274">
        <f>IF([[#This Row],[Std_2]]&gt;0,ROUND(MIN(ABS([[#This Row],[U_2]]-[[#This Row],[Mean_2]])/(3*[[#This Row],[Std_2]]),ABS([[#This Row],[Mean_2]]-[[#This Row],[L_2]])/(3*[[#This Row],[Std_2]])),2),0)</f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K274">
        <v>26154</v>
      </c>
      <c r="BL274">
        <v>26154</v>
      </c>
      <c r="BM274">
        <v>26154</v>
      </c>
      <c r="BO274" t="s">
        <v>83</v>
      </c>
      <c r="BP274" t="s">
        <v>105</v>
      </c>
    </row>
    <row r="275" spans="1:68">
      <c r="A275" t="s">
        <v>391</v>
      </c>
      <c r="B275" t="s">
        <v>116</v>
      </c>
      <c r="C275" t="s">
        <v>204</v>
      </c>
      <c r="D275" t="s">
        <v>256</v>
      </c>
      <c r="J275">
        <v>0</v>
      </c>
      <c r="L275">
        <v>65535</v>
      </c>
      <c r="N275">
        <v>65535</v>
      </c>
      <c r="O275">
        <f>1</f>
        <v>0</v>
      </c>
      <c r="P275">
        <f>1</f>
        <v>0</v>
      </c>
      <c r="Q275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75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75">
        <f>[[#This Row],[U_1]]-[[#This Row],[L_1]]</f>
        <v>0</v>
      </c>
      <c r="T275">
        <f>COUNTIF(Table1[[#This Row],[S0_1]:[S1_1]],"&gt;"&amp;[[#This Row],[U_1]])+COUNTIF(Table1[[#This Row],[S0_1]:[S1_1]],"&lt;"&amp;[[#This Row],[L_1]])</f>
        <v>0</v>
      </c>
      <c r="V275">
        <f>_xlfn.MINIFS(Table1[[#This Row],[S0_1]:[S1_1]],Table1[[#This Row],[S0_1]:[S1_1]],"&gt;="&amp;[[#This Row],[L_1]],Table1[[#This Row],[S0_1]:[S1_1]],"&lt;="&amp;[[#This Row],[U_1]])</f>
        <v>0</v>
      </c>
      <c r="W275">
        <f>_xlfn.MAXIFS(Table1[[#This Row],[S0_1]:[S1_1]],Table1[[#This Row],[S0_1]:[S1_1]],"&gt;="&amp;[[#This Row],[L_1]],Table1[[#This Row],[S0_1]:[S1_1]],"&lt;="&amp;[[#This Row],[U_1]])</f>
        <v>0</v>
      </c>
      <c r="X275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75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75">
        <f>IF([[#This Row],[Std_1]]&gt;0,ROUND([[#This Row],[Range_1]]/(6*[[#This Row],[Std_1]]),2),0)</f>
        <v>0</v>
      </c>
      <c r="AA275">
        <f>IF([[#This Row],[Std_1]]&gt;0,ROUND(MIN(ABS([[#This Row],[U_1]]-[[#This Row],[Mean_1]])/(3*[[#This Row],[Std_1]]),ABS([[#This Row],[Mean_1]]-[[#This Row],[L_1]])/(3*[[#This Row],[Std_1]])),2),0)</f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I275">
        <v>33397</v>
      </c>
      <c r="AJ275">
        <v>33397</v>
      </c>
      <c r="AL275">
        <v>0</v>
      </c>
      <c r="AN275">
        <v>65535</v>
      </c>
      <c r="AP275">
        <v>65535</v>
      </c>
      <c r="AQ275">
        <f>1</f>
        <v>0</v>
      </c>
      <c r="AR275">
        <f>1</f>
        <v>0</v>
      </c>
      <c r="AS275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75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75">
        <f>[[#This Row],[U_2]]-[[#This Row],[L_2]]</f>
        <v>0</v>
      </c>
      <c r="AV275">
        <f>COUNTIF(Table1[[#This Row],[S0_2]:[S2_2]],"&gt;"&amp;[[#This Row],[U_2]])+COUNTIF(Table1[[#This Row],[S0_2]:[S2_2]],"&lt;"&amp;[[#This Row],[L_2]])</f>
        <v>0</v>
      </c>
      <c r="AX275">
        <f>_xlfn.MINIFS(Table1[[#This Row],[S0_2]:[S2_2]],Table1[[#This Row],[S0_2]:[S2_2]],"&gt;="&amp;[[#This Row],[L_2]],Table1[[#This Row],[S0_2]:[S2_2]],"&lt;="&amp;[[#This Row],[U_2]])</f>
        <v>0</v>
      </c>
      <c r="AY275">
        <f>_xlfn.MAXIFS(Table1[[#This Row],[S0_2]:[S2_2]],Table1[[#This Row],[S0_2]:[S2_2]],"&gt;="&amp;[[#This Row],[L_2]],Table1[[#This Row],[S0_2]:[S2_2]],"&lt;="&amp;[[#This Row],[U_2]])</f>
        <v>0</v>
      </c>
      <c r="AZ275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75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75">
        <f>IF([[#This Row],[Std_2]]&gt;0,ROUND([[#This Row],[Range_2]]/(6*[[#This Row],[Std_2]]),2),0)</f>
        <v>0</v>
      </c>
      <c r="BC275">
        <f>IF([[#This Row],[Std_2]]&gt;0,ROUND(MIN(ABS([[#This Row],[U_2]]-[[#This Row],[Mean_2]])/(3*[[#This Row],[Std_2]]),ABS([[#This Row],[Mean_2]]-[[#This Row],[L_2]])/(3*[[#This Row],[Std_2]])),2),0)</f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K275">
        <v>33397</v>
      </c>
      <c r="BL275">
        <v>33397</v>
      </c>
      <c r="BM275">
        <v>33397</v>
      </c>
      <c r="BO275" t="s">
        <v>73</v>
      </c>
      <c r="BP275" t="s">
        <v>74</v>
      </c>
    </row>
    <row r="276" spans="1:68">
      <c r="A276" t="s">
        <v>392</v>
      </c>
      <c r="B276" t="s">
        <v>116</v>
      </c>
      <c r="C276" t="s">
        <v>204</v>
      </c>
      <c r="D276" t="s">
        <v>258</v>
      </c>
      <c r="J276">
        <v>0</v>
      </c>
      <c r="L276">
        <v>65535</v>
      </c>
      <c r="N276">
        <v>65535</v>
      </c>
      <c r="O276">
        <f>1</f>
        <v>0</v>
      </c>
      <c r="P276">
        <f>1</f>
        <v>0</v>
      </c>
      <c r="Q276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76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76">
        <f>[[#This Row],[U_1]]-[[#This Row],[L_1]]</f>
        <v>0</v>
      </c>
      <c r="T276">
        <f>COUNTIF(Table1[[#This Row],[S0_1]:[S1_1]],"&gt;"&amp;[[#This Row],[U_1]])+COUNTIF(Table1[[#This Row],[S0_1]:[S1_1]],"&lt;"&amp;[[#This Row],[L_1]])</f>
        <v>0</v>
      </c>
      <c r="V276">
        <f>_xlfn.MINIFS(Table1[[#This Row],[S0_1]:[S1_1]],Table1[[#This Row],[S0_1]:[S1_1]],"&gt;="&amp;[[#This Row],[L_1]],Table1[[#This Row],[S0_1]:[S1_1]],"&lt;="&amp;[[#This Row],[U_1]])</f>
        <v>0</v>
      </c>
      <c r="W276">
        <f>_xlfn.MAXIFS(Table1[[#This Row],[S0_1]:[S1_1]],Table1[[#This Row],[S0_1]:[S1_1]],"&gt;="&amp;[[#This Row],[L_1]],Table1[[#This Row],[S0_1]:[S1_1]],"&lt;="&amp;[[#This Row],[U_1]])</f>
        <v>0</v>
      </c>
      <c r="X276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76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76">
        <f>IF([[#This Row],[Std_1]]&gt;0,ROUND([[#This Row],[Range_1]]/(6*[[#This Row],[Std_1]]),2),0)</f>
        <v>0</v>
      </c>
      <c r="AA276">
        <f>IF([[#This Row],[Std_1]]&gt;0,ROUND(MIN(ABS([[#This Row],[U_1]]-[[#This Row],[Mean_1]])/(3*[[#This Row],[Std_1]]),ABS([[#This Row],[Mean_1]]-[[#This Row],[L_1]])/(3*[[#This Row],[Std_1]])),2),0)</f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I276">
        <v>51282</v>
      </c>
      <c r="AJ276">
        <v>51282</v>
      </c>
      <c r="AL276">
        <v>0</v>
      </c>
      <c r="AN276">
        <v>65535</v>
      </c>
      <c r="AP276">
        <v>65535</v>
      </c>
      <c r="AQ276">
        <f>1</f>
        <v>0</v>
      </c>
      <c r="AR276">
        <f>1</f>
        <v>0</v>
      </c>
      <c r="AS276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76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76">
        <f>[[#This Row],[U_2]]-[[#This Row],[L_2]]</f>
        <v>0</v>
      </c>
      <c r="AV276">
        <f>COUNTIF(Table1[[#This Row],[S0_2]:[S2_2]],"&gt;"&amp;[[#This Row],[U_2]])+COUNTIF(Table1[[#This Row],[S0_2]:[S2_2]],"&lt;"&amp;[[#This Row],[L_2]])</f>
        <v>0</v>
      </c>
      <c r="AX276">
        <f>_xlfn.MINIFS(Table1[[#This Row],[S0_2]:[S2_2]],Table1[[#This Row],[S0_2]:[S2_2]],"&gt;="&amp;[[#This Row],[L_2]],Table1[[#This Row],[S0_2]:[S2_2]],"&lt;="&amp;[[#This Row],[U_2]])</f>
        <v>0</v>
      </c>
      <c r="AY276">
        <f>_xlfn.MAXIFS(Table1[[#This Row],[S0_2]:[S2_2]],Table1[[#This Row],[S0_2]:[S2_2]],"&gt;="&amp;[[#This Row],[L_2]],Table1[[#This Row],[S0_2]:[S2_2]],"&lt;="&amp;[[#This Row],[U_2]])</f>
        <v>0</v>
      </c>
      <c r="AZ276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76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76">
        <f>IF([[#This Row],[Std_2]]&gt;0,ROUND([[#This Row],[Range_2]]/(6*[[#This Row],[Std_2]]),2),0)</f>
        <v>0</v>
      </c>
      <c r="BC276">
        <f>IF([[#This Row],[Std_2]]&gt;0,ROUND(MIN(ABS([[#This Row],[U_2]]-[[#This Row],[Mean_2]])/(3*[[#This Row],[Std_2]]),ABS([[#This Row],[Mean_2]]-[[#This Row],[L_2]])/(3*[[#This Row],[Std_2]])),2),0)</f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K276">
        <v>51282</v>
      </c>
      <c r="BL276">
        <v>51282</v>
      </c>
      <c r="BM276">
        <v>51282</v>
      </c>
      <c r="BO276" t="s">
        <v>73</v>
      </c>
      <c r="BP276" t="s">
        <v>77</v>
      </c>
    </row>
    <row r="277" spans="1:68">
      <c r="A277" t="s">
        <v>393</v>
      </c>
      <c r="B277" t="s">
        <v>116</v>
      </c>
      <c r="C277" t="s">
        <v>204</v>
      </c>
      <c r="D277" t="s">
        <v>260</v>
      </c>
      <c r="J277">
        <v>0</v>
      </c>
      <c r="L277">
        <v>65535</v>
      </c>
      <c r="N277">
        <v>65535</v>
      </c>
      <c r="O277">
        <f>1</f>
        <v>0</v>
      </c>
      <c r="P277">
        <f>1</f>
        <v>0</v>
      </c>
      <c r="Q277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77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77">
        <f>[[#This Row],[U_1]]-[[#This Row],[L_1]]</f>
        <v>0</v>
      </c>
      <c r="T277">
        <f>COUNTIF(Table1[[#This Row],[S0_1]:[S1_1]],"&gt;"&amp;[[#This Row],[U_1]])+COUNTIF(Table1[[#This Row],[S0_1]:[S1_1]],"&lt;"&amp;[[#This Row],[L_1]])</f>
        <v>0</v>
      </c>
      <c r="V277">
        <f>_xlfn.MINIFS(Table1[[#This Row],[S0_1]:[S1_1]],Table1[[#This Row],[S0_1]:[S1_1]],"&gt;="&amp;[[#This Row],[L_1]],Table1[[#This Row],[S0_1]:[S1_1]],"&lt;="&amp;[[#This Row],[U_1]])</f>
        <v>0</v>
      </c>
      <c r="W277">
        <f>_xlfn.MAXIFS(Table1[[#This Row],[S0_1]:[S1_1]],Table1[[#This Row],[S0_1]:[S1_1]],"&gt;="&amp;[[#This Row],[L_1]],Table1[[#This Row],[S0_1]:[S1_1]],"&lt;="&amp;[[#This Row],[U_1]])</f>
        <v>0</v>
      </c>
      <c r="X277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77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77">
        <f>IF([[#This Row],[Std_1]]&gt;0,ROUND([[#This Row],[Range_1]]/(6*[[#This Row],[Std_1]]),2),0)</f>
        <v>0</v>
      </c>
      <c r="AA277">
        <f>IF([[#This Row],[Std_1]]&gt;0,ROUND(MIN(ABS([[#This Row],[U_1]]-[[#This Row],[Mean_1]])/(3*[[#This Row],[Std_1]]),ABS([[#This Row],[Mean_1]]-[[#This Row],[L_1]])/(3*[[#This Row],[Std_1]])),2),0)</f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I277">
        <v>15197</v>
      </c>
      <c r="AJ277">
        <v>15197</v>
      </c>
      <c r="AL277">
        <v>0</v>
      </c>
      <c r="AN277">
        <v>65535</v>
      </c>
      <c r="AP277">
        <v>65535</v>
      </c>
      <c r="AQ277">
        <f>1</f>
        <v>0</v>
      </c>
      <c r="AR277">
        <f>1</f>
        <v>0</v>
      </c>
      <c r="AS277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77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77">
        <f>[[#This Row],[U_2]]-[[#This Row],[L_2]]</f>
        <v>0</v>
      </c>
      <c r="AV277">
        <f>COUNTIF(Table1[[#This Row],[S0_2]:[S2_2]],"&gt;"&amp;[[#This Row],[U_2]])+COUNTIF(Table1[[#This Row],[S0_2]:[S2_2]],"&lt;"&amp;[[#This Row],[L_2]])</f>
        <v>0</v>
      </c>
      <c r="AX277">
        <f>_xlfn.MINIFS(Table1[[#This Row],[S0_2]:[S2_2]],Table1[[#This Row],[S0_2]:[S2_2]],"&gt;="&amp;[[#This Row],[L_2]],Table1[[#This Row],[S0_2]:[S2_2]],"&lt;="&amp;[[#This Row],[U_2]])</f>
        <v>0</v>
      </c>
      <c r="AY277">
        <f>_xlfn.MAXIFS(Table1[[#This Row],[S0_2]:[S2_2]],Table1[[#This Row],[S0_2]:[S2_2]],"&gt;="&amp;[[#This Row],[L_2]],Table1[[#This Row],[S0_2]:[S2_2]],"&lt;="&amp;[[#This Row],[U_2]])</f>
        <v>0</v>
      </c>
      <c r="AZ277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77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77">
        <f>IF([[#This Row],[Std_2]]&gt;0,ROUND([[#This Row],[Range_2]]/(6*[[#This Row],[Std_2]]),2),0)</f>
        <v>0</v>
      </c>
      <c r="BC277">
        <f>IF([[#This Row],[Std_2]]&gt;0,ROUND(MIN(ABS([[#This Row],[U_2]]-[[#This Row],[Mean_2]])/(3*[[#This Row],[Std_2]]),ABS([[#This Row],[Mean_2]]-[[#This Row],[L_2]])/(3*[[#This Row],[Std_2]])),2),0)</f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K277">
        <v>15197</v>
      </c>
      <c r="BL277">
        <v>15197</v>
      </c>
      <c r="BM277">
        <v>15197</v>
      </c>
      <c r="BO277" t="s">
        <v>73</v>
      </c>
      <c r="BP277" t="s">
        <v>80</v>
      </c>
    </row>
    <row r="278" spans="1:68">
      <c r="A278" t="s">
        <v>394</v>
      </c>
      <c r="B278" t="s">
        <v>116</v>
      </c>
      <c r="C278" t="s">
        <v>204</v>
      </c>
      <c r="D278" t="s">
        <v>262</v>
      </c>
      <c r="J278">
        <v>0</v>
      </c>
      <c r="L278">
        <v>65535</v>
      </c>
      <c r="N278">
        <v>65535</v>
      </c>
      <c r="O278">
        <f>1</f>
        <v>0</v>
      </c>
      <c r="P278">
        <f>1</f>
        <v>0</v>
      </c>
      <c r="Q278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78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78">
        <f>[[#This Row],[U_1]]-[[#This Row],[L_1]]</f>
        <v>0</v>
      </c>
      <c r="T278">
        <f>COUNTIF(Table1[[#This Row],[S0_1]:[S1_1]],"&gt;"&amp;[[#This Row],[U_1]])+COUNTIF(Table1[[#This Row],[S0_1]:[S1_1]],"&lt;"&amp;[[#This Row],[L_1]])</f>
        <v>0</v>
      </c>
      <c r="V278">
        <f>_xlfn.MINIFS(Table1[[#This Row],[S0_1]:[S1_1]],Table1[[#This Row],[S0_1]:[S1_1]],"&gt;="&amp;[[#This Row],[L_1]],Table1[[#This Row],[S0_1]:[S1_1]],"&lt;="&amp;[[#This Row],[U_1]])</f>
        <v>0</v>
      </c>
      <c r="W278">
        <f>_xlfn.MAXIFS(Table1[[#This Row],[S0_1]:[S1_1]],Table1[[#This Row],[S0_1]:[S1_1]],"&gt;="&amp;[[#This Row],[L_1]],Table1[[#This Row],[S0_1]:[S1_1]],"&lt;="&amp;[[#This Row],[U_1]])</f>
        <v>0</v>
      </c>
      <c r="X278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78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78">
        <f>IF([[#This Row],[Std_1]]&gt;0,ROUND([[#This Row],[Range_1]]/(6*[[#This Row],[Std_1]]),2),0)</f>
        <v>0</v>
      </c>
      <c r="AA278">
        <f>IF([[#This Row],[Std_1]]&gt;0,ROUND(MIN(ABS([[#This Row],[U_1]]-[[#This Row],[Mean_1]])/(3*[[#This Row],[Std_1]]),ABS([[#This Row],[Mean_1]]-[[#This Row],[L_1]])/(3*[[#This Row],[Std_1]])),2),0)</f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I278">
        <v>51282</v>
      </c>
      <c r="AJ278">
        <v>51282</v>
      </c>
      <c r="AL278">
        <v>0</v>
      </c>
      <c r="AN278">
        <v>65535</v>
      </c>
      <c r="AP278">
        <v>65535</v>
      </c>
      <c r="AQ278">
        <f>1</f>
        <v>0</v>
      </c>
      <c r="AR278">
        <f>1</f>
        <v>0</v>
      </c>
      <c r="AS278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78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78">
        <f>[[#This Row],[U_2]]-[[#This Row],[L_2]]</f>
        <v>0</v>
      </c>
      <c r="AV278">
        <f>COUNTIF(Table1[[#This Row],[S0_2]:[S2_2]],"&gt;"&amp;[[#This Row],[U_2]])+COUNTIF(Table1[[#This Row],[S0_2]:[S2_2]],"&lt;"&amp;[[#This Row],[L_2]])</f>
        <v>0</v>
      </c>
      <c r="AX278">
        <f>_xlfn.MINIFS(Table1[[#This Row],[S0_2]:[S2_2]],Table1[[#This Row],[S0_2]:[S2_2]],"&gt;="&amp;[[#This Row],[L_2]],Table1[[#This Row],[S0_2]:[S2_2]],"&lt;="&amp;[[#This Row],[U_2]])</f>
        <v>0</v>
      </c>
      <c r="AY278">
        <f>_xlfn.MAXIFS(Table1[[#This Row],[S0_2]:[S2_2]],Table1[[#This Row],[S0_2]:[S2_2]],"&gt;="&amp;[[#This Row],[L_2]],Table1[[#This Row],[S0_2]:[S2_2]],"&lt;="&amp;[[#This Row],[U_2]])</f>
        <v>0</v>
      </c>
      <c r="AZ278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78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78">
        <f>IF([[#This Row],[Std_2]]&gt;0,ROUND([[#This Row],[Range_2]]/(6*[[#This Row],[Std_2]]),2),0)</f>
        <v>0</v>
      </c>
      <c r="BC278">
        <f>IF([[#This Row],[Std_2]]&gt;0,ROUND(MIN(ABS([[#This Row],[U_2]]-[[#This Row],[Mean_2]])/(3*[[#This Row],[Std_2]]),ABS([[#This Row],[Mean_2]]-[[#This Row],[L_2]])/(3*[[#This Row],[Std_2]])),2),0)</f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K278">
        <v>51282</v>
      </c>
      <c r="BL278">
        <v>51282</v>
      </c>
      <c r="BM278">
        <v>51282</v>
      </c>
      <c r="BO278" t="s">
        <v>83</v>
      </c>
      <c r="BP278" t="s">
        <v>77</v>
      </c>
    </row>
    <row r="279" spans="1:68">
      <c r="A279" t="s">
        <v>395</v>
      </c>
      <c r="B279" t="s">
        <v>116</v>
      </c>
      <c r="C279" t="s">
        <v>204</v>
      </c>
      <c r="D279" t="s">
        <v>264</v>
      </c>
      <c r="J279">
        <v>0</v>
      </c>
      <c r="L279">
        <v>65535</v>
      </c>
      <c r="N279">
        <v>65535</v>
      </c>
      <c r="O279">
        <f>1</f>
        <v>0</v>
      </c>
      <c r="P279">
        <f>1</f>
        <v>0</v>
      </c>
      <c r="Q279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79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79">
        <f>[[#This Row],[U_1]]-[[#This Row],[L_1]]</f>
        <v>0</v>
      </c>
      <c r="T279">
        <f>COUNTIF(Table1[[#This Row],[S0_1]:[S1_1]],"&gt;"&amp;[[#This Row],[U_1]])+COUNTIF(Table1[[#This Row],[S0_1]:[S1_1]],"&lt;"&amp;[[#This Row],[L_1]])</f>
        <v>0</v>
      </c>
      <c r="V279">
        <f>_xlfn.MINIFS(Table1[[#This Row],[S0_1]:[S1_1]],Table1[[#This Row],[S0_1]:[S1_1]],"&gt;="&amp;[[#This Row],[L_1]],Table1[[#This Row],[S0_1]:[S1_1]],"&lt;="&amp;[[#This Row],[U_1]])</f>
        <v>0</v>
      </c>
      <c r="W279">
        <f>_xlfn.MAXIFS(Table1[[#This Row],[S0_1]:[S1_1]],Table1[[#This Row],[S0_1]:[S1_1]],"&gt;="&amp;[[#This Row],[L_1]],Table1[[#This Row],[S0_1]:[S1_1]],"&lt;="&amp;[[#This Row],[U_1]])</f>
        <v>0</v>
      </c>
      <c r="X279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79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79">
        <f>IF([[#This Row],[Std_1]]&gt;0,ROUND([[#This Row],[Range_1]]/(6*[[#This Row],[Std_1]]),2),0)</f>
        <v>0</v>
      </c>
      <c r="AA279">
        <f>IF([[#This Row],[Std_1]]&gt;0,ROUND(MIN(ABS([[#This Row],[U_1]]-[[#This Row],[Mean_1]])/(3*[[#This Row],[Std_1]]),ABS([[#This Row],[Mean_1]]-[[#This Row],[L_1]])/(3*[[#This Row],[Std_1]])),2),0)</f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I279">
        <v>15197</v>
      </c>
      <c r="AJ279">
        <v>15197</v>
      </c>
      <c r="AL279">
        <v>0</v>
      </c>
      <c r="AN279">
        <v>65535</v>
      </c>
      <c r="AP279">
        <v>65535</v>
      </c>
      <c r="AQ279">
        <f>1</f>
        <v>0</v>
      </c>
      <c r="AR279">
        <f>1</f>
        <v>0</v>
      </c>
      <c r="AS279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79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79">
        <f>[[#This Row],[U_2]]-[[#This Row],[L_2]]</f>
        <v>0</v>
      </c>
      <c r="AV279">
        <f>COUNTIF(Table1[[#This Row],[S0_2]:[S2_2]],"&gt;"&amp;[[#This Row],[U_2]])+COUNTIF(Table1[[#This Row],[S0_2]:[S2_2]],"&lt;"&amp;[[#This Row],[L_2]])</f>
        <v>0</v>
      </c>
      <c r="AX279">
        <f>_xlfn.MINIFS(Table1[[#This Row],[S0_2]:[S2_2]],Table1[[#This Row],[S0_2]:[S2_2]],"&gt;="&amp;[[#This Row],[L_2]],Table1[[#This Row],[S0_2]:[S2_2]],"&lt;="&amp;[[#This Row],[U_2]])</f>
        <v>0</v>
      </c>
      <c r="AY279">
        <f>_xlfn.MAXIFS(Table1[[#This Row],[S0_2]:[S2_2]],Table1[[#This Row],[S0_2]:[S2_2]],"&gt;="&amp;[[#This Row],[L_2]],Table1[[#This Row],[S0_2]:[S2_2]],"&lt;="&amp;[[#This Row],[U_2]])</f>
        <v>0</v>
      </c>
      <c r="AZ279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79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79">
        <f>IF([[#This Row],[Std_2]]&gt;0,ROUND([[#This Row],[Range_2]]/(6*[[#This Row],[Std_2]]),2),0)</f>
        <v>0</v>
      </c>
      <c r="BC279">
        <f>IF([[#This Row],[Std_2]]&gt;0,ROUND(MIN(ABS([[#This Row],[U_2]]-[[#This Row],[Mean_2]])/(3*[[#This Row],[Std_2]]),ABS([[#This Row],[Mean_2]]-[[#This Row],[L_2]])/(3*[[#This Row],[Std_2]])),2),0)</f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K279">
        <v>15197</v>
      </c>
      <c r="BL279">
        <v>15197</v>
      </c>
      <c r="BM279">
        <v>15197</v>
      </c>
      <c r="BO279" t="s">
        <v>83</v>
      </c>
      <c r="BP279" t="s">
        <v>80</v>
      </c>
    </row>
    <row r="280" spans="1:68">
      <c r="A280" t="s">
        <v>396</v>
      </c>
      <c r="B280" t="s">
        <v>116</v>
      </c>
      <c r="C280" t="s">
        <v>204</v>
      </c>
      <c r="D280" t="s">
        <v>266</v>
      </c>
      <c r="J280">
        <v>0</v>
      </c>
      <c r="L280">
        <v>65535</v>
      </c>
      <c r="N280">
        <v>65535</v>
      </c>
      <c r="O280">
        <f>1</f>
        <v>0</v>
      </c>
      <c r="P280">
        <f>1</f>
        <v>0</v>
      </c>
      <c r="Q280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80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80">
        <f>[[#This Row],[U_1]]-[[#This Row],[L_1]]</f>
        <v>0</v>
      </c>
      <c r="T280">
        <f>COUNTIF(Table1[[#This Row],[S0_1]:[S1_1]],"&gt;"&amp;[[#This Row],[U_1]])+COUNTIF(Table1[[#This Row],[S0_1]:[S1_1]],"&lt;"&amp;[[#This Row],[L_1]])</f>
        <v>0</v>
      </c>
      <c r="V280">
        <f>_xlfn.MINIFS(Table1[[#This Row],[S0_1]:[S1_1]],Table1[[#This Row],[S0_1]:[S1_1]],"&gt;="&amp;[[#This Row],[L_1]],Table1[[#This Row],[S0_1]:[S1_1]],"&lt;="&amp;[[#This Row],[U_1]])</f>
        <v>0</v>
      </c>
      <c r="W280">
        <f>_xlfn.MAXIFS(Table1[[#This Row],[S0_1]:[S1_1]],Table1[[#This Row],[S0_1]:[S1_1]],"&gt;="&amp;[[#This Row],[L_1]],Table1[[#This Row],[S0_1]:[S1_1]],"&lt;="&amp;[[#This Row],[U_1]])</f>
        <v>0</v>
      </c>
      <c r="X280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80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80">
        <f>IF([[#This Row],[Std_1]]&gt;0,ROUND([[#This Row],[Range_1]]/(6*[[#This Row],[Std_1]]),2),0)</f>
        <v>0</v>
      </c>
      <c r="AA280">
        <f>IF([[#This Row],[Std_1]]&gt;0,ROUND(MIN(ABS([[#This Row],[U_1]]-[[#This Row],[Mean_1]])/(3*[[#This Row],[Std_1]]),ABS([[#This Row],[Mean_1]]-[[#This Row],[L_1]])/(3*[[#This Row],[Std_1]])),2),0)</f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I280">
        <v>33397</v>
      </c>
      <c r="AJ280">
        <v>33397</v>
      </c>
      <c r="AL280">
        <v>0</v>
      </c>
      <c r="AN280">
        <v>65535</v>
      </c>
      <c r="AP280">
        <v>65535</v>
      </c>
      <c r="AQ280">
        <f>1</f>
        <v>0</v>
      </c>
      <c r="AR280">
        <f>1</f>
        <v>0</v>
      </c>
      <c r="AS280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80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80">
        <f>[[#This Row],[U_2]]-[[#This Row],[L_2]]</f>
        <v>0</v>
      </c>
      <c r="AV280">
        <f>COUNTIF(Table1[[#This Row],[S0_2]:[S2_2]],"&gt;"&amp;[[#This Row],[U_2]])+COUNTIF(Table1[[#This Row],[S0_2]:[S2_2]],"&lt;"&amp;[[#This Row],[L_2]])</f>
        <v>0</v>
      </c>
      <c r="AX280">
        <f>_xlfn.MINIFS(Table1[[#This Row],[S0_2]:[S2_2]],Table1[[#This Row],[S0_2]:[S2_2]],"&gt;="&amp;[[#This Row],[L_2]],Table1[[#This Row],[S0_2]:[S2_2]],"&lt;="&amp;[[#This Row],[U_2]])</f>
        <v>0</v>
      </c>
      <c r="AY280">
        <f>_xlfn.MAXIFS(Table1[[#This Row],[S0_2]:[S2_2]],Table1[[#This Row],[S0_2]:[S2_2]],"&gt;="&amp;[[#This Row],[L_2]],Table1[[#This Row],[S0_2]:[S2_2]],"&lt;="&amp;[[#This Row],[U_2]])</f>
        <v>0</v>
      </c>
      <c r="AZ280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80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80">
        <f>IF([[#This Row],[Std_2]]&gt;0,ROUND([[#This Row],[Range_2]]/(6*[[#This Row],[Std_2]]),2),0)</f>
        <v>0</v>
      </c>
      <c r="BC280">
        <f>IF([[#This Row],[Std_2]]&gt;0,ROUND(MIN(ABS([[#This Row],[U_2]]-[[#This Row],[Mean_2]])/(3*[[#This Row],[Std_2]]),ABS([[#This Row],[Mean_2]]-[[#This Row],[L_2]])/(3*[[#This Row],[Std_2]])),2),0)</f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K280">
        <v>33397</v>
      </c>
      <c r="BL280">
        <v>33397</v>
      </c>
      <c r="BM280">
        <v>33397</v>
      </c>
      <c r="BO280" t="s">
        <v>83</v>
      </c>
      <c r="BP280" t="s">
        <v>74</v>
      </c>
    </row>
    <row r="281" spans="1:68">
      <c r="A281" t="s">
        <v>397</v>
      </c>
      <c r="B281" t="s">
        <v>116</v>
      </c>
      <c r="C281" t="s">
        <v>204</v>
      </c>
      <c r="D281" t="s">
        <v>268</v>
      </c>
      <c r="J281">
        <v>0</v>
      </c>
      <c r="L281">
        <v>65535</v>
      </c>
      <c r="N281">
        <v>65535</v>
      </c>
      <c r="O281">
        <f>1</f>
        <v>0</v>
      </c>
      <c r="P281">
        <f>1</f>
        <v>0</v>
      </c>
      <c r="Q281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81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81">
        <f>[[#This Row],[U_1]]-[[#This Row],[L_1]]</f>
        <v>0</v>
      </c>
      <c r="T281">
        <f>COUNTIF(Table1[[#This Row],[S0_1]:[S1_1]],"&gt;"&amp;[[#This Row],[U_1]])+COUNTIF(Table1[[#This Row],[S0_1]:[S1_1]],"&lt;"&amp;[[#This Row],[L_1]])</f>
        <v>0</v>
      </c>
      <c r="V281">
        <f>_xlfn.MINIFS(Table1[[#This Row],[S0_1]:[S1_1]],Table1[[#This Row],[S0_1]:[S1_1]],"&gt;="&amp;[[#This Row],[L_1]],Table1[[#This Row],[S0_1]:[S1_1]],"&lt;="&amp;[[#This Row],[U_1]])</f>
        <v>0</v>
      </c>
      <c r="W281">
        <f>_xlfn.MAXIFS(Table1[[#This Row],[S0_1]:[S1_1]],Table1[[#This Row],[S0_1]:[S1_1]],"&gt;="&amp;[[#This Row],[L_1]],Table1[[#This Row],[S0_1]:[S1_1]],"&lt;="&amp;[[#This Row],[U_1]])</f>
        <v>0</v>
      </c>
      <c r="X281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81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81">
        <f>IF([[#This Row],[Std_1]]&gt;0,ROUND([[#This Row],[Range_1]]/(6*[[#This Row],[Std_1]]),2),0)</f>
        <v>0</v>
      </c>
      <c r="AA281">
        <f>IF([[#This Row],[Std_1]]&gt;0,ROUND(MIN(ABS([[#This Row],[U_1]]-[[#This Row],[Mean_1]])/(3*[[#This Row],[Std_1]]),ABS([[#This Row],[Mean_1]]-[[#This Row],[L_1]])/(3*[[#This Row],[Std_1]])),2),0)</f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I281">
        <v>40586</v>
      </c>
      <c r="AJ281">
        <v>40586</v>
      </c>
      <c r="AL281">
        <v>0</v>
      </c>
      <c r="AN281">
        <v>65535</v>
      </c>
      <c r="AP281">
        <v>65535</v>
      </c>
      <c r="AQ281">
        <f>1</f>
        <v>0</v>
      </c>
      <c r="AR281">
        <f>1</f>
        <v>0</v>
      </c>
      <c r="AS281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81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81">
        <f>[[#This Row],[U_2]]-[[#This Row],[L_2]]</f>
        <v>0</v>
      </c>
      <c r="AV281">
        <f>COUNTIF(Table1[[#This Row],[S0_2]:[S2_2]],"&gt;"&amp;[[#This Row],[U_2]])+COUNTIF(Table1[[#This Row],[S0_2]:[S2_2]],"&lt;"&amp;[[#This Row],[L_2]])</f>
        <v>0</v>
      </c>
      <c r="AX281">
        <f>_xlfn.MINIFS(Table1[[#This Row],[S0_2]:[S2_2]],Table1[[#This Row],[S0_2]:[S2_2]],"&gt;="&amp;[[#This Row],[L_2]],Table1[[#This Row],[S0_2]:[S2_2]],"&lt;="&amp;[[#This Row],[U_2]])</f>
        <v>0</v>
      </c>
      <c r="AY281">
        <f>_xlfn.MAXIFS(Table1[[#This Row],[S0_2]:[S2_2]],Table1[[#This Row],[S0_2]:[S2_2]],"&gt;="&amp;[[#This Row],[L_2]],Table1[[#This Row],[S0_2]:[S2_2]],"&lt;="&amp;[[#This Row],[U_2]])</f>
        <v>0</v>
      </c>
      <c r="AZ281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81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81">
        <f>IF([[#This Row],[Std_2]]&gt;0,ROUND([[#This Row],[Range_2]]/(6*[[#This Row],[Std_2]]),2),0)</f>
        <v>0</v>
      </c>
      <c r="BC281">
        <f>IF([[#This Row],[Std_2]]&gt;0,ROUND(MIN(ABS([[#This Row],[U_2]]-[[#This Row],[Mean_2]])/(3*[[#This Row],[Std_2]]),ABS([[#This Row],[Mean_2]]-[[#This Row],[L_2]])/(3*[[#This Row],[Std_2]])),2),0)</f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K281">
        <v>40586</v>
      </c>
      <c r="BL281">
        <v>40586</v>
      </c>
      <c r="BM281">
        <v>40586</v>
      </c>
      <c r="BO281" t="s">
        <v>73</v>
      </c>
      <c r="BP281" t="s">
        <v>90</v>
      </c>
    </row>
    <row r="282" spans="1:68">
      <c r="A282" t="s">
        <v>398</v>
      </c>
      <c r="B282" t="s">
        <v>116</v>
      </c>
      <c r="C282" t="s">
        <v>204</v>
      </c>
      <c r="D282" t="s">
        <v>270</v>
      </c>
      <c r="J282">
        <v>0</v>
      </c>
      <c r="L282">
        <v>65535</v>
      </c>
      <c r="N282">
        <v>65535</v>
      </c>
      <c r="O282">
        <f>1</f>
        <v>0</v>
      </c>
      <c r="P282">
        <f>1</f>
        <v>0</v>
      </c>
      <c r="Q282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82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82">
        <f>[[#This Row],[U_1]]-[[#This Row],[L_1]]</f>
        <v>0</v>
      </c>
      <c r="T282">
        <f>COUNTIF(Table1[[#This Row],[S0_1]:[S1_1]],"&gt;"&amp;[[#This Row],[U_1]])+COUNTIF(Table1[[#This Row],[S0_1]:[S1_1]],"&lt;"&amp;[[#This Row],[L_1]])</f>
        <v>0</v>
      </c>
      <c r="V282">
        <f>_xlfn.MINIFS(Table1[[#This Row],[S0_1]:[S1_1]],Table1[[#This Row],[S0_1]:[S1_1]],"&gt;="&amp;[[#This Row],[L_1]],Table1[[#This Row],[S0_1]:[S1_1]],"&lt;="&amp;[[#This Row],[U_1]])</f>
        <v>0</v>
      </c>
      <c r="W282">
        <f>_xlfn.MAXIFS(Table1[[#This Row],[S0_1]:[S1_1]],Table1[[#This Row],[S0_1]:[S1_1]],"&gt;="&amp;[[#This Row],[L_1]],Table1[[#This Row],[S0_1]:[S1_1]],"&lt;="&amp;[[#This Row],[U_1]])</f>
        <v>0</v>
      </c>
      <c r="X282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82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82">
        <f>IF([[#This Row],[Std_1]]&gt;0,ROUND([[#This Row],[Range_1]]/(6*[[#This Row],[Std_1]]),2),0)</f>
        <v>0</v>
      </c>
      <c r="AA282">
        <f>IF([[#This Row],[Std_1]]&gt;0,ROUND(MIN(ABS([[#This Row],[U_1]]-[[#This Row],[Mean_1]])/(3*[[#This Row],[Std_1]]),ABS([[#This Row],[Mean_1]]-[[#This Row],[L_1]])/(3*[[#This Row],[Std_1]])),2),0)</f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I282">
        <v>47726</v>
      </c>
      <c r="AJ282">
        <v>47726</v>
      </c>
      <c r="AL282">
        <v>0</v>
      </c>
      <c r="AN282">
        <v>65535</v>
      </c>
      <c r="AP282">
        <v>65535</v>
      </c>
      <c r="AQ282">
        <f>1</f>
        <v>0</v>
      </c>
      <c r="AR282">
        <f>1</f>
        <v>0</v>
      </c>
      <c r="AS282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82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82">
        <f>[[#This Row],[U_2]]-[[#This Row],[L_2]]</f>
        <v>0</v>
      </c>
      <c r="AV282">
        <f>COUNTIF(Table1[[#This Row],[S0_2]:[S2_2]],"&gt;"&amp;[[#This Row],[U_2]])+COUNTIF(Table1[[#This Row],[S0_2]:[S2_2]],"&lt;"&amp;[[#This Row],[L_2]])</f>
        <v>0</v>
      </c>
      <c r="AX282">
        <f>_xlfn.MINIFS(Table1[[#This Row],[S0_2]:[S2_2]],Table1[[#This Row],[S0_2]:[S2_2]],"&gt;="&amp;[[#This Row],[L_2]],Table1[[#This Row],[S0_2]:[S2_2]],"&lt;="&amp;[[#This Row],[U_2]])</f>
        <v>0</v>
      </c>
      <c r="AY282">
        <f>_xlfn.MAXIFS(Table1[[#This Row],[S0_2]:[S2_2]],Table1[[#This Row],[S0_2]:[S2_2]],"&gt;="&amp;[[#This Row],[L_2]],Table1[[#This Row],[S0_2]:[S2_2]],"&lt;="&amp;[[#This Row],[U_2]])</f>
        <v>0</v>
      </c>
      <c r="AZ282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82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82">
        <f>IF([[#This Row],[Std_2]]&gt;0,ROUND([[#This Row],[Range_2]]/(6*[[#This Row],[Std_2]]),2),0)</f>
        <v>0</v>
      </c>
      <c r="BC282">
        <f>IF([[#This Row],[Std_2]]&gt;0,ROUND(MIN(ABS([[#This Row],[U_2]]-[[#This Row],[Mean_2]])/(3*[[#This Row],[Std_2]]),ABS([[#This Row],[Mean_2]]-[[#This Row],[L_2]])/(3*[[#This Row],[Std_2]])),2),0)</f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K282">
        <v>47726</v>
      </c>
      <c r="BL282">
        <v>47726</v>
      </c>
      <c r="BM282">
        <v>47726</v>
      </c>
      <c r="BO282" t="s">
        <v>73</v>
      </c>
      <c r="BP282" t="s">
        <v>93</v>
      </c>
    </row>
    <row r="283" spans="1:68">
      <c r="A283" t="s">
        <v>399</v>
      </c>
      <c r="B283" t="s">
        <v>116</v>
      </c>
      <c r="C283" t="s">
        <v>204</v>
      </c>
      <c r="D283" t="s">
        <v>272</v>
      </c>
      <c r="J283">
        <v>0</v>
      </c>
      <c r="L283">
        <v>65535</v>
      </c>
      <c r="N283">
        <v>65535</v>
      </c>
      <c r="O283">
        <f>1</f>
        <v>0</v>
      </c>
      <c r="P283">
        <f>1</f>
        <v>0</v>
      </c>
      <c r="Q283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83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83">
        <f>[[#This Row],[U_1]]-[[#This Row],[L_1]]</f>
        <v>0</v>
      </c>
      <c r="T283">
        <f>COUNTIF(Table1[[#This Row],[S0_1]:[S1_1]],"&gt;"&amp;[[#This Row],[U_1]])+COUNTIF(Table1[[#This Row],[S0_1]:[S1_1]],"&lt;"&amp;[[#This Row],[L_1]])</f>
        <v>0</v>
      </c>
      <c r="V283">
        <f>_xlfn.MINIFS(Table1[[#This Row],[S0_1]:[S1_1]],Table1[[#This Row],[S0_1]:[S1_1]],"&gt;="&amp;[[#This Row],[L_1]],Table1[[#This Row],[S0_1]:[S1_1]],"&lt;="&amp;[[#This Row],[U_1]])</f>
        <v>0</v>
      </c>
      <c r="W283">
        <f>_xlfn.MAXIFS(Table1[[#This Row],[S0_1]:[S1_1]],Table1[[#This Row],[S0_1]:[S1_1]],"&gt;="&amp;[[#This Row],[L_1]],Table1[[#This Row],[S0_1]:[S1_1]],"&lt;="&amp;[[#This Row],[U_1]])</f>
        <v>0</v>
      </c>
      <c r="X283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83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83">
        <f>IF([[#This Row],[Std_1]]&gt;0,ROUND([[#This Row],[Range_1]]/(6*[[#This Row],[Std_1]]),2),0)</f>
        <v>0</v>
      </c>
      <c r="AA283">
        <f>IF([[#This Row],[Std_1]]&gt;0,ROUND(MIN(ABS([[#This Row],[U_1]]-[[#This Row],[Mean_1]])/(3*[[#This Row],[Std_1]]),ABS([[#This Row],[Mean_1]]-[[#This Row],[L_1]])/(3*[[#This Row],[Std_1]])),2),0)</f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I283">
        <v>51282</v>
      </c>
      <c r="AJ283">
        <v>51282</v>
      </c>
      <c r="AL283">
        <v>0</v>
      </c>
      <c r="AN283">
        <v>65535</v>
      </c>
      <c r="AP283">
        <v>65535</v>
      </c>
      <c r="AQ283">
        <f>1</f>
        <v>0</v>
      </c>
      <c r="AR283">
        <f>1</f>
        <v>0</v>
      </c>
      <c r="AS283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83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83">
        <f>[[#This Row],[U_2]]-[[#This Row],[L_2]]</f>
        <v>0</v>
      </c>
      <c r="AV283">
        <f>COUNTIF(Table1[[#This Row],[S0_2]:[S2_2]],"&gt;"&amp;[[#This Row],[U_2]])+COUNTIF(Table1[[#This Row],[S0_2]:[S2_2]],"&lt;"&amp;[[#This Row],[L_2]])</f>
        <v>0</v>
      </c>
      <c r="AX283">
        <f>_xlfn.MINIFS(Table1[[#This Row],[S0_2]:[S2_2]],Table1[[#This Row],[S0_2]:[S2_2]],"&gt;="&amp;[[#This Row],[L_2]],Table1[[#This Row],[S0_2]:[S2_2]],"&lt;="&amp;[[#This Row],[U_2]])</f>
        <v>0</v>
      </c>
      <c r="AY283">
        <f>_xlfn.MAXIFS(Table1[[#This Row],[S0_2]:[S2_2]],Table1[[#This Row],[S0_2]:[S2_2]],"&gt;="&amp;[[#This Row],[L_2]],Table1[[#This Row],[S0_2]:[S2_2]],"&lt;="&amp;[[#This Row],[U_2]])</f>
        <v>0</v>
      </c>
      <c r="AZ283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83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83">
        <f>IF([[#This Row],[Std_2]]&gt;0,ROUND([[#This Row],[Range_2]]/(6*[[#This Row],[Std_2]]),2),0)</f>
        <v>0</v>
      </c>
      <c r="BC283">
        <f>IF([[#This Row],[Std_2]]&gt;0,ROUND(MIN(ABS([[#This Row],[U_2]]-[[#This Row],[Mean_2]])/(3*[[#This Row],[Std_2]]),ABS([[#This Row],[Mean_2]]-[[#This Row],[L_2]])/(3*[[#This Row],[Std_2]])),2),0)</f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K283">
        <v>51282</v>
      </c>
      <c r="BL283">
        <v>51282</v>
      </c>
      <c r="BM283">
        <v>51282</v>
      </c>
      <c r="BO283" t="s">
        <v>96</v>
      </c>
      <c r="BP283" t="s">
        <v>77</v>
      </c>
    </row>
    <row r="284" spans="1:68">
      <c r="A284" t="s">
        <v>400</v>
      </c>
      <c r="B284" t="s">
        <v>116</v>
      </c>
      <c r="C284" t="s">
        <v>204</v>
      </c>
      <c r="D284" t="s">
        <v>274</v>
      </c>
      <c r="J284">
        <v>0</v>
      </c>
      <c r="L284">
        <v>65535</v>
      </c>
      <c r="N284">
        <v>65535</v>
      </c>
      <c r="O284">
        <f>1</f>
        <v>0</v>
      </c>
      <c r="P284">
        <f>1</f>
        <v>0</v>
      </c>
      <c r="Q284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84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84">
        <f>[[#This Row],[U_1]]-[[#This Row],[L_1]]</f>
        <v>0</v>
      </c>
      <c r="T284">
        <f>COUNTIF(Table1[[#This Row],[S0_1]:[S1_1]],"&gt;"&amp;[[#This Row],[U_1]])+COUNTIF(Table1[[#This Row],[S0_1]:[S1_1]],"&lt;"&amp;[[#This Row],[L_1]])</f>
        <v>0</v>
      </c>
      <c r="V284">
        <f>_xlfn.MINIFS(Table1[[#This Row],[S0_1]:[S1_1]],Table1[[#This Row],[S0_1]:[S1_1]],"&gt;="&amp;[[#This Row],[L_1]],Table1[[#This Row],[S0_1]:[S1_1]],"&lt;="&amp;[[#This Row],[U_1]])</f>
        <v>0</v>
      </c>
      <c r="W284">
        <f>_xlfn.MAXIFS(Table1[[#This Row],[S0_1]:[S1_1]],Table1[[#This Row],[S0_1]:[S1_1]],"&gt;="&amp;[[#This Row],[L_1]],Table1[[#This Row],[S0_1]:[S1_1]],"&lt;="&amp;[[#This Row],[U_1]])</f>
        <v>0</v>
      </c>
      <c r="X284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84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84">
        <f>IF([[#This Row],[Std_1]]&gt;0,ROUND([[#This Row],[Range_1]]/(6*[[#This Row],[Std_1]]),2),0)</f>
        <v>0</v>
      </c>
      <c r="AA284">
        <f>IF([[#This Row],[Std_1]]&gt;0,ROUND(MIN(ABS([[#This Row],[U_1]]-[[#This Row],[Mean_1]])/(3*[[#This Row],[Std_1]]),ABS([[#This Row],[Mean_1]]-[[#This Row],[L_1]])/(3*[[#This Row],[Std_1]])),2),0)</f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I284">
        <v>47726</v>
      </c>
      <c r="AJ284">
        <v>47726</v>
      </c>
      <c r="AL284">
        <v>0</v>
      </c>
      <c r="AN284">
        <v>65535</v>
      </c>
      <c r="AP284">
        <v>65535</v>
      </c>
      <c r="AQ284">
        <f>1</f>
        <v>0</v>
      </c>
      <c r="AR284">
        <f>1</f>
        <v>0</v>
      </c>
      <c r="AS284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84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84">
        <f>[[#This Row],[U_2]]-[[#This Row],[L_2]]</f>
        <v>0</v>
      </c>
      <c r="AV284">
        <f>COUNTIF(Table1[[#This Row],[S0_2]:[S2_2]],"&gt;"&amp;[[#This Row],[U_2]])+COUNTIF(Table1[[#This Row],[S0_2]:[S2_2]],"&lt;"&amp;[[#This Row],[L_2]])</f>
        <v>0</v>
      </c>
      <c r="AX284">
        <f>_xlfn.MINIFS(Table1[[#This Row],[S0_2]:[S2_2]],Table1[[#This Row],[S0_2]:[S2_2]],"&gt;="&amp;[[#This Row],[L_2]],Table1[[#This Row],[S0_2]:[S2_2]],"&lt;="&amp;[[#This Row],[U_2]])</f>
        <v>0</v>
      </c>
      <c r="AY284">
        <f>_xlfn.MAXIFS(Table1[[#This Row],[S0_2]:[S2_2]],Table1[[#This Row],[S0_2]:[S2_2]],"&gt;="&amp;[[#This Row],[L_2]],Table1[[#This Row],[S0_2]:[S2_2]],"&lt;="&amp;[[#This Row],[U_2]])</f>
        <v>0</v>
      </c>
      <c r="AZ284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84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84">
        <f>IF([[#This Row],[Std_2]]&gt;0,ROUND([[#This Row],[Range_2]]/(6*[[#This Row],[Std_2]]),2),0)</f>
        <v>0</v>
      </c>
      <c r="BC284">
        <f>IF([[#This Row],[Std_2]]&gt;0,ROUND(MIN(ABS([[#This Row],[U_2]]-[[#This Row],[Mean_2]])/(3*[[#This Row],[Std_2]]),ABS([[#This Row],[Mean_2]]-[[#This Row],[L_2]])/(3*[[#This Row],[Std_2]])),2),0)</f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K284">
        <v>47726</v>
      </c>
      <c r="BL284">
        <v>47726</v>
      </c>
      <c r="BM284">
        <v>47726</v>
      </c>
      <c r="BO284" t="s">
        <v>83</v>
      </c>
      <c r="BP284" t="s">
        <v>93</v>
      </c>
    </row>
    <row r="285" spans="1:68">
      <c r="A285" t="s">
        <v>401</v>
      </c>
      <c r="B285" t="s">
        <v>116</v>
      </c>
      <c r="C285" t="s">
        <v>204</v>
      </c>
      <c r="D285" t="s">
        <v>276</v>
      </c>
      <c r="J285">
        <v>0</v>
      </c>
      <c r="L285">
        <v>65535</v>
      </c>
      <c r="N285">
        <v>65535</v>
      </c>
      <c r="O285">
        <f>1</f>
        <v>0</v>
      </c>
      <c r="P285">
        <f>1</f>
        <v>0</v>
      </c>
      <c r="Q285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85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85">
        <f>[[#This Row],[U_1]]-[[#This Row],[L_1]]</f>
        <v>0</v>
      </c>
      <c r="T285">
        <f>COUNTIF(Table1[[#This Row],[S0_1]:[S1_1]],"&gt;"&amp;[[#This Row],[U_1]])+COUNTIF(Table1[[#This Row],[S0_1]:[S1_1]],"&lt;"&amp;[[#This Row],[L_1]])</f>
        <v>0</v>
      </c>
      <c r="V285">
        <f>_xlfn.MINIFS(Table1[[#This Row],[S0_1]:[S1_1]],Table1[[#This Row],[S0_1]:[S1_1]],"&gt;="&amp;[[#This Row],[L_1]],Table1[[#This Row],[S0_1]:[S1_1]],"&lt;="&amp;[[#This Row],[U_1]])</f>
        <v>0</v>
      </c>
      <c r="W285">
        <f>_xlfn.MAXIFS(Table1[[#This Row],[S0_1]:[S1_1]],Table1[[#This Row],[S0_1]:[S1_1]],"&gt;="&amp;[[#This Row],[L_1]],Table1[[#This Row],[S0_1]:[S1_1]],"&lt;="&amp;[[#This Row],[U_1]])</f>
        <v>0</v>
      </c>
      <c r="X285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85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85">
        <f>IF([[#This Row],[Std_1]]&gt;0,ROUND([[#This Row],[Range_1]]/(6*[[#This Row],[Std_1]]),2),0)</f>
        <v>0</v>
      </c>
      <c r="AA285">
        <f>IF([[#This Row],[Std_1]]&gt;0,ROUND(MIN(ABS([[#This Row],[U_1]]-[[#This Row],[Mean_1]])/(3*[[#This Row],[Std_1]]),ABS([[#This Row],[Mean_1]]-[[#This Row],[L_1]])/(3*[[#This Row],[Std_1]])),2),0)</f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I285">
        <v>40586</v>
      </c>
      <c r="AJ285">
        <v>40586</v>
      </c>
      <c r="AL285">
        <v>0</v>
      </c>
      <c r="AN285">
        <v>65535</v>
      </c>
      <c r="AP285">
        <v>65535</v>
      </c>
      <c r="AQ285">
        <f>1</f>
        <v>0</v>
      </c>
      <c r="AR285">
        <f>1</f>
        <v>0</v>
      </c>
      <c r="AS285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85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85">
        <f>[[#This Row],[U_2]]-[[#This Row],[L_2]]</f>
        <v>0</v>
      </c>
      <c r="AV285">
        <f>COUNTIF(Table1[[#This Row],[S0_2]:[S2_2]],"&gt;"&amp;[[#This Row],[U_2]])+COUNTIF(Table1[[#This Row],[S0_2]:[S2_2]],"&lt;"&amp;[[#This Row],[L_2]])</f>
        <v>0</v>
      </c>
      <c r="AX285">
        <f>_xlfn.MINIFS(Table1[[#This Row],[S0_2]:[S2_2]],Table1[[#This Row],[S0_2]:[S2_2]],"&gt;="&amp;[[#This Row],[L_2]],Table1[[#This Row],[S0_2]:[S2_2]],"&lt;="&amp;[[#This Row],[U_2]])</f>
        <v>0</v>
      </c>
      <c r="AY285">
        <f>_xlfn.MAXIFS(Table1[[#This Row],[S0_2]:[S2_2]],Table1[[#This Row],[S0_2]:[S2_2]],"&gt;="&amp;[[#This Row],[L_2]],Table1[[#This Row],[S0_2]:[S2_2]],"&lt;="&amp;[[#This Row],[U_2]])</f>
        <v>0</v>
      </c>
      <c r="AZ285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85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85">
        <f>IF([[#This Row],[Std_2]]&gt;0,ROUND([[#This Row],[Range_2]]/(6*[[#This Row],[Std_2]]),2),0)</f>
        <v>0</v>
      </c>
      <c r="BC285">
        <f>IF([[#This Row],[Std_2]]&gt;0,ROUND(MIN(ABS([[#This Row],[U_2]]-[[#This Row],[Mean_2]])/(3*[[#This Row],[Std_2]]),ABS([[#This Row],[Mean_2]]-[[#This Row],[L_2]])/(3*[[#This Row],[Std_2]])),2),0)</f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K285">
        <v>40586</v>
      </c>
      <c r="BL285">
        <v>40586</v>
      </c>
      <c r="BM285">
        <v>40586</v>
      </c>
      <c r="BO285" t="s">
        <v>83</v>
      </c>
      <c r="BP285" t="s">
        <v>90</v>
      </c>
    </row>
    <row r="286" spans="1:68">
      <c r="A286" t="s">
        <v>402</v>
      </c>
      <c r="B286" t="s">
        <v>116</v>
      </c>
      <c r="C286" t="s">
        <v>204</v>
      </c>
      <c r="D286" t="s">
        <v>278</v>
      </c>
      <c r="J286">
        <v>0</v>
      </c>
      <c r="L286">
        <v>65535</v>
      </c>
      <c r="N286">
        <v>65535</v>
      </c>
      <c r="O286">
        <f>1</f>
        <v>0</v>
      </c>
      <c r="P286">
        <f>1</f>
        <v>0</v>
      </c>
      <c r="Q286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86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86">
        <f>[[#This Row],[U_1]]-[[#This Row],[L_1]]</f>
        <v>0</v>
      </c>
      <c r="T286">
        <f>COUNTIF(Table1[[#This Row],[S0_1]:[S1_1]],"&gt;"&amp;[[#This Row],[U_1]])+COUNTIF(Table1[[#This Row],[S0_1]:[S1_1]],"&lt;"&amp;[[#This Row],[L_1]])</f>
        <v>0</v>
      </c>
      <c r="V286">
        <f>_xlfn.MINIFS(Table1[[#This Row],[S0_1]:[S1_1]],Table1[[#This Row],[S0_1]:[S1_1]],"&gt;="&amp;[[#This Row],[L_1]],Table1[[#This Row],[S0_1]:[S1_1]],"&lt;="&amp;[[#This Row],[U_1]])</f>
        <v>0</v>
      </c>
      <c r="W286">
        <f>_xlfn.MAXIFS(Table1[[#This Row],[S0_1]:[S1_1]],Table1[[#This Row],[S0_1]:[S1_1]],"&gt;="&amp;[[#This Row],[L_1]],Table1[[#This Row],[S0_1]:[S1_1]],"&lt;="&amp;[[#This Row],[U_1]])</f>
        <v>0</v>
      </c>
      <c r="X286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86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86">
        <f>IF([[#This Row],[Std_1]]&gt;0,ROUND([[#This Row],[Range_1]]/(6*[[#This Row],[Std_1]]),2),0)</f>
        <v>0</v>
      </c>
      <c r="AA286">
        <f>IF([[#This Row],[Std_1]]&gt;0,ROUND(MIN(ABS([[#This Row],[U_1]]-[[#This Row],[Mean_1]])/(3*[[#This Row],[Std_1]]),ABS([[#This Row],[Mean_1]]-[[#This Row],[L_1]])/(3*[[#This Row],[Std_1]])),2),0)</f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I286">
        <v>33397</v>
      </c>
      <c r="AJ286">
        <v>33397</v>
      </c>
      <c r="AL286">
        <v>0</v>
      </c>
      <c r="AN286">
        <v>65535</v>
      </c>
      <c r="AP286">
        <v>65535</v>
      </c>
      <c r="AQ286">
        <f>1</f>
        <v>0</v>
      </c>
      <c r="AR286">
        <f>1</f>
        <v>0</v>
      </c>
      <c r="AS286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86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86">
        <f>[[#This Row],[U_2]]-[[#This Row],[L_2]]</f>
        <v>0</v>
      </c>
      <c r="AV286">
        <f>COUNTIF(Table1[[#This Row],[S0_2]:[S2_2]],"&gt;"&amp;[[#This Row],[U_2]])+COUNTIF(Table1[[#This Row],[S0_2]:[S2_2]],"&lt;"&amp;[[#This Row],[L_2]])</f>
        <v>0</v>
      </c>
      <c r="AX286">
        <f>_xlfn.MINIFS(Table1[[#This Row],[S0_2]:[S2_2]],Table1[[#This Row],[S0_2]:[S2_2]],"&gt;="&amp;[[#This Row],[L_2]],Table1[[#This Row],[S0_2]:[S2_2]],"&lt;="&amp;[[#This Row],[U_2]])</f>
        <v>0</v>
      </c>
      <c r="AY286">
        <f>_xlfn.MAXIFS(Table1[[#This Row],[S0_2]:[S2_2]],Table1[[#This Row],[S0_2]:[S2_2]],"&gt;="&amp;[[#This Row],[L_2]],Table1[[#This Row],[S0_2]:[S2_2]],"&lt;="&amp;[[#This Row],[U_2]])</f>
        <v>0</v>
      </c>
      <c r="AZ286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86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86">
        <f>IF([[#This Row],[Std_2]]&gt;0,ROUND([[#This Row],[Range_2]]/(6*[[#This Row],[Std_2]]),2),0)</f>
        <v>0</v>
      </c>
      <c r="BC286">
        <f>IF([[#This Row],[Std_2]]&gt;0,ROUND(MIN(ABS([[#This Row],[U_2]]-[[#This Row],[Mean_2]])/(3*[[#This Row],[Std_2]]),ABS([[#This Row],[Mean_2]]-[[#This Row],[L_2]])/(3*[[#This Row],[Std_2]])),2),0)</f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K286">
        <v>33397</v>
      </c>
      <c r="BL286">
        <v>33397</v>
      </c>
      <c r="BM286">
        <v>33397</v>
      </c>
      <c r="BO286" t="s">
        <v>96</v>
      </c>
      <c r="BP286" t="s">
        <v>74</v>
      </c>
    </row>
    <row r="287" spans="1:68">
      <c r="A287" t="s">
        <v>403</v>
      </c>
      <c r="B287" t="s">
        <v>116</v>
      </c>
      <c r="C287" t="s">
        <v>204</v>
      </c>
      <c r="D287" t="s">
        <v>280</v>
      </c>
      <c r="J287">
        <v>0</v>
      </c>
      <c r="L287">
        <v>65535</v>
      </c>
      <c r="N287">
        <v>65535</v>
      </c>
      <c r="O287">
        <f>1</f>
        <v>0</v>
      </c>
      <c r="P287">
        <f>1</f>
        <v>0</v>
      </c>
      <c r="Q287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87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87">
        <f>[[#This Row],[U_1]]-[[#This Row],[L_1]]</f>
        <v>0</v>
      </c>
      <c r="T287">
        <f>COUNTIF(Table1[[#This Row],[S0_1]:[S1_1]],"&gt;"&amp;[[#This Row],[U_1]])+COUNTIF(Table1[[#This Row],[S0_1]:[S1_1]],"&lt;"&amp;[[#This Row],[L_1]])</f>
        <v>0</v>
      </c>
      <c r="V287">
        <f>_xlfn.MINIFS(Table1[[#This Row],[S0_1]:[S1_1]],Table1[[#This Row],[S0_1]:[S1_1]],"&gt;="&amp;[[#This Row],[L_1]],Table1[[#This Row],[S0_1]:[S1_1]],"&lt;="&amp;[[#This Row],[U_1]])</f>
        <v>0</v>
      </c>
      <c r="W287">
        <f>_xlfn.MAXIFS(Table1[[#This Row],[S0_1]:[S1_1]],Table1[[#This Row],[S0_1]:[S1_1]],"&gt;="&amp;[[#This Row],[L_1]],Table1[[#This Row],[S0_1]:[S1_1]],"&lt;="&amp;[[#This Row],[U_1]])</f>
        <v>0</v>
      </c>
      <c r="X287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87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87">
        <f>IF([[#This Row],[Std_1]]&gt;0,ROUND([[#This Row],[Range_1]]/(6*[[#This Row],[Std_1]]),2),0)</f>
        <v>0</v>
      </c>
      <c r="AA287">
        <f>IF([[#This Row],[Std_1]]&gt;0,ROUND(MIN(ABS([[#This Row],[U_1]]-[[#This Row],[Mean_1]])/(3*[[#This Row],[Std_1]]),ABS([[#This Row],[Mean_1]]-[[#This Row],[L_1]])/(3*[[#This Row],[Std_1]])),2),0)</f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I287">
        <v>26154</v>
      </c>
      <c r="AJ287">
        <v>26154</v>
      </c>
      <c r="AL287">
        <v>0</v>
      </c>
      <c r="AN287">
        <v>65535</v>
      </c>
      <c r="AP287">
        <v>65535</v>
      </c>
      <c r="AQ287">
        <f>1</f>
        <v>0</v>
      </c>
      <c r="AR287">
        <f>1</f>
        <v>0</v>
      </c>
      <c r="AS287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87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87">
        <f>[[#This Row],[U_2]]-[[#This Row],[L_2]]</f>
        <v>0</v>
      </c>
      <c r="AV287">
        <f>COUNTIF(Table1[[#This Row],[S0_2]:[S2_2]],"&gt;"&amp;[[#This Row],[U_2]])+COUNTIF(Table1[[#This Row],[S0_2]:[S2_2]],"&lt;"&amp;[[#This Row],[L_2]])</f>
        <v>0</v>
      </c>
      <c r="AX287">
        <f>_xlfn.MINIFS(Table1[[#This Row],[S0_2]:[S2_2]],Table1[[#This Row],[S0_2]:[S2_2]],"&gt;="&amp;[[#This Row],[L_2]],Table1[[#This Row],[S0_2]:[S2_2]],"&lt;="&amp;[[#This Row],[U_2]])</f>
        <v>0</v>
      </c>
      <c r="AY287">
        <f>_xlfn.MAXIFS(Table1[[#This Row],[S0_2]:[S2_2]],Table1[[#This Row],[S0_2]:[S2_2]],"&gt;="&amp;[[#This Row],[L_2]],Table1[[#This Row],[S0_2]:[S2_2]],"&lt;="&amp;[[#This Row],[U_2]])</f>
        <v>0</v>
      </c>
      <c r="AZ287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87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87">
        <f>IF([[#This Row],[Std_2]]&gt;0,ROUND([[#This Row],[Range_2]]/(6*[[#This Row],[Std_2]]),2),0)</f>
        <v>0</v>
      </c>
      <c r="BC287">
        <f>IF([[#This Row],[Std_2]]&gt;0,ROUND(MIN(ABS([[#This Row],[U_2]]-[[#This Row],[Mean_2]])/(3*[[#This Row],[Std_2]]),ABS([[#This Row],[Mean_2]]-[[#This Row],[L_2]])/(3*[[#This Row],[Std_2]])),2),0)</f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K287">
        <v>26154</v>
      </c>
      <c r="BL287">
        <v>26154</v>
      </c>
      <c r="BM287">
        <v>26154</v>
      </c>
      <c r="BO287" t="s">
        <v>73</v>
      </c>
      <c r="BP287" t="s">
        <v>105</v>
      </c>
    </row>
    <row r="288" spans="1:68">
      <c r="A288" t="s">
        <v>404</v>
      </c>
      <c r="B288" t="s">
        <v>116</v>
      </c>
      <c r="C288" t="s">
        <v>204</v>
      </c>
      <c r="D288" t="s">
        <v>282</v>
      </c>
      <c r="J288">
        <v>0</v>
      </c>
      <c r="L288">
        <v>65535</v>
      </c>
      <c r="N288">
        <v>65535</v>
      </c>
      <c r="O288">
        <f>1</f>
        <v>0</v>
      </c>
      <c r="P288">
        <f>1</f>
        <v>0</v>
      </c>
      <c r="Q288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88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88">
        <f>[[#This Row],[U_1]]-[[#This Row],[L_1]]</f>
        <v>0</v>
      </c>
      <c r="T288">
        <f>COUNTIF(Table1[[#This Row],[S0_1]:[S1_1]],"&gt;"&amp;[[#This Row],[U_1]])+COUNTIF(Table1[[#This Row],[S0_1]:[S1_1]],"&lt;"&amp;[[#This Row],[L_1]])</f>
        <v>0</v>
      </c>
      <c r="V288">
        <f>_xlfn.MINIFS(Table1[[#This Row],[S0_1]:[S1_1]],Table1[[#This Row],[S0_1]:[S1_1]],"&gt;="&amp;[[#This Row],[L_1]],Table1[[#This Row],[S0_1]:[S1_1]],"&lt;="&amp;[[#This Row],[U_1]])</f>
        <v>0</v>
      </c>
      <c r="W288">
        <f>_xlfn.MAXIFS(Table1[[#This Row],[S0_1]:[S1_1]],Table1[[#This Row],[S0_1]:[S1_1]],"&gt;="&amp;[[#This Row],[L_1]],Table1[[#This Row],[S0_1]:[S1_1]],"&lt;="&amp;[[#This Row],[U_1]])</f>
        <v>0</v>
      </c>
      <c r="X288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88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88">
        <f>IF([[#This Row],[Std_1]]&gt;0,ROUND([[#This Row],[Range_1]]/(6*[[#This Row],[Std_1]]),2),0)</f>
        <v>0</v>
      </c>
      <c r="AA288">
        <f>IF([[#This Row],[Std_1]]&gt;0,ROUND(MIN(ABS([[#This Row],[U_1]]-[[#This Row],[Mean_1]])/(3*[[#This Row],[Std_1]]),ABS([[#This Row],[Mean_1]]-[[#This Row],[L_1]])/(3*[[#This Row],[Std_1]])),2),0)</f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I288">
        <v>18862</v>
      </c>
      <c r="AJ288">
        <v>18862</v>
      </c>
      <c r="AL288">
        <v>0</v>
      </c>
      <c r="AN288">
        <v>65535</v>
      </c>
      <c r="AP288">
        <v>65535</v>
      </c>
      <c r="AQ288">
        <f>1</f>
        <v>0</v>
      </c>
      <c r="AR288">
        <f>1</f>
        <v>0</v>
      </c>
      <c r="AS288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88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88">
        <f>[[#This Row],[U_2]]-[[#This Row],[L_2]]</f>
        <v>0</v>
      </c>
      <c r="AV288">
        <f>COUNTIF(Table1[[#This Row],[S0_2]:[S2_2]],"&gt;"&amp;[[#This Row],[U_2]])+COUNTIF(Table1[[#This Row],[S0_2]:[S2_2]],"&lt;"&amp;[[#This Row],[L_2]])</f>
        <v>0</v>
      </c>
      <c r="AX288">
        <f>_xlfn.MINIFS(Table1[[#This Row],[S0_2]:[S2_2]],Table1[[#This Row],[S0_2]:[S2_2]],"&gt;="&amp;[[#This Row],[L_2]],Table1[[#This Row],[S0_2]:[S2_2]],"&lt;="&amp;[[#This Row],[U_2]])</f>
        <v>0</v>
      </c>
      <c r="AY288">
        <f>_xlfn.MAXIFS(Table1[[#This Row],[S0_2]:[S2_2]],Table1[[#This Row],[S0_2]:[S2_2]],"&gt;="&amp;[[#This Row],[L_2]],Table1[[#This Row],[S0_2]:[S2_2]],"&lt;="&amp;[[#This Row],[U_2]])</f>
        <v>0</v>
      </c>
      <c r="AZ288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88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88">
        <f>IF([[#This Row],[Std_2]]&gt;0,ROUND([[#This Row],[Range_2]]/(6*[[#This Row],[Std_2]]),2),0)</f>
        <v>0</v>
      </c>
      <c r="BC288">
        <f>IF([[#This Row],[Std_2]]&gt;0,ROUND(MIN(ABS([[#This Row],[U_2]]-[[#This Row],[Mean_2]])/(3*[[#This Row],[Std_2]]),ABS([[#This Row],[Mean_2]]-[[#This Row],[L_2]])/(3*[[#This Row],[Std_2]])),2),0)</f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K288">
        <v>18862</v>
      </c>
      <c r="BL288">
        <v>18862</v>
      </c>
      <c r="BM288">
        <v>18862</v>
      </c>
      <c r="BO288" t="s">
        <v>73</v>
      </c>
      <c r="BP288" t="s">
        <v>108</v>
      </c>
    </row>
    <row r="289" spans="1:68">
      <c r="A289" t="s">
        <v>405</v>
      </c>
      <c r="B289" t="s">
        <v>116</v>
      </c>
      <c r="C289" t="s">
        <v>204</v>
      </c>
      <c r="D289" t="s">
        <v>284</v>
      </c>
      <c r="J289">
        <v>0</v>
      </c>
      <c r="L289">
        <v>65535</v>
      </c>
      <c r="N289">
        <v>65535</v>
      </c>
      <c r="O289">
        <f>1</f>
        <v>0</v>
      </c>
      <c r="P289">
        <f>1</f>
        <v>0</v>
      </c>
      <c r="Q289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89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89">
        <f>[[#This Row],[U_1]]-[[#This Row],[L_1]]</f>
        <v>0</v>
      </c>
      <c r="T289">
        <f>COUNTIF(Table1[[#This Row],[S0_1]:[S1_1]],"&gt;"&amp;[[#This Row],[U_1]])+COUNTIF(Table1[[#This Row],[S0_1]:[S1_1]],"&lt;"&amp;[[#This Row],[L_1]])</f>
        <v>0</v>
      </c>
      <c r="V289">
        <f>_xlfn.MINIFS(Table1[[#This Row],[S0_1]:[S1_1]],Table1[[#This Row],[S0_1]:[S1_1]],"&gt;="&amp;[[#This Row],[L_1]],Table1[[#This Row],[S0_1]:[S1_1]],"&lt;="&amp;[[#This Row],[U_1]])</f>
        <v>0</v>
      </c>
      <c r="W289">
        <f>_xlfn.MAXIFS(Table1[[#This Row],[S0_1]:[S1_1]],Table1[[#This Row],[S0_1]:[S1_1]],"&gt;="&amp;[[#This Row],[L_1]],Table1[[#This Row],[S0_1]:[S1_1]],"&lt;="&amp;[[#This Row],[U_1]])</f>
        <v>0</v>
      </c>
      <c r="X289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89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89">
        <f>IF([[#This Row],[Std_1]]&gt;0,ROUND([[#This Row],[Range_1]]/(6*[[#This Row],[Std_1]]),2),0)</f>
        <v>0</v>
      </c>
      <c r="AA289">
        <f>IF([[#This Row],[Std_1]]&gt;0,ROUND(MIN(ABS([[#This Row],[U_1]]-[[#This Row],[Mean_1]])/(3*[[#This Row],[Std_1]]),ABS([[#This Row],[Mean_1]]-[[#This Row],[L_1]])/(3*[[#This Row],[Std_1]])),2),0)</f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I289">
        <v>15197</v>
      </c>
      <c r="AJ289">
        <v>15197</v>
      </c>
      <c r="AL289">
        <v>0</v>
      </c>
      <c r="AN289">
        <v>65535</v>
      </c>
      <c r="AP289">
        <v>65535</v>
      </c>
      <c r="AQ289">
        <f>1</f>
        <v>0</v>
      </c>
      <c r="AR289">
        <f>1</f>
        <v>0</v>
      </c>
      <c r="AS289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89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89">
        <f>[[#This Row],[U_2]]-[[#This Row],[L_2]]</f>
        <v>0</v>
      </c>
      <c r="AV289">
        <f>COUNTIF(Table1[[#This Row],[S0_2]:[S2_2]],"&gt;"&amp;[[#This Row],[U_2]])+COUNTIF(Table1[[#This Row],[S0_2]:[S2_2]],"&lt;"&amp;[[#This Row],[L_2]])</f>
        <v>0</v>
      </c>
      <c r="AX289">
        <f>_xlfn.MINIFS(Table1[[#This Row],[S0_2]:[S2_2]],Table1[[#This Row],[S0_2]:[S2_2]],"&gt;="&amp;[[#This Row],[L_2]],Table1[[#This Row],[S0_2]:[S2_2]],"&lt;="&amp;[[#This Row],[U_2]])</f>
        <v>0</v>
      </c>
      <c r="AY289">
        <f>_xlfn.MAXIFS(Table1[[#This Row],[S0_2]:[S2_2]],Table1[[#This Row],[S0_2]:[S2_2]],"&gt;="&amp;[[#This Row],[L_2]],Table1[[#This Row],[S0_2]:[S2_2]],"&lt;="&amp;[[#This Row],[U_2]])</f>
        <v>0</v>
      </c>
      <c r="AZ289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89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89">
        <f>IF([[#This Row],[Std_2]]&gt;0,ROUND([[#This Row],[Range_2]]/(6*[[#This Row],[Std_2]]),2),0)</f>
        <v>0</v>
      </c>
      <c r="BC289">
        <f>IF([[#This Row],[Std_2]]&gt;0,ROUND(MIN(ABS([[#This Row],[U_2]]-[[#This Row],[Mean_2]])/(3*[[#This Row],[Std_2]]),ABS([[#This Row],[Mean_2]]-[[#This Row],[L_2]])/(3*[[#This Row],[Std_2]])),2),0)</f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K289">
        <v>15197</v>
      </c>
      <c r="BL289">
        <v>15197</v>
      </c>
      <c r="BM289">
        <v>15197</v>
      </c>
      <c r="BO289" t="s">
        <v>96</v>
      </c>
      <c r="BP289" t="s">
        <v>80</v>
      </c>
    </row>
    <row r="290" spans="1:68">
      <c r="A290" t="s">
        <v>406</v>
      </c>
      <c r="B290" t="s">
        <v>116</v>
      </c>
      <c r="C290" t="s">
        <v>204</v>
      </c>
      <c r="D290" t="s">
        <v>286</v>
      </c>
      <c r="J290">
        <v>0</v>
      </c>
      <c r="L290">
        <v>65535</v>
      </c>
      <c r="N290">
        <v>65535</v>
      </c>
      <c r="O290">
        <f>1</f>
        <v>0</v>
      </c>
      <c r="P290">
        <f>1</f>
        <v>0</v>
      </c>
      <c r="Q290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90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90">
        <f>[[#This Row],[U_1]]-[[#This Row],[L_1]]</f>
        <v>0</v>
      </c>
      <c r="T290">
        <f>COUNTIF(Table1[[#This Row],[S0_1]:[S1_1]],"&gt;"&amp;[[#This Row],[U_1]])+COUNTIF(Table1[[#This Row],[S0_1]:[S1_1]],"&lt;"&amp;[[#This Row],[L_1]])</f>
        <v>0</v>
      </c>
      <c r="V290">
        <f>_xlfn.MINIFS(Table1[[#This Row],[S0_1]:[S1_1]],Table1[[#This Row],[S0_1]:[S1_1]],"&gt;="&amp;[[#This Row],[L_1]],Table1[[#This Row],[S0_1]:[S1_1]],"&lt;="&amp;[[#This Row],[U_1]])</f>
        <v>0</v>
      </c>
      <c r="W290">
        <f>_xlfn.MAXIFS(Table1[[#This Row],[S0_1]:[S1_1]],Table1[[#This Row],[S0_1]:[S1_1]],"&gt;="&amp;[[#This Row],[L_1]],Table1[[#This Row],[S0_1]:[S1_1]],"&lt;="&amp;[[#This Row],[U_1]])</f>
        <v>0</v>
      </c>
      <c r="X290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90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90">
        <f>IF([[#This Row],[Std_1]]&gt;0,ROUND([[#This Row],[Range_1]]/(6*[[#This Row],[Std_1]]),2),0)</f>
        <v>0</v>
      </c>
      <c r="AA290">
        <f>IF([[#This Row],[Std_1]]&gt;0,ROUND(MIN(ABS([[#This Row],[U_1]]-[[#This Row],[Mean_1]])/(3*[[#This Row],[Std_1]]),ABS([[#This Row],[Mean_1]]-[[#This Row],[L_1]])/(3*[[#This Row],[Std_1]])),2),0)</f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I290">
        <v>18862</v>
      </c>
      <c r="AJ290">
        <v>18862</v>
      </c>
      <c r="AL290">
        <v>0</v>
      </c>
      <c r="AN290">
        <v>65535</v>
      </c>
      <c r="AP290">
        <v>65535</v>
      </c>
      <c r="AQ290">
        <f>1</f>
        <v>0</v>
      </c>
      <c r="AR290">
        <f>1</f>
        <v>0</v>
      </c>
      <c r="AS290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90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90">
        <f>[[#This Row],[U_2]]-[[#This Row],[L_2]]</f>
        <v>0</v>
      </c>
      <c r="AV290">
        <f>COUNTIF(Table1[[#This Row],[S0_2]:[S2_2]],"&gt;"&amp;[[#This Row],[U_2]])+COUNTIF(Table1[[#This Row],[S0_2]:[S2_2]],"&lt;"&amp;[[#This Row],[L_2]])</f>
        <v>0</v>
      </c>
      <c r="AX290">
        <f>_xlfn.MINIFS(Table1[[#This Row],[S0_2]:[S2_2]],Table1[[#This Row],[S0_2]:[S2_2]],"&gt;="&amp;[[#This Row],[L_2]],Table1[[#This Row],[S0_2]:[S2_2]],"&lt;="&amp;[[#This Row],[U_2]])</f>
        <v>0</v>
      </c>
      <c r="AY290">
        <f>_xlfn.MAXIFS(Table1[[#This Row],[S0_2]:[S2_2]],Table1[[#This Row],[S0_2]:[S2_2]],"&gt;="&amp;[[#This Row],[L_2]],Table1[[#This Row],[S0_2]:[S2_2]],"&lt;="&amp;[[#This Row],[U_2]])</f>
        <v>0</v>
      </c>
      <c r="AZ290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90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90">
        <f>IF([[#This Row],[Std_2]]&gt;0,ROUND([[#This Row],[Range_2]]/(6*[[#This Row],[Std_2]]),2),0)</f>
        <v>0</v>
      </c>
      <c r="BC290">
        <f>IF([[#This Row],[Std_2]]&gt;0,ROUND(MIN(ABS([[#This Row],[U_2]]-[[#This Row],[Mean_2]])/(3*[[#This Row],[Std_2]]),ABS([[#This Row],[Mean_2]]-[[#This Row],[L_2]])/(3*[[#This Row],[Std_2]])),2),0)</f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K290">
        <v>18862</v>
      </c>
      <c r="BL290">
        <v>18862</v>
      </c>
      <c r="BM290">
        <v>18862</v>
      </c>
      <c r="BO290" t="s">
        <v>83</v>
      </c>
      <c r="BP290" t="s">
        <v>108</v>
      </c>
    </row>
    <row r="291" spans="1:68">
      <c r="A291" t="s">
        <v>407</v>
      </c>
      <c r="B291" t="s">
        <v>116</v>
      </c>
      <c r="C291" t="s">
        <v>204</v>
      </c>
      <c r="D291" t="s">
        <v>288</v>
      </c>
      <c r="J291">
        <v>0</v>
      </c>
      <c r="L291">
        <v>65535</v>
      </c>
      <c r="N291">
        <v>65535</v>
      </c>
      <c r="O291">
        <f>1</f>
        <v>0</v>
      </c>
      <c r="P291">
        <f>1</f>
        <v>0</v>
      </c>
      <c r="Q291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91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91">
        <f>[[#This Row],[U_1]]-[[#This Row],[L_1]]</f>
        <v>0</v>
      </c>
      <c r="T291">
        <f>COUNTIF(Table1[[#This Row],[S0_1]:[S1_1]],"&gt;"&amp;[[#This Row],[U_1]])+COUNTIF(Table1[[#This Row],[S0_1]:[S1_1]],"&lt;"&amp;[[#This Row],[L_1]])</f>
        <v>0</v>
      </c>
      <c r="V291">
        <f>_xlfn.MINIFS(Table1[[#This Row],[S0_1]:[S1_1]],Table1[[#This Row],[S0_1]:[S1_1]],"&gt;="&amp;[[#This Row],[L_1]],Table1[[#This Row],[S0_1]:[S1_1]],"&lt;="&amp;[[#This Row],[U_1]])</f>
        <v>0</v>
      </c>
      <c r="W291">
        <f>_xlfn.MAXIFS(Table1[[#This Row],[S0_1]:[S1_1]],Table1[[#This Row],[S0_1]:[S1_1]],"&gt;="&amp;[[#This Row],[L_1]],Table1[[#This Row],[S0_1]:[S1_1]],"&lt;="&amp;[[#This Row],[U_1]])</f>
        <v>0</v>
      </c>
      <c r="X291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91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91">
        <f>IF([[#This Row],[Std_1]]&gt;0,ROUND([[#This Row],[Range_1]]/(6*[[#This Row],[Std_1]]),2),0)</f>
        <v>0</v>
      </c>
      <c r="AA291">
        <f>IF([[#This Row],[Std_1]]&gt;0,ROUND(MIN(ABS([[#This Row],[U_1]]-[[#This Row],[Mean_1]])/(3*[[#This Row],[Std_1]]),ABS([[#This Row],[Mean_1]]-[[#This Row],[L_1]])/(3*[[#This Row],[Std_1]])),2),0)</f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I291">
        <v>26154</v>
      </c>
      <c r="AJ291">
        <v>26154</v>
      </c>
      <c r="AL291">
        <v>0</v>
      </c>
      <c r="AN291">
        <v>65535</v>
      </c>
      <c r="AP291">
        <v>65535</v>
      </c>
      <c r="AQ291">
        <f>1</f>
        <v>0</v>
      </c>
      <c r="AR291">
        <f>1</f>
        <v>0</v>
      </c>
      <c r="AS291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91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91">
        <f>[[#This Row],[U_2]]-[[#This Row],[L_2]]</f>
        <v>0</v>
      </c>
      <c r="AV291">
        <f>COUNTIF(Table1[[#This Row],[S0_2]:[S2_2]],"&gt;"&amp;[[#This Row],[U_2]])+COUNTIF(Table1[[#This Row],[S0_2]:[S2_2]],"&lt;"&amp;[[#This Row],[L_2]])</f>
        <v>0</v>
      </c>
      <c r="AX291">
        <f>_xlfn.MINIFS(Table1[[#This Row],[S0_2]:[S2_2]],Table1[[#This Row],[S0_2]:[S2_2]],"&gt;="&amp;[[#This Row],[L_2]],Table1[[#This Row],[S0_2]:[S2_2]],"&lt;="&amp;[[#This Row],[U_2]])</f>
        <v>0</v>
      </c>
      <c r="AY291">
        <f>_xlfn.MAXIFS(Table1[[#This Row],[S0_2]:[S2_2]],Table1[[#This Row],[S0_2]:[S2_2]],"&gt;="&amp;[[#This Row],[L_2]],Table1[[#This Row],[S0_2]:[S2_2]],"&lt;="&amp;[[#This Row],[U_2]])</f>
        <v>0</v>
      </c>
      <c r="AZ291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91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91">
        <f>IF([[#This Row],[Std_2]]&gt;0,ROUND([[#This Row],[Range_2]]/(6*[[#This Row],[Std_2]]),2),0)</f>
        <v>0</v>
      </c>
      <c r="BC291">
        <f>IF([[#This Row],[Std_2]]&gt;0,ROUND(MIN(ABS([[#This Row],[U_2]]-[[#This Row],[Mean_2]])/(3*[[#This Row],[Std_2]]),ABS([[#This Row],[Mean_2]]-[[#This Row],[L_2]])/(3*[[#This Row],[Std_2]])),2),0)</f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K291">
        <v>26154</v>
      </c>
      <c r="BL291">
        <v>26154</v>
      </c>
      <c r="BM291">
        <v>26154</v>
      </c>
      <c r="BO291" t="s">
        <v>83</v>
      </c>
      <c r="BP291" t="s">
        <v>105</v>
      </c>
    </row>
    <row r="292" spans="1:68">
      <c r="A292" t="s">
        <v>408</v>
      </c>
      <c r="B292" t="s">
        <v>134</v>
      </c>
      <c r="C292" t="s">
        <v>204</v>
      </c>
      <c r="D292" t="s">
        <v>256</v>
      </c>
      <c r="J292">
        <v>0</v>
      </c>
      <c r="L292">
        <v>65535</v>
      </c>
      <c r="N292">
        <v>65535</v>
      </c>
      <c r="O292">
        <f>1</f>
        <v>0</v>
      </c>
      <c r="P292">
        <f>1</f>
        <v>0</v>
      </c>
      <c r="Q292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92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92">
        <f>[[#This Row],[U_1]]-[[#This Row],[L_1]]</f>
        <v>0</v>
      </c>
      <c r="T292">
        <f>COUNTIF(Table1[[#This Row],[S0_1]:[S1_1]],"&gt;"&amp;[[#This Row],[U_1]])+COUNTIF(Table1[[#This Row],[S0_1]:[S1_1]],"&lt;"&amp;[[#This Row],[L_1]])</f>
        <v>0</v>
      </c>
      <c r="V292">
        <f>_xlfn.MINIFS(Table1[[#This Row],[S0_1]:[S1_1]],Table1[[#This Row],[S0_1]:[S1_1]],"&gt;="&amp;[[#This Row],[L_1]],Table1[[#This Row],[S0_1]:[S1_1]],"&lt;="&amp;[[#This Row],[U_1]])</f>
        <v>0</v>
      </c>
      <c r="W292">
        <f>_xlfn.MAXIFS(Table1[[#This Row],[S0_1]:[S1_1]],Table1[[#This Row],[S0_1]:[S1_1]],"&gt;="&amp;[[#This Row],[L_1]],Table1[[#This Row],[S0_1]:[S1_1]],"&lt;="&amp;[[#This Row],[U_1]])</f>
        <v>0</v>
      </c>
      <c r="X292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92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92">
        <f>IF([[#This Row],[Std_1]]&gt;0,ROUND([[#This Row],[Range_1]]/(6*[[#This Row],[Std_1]]),2),0)</f>
        <v>0</v>
      </c>
      <c r="AA292">
        <f>IF([[#This Row],[Std_1]]&gt;0,ROUND(MIN(ABS([[#This Row],[U_1]]-[[#This Row],[Mean_1]])/(3*[[#This Row],[Std_1]]),ABS([[#This Row],[Mean_1]]-[[#This Row],[L_1]])/(3*[[#This Row],[Std_1]])),2),0)</f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I292">
        <v>33397</v>
      </c>
      <c r="AJ292">
        <v>33397</v>
      </c>
      <c r="AL292">
        <v>0</v>
      </c>
      <c r="AN292">
        <v>65535</v>
      </c>
      <c r="AP292">
        <v>65535</v>
      </c>
      <c r="AQ292">
        <f>1</f>
        <v>0</v>
      </c>
      <c r="AR292">
        <f>1</f>
        <v>0</v>
      </c>
      <c r="AS292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92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92">
        <f>[[#This Row],[U_2]]-[[#This Row],[L_2]]</f>
        <v>0</v>
      </c>
      <c r="AV292">
        <f>COUNTIF(Table1[[#This Row],[S0_2]:[S2_2]],"&gt;"&amp;[[#This Row],[U_2]])+COUNTIF(Table1[[#This Row],[S0_2]:[S2_2]],"&lt;"&amp;[[#This Row],[L_2]])</f>
        <v>0</v>
      </c>
      <c r="AX292">
        <f>_xlfn.MINIFS(Table1[[#This Row],[S0_2]:[S2_2]],Table1[[#This Row],[S0_2]:[S2_2]],"&gt;="&amp;[[#This Row],[L_2]],Table1[[#This Row],[S0_2]:[S2_2]],"&lt;="&amp;[[#This Row],[U_2]])</f>
        <v>0</v>
      </c>
      <c r="AY292">
        <f>_xlfn.MAXIFS(Table1[[#This Row],[S0_2]:[S2_2]],Table1[[#This Row],[S0_2]:[S2_2]],"&gt;="&amp;[[#This Row],[L_2]],Table1[[#This Row],[S0_2]:[S2_2]],"&lt;="&amp;[[#This Row],[U_2]])</f>
        <v>0</v>
      </c>
      <c r="AZ292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92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92">
        <f>IF([[#This Row],[Std_2]]&gt;0,ROUND([[#This Row],[Range_2]]/(6*[[#This Row],[Std_2]]),2),0)</f>
        <v>0</v>
      </c>
      <c r="BC292">
        <f>IF([[#This Row],[Std_2]]&gt;0,ROUND(MIN(ABS([[#This Row],[U_2]]-[[#This Row],[Mean_2]])/(3*[[#This Row],[Std_2]]),ABS([[#This Row],[Mean_2]]-[[#This Row],[L_2]])/(3*[[#This Row],[Std_2]])),2),0)</f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K292">
        <v>33397</v>
      </c>
      <c r="BL292">
        <v>33397</v>
      </c>
      <c r="BM292">
        <v>33397</v>
      </c>
      <c r="BO292" t="s">
        <v>73</v>
      </c>
      <c r="BP292" t="s">
        <v>74</v>
      </c>
    </row>
    <row r="293" spans="1:68">
      <c r="A293" t="s">
        <v>409</v>
      </c>
      <c r="B293" t="s">
        <v>134</v>
      </c>
      <c r="C293" t="s">
        <v>204</v>
      </c>
      <c r="D293" t="s">
        <v>258</v>
      </c>
      <c r="J293">
        <v>0</v>
      </c>
      <c r="L293">
        <v>65535</v>
      </c>
      <c r="N293">
        <v>65535</v>
      </c>
      <c r="O293">
        <f>1</f>
        <v>0</v>
      </c>
      <c r="P293">
        <f>1</f>
        <v>0</v>
      </c>
      <c r="Q293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93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93">
        <f>[[#This Row],[U_1]]-[[#This Row],[L_1]]</f>
        <v>0</v>
      </c>
      <c r="T293">
        <f>COUNTIF(Table1[[#This Row],[S0_1]:[S1_1]],"&gt;"&amp;[[#This Row],[U_1]])+COUNTIF(Table1[[#This Row],[S0_1]:[S1_1]],"&lt;"&amp;[[#This Row],[L_1]])</f>
        <v>0</v>
      </c>
      <c r="V293">
        <f>_xlfn.MINIFS(Table1[[#This Row],[S0_1]:[S1_1]],Table1[[#This Row],[S0_1]:[S1_1]],"&gt;="&amp;[[#This Row],[L_1]],Table1[[#This Row],[S0_1]:[S1_1]],"&lt;="&amp;[[#This Row],[U_1]])</f>
        <v>0</v>
      </c>
      <c r="W293">
        <f>_xlfn.MAXIFS(Table1[[#This Row],[S0_1]:[S1_1]],Table1[[#This Row],[S0_1]:[S1_1]],"&gt;="&amp;[[#This Row],[L_1]],Table1[[#This Row],[S0_1]:[S1_1]],"&lt;="&amp;[[#This Row],[U_1]])</f>
        <v>0</v>
      </c>
      <c r="X293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93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93">
        <f>IF([[#This Row],[Std_1]]&gt;0,ROUND([[#This Row],[Range_1]]/(6*[[#This Row],[Std_1]]),2),0)</f>
        <v>0</v>
      </c>
      <c r="AA293">
        <f>IF([[#This Row],[Std_1]]&gt;0,ROUND(MIN(ABS([[#This Row],[U_1]]-[[#This Row],[Mean_1]])/(3*[[#This Row],[Std_1]]),ABS([[#This Row],[Mean_1]]-[[#This Row],[L_1]])/(3*[[#This Row],[Std_1]])),2),0)</f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I293">
        <v>51282</v>
      </c>
      <c r="AJ293">
        <v>51282</v>
      </c>
      <c r="AL293">
        <v>0</v>
      </c>
      <c r="AN293">
        <v>65535</v>
      </c>
      <c r="AP293">
        <v>65535</v>
      </c>
      <c r="AQ293">
        <f>1</f>
        <v>0</v>
      </c>
      <c r="AR293">
        <f>1</f>
        <v>0</v>
      </c>
      <c r="AS293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93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93">
        <f>[[#This Row],[U_2]]-[[#This Row],[L_2]]</f>
        <v>0</v>
      </c>
      <c r="AV293">
        <f>COUNTIF(Table1[[#This Row],[S0_2]:[S2_2]],"&gt;"&amp;[[#This Row],[U_2]])+COUNTIF(Table1[[#This Row],[S0_2]:[S2_2]],"&lt;"&amp;[[#This Row],[L_2]])</f>
        <v>0</v>
      </c>
      <c r="AX293">
        <f>_xlfn.MINIFS(Table1[[#This Row],[S0_2]:[S2_2]],Table1[[#This Row],[S0_2]:[S2_2]],"&gt;="&amp;[[#This Row],[L_2]],Table1[[#This Row],[S0_2]:[S2_2]],"&lt;="&amp;[[#This Row],[U_2]])</f>
        <v>0</v>
      </c>
      <c r="AY293">
        <f>_xlfn.MAXIFS(Table1[[#This Row],[S0_2]:[S2_2]],Table1[[#This Row],[S0_2]:[S2_2]],"&gt;="&amp;[[#This Row],[L_2]],Table1[[#This Row],[S0_2]:[S2_2]],"&lt;="&amp;[[#This Row],[U_2]])</f>
        <v>0</v>
      </c>
      <c r="AZ293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93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93">
        <f>IF([[#This Row],[Std_2]]&gt;0,ROUND([[#This Row],[Range_2]]/(6*[[#This Row],[Std_2]]),2),0)</f>
        <v>0</v>
      </c>
      <c r="BC293">
        <f>IF([[#This Row],[Std_2]]&gt;0,ROUND(MIN(ABS([[#This Row],[U_2]]-[[#This Row],[Mean_2]])/(3*[[#This Row],[Std_2]]),ABS([[#This Row],[Mean_2]]-[[#This Row],[L_2]])/(3*[[#This Row],[Std_2]])),2),0)</f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K293">
        <v>51282</v>
      </c>
      <c r="BL293">
        <v>51282</v>
      </c>
      <c r="BM293">
        <v>51282</v>
      </c>
      <c r="BO293" t="s">
        <v>73</v>
      </c>
      <c r="BP293" t="s">
        <v>77</v>
      </c>
    </row>
    <row r="294" spans="1:68">
      <c r="A294" t="s">
        <v>410</v>
      </c>
      <c r="B294" t="s">
        <v>134</v>
      </c>
      <c r="C294" t="s">
        <v>204</v>
      </c>
      <c r="D294" t="s">
        <v>260</v>
      </c>
      <c r="J294">
        <v>0</v>
      </c>
      <c r="L294">
        <v>65535</v>
      </c>
      <c r="N294">
        <v>65535</v>
      </c>
      <c r="O294">
        <f>1</f>
        <v>0</v>
      </c>
      <c r="P294">
        <f>1</f>
        <v>0</v>
      </c>
      <c r="Q294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94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94">
        <f>[[#This Row],[U_1]]-[[#This Row],[L_1]]</f>
        <v>0</v>
      </c>
      <c r="T294">
        <f>COUNTIF(Table1[[#This Row],[S0_1]:[S1_1]],"&gt;"&amp;[[#This Row],[U_1]])+COUNTIF(Table1[[#This Row],[S0_1]:[S1_1]],"&lt;"&amp;[[#This Row],[L_1]])</f>
        <v>0</v>
      </c>
      <c r="V294">
        <f>_xlfn.MINIFS(Table1[[#This Row],[S0_1]:[S1_1]],Table1[[#This Row],[S0_1]:[S1_1]],"&gt;="&amp;[[#This Row],[L_1]],Table1[[#This Row],[S0_1]:[S1_1]],"&lt;="&amp;[[#This Row],[U_1]])</f>
        <v>0</v>
      </c>
      <c r="W294">
        <f>_xlfn.MAXIFS(Table1[[#This Row],[S0_1]:[S1_1]],Table1[[#This Row],[S0_1]:[S1_1]],"&gt;="&amp;[[#This Row],[L_1]],Table1[[#This Row],[S0_1]:[S1_1]],"&lt;="&amp;[[#This Row],[U_1]])</f>
        <v>0</v>
      </c>
      <c r="X294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94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94">
        <f>IF([[#This Row],[Std_1]]&gt;0,ROUND([[#This Row],[Range_1]]/(6*[[#This Row],[Std_1]]),2),0)</f>
        <v>0</v>
      </c>
      <c r="AA294">
        <f>IF([[#This Row],[Std_1]]&gt;0,ROUND(MIN(ABS([[#This Row],[U_1]]-[[#This Row],[Mean_1]])/(3*[[#This Row],[Std_1]]),ABS([[#This Row],[Mean_1]]-[[#This Row],[L_1]])/(3*[[#This Row],[Std_1]])),2),0)</f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I294">
        <v>15197</v>
      </c>
      <c r="AJ294">
        <v>15197</v>
      </c>
      <c r="AL294">
        <v>0</v>
      </c>
      <c r="AN294">
        <v>65535</v>
      </c>
      <c r="AP294">
        <v>65535</v>
      </c>
      <c r="AQ294">
        <f>1</f>
        <v>0</v>
      </c>
      <c r="AR294">
        <f>1</f>
        <v>0</v>
      </c>
      <c r="AS294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94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94">
        <f>[[#This Row],[U_2]]-[[#This Row],[L_2]]</f>
        <v>0</v>
      </c>
      <c r="AV294">
        <f>COUNTIF(Table1[[#This Row],[S0_2]:[S2_2]],"&gt;"&amp;[[#This Row],[U_2]])+COUNTIF(Table1[[#This Row],[S0_2]:[S2_2]],"&lt;"&amp;[[#This Row],[L_2]])</f>
        <v>0</v>
      </c>
      <c r="AX294">
        <f>_xlfn.MINIFS(Table1[[#This Row],[S0_2]:[S2_2]],Table1[[#This Row],[S0_2]:[S2_2]],"&gt;="&amp;[[#This Row],[L_2]],Table1[[#This Row],[S0_2]:[S2_2]],"&lt;="&amp;[[#This Row],[U_2]])</f>
        <v>0</v>
      </c>
      <c r="AY294">
        <f>_xlfn.MAXIFS(Table1[[#This Row],[S0_2]:[S2_2]],Table1[[#This Row],[S0_2]:[S2_2]],"&gt;="&amp;[[#This Row],[L_2]],Table1[[#This Row],[S0_2]:[S2_2]],"&lt;="&amp;[[#This Row],[U_2]])</f>
        <v>0</v>
      </c>
      <c r="AZ294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94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94">
        <f>IF([[#This Row],[Std_2]]&gt;0,ROUND([[#This Row],[Range_2]]/(6*[[#This Row],[Std_2]]),2),0)</f>
        <v>0</v>
      </c>
      <c r="BC294">
        <f>IF([[#This Row],[Std_2]]&gt;0,ROUND(MIN(ABS([[#This Row],[U_2]]-[[#This Row],[Mean_2]])/(3*[[#This Row],[Std_2]]),ABS([[#This Row],[Mean_2]]-[[#This Row],[L_2]])/(3*[[#This Row],[Std_2]])),2),0)</f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K294">
        <v>15197</v>
      </c>
      <c r="BL294">
        <v>15197</v>
      </c>
      <c r="BM294">
        <v>15197</v>
      </c>
      <c r="BO294" t="s">
        <v>73</v>
      </c>
      <c r="BP294" t="s">
        <v>80</v>
      </c>
    </row>
    <row r="295" spans="1:68">
      <c r="A295" t="s">
        <v>411</v>
      </c>
      <c r="B295" t="s">
        <v>134</v>
      </c>
      <c r="C295" t="s">
        <v>204</v>
      </c>
      <c r="D295" t="s">
        <v>262</v>
      </c>
      <c r="J295">
        <v>0</v>
      </c>
      <c r="L295">
        <v>65535</v>
      </c>
      <c r="N295">
        <v>65535</v>
      </c>
      <c r="O295">
        <f>1</f>
        <v>0</v>
      </c>
      <c r="P295">
        <f>1</f>
        <v>0</v>
      </c>
      <c r="Q295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95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95">
        <f>[[#This Row],[U_1]]-[[#This Row],[L_1]]</f>
        <v>0</v>
      </c>
      <c r="T295">
        <f>COUNTIF(Table1[[#This Row],[S0_1]:[S1_1]],"&gt;"&amp;[[#This Row],[U_1]])+COUNTIF(Table1[[#This Row],[S0_1]:[S1_1]],"&lt;"&amp;[[#This Row],[L_1]])</f>
        <v>0</v>
      </c>
      <c r="V295">
        <f>_xlfn.MINIFS(Table1[[#This Row],[S0_1]:[S1_1]],Table1[[#This Row],[S0_1]:[S1_1]],"&gt;="&amp;[[#This Row],[L_1]],Table1[[#This Row],[S0_1]:[S1_1]],"&lt;="&amp;[[#This Row],[U_1]])</f>
        <v>0</v>
      </c>
      <c r="W295">
        <f>_xlfn.MAXIFS(Table1[[#This Row],[S0_1]:[S1_1]],Table1[[#This Row],[S0_1]:[S1_1]],"&gt;="&amp;[[#This Row],[L_1]],Table1[[#This Row],[S0_1]:[S1_1]],"&lt;="&amp;[[#This Row],[U_1]])</f>
        <v>0</v>
      </c>
      <c r="X295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95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95">
        <f>IF([[#This Row],[Std_1]]&gt;0,ROUND([[#This Row],[Range_1]]/(6*[[#This Row],[Std_1]]),2),0)</f>
        <v>0</v>
      </c>
      <c r="AA295">
        <f>IF([[#This Row],[Std_1]]&gt;0,ROUND(MIN(ABS([[#This Row],[U_1]]-[[#This Row],[Mean_1]])/(3*[[#This Row],[Std_1]]),ABS([[#This Row],[Mean_1]]-[[#This Row],[L_1]])/(3*[[#This Row],[Std_1]])),2),0)</f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I295">
        <v>51282</v>
      </c>
      <c r="AJ295">
        <v>51282</v>
      </c>
      <c r="AL295">
        <v>0</v>
      </c>
      <c r="AN295">
        <v>65535</v>
      </c>
      <c r="AP295">
        <v>65535</v>
      </c>
      <c r="AQ295">
        <f>1</f>
        <v>0</v>
      </c>
      <c r="AR295">
        <f>1</f>
        <v>0</v>
      </c>
      <c r="AS295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95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95">
        <f>[[#This Row],[U_2]]-[[#This Row],[L_2]]</f>
        <v>0</v>
      </c>
      <c r="AV295">
        <f>COUNTIF(Table1[[#This Row],[S0_2]:[S2_2]],"&gt;"&amp;[[#This Row],[U_2]])+COUNTIF(Table1[[#This Row],[S0_2]:[S2_2]],"&lt;"&amp;[[#This Row],[L_2]])</f>
        <v>0</v>
      </c>
      <c r="AX295">
        <f>_xlfn.MINIFS(Table1[[#This Row],[S0_2]:[S2_2]],Table1[[#This Row],[S0_2]:[S2_2]],"&gt;="&amp;[[#This Row],[L_2]],Table1[[#This Row],[S0_2]:[S2_2]],"&lt;="&amp;[[#This Row],[U_2]])</f>
        <v>0</v>
      </c>
      <c r="AY295">
        <f>_xlfn.MAXIFS(Table1[[#This Row],[S0_2]:[S2_2]],Table1[[#This Row],[S0_2]:[S2_2]],"&gt;="&amp;[[#This Row],[L_2]],Table1[[#This Row],[S0_2]:[S2_2]],"&lt;="&amp;[[#This Row],[U_2]])</f>
        <v>0</v>
      </c>
      <c r="AZ295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95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95">
        <f>IF([[#This Row],[Std_2]]&gt;0,ROUND([[#This Row],[Range_2]]/(6*[[#This Row],[Std_2]]),2),0)</f>
        <v>0</v>
      </c>
      <c r="BC295">
        <f>IF([[#This Row],[Std_2]]&gt;0,ROUND(MIN(ABS([[#This Row],[U_2]]-[[#This Row],[Mean_2]])/(3*[[#This Row],[Std_2]]),ABS([[#This Row],[Mean_2]]-[[#This Row],[L_2]])/(3*[[#This Row],[Std_2]])),2),0)</f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K295">
        <v>51282</v>
      </c>
      <c r="BL295">
        <v>51282</v>
      </c>
      <c r="BM295">
        <v>51282</v>
      </c>
      <c r="BO295" t="s">
        <v>83</v>
      </c>
      <c r="BP295" t="s">
        <v>77</v>
      </c>
    </row>
    <row r="296" spans="1:68">
      <c r="A296" t="s">
        <v>412</v>
      </c>
      <c r="B296" t="s">
        <v>134</v>
      </c>
      <c r="C296" t="s">
        <v>204</v>
      </c>
      <c r="D296" t="s">
        <v>264</v>
      </c>
      <c r="J296">
        <v>0</v>
      </c>
      <c r="L296">
        <v>65535</v>
      </c>
      <c r="N296">
        <v>65535</v>
      </c>
      <c r="O296">
        <f>1</f>
        <v>0</v>
      </c>
      <c r="P296">
        <f>1</f>
        <v>0</v>
      </c>
      <c r="Q296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96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96">
        <f>[[#This Row],[U_1]]-[[#This Row],[L_1]]</f>
        <v>0</v>
      </c>
      <c r="T296">
        <f>COUNTIF(Table1[[#This Row],[S0_1]:[S1_1]],"&gt;"&amp;[[#This Row],[U_1]])+COUNTIF(Table1[[#This Row],[S0_1]:[S1_1]],"&lt;"&amp;[[#This Row],[L_1]])</f>
        <v>0</v>
      </c>
      <c r="V296">
        <f>_xlfn.MINIFS(Table1[[#This Row],[S0_1]:[S1_1]],Table1[[#This Row],[S0_1]:[S1_1]],"&gt;="&amp;[[#This Row],[L_1]],Table1[[#This Row],[S0_1]:[S1_1]],"&lt;="&amp;[[#This Row],[U_1]])</f>
        <v>0</v>
      </c>
      <c r="W296">
        <f>_xlfn.MAXIFS(Table1[[#This Row],[S0_1]:[S1_1]],Table1[[#This Row],[S0_1]:[S1_1]],"&gt;="&amp;[[#This Row],[L_1]],Table1[[#This Row],[S0_1]:[S1_1]],"&lt;="&amp;[[#This Row],[U_1]])</f>
        <v>0</v>
      </c>
      <c r="X296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96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96">
        <f>IF([[#This Row],[Std_1]]&gt;0,ROUND([[#This Row],[Range_1]]/(6*[[#This Row],[Std_1]]),2),0)</f>
        <v>0</v>
      </c>
      <c r="AA296">
        <f>IF([[#This Row],[Std_1]]&gt;0,ROUND(MIN(ABS([[#This Row],[U_1]]-[[#This Row],[Mean_1]])/(3*[[#This Row],[Std_1]]),ABS([[#This Row],[Mean_1]]-[[#This Row],[L_1]])/(3*[[#This Row],[Std_1]])),2),0)</f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I296">
        <v>15197</v>
      </c>
      <c r="AJ296">
        <v>15197</v>
      </c>
      <c r="AL296">
        <v>0</v>
      </c>
      <c r="AN296">
        <v>65535</v>
      </c>
      <c r="AP296">
        <v>65535</v>
      </c>
      <c r="AQ296">
        <f>1</f>
        <v>0</v>
      </c>
      <c r="AR296">
        <f>1</f>
        <v>0</v>
      </c>
      <c r="AS296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96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96">
        <f>[[#This Row],[U_2]]-[[#This Row],[L_2]]</f>
        <v>0</v>
      </c>
      <c r="AV296">
        <f>COUNTIF(Table1[[#This Row],[S0_2]:[S2_2]],"&gt;"&amp;[[#This Row],[U_2]])+COUNTIF(Table1[[#This Row],[S0_2]:[S2_2]],"&lt;"&amp;[[#This Row],[L_2]])</f>
        <v>0</v>
      </c>
      <c r="AX296">
        <f>_xlfn.MINIFS(Table1[[#This Row],[S0_2]:[S2_2]],Table1[[#This Row],[S0_2]:[S2_2]],"&gt;="&amp;[[#This Row],[L_2]],Table1[[#This Row],[S0_2]:[S2_2]],"&lt;="&amp;[[#This Row],[U_2]])</f>
        <v>0</v>
      </c>
      <c r="AY296">
        <f>_xlfn.MAXIFS(Table1[[#This Row],[S0_2]:[S2_2]],Table1[[#This Row],[S0_2]:[S2_2]],"&gt;="&amp;[[#This Row],[L_2]],Table1[[#This Row],[S0_2]:[S2_2]],"&lt;="&amp;[[#This Row],[U_2]])</f>
        <v>0</v>
      </c>
      <c r="AZ296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96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96">
        <f>IF([[#This Row],[Std_2]]&gt;0,ROUND([[#This Row],[Range_2]]/(6*[[#This Row],[Std_2]]),2),0)</f>
        <v>0</v>
      </c>
      <c r="BC296">
        <f>IF([[#This Row],[Std_2]]&gt;0,ROUND(MIN(ABS([[#This Row],[U_2]]-[[#This Row],[Mean_2]])/(3*[[#This Row],[Std_2]]),ABS([[#This Row],[Mean_2]]-[[#This Row],[L_2]])/(3*[[#This Row],[Std_2]])),2),0)</f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K296">
        <v>15197</v>
      </c>
      <c r="BL296">
        <v>15197</v>
      </c>
      <c r="BM296">
        <v>15197</v>
      </c>
      <c r="BO296" t="s">
        <v>83</v>
      </c>
      <c r="BP296" t="s">
        <v>80</v>
      </c>
    </row>
    <row r="297" spans="1:68">
      <c r="A297" t="s">
        <v>413</v>
      </c>
      <c r="B297" t="s">
        <v>134</v>
      </c>
      <c r="C297" t="s">
        <v>204</v>
      </c>
      <c r="D297" t="s">
        <v>266</v>
      </c>
      <c r="J297">
        <v>0</v>
      </c>
      <c r="L297">
        <v>65535</v>
      </c>
      <c r="N297">
        <v>65535</v>
      </c>
      <c r="O297">
        <f>1</f>
        <v>0</v>
      </c>
      <c r="P297">
        <f>1</f>
        <v>0</v>
      </c>
      <c r="Q297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97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97">
        <f>[[#This Row],[U_1]]-[[#This Row],[L_1]]</f>
        <v>0</v>
      </c>
      <c r="T297">
        <f>COUNTIF(Table1[[#This Row],[S0_1]:[S1_1]],"&gt;"&amp;[[#This Row],[U_1]])+COUNTIF(Table1[[#This Row],[S0_1]:[S1_1]],"&lt;"&amp;[[#This Row],[L_1]])</f>
        <v>0</v>
      </c>
      <c r="V297">
        <f>_xlfn.MINIFS(Table1[[#This Row],[S0_1]:[S1_1]],Table1[[#This Row],[S0_1]:[S1_1]],"&gt;="&amp;[[#This Row],[L_1]],Table1[[#This Row],[S0_1]:[S1_1]],"&lt;="&amp;[[#This Row],[U_1]])</f>
        <v>0</v>
      </c>
      <c r="W297">
        <f>_xlfn.MAXIFS(Table1[[#This Row],[S0_1]:[S1_1]],Table1[[#This Row],[S0_1]:[S1_1]],"&gt;="&amp;[[#This Row],[L_1]],Table1[[#This Row],[S0_1]:[S1_1]],"&lt;="&amp;[[#This Row],[U_1]])</f>
        <v>0</v>
      </c>
      <c r="X297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97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97">
        <f>IF([[#This Row],[Std_1]]&gt;0,ROUND([[#This Row],[Range_1]]/(6*[[#This Row],[Std_1]]),2),0)</f>
        <v>0</v>
      </c>
      <c r="AA297">
        <f>IF([[#This Row],[Std_1]]&gt;0,ROUND(MIN(ABS([[#This Row],[U_1]]-[[#This Row],[Mean_1]])/(3*[[#This Row],[Std_1]]),ABS([[#This Row],[Mean_1]]-[[#This Row],[L_1]])/(3*[[#This Row],[Std_1]])),2),0)</f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I297">
        <v>33397</v>
      </c>
      <c r="AJ297">
        <v>33397</v>
      </c>
      <c r="AL297">
        <v>0</v>
      </c>
      <c r="AN297">
        <v>65535</v>
      </c>
      <c r="AP297">
        <v>65535</v>
      </c>
      <c r="AQ297">
        <f>1</f>
        <v>0</v>
      </c>
      <c r="AR297">
        <f>1</f>
        <v>0</v>
      </c>
      <c r="AS297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97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97">
        <f>[[#This Row],[U_2]]-[[#This Row],[L_2]]</f>
        <v>0</v>
      </c>
      <c r="AV297">
        <f>COUNTIF(Table1[[#This Row],[S0_2]:[S2_2]],"&gt;"&amp;[[#This Row],[U_2]])+COUNTIF(Table1[[#This Row],[S0_2]:[S2_2]],"&lt;"&amp;[[#This Row],[L_2]])</f>
        <v>0</v>
      </c>
      <c r="AX297">
        <f>_xlfn.MINIFS(Table1[[#This Row],[S0_2]:[S2_2]],Table1[[#This Row],[S0_2]:[S2_2]],"&gt;="&amp;[[#This Row],[L_2]],Table1[[#This Row],[S0_2]:[S2_2]],"&lt;="&amp;[[#This Row],[U_2]])</f>
        <v>0</v>
      </c>
      <c r="AY297">
        <f>_xlfn.MAXIFS(Table1[[#This Row],[S0_2]:[S2_2]],Table1[[#This Row],[S0_2]:[S2_2]],"&gt;="&amp;[[#This Row],[L_2]],Table1[[#This Row],[S0_2]:[S2_2]],"&lt;="&amp;[[#This Row],[U_2]])</f>
        <v>0</v>
      </c>
      <c r="AZ297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97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97">
        <f>IF([[#This Row],[Std_2]]&gt;0,ROUND([[#This Row],[Range_2]]/(6*[[#This Row],[Std_2]]),2),0)</f>
        <v>0</v>
      </c>
      <c r="BC297">
        <f>IF([[#This Row],[Std_2]]&gt;0,ROUND(MIN(ABS([[#This Row],[U_2]]-[[#This Row],[Mean_2]])/(3*[[#This Row],[Std_2]]),ABS([[#This Row],[Mean_2]]-[[#This Row],[L_2]])/(3*[[#This Row],[Std_2]])),2),0)</f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K297">
        <v>33397</v>
      </c>
      <c r="BL297">
        <v>33397</v>
      </c>
      <c r="BM297">
        <v>33397</v>
      </c>
      <c r="BO297" t="s">
        <v>83</v>
      </c>
      <c r="BP297" t="s">
        <v>74</v>
      </c>
    </row>
    <row r="298" spans="1:68">
      <c r="A298" t="s">
        <v>414</v>
      </c>
      <c r="B298" t="s">
        <v>134</v>
      </c>
      <c r="C298" t="s">
        <v>204</v>
      </c>
      <c r="D298" t="s">
        <v>268</v>
      </c>
      <c r="J298">
        <v>0</v>
      </c>
      <c r="L298">
        <v>65535</v>
      </c>
      <c r="N298">
        <v>65535</v>
      </c>
      <c r="O298">
        <f>1</f>
        <v>0</v>
      </c>
      <c r="P298">
        <f>1</f>
        <v>0</v>
      </c>
      <c r="Q298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98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98">
        <f>[[#This Row],[U_1]]-[[#This Row],[L_1]]</f>
        <v>0</v>
      </c>
      <c r="T298">
        <f>COUNTIF(Table1[[#This Row],[S0_1]:[S1_1]],"&gt;"&amp;[[#This Row],[U_1]])+COUNTIF(Table1[[#This Row],[S0_1]:[S1_1]],"&lt;"&amp;[[#This Row],[L_1]])</f>
        <v>0</v>
      </c>
      <c r="V298">
        <f>_xlfn.MINIFS(Table1[[#This Row],[S0_1]:[S1_1]],Table1[[#This Row],[S0_1]:[S1_1]],"&gt;="&amp;[[#This Row],[L_1]],Table1[[#This Row],[S0_1]:[S1_1]],"&lt;="&amp;[[#This Row],[U_1]])</f>
        <v>0</v>
      </c>
      <c r="W298">
        <f>_xlfn.MAXIFS(Table1[[#This Row],[S0_1]:[S1_1]],Table1[[#This Row],[S0_1]:[S1_1]],"&gt;="&amp;[[#This Row],[L_1]],Table1[[#This Row],[S0_1]:[S1_1]],"&lt;="&amp;[[#This Row],[U_1]])</f>
        <v>0</v>
      </c>
      <c r="X298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98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98">
        <f>IF([[#This Row],[Std_1]]&gt;0,ROUND([[#This Row],[Range_1]]/(6*[[#This Row],[Std_1]]),2),0)</f>
        <v>0</v>
      </c>
      <c r="AA298">
        <f>IF([[#This Row],[Std_1]]&gt;0,ROUND(MIN(ABS([[#This Row],[U_1]]-[[#This Row],[Mean_1]])/(3*[[#This Row],[Std_1]]),ABS([[#This Row],[Mean_1]]-[[#This Row],[L_1]])/(3*[[#This Row],[Std_1]])),2),0)</f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I298">
        <v>40586</v>
      </c>
      <c r="AJ298">
        <v>40586</v>
      </c>
      <c r="AL298">
        <v>0</v>
      </c>
      <c r="AN298">
        <v>65535</v>
      </c>
      <c r="AP298">
        <v>65535</v>
      </c>
      <c r="AQ298">
        <f>1</f>
        <v>0</v>
      </c>
      <c r="AR298">
        <f>1</f>
        <v>0</v>
      </c>
      <c r="AS298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98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98">
        <f>[[#This Row],[U_2]]-[[#This Row],[L_2]]</f>
        <v>0</v>
      </c>
      <c r="AV298">
        <f>COUNTIF(Table1[[#This Row],[S0_2]:[S2_2]],"&gt;"&amp;[[#This Row],[U_2]])+COUNTIF(Table1[[#This Row],[S0_2]:[S2_2]],"&lt;"&amp;[[#This Row],[L_2]])</f>
        <v>0</v>
      </c>
      <c r="AX298">
        <f>_xlfn.MINIFS(Table1[[#This Row],[S0_2]:[S2_2]],Table1[[#This Row],[S0_2]:[S2_2]],"&gt;="&amp;[[#This Row],[L_2]],Table1[[#This Row],[S0_2]:[S2_2]],"&lt;="&amp;[[#This Row],[U_2]])</f>
        <v>0</v>
      </c>
      <c r="AY298">
        <f>_xlfn.MAXIFS(Table1[[#This Row],[S0_2]:[S2_2]],Table1[[#This Row],[S0_2]:[S2_2]],"&gt;="&amp;[[#This Row],[L_2]],Table1[[#This Row],[S0_2]:[S2_2]],"&lt;="&amp;[[#This Row],[U_2]])</f>
        <v>0</v>
      </c>
      <c r="AZ298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98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98">
        <f>IF([[#This Row],[Std_2]]&gt;0,ROUND([[#This Row],[Range_2]]/(6*[[#This Row],[Std_2]]),2),0)</f>
        <v>0</v>
      </c>
      <c r="BC298">
        <f>IF([[#This Row],[Std_2]]&gt;0,ROUND(MIN(ABS([[#This Row],[U_2]]-[[#This Row],[Mean_2]])/(3*[[#This Row],[Std_2]]),ABS([[#This Row],[Mean_2]]-[[#This Row],[L_2]])/(3*[[#This Row],[Std_2]])),2),0)</f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K298">
        <v>40586</v>
      </c>
      <c r="BL298">
        <v>40586</v>
      </c>
      <c r="BM298">
        <v>40586</v>
      </c>
      <c r="BO298" t="s">
        <v>73</v>
      </c>
      <c r="BP298" t="s">
        <v>90</v>
      </c>
    </row>
    <row r="299" spans="1:68">
      <c r="A299" t="s">
        <v>415</v>
      </c>
      <c r="B299" t="s">
        <v>134</v>
      </c>
      <c r="C299" t="s">
        <v>204</v>
      </c>
      <c r="D299" t="s">
        <v>270</v>
      </c>
      <c r="J299">
        <v>0</v>
      </c>
      <c r="L299">
        <v>65535</v>
      </c>
      <c r="N299">
        <v>65535</v>
      </c>
      <c r="O299">
        <f>1</f>
        <v>0</v>
      </c>
      <c r="P299">
        <f>1</f>
        <v>0</v>
      </c>
      <c r="Q299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99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99">
        <f>[[#This Row],[U_1]]-[[#This Row],[L_1]]</f>
        <v>0</v>
      </c>
      <c r="T299">
        <f>COUNTIF(Table1[[#This Row],[S0_1]:[S1_1]],"&gt;"&amp;[[#This Row],[U_1]])+COUNTIF(Table1[[#This Row],[S0_1]:[S1_1]],"&lt;"&amp;[[#This Row],[L_1]])</f>
        <v>0</v>
      </c>
      <c r="V299">
        <f>_xlfn.MINIFS(Table1[[#This Row],[S0_1]:[S1_1]],Table1[[#This Row],[S0_1]:[S1_1]],"&gt;="&amp;[[#This Row],[L_1]],Table1[[#This Row],[S0_1]:[S1_1]],"&lt;="&amp;[[#This Row],[U_1]])</f>
        <v>0</v>
      </c>
      <c r="W299">
        <f>_xlfn.MAXIFS(Table1[[#This Row],[S0_1]:[S1_1]],Table1[[#This Row],[S0_1]:[S1_1]],"&gt;="&amp;[[#This Row],[L_1]],Table1[[#This Row],[S0_1]:[S1_1]],"&lt;="&amp;[[#This Row],[U_1]])</f>
        <v>0</v>
      </c>
      <c r="X299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299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299">
        <f>IF([[#This Row],[Std_1]]&gt;0,ROUND([[#This Row],[Range_1]]/(6*[[#This Row],[Std_1]]),2),0)</f>
        <v>0</v>
      </c>
      <c r="AA299">
        <f>IF([[#This Row],[Std_1]]&gt;0,ROUND(MIN(ABS([[#This Row],[U_1]]-[[#This Row],[Mean_1]])/(3*[[#This Row],[Std_1]]),ABS([[#This Row],[Mean_1]]-[[#This Row],[L_1]])/(3*[[#This Row],[Std_1]])),2),0)</f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I299">
        <v>47726</v>
      </c>
      <c r="AJ299">
        <v>47726</v>
      </c>
      <c r="AL299">
        <v>0</v>
      </c>
      <c r="AN299">
        <v>65535</v>
      </c>
      <c r="AP299">
        <v>65535</v>
      </c>
      <c r="AQ299">
        <f>1</f>
        <v>0</v>
      </c>
      <c r="AR299">
        <f>1</f>
        <v>0</v>
      </c>
      <c r="AS299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299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299">
        <f>[[#This Row],[U_2]]-[[#This Row],[L_2]]</f>
        <v>0</v>
      </c>
      <c r="AV299">
        <f>COUNTIF(Table1[[#This Row],[S0_2]:[S2_2]],"&gt;"&amp;[[#This Row],[U_2]])+COUNTIF(Table1[[#This Row],[S0_2]:[S2_2]],"&lt;"&amp;[[#This Row],[L_2]])</f>
        <v>0</v>
      </c>
      <c r="AX299">
        <f>_xlfn.MINIFS(Table1[[#This Row],[S0_2]:[S2_2]],Table1[[#This Row],[S0_2]:[S2_2]],"&gt;="&amp;[[#This Row],[L_2]],Table1[[#This Row],[S0_2]:[S2_2]],"&lt;="&amp;[[#This Row],[U_2]])</f>
        <v>0</v>
      </c>
      <c r="AY299">
        <f>_xlfn.MAXIFS(Table1[[#This Row],[S0_2]:[S2_2]],Table1[[#This Row],[S0_2]:[S2_2]],"&gt;="&amp;[[#This Row],[L_2]],Table1[[#This Row],[S0_2]:[S2_2]],"&lt;="&amp;[[#This Row],[U_2]])</f>
        <v>0</v>
      </c>
      <c r="AZ299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299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299">
        <f>IF([[#This Row],[Std_2]]&gt;0,ROUND([[#This Row],[Range_2]]/(6*[[#This Row],[Std_2]]),2),0)</f>
        <v>0</v>
      </c>
      <c r="BC299">
        <f>IF([[#This Row],[Std_2]]&gt;0,ROUND(MIN(ABS([[#This Row],[U_2]]-[[#This Row],[Mean_2]])/(3*[[#This Row],[Std_2]]),ABS([[#This Row],[Mean_2]]-[[#This Row],[L_2]])/(3*[[#This Row],[Std_2]])),2),0)</f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K299">
        <v>47726</v>
      </c>
      <c r="BL299">
        <v>47726</v>
      </c>
      <c r="BM299">
        <v>47726</v>
      </c>
      <c r="BO299" t="s">
        <v>73</v>
      </c>
      <c r="BP299" t="s">
        <v>93</v>
      </c>
    </row>
    <row r="300" spans="1:68">
      <c r="A300" t="s">
        <v>416</v>
      </c>
      <c r="B300" t="s">
        <v>134</v>
      </c>
      <c r="C300" t="s">
        <v>204</v>
      </c>
      <c r="D300" t="s">
        <v>272</v>
      </c>
      <c r="J300">
        <v>0</v>
      </c>
      <c r="L300">
        <v>65535</v>
      </c>
      <c r="N300">
        <v>65535</v>
      </c>
      <c r="O300">
        <f>1</f>
        <v>0</v>
      </c>
      <c r="P300">
        <f>1</f>
        <v>0</v>
      </c>
      <c r="Q300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300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300">
        <f>[[#This Row],[U_1]]-[[#This Row],[L_1]]</f>
        <v>0</v>
      </c>
      <c r="T300">
        <f>COUNTIF(Table1[[#This Row],[S0_1]:[S1_1]],"&gt;"&amp;[[#This Row],[U_1]])+COUNTIF(Table1[[#This Row],[S0_1]:[S1_1]],"&lt;"&amp;[[#This Row],[L_1]])</f>
        <v>0</v>
      </c>
      <c r="V300">
        <f>_xlfn.MINIFS(Table1[[#This Row],[S0_1]:[S1_1]],Table1[[#This Row],[S0_1]:[S1_1]],"&gt;="&amp;[[#This Row],[L_1]],Table1[[#This Row],[S0_1]:[S1_1]],"&lt;="&amp;[[#This Row],[U_1]])</f>
        <v>0</v>
      </c>
      <c r="W300">
        <f>_xlfn.MAXIFS(Table1[[#This Row],[S0_1]:[S1_1]],Table1[[#This Row],[S0_1]:[S1_1]],"&gt;="&amp;[[#This Row],[L_1]],Table1[[#This Row],[S0_1]:[S1_1]],"&lt;="&amp;[[#This Row],[U_1]])</f>
        <v>0</v>
      </c>
      <c r="X300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300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300">
        <f>IF([[#This Row],[Std_1]]&gt;0,ROUND([[#This Row],[Range_1]]/(6*[[#This Row],[Std_1]]),2),0)</f>
        <v>0</v>
      </c>
      <c r="AA300">
        <f>IF([[#This Row],[Std_1]]&gt;0,ROUND(MIN(ABS([[#This Row],[U_1]]-[[#This Row],[Mean_1]])/(3*[[#This Row],[Std_1]]),ABS([[#This Row],[Mean_1]]-[[#This Row],[L_1]])/(3*[[#This Row],[Std_1]])),2),0)</f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I300">
        <v>51282</v>
      </c>
      <c r="AJ300">
        <v>51282</v>
      </c>
      <c r="AL300">
        <v>0</v>
      </c>
      <c r="AN300">
        <v>65535</v>
      </c>
      <c r="AP300">
        <v>65535</v>
      </c>
      <c r="AQ300">
        <f>1</f>
        <v>0</v>
      </c>
      <c r="AR300">
        <f>1</f>
        <v>0</v>
      </c>
      <c r="AS300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300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300">
        <f>[[#This Row],[U_2]]-[[#This Row],[L_2]]</f>
        <v>0</v>
      </c>
      <c r="AV300">
        <f>COUNTIF(Table1[[#This Row],[S0_2]:[S2_2]],"&gt;"&amp;[[#This Row],[U_2]])+COUNTIF(Table1[[#This Row],[S0_2]:[S2_2]],"&lt;"&amp;[[#This Row],[L_2]])</f>
        <v>0</v>
      </c>
      <c r="AX300">
        <f>_xlfn.MINIFS(Table1[[#This Row],[S0_2]:[S2_2]],Table1[[#This Row],[S0_2]:[S2_2]],"&gt;="&amp;[[#This Row],[L_2]],Table1[[#This Row],[S0_2]:[S2_2]],"&lt;="&amp;[[#This Row],[U_2]])</f>
        <v>0</v>
      </c>
      <c r="AY300">
        <f>_xlfn.MAXIFS(Table1[[#This Row],[S0_2]:[S2_2]],Table1[[#This Row],[S0_2]:[S2_2]],"&gt;="&amp;[[#This Row],[L_2]],Table1[[#This Row],[S0_2]:[S2_2]],"&lt;="&amp;[[#This Row],[U_2]])</f>
        <v>0</v>
      </c>
      <c r="AZ300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300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300">
        <f>IF([[#This Row],[Std_2]]&gt;0,ROUND([[#This Row],[Range_2]]/(6*[[#This Row],[Std_2]]),2),0)</f>
        <v>0</v>
      </c>
      <c r="BC300">
        <f>IF([[#This Row],[Std_2]]&gt;0,ROUND(MIN(ABS([[#This Row],[U_2]]-[[#This Row],[Mean_2]])/(3*[[#This Row],[Std_2]]),ABS([[#This Row],[Mean_2]]-[[#This Row],[L_2]])/(3*[[#This Row],[Std_2]])),2),0)</f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K300">
        <v>51282</v>
      </c>
      <c r="BL300">
        <v>51282</v>
      </c>
      <c r="BM300">
        <v>51282</v>
      </c>
      <c r="BO300" t="s">
        <v>96</v>
      </c>
      <c r="BP300" t="s">
        <v>77</v>
      </c>
    </row>
    <row r="301" spans="1:68">
      <c r="A301" t="s">
        <v>417</v>
      </c>
      <c r="B301" t="s">
        <v>134</v>
      </c>
      <c r="C301" t="s">
        <v>204</v>
      </c>
      <c r="D301" t="s">
        <v>274</v>
      </c>
      <c r="J301">
        <v>0</v>
      </c>
      <c r="L301">
        <v>65535</v>
      </c>
      <c r="N301">
        <v>65535</v>
      </c>
      <c r="O301">
        <f>1</f>
        <v>0</v>
      </c>
      <c r="P301">
        <f>1</f>
        <v>0</v>
      </c>
      <c r="Q301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301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301">
        <f>[[#This Row],[U_1]]-[[#This Row],[L_1]]</f>
        <v>0</v>
      </c>
      <c r="T301">
        <f>COUNTIF(Table1[[#This Row],[S0_1]:[S1_1]],"&gt;"&amp;[[#This Row],[U_1]])+COUNTIF(Table1[[#This Row],[S0_1]:[S1_1]],"&lt;"&amp;[[#This Row],[L_1]])</f>
        <v>0</v>
      </c>
      <c r="V301">
        <f>_xlfn.MINIFS(Table1[[#This Row],[S0_1]:[S1_1]],Table1[[#This Row],[S0_1]:[S1_1]],"&gt;="&amp;[[#This Row],[L_1]],Table1[[#This Row],[S0_1]:[S1_1]],"&lt;="&amp;[[#This Row],[U_1]])</f>
        <v>0</v>
      </c>
      <c r="W301">
        <f>_xlfn.MAXIFS(Table1[[#This Row],[S0_1]:[S1_1]],Table1[[#This Row],[S0_1]:[S1_1]],"&gt;="&amp;[[#This Row],[L_1]],Table1[[#This Row],[S0_1]:[S1_1]],"&lt;="&amp;[[#This Row],[U_1]])</f>
        <v>0</v>
      </c>
      <c r="X301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301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301">
        <f>IF([[#This Row],[Std_1]]&gt;0,ROUND([[#This Row],[Range_1]]/(6*[[#This Row],[Std_1]]),2),0)</f>
        <v>0</v>
      </c>
      <c r="AA301">
        <f>IF([[#This Row],[Std_1]]&gt;0,ROUND(MIN(ABS([[#This Row],[U_1]]-[[#This Row],[Mean_1]])/(3*[[#This Row],[Std_1]]),ABS([[#This Row],[Mean_1]]-[[#This Row],[L_1]])/(3*[[#This Row],[Std_1]])),2),0)</f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I301">
        <v>47726</v>
      </c>
      <c r="AJ301">
        <v>47726</v>
      </c>
      <c r="AL301">
        <v>0</v>
      </c>
      <c r="AN301">
        <v>65535</v>
      </c>
      <c r="AP301">
        <v>65535</v>
      </c>
      <c r="AQ301">
        <f>1</f>
        <v>0</v>
      </c>
      <c r="AR301">
        <f>1</f>
        <v>0</v>
      </c>
      <c r="AS301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301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301">
        <f>[[#This Row],[U_2]]-[[#This Row],[L_2]]</f>
        <v>0</v>
      </c>
      <c r="AV301">
        <f>COUNTIF(Table1[[#This Row],[S0_2]:[S2_2]],"&gt;"&amp;[[#This Row],[U_2]])+COUNTIF(Table1[[#This Row],[S0_2]:[S2_2]],"&lt;"&amp;[[#This Row],[L_2]])</f>
        <v>0</v>
      </c>
      <c r="AX301">
        <f>_xlfn.MINIFS(Table1[[#This Row],[S0_2]:[S2_2]],Table1[[#This Row],[S0_2]:[S2_2]],"&gt;="&amp;[[#This Row],[L_2]],Table1[[#This Row],[S0_2]:[S2_2]],"&lt;="&amp;[[#This Row],[U_2]])</f>
        <v>0</v>
      </c>
      <c r="AY301">
        <f>_xlfn.MAXIFS(Table1[[#This Row],[S0_2]:[S2_2]],Table1[[#This Row],[S0_2]:[S2_2]],"&gt;="&amp;[[#This Row],[L_2]],Table1[[#This Row],[S0_2]:[S2_2]],"&lt;="&amp;[[#This Row],[U_2]])</f>
        <v>0</v>
      </c>
      <c r="AZ301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301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301">
        <f>IF([[#This Row],[Std_2]]&gt;0,ROUND([[#This Row],[Range_2]]/(6*[[#This Row],[Std_2]]),2),0)</f>
        <v>0</v>
      </c>
      <c r="BC301">
        <f>IF([[#This Row],[Std_2]]&gt;0,ROUND(MIN(ABS([[#This Row],[U_2]]-[[#This Row],[Mean_2]])/(3*[[#This Row],[Std_2]]),ABS([[#This Row],[Mean_2]]-[[#This Row],[L_2]])/(3*[[#This Row],[Std_2]])),2),0)</f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K301">
        <v>47726</v>
      </c>
      <c r="BL301">
        <v>47726</v>
      </c>
      <c r="BM301">
        <v>47726</v>
      </c>
      <c r="BO301" t="s">
        <v>83</v>
      </c>
      <c r="BP301" t="s">
        <v>93</v>
      </c>
    </row>
    <row r="302" spans="1:68">
      <c r="A302" t="s">
        <v>418</v>
      </c>
      <c r="B302" t="s">
        <v>134</v>
      </c>
      <c r="C302" t="s">
        <v>204</v>
      </c>
      <c r="D302" t="s">
        <v>276</v>
      </c>
      <c r="J302">
        <v>0</v>
      </c>
      <c r="L302">
        <v>65535</v>
      </c>
      <c r="N302">
        <v>65535</v>
      </c>
      <c r="O302">
        <f>1</f>
        <v>0</v>
      </c>
      <c r="P302">
        <f>1</f>
        <v>0</v>
      </c>
      <c r="Q302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302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302">
        <f>[[#This Row],[U_1]]-[[#This Row],[L_1]]</f>
        <v>0</v>
      </c>
      <c r="T302">
        <f>COUNTIF(Table1[[#This Row],[S0_1]:[S1_1]],"&gt;"&amp;[[#This Row],[U_1]])+COUNTIF(Table1[[#This Row],[S0_1]:[S1_1]],"&lt;"&amp;[[#This Row],[L_1]])</f>
        <v>0</v>
      </c>
      <c r="V302">
        <f>_xlfn.MINIFS(Table1[[#This Row],[S0_1]:[S1_1]],Table1[[#This Row],[S0_1]:[S1_1]],"&gt;="&amp;[[#This Row],[L_1]],Table1[[#This Row],[S0_1]:[S1_1]],"&lt;="&amp;[[#This Row],[U_1]])</f>
        <v>0</v>
      </c>
      <c r="W302">
        <f>_xlfn.MAXIFS(Table1[[#This Row],[S0_1]:[S1_1]],Table1[[#This Row],[S0_1]:[S1_1]],"&gt;="&amp;[[#This Row],[L_1]],Table1[[#This Row],[S0_1]:[S1_1]],"&lt;="&amp;[[#This Row],[U_1]])</f>
        <v>0</v>
      </c>
      <c r="X302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302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302">
        <f>IF([[#This Row],[Std_1]]&gt;0,ROUND([[#This Row],[Range_1]]/(6*[[#This Row],[Std_1]]),2),0)</f>
        <v>0</v>
      </c>
      <c r="AA302">
        <f>IF([[#This Row],[Std_1]]&gt;0,ROUND(MIN(ABS([[#This Row],[U_1]]-[[#This Row],[Mean_1]])/(3*[[#This Row],[Std_1]]),ABS([[#This Row],[Mean_1]]-[[#This Row],[L_1]])/(3*[[#This Row],[Std_1]])),2),0)</f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I302">
        <v>40586</v>
      </c>
      <c r="AJ302">
        <v>40586</v>
      </c>
      <c r="AL302">
        <v>0</v>
      </c>
      <c r="AN302">
        <v>65535</v>
      </c>
      <c r="AP302">
        <v>65535</v>
      </c>
      <c r="AQ302">
        <f>1</f>
        <v>0</v>
      </c>
      <c r="AR302">
        <f>1</f>
        <v>0</v>
      </c>
      <c r="AS302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302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302">
        <f>[[#This Row],[U_2]]-[[#This Row],[L_2]]</f>
        <v>0</v>
      </c>
      <c r="AV302">
        <f>COUNTIF(Table1[[#This Row],[S0_2]:[S2_2]],"&gt;"&amp;[[#This Row],[U_2]])+COUNTIF(Table1[[#This Row],[S0_2]:[S2_2]],"&lt;"&amp;[[#This Row],[L_2]])</f>
        <v>0</v>
      </c>
      <c r="AX302">
        <f>_xlfn.MINIFS(Table1[[#This Row],[S0_2]:[S2_2]],Table1[[#This Row],[S0_2]:[S2_2]],"&gt;="&amp;[[#This Row],[L_2]],Table1[[#This Row],[S0_2]:[S2_2]],"&lt;="&amp;[[#This Row],[U_2]])</f>
        <v>0</v>
      </c>
      <c r="AY302">
        <f>_xlfn.MAXIFS(Table1[[#This Row],[S0_2]:[S2_2]],Table1[[#This Row],[S0_2]:[S2_2]],"&gt;="&amp;[[#This Row],[L_2]],Table1[[#This Row],[S0_2]:[S2_2]],"&lt;="&amp;[[#This Row],[U_2]])</f>
        <v>0</v>
      </c>
      <c r="AZ302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302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302">
        <f>IF([[#This Row],[Std_2]]&gt;0,ROUND([[#This Row],[Range_2]]/(6*[[#This Row],[Std_2]]),2),0)</f>
        <v>0</v>
      </c>
      <c r="BC302">
        <f>IF([[#This Row],[Std_2]]&gt;0,ROUND(MIN(ABS([[#This Row],[U_2]]-[[#This Row],[Mean_2]])/(3*[[#This Row],[Std_2]]),ABS([[#This Row],[Mean_2]]-[[#This Row],[L_2]])/(3*[[#This Row],[Std_2]])),2),0)</f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K302">
        <v>40586</v>
      </c>
      <c r="BL302">
        <v>40586</v>
      </c>
      <c r="BM302">
        <v>40586</v>
      </c>
      <c r="BO302" t="s">
        <v>83</v>
      </c>
      <c r="BP302" t="s">
        <v>90</v>
      </c>
    </row>
    <row r="303" spans="1:68">
      <c r="A303" t="s">
        <v>419</v>
      </c>
      <c r="B303" t="s">
        <v>134</v>
      </c>
      <c r="C303" t="s">
        <v>204</v>
      </c>
      <c r="D303" t="s">
        <v>278</v>
      </c>
      <c r="J303">
        <v>0</v>
      </c>
      <c r="L303">
        <v>65535</v>
      </c>
      <c r="N303">
        <v>65535</v>
      </c>
      <c r="O303">
        <f>1</f>
        <v>0</v>
      </c>
      <c r="P303">
        <f>1</f>
        <v>0</v>
      </c>
      <c r="Q303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303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303">
        <f>[[#This Row],[U_1]]-[[#This Row],[L_1]]</f>
        <v>0</v>
      </c>
      <c r="T303">
        <f>COUNTIF(Table1[[#This Row],[S0_1]:[S1_1]],"&gt;"&amp;[[#This Row],[U_1]])+COUNTIF(Table1[[#This Row],[S0_1]:[S1_1]],"&lt;"&amp;[[#This Row],[L_1]])</f>
        <v>0</v>
      </c>
      <c r="V303">
        <f>_xlfn.MINIFS(Table1[[#This Row],[S0_1]:[S1_1]],Table1[[#This Row],[S0_1]:[S1_1]],"&gt;="&amp;[[#This Row],[L_1]],Table1[[#This Row],[S0_1]:[S1_1]],"&lt;="&amp;[[#This Row],[U_1]])</f>
        <v>0</v>
      </c>
      <c r="W303">
        <f>_xlfn.MAXIFS(Table1[[#This Row],[S0_1]:[S1_1]],Table1[[#This Row],[S0_1]:[S1_1]],"&gt;="&amp;[[#This Row],[L_1]],Table1[[#This Row],[S0_1]:[S1_1]],"&lt;="&amp;[[#This Row],[U_1]])</f>
        <v>0</v>
      </c>
      <c r="X303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303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303">
        <f>IF([[#This Row],[Std_1]]&gt;0,ROUND([[#This Row],[Range_1]]/(6*[[#This Row],[Std_1]]),2),0)</f>
        <v>0</v>
      </c>
      <c r="AA303">
        <f>IF([[#This Row],[Std_1]]&gt;0,ROUND(MIN(ABS([[#This Row],[U_1]]-[[#This Row],[Mean_1]])/(3*[[#This Row],[Std_1]]),ABS([[#This Row],[Mean_1]]-[[#This Row],[L_1]])/(3*[[#This Row],[Std_1]])),2),0)</f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I303">
        <v>33397</v>
      </c>
      <c r="AJ303">
        <v>33397</v>
      </c>
      <c r="AL303">
        <v>0</v>
      </c>
      <c r="AN303">
        <v>65535</v>
      </c>
      <c r="AP303">
        <v>65535</v>
      </c>
      <c r="AQ303">
        <f>1</f>
        <v>0</v>
      </c>
      <c r="AR303">
        <f>1</f>
        <v>0</v>
      </c>
      <c r="AS303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303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303">
        <f>[[#This Row],[U_2]]-[[#This Row],[L_2]]</f>
        <v>0</v>
      </c>
      <c r="AV303">
        <f>COUNTIF(Table1[[#This Row],[S0_2]:[S2_2]],"&gt;"&amp;[[#This Row],[U_2]])+COUNTIF(Table1[[#This Row],[S0_2]:[S2_2]],"&lt;"&amp;[[#This Row],[L_2]])</f>
        <v>0</v>
      </c>
      <c r="AX303">
        <f>_xlfn.MINIFS(Table1[[#This Row],[S0_2]:[S2_2]],Table1[[#This Row],[S0_2]:[S2_2]],"&gt;="&amp;[[#This Row],[L_2]],Table1[[#This Row],[S0_2]:[S2_2]],"&lt;="&amp;[[#This Row],[U_2]])</f>
        <v>0</v>
      </c>
      <c r="AY303">
        <f>_xlfn.MAXIFS(Table1[[#This Row],[S0_2]:[S2_2]],Table1[[#This Row],[S0_2]:[S2_2]],"&gt;="&amp;[[#This Row],[L_2]],Table1[[#This Row],[S0_2]:[S2_2]],"&lt;="&amp;[[#This Row],[U_2]])</f>
        <v>0</v>
      </c>
      <c r="AZ303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303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303">
        <f>IF([[#This Row],[Std_2]]&gt;0,ROUND([[#This Row],[Range_2]]/(6*[[#This Row],[Std_2]]),2),0)</f>
        <v>0</v>
      </c>
      <c r="BC303">
        <f>IF([[#This Row],[Std_2]]&gt;0,ROUND(MIN(ABS([[#This Row],[U_2]]-[[#This Row],[Mean_2]])/(3*[[#This Row],[Std_2]]),ABS([[#This Row],[Mean_2]]-[[#This Row],[L_2]])/(3*[[#This Row],[Std_2]])),2),0)</f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K303">
        <v>33397</v>
      </c>
      <c r="BL303">
        <v>33397</v>
      </c>
      <c r="BM303">
        <v>33397</v>
      </c>
      <c r="BO303" t="s">
        <v>96</v>
      </c>
      <c r="BP303" t="s">
        <v>74</v>
      </c>
    </row>
    <row r="304" spans="1:68">
      <c r="A304" t="s">
        <v>420</v>
      </c>
      <c r="B304" t="s">
        <v>134</v>
      </c>
      <c r="C304" t="s">
        <v>204</v>
      </c>
      <c r="D304" t="s">
        <v>280</v>
      </c>
      <c r="J304">
        <v>0</v>
      </c>
      <c r="L304">
        <v>65535</v>
      </c>
      <c r="N304">
        <v>65535</v>
      </c>
      <c r="O304">
        <f>1</f>
        <v>0</v>
      </c>
      <c r="P304">
        <f>1</f>
        <v>0</v>
      </c>
      <c r="Q304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304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304">
        <f>[[#This Row],[U_1]]-[[#This Row],[L_1]]</f>
        <v>0</v>
      </c>
      <c r="T304">
        <f>COUNTIF(Table1[[#This Row],[S0_1]:[S1_1]],"&gt;"&amp;[[#This Row],[U_1]])+COUNTIF(Table1[[#This Row],[S0_1]:[S1_1]],"&lt;"&amp;[[#This Row],[L_1]])</f>
        <v>0</v>
      </c>
      <c r="V304">
        <f>_xlfn.MINIFS(Table1[[#This Row],[S0_1]:[S1_1]],Table1[[#This Row],[S0_1]:[S1_1]],"&gt;="&amp;[[#This Row],[L_1]],Table1[[#This Row],[S0_1]:[S1_1]],"&lt;="&amp;[[#This Row],[U_1]])</f>
        <v>0</v>
      </c>
      <c r="W304">
        <f>_xlfn.MAXIFS(Table1[[#This Row],[S0_1]:[S1_1]],Table1[[#This Row],[S0_1]:[S1_1]],"&gt;="&amp;[[#This Row],[L_1]],Table1[[#This Row],[S0_1]:[S1_1]],"&lt;="&amp;[[#This Row],[U_1]])</f>
        <v>0</v>
      </c>
      <c r="X304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304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304">
        <f>IF([[#This Row],[Std_1]]&gt;0,ROUND([[#This Row],[Range_1]]/(6*[[#This Row],[Std_1]]),2),0)</f>
        <v>0</v>
      </c>
      <c r="AA304">
        <f>IF([[#This Row],[Std_1]]&gt;0,ROUND(MIN(ABS([[#This Row],[U_1]]-[[#This Row],[Mean_1]])/(3*[[#This Row],[Std_1]]),ABS([[#This Row],[Mean_1]]-[[#This Row],[L_1]])/(3*[[#This Row],[Std_1]])),2),0)</f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I304">
        <v>26154</v>
      </c>
      <c r="AJ304">
        <v>26154</v>
      </c>
      <c r="AL304">
        <v>0</v>
      </c>
      <c r="AN304">
        <v>65535</v>
      </c>
      <c r="AP304">
        <v>65535</v>
      </c>
      <c r="AQ304">
        <f>1</f>
        <v>0</v>
      </c>
      <c r="AR304">
        <f>1</f>
        <v>0</v>
      </c>
      <c r="AS304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304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304">
        <f>[[#This Row],[U_2]]-[[#This Row],[L_2]]</f>
        <v>0</v>
      </c>
      <c r="AV304">
        <f>COUNTIF(Table1[[#This Row],[S0_2]:[S2_2]],"&gt;"&amp;[[#This Row],[U_2]])+COUNTIF(Table1[[#This Row],[S0_2]:[S2_2]],"&lt;"&amp;[[#This Row],[L_2]])</f>
        <v>0</v>
      </c>
      <c r="AX304">
        <f>_xlfn.MINIFS(Table1[[#This Row],[S0_2]:[S2_2]],Table1[[#This Row],[S0_2]:[S2_2]],"&gt;="&amp;[[#This Row],[L_2]],Table1[[#This Row],[S0_2]:[S2_2]],"&lt;="&amp;[[#This Row],[U_2]])</f>
        <v>0</v>
      </c>
      <c r="AY304">
        <f>_xlfn.MAXIFS(Table1[[#This Row],[S0_2]:[S2_2]],Table1[[#This Row],[S0_2]:[S2_2]],"&gt;="&amp;[[#This Row],[L_2]],Table1[[#This Row],[S0_2]:[S2_2]],"&lt;="&amp;[[#This Row],[U_2]])</f>
        <v>0</v>
      </c>
      <c r="AZ304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304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304">
        <f>IF([[#This Row],[Std_2]]&gt;0,ROUND([[#This Row],[Range_2]]/(6*[[#This Row],[Std_2]]),2),0)</f>
        <v>0</v>
      </c>
      <c r="BC304">
        <f>IF([[#This Row],[Std_2]]&gt;0,ROUND(MIN(ABS([[#This Row],[U_2]]-[[#This Row],[Mean_2]])/(3*[[#This Row],[Std_2]]),ABS([[#This Row],[Mean_2]]-[[#This Row],[L_2]])/(3*[[#This Row],[Std_2]])),2),0)</f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K304">
        <v>26154</v>
      </c>
      <c r="BL304">
        <v>26154</v>
      </c>
      <c r="BM304">
        <v>26154</v>
      </c>
      <c r="BO304" t="s">
        <v>73</v>
      </c>
      <c r="BP304" t="s">
        <v>105</v>
      </c>
    </row>
    <row r="305" spans="1:68">
      <c r="A305" t="s">
        <v>421</v>
      </c>
      <c r="B305" t="s">
        <v>134</v>
      </c>
      <c r="C305" t="s">
        <v>204</v>
      </c>
      <c r="D305" t="s">
        <v>282</v>
      </c>
      <c r="J305">
        <v>0</v>
      </c>
      <c r="L305">
        <v>65535</v>
      </c>
      <c r="N305">
        <v>65535</v>
      </c>
      <c r="O305">
        <f>1</f>
        <v>0</v>
      </c>
      <c r="P305">
        <f>1</f>
        <v>0</v>
      </c>
      <c r="Q305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305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305">
        <f>[[#This Row],[U_1]]-[[#This Row],[L_1]]</f>
        <v>0</v>
      </c>
      <c r="T305">
        <f>COUNTIF(Table1[[#This Row],[S0_1]:[S1_1]],"&gt;"&amp;[[#This Row],[U_1]])+COUNTIF(Table1[[#This Row],[S0_1]:[S1_1]],"&lt;"&amp;[[#This Row],[L_1]])</f>
        <v>0</v>
      </c>
      <c r="V305">
        <f>_xlfn.MINIFS(Table1[[#This Row],[S0_1]:[S1_1]],Table1[[#This Row],[S0_1]:[S1_1]],"&gt;="&amp;[[#This Row],[L_1]],Table1[[#This Row],[S0_1]:[S1_1]],"&lt;="&amp;[[#This Row],[U_1]])</f>
        <v>0</v>
      </c>
      <c r="W305">
        <f>_xlfn.MAXIFS(Table1[[#This Row],[S0_1]:[S1_1]],Table1[[#This Row],[S0_1]:[S1_1]],"&gt;="&amp;[[#This Row],[L_1]],Table1[[#This Row],[S0_1]:[S1_1]],"&lt;="&amp;[[#This Row],[U_1]])</f>
        <v>0</v>
      </c>
      <c r="X305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305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305">
        <f>IF([[#This Row],[Std_1]]&gt;0,ROUND([[#This Row],[Range_1]]/(6*[[#This Row],[Std_1]]),2),0)</f>
        <v>0</v>
      </c>
      <c r="AA305">
        <f>IF([[#This Row],[Std_1]]&gt;0,ROUND(MIN(ABS([[#This Row],[U_1]]-[[#This Row],[Mean_1]])/(3*[[#This Row],[Std_1]]),ABS([[#This Row],[Mean_1]]-[[#This Row],[L_1]])/(3*[[#This Row],[Std_1]])),2),0)</f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I305">
        <v>18862</v>
      </c>
      <c r="AJ305">
        <v>18862</v>
      </c>
      <c r="AL305">
        <v>0</v>
      </c>
      <c r="AN305">
        <v>65535</v>
      </c>
      <c r="AP305">
        <v>65535</v>
      </c>
      <c r="AQ305">
        <f>1</f>
        <v>0</v>
      </c>
      <c r="AR305">
        <f>1</f>
        <v>0</v>
      </c>
      <c r="AS305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305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305">
        <f>[[#This Row],[U_2]]-[[#This Row],[L_2]]</f>
        <v>0</v>
      </c>
      <c r="AV305">
        <f>COUNTIF(Table1[[#This Row],[S0_2]:[S2_2]],"&gt;"&amp;[[#This Row],[U_2]])+COUNTIF(Table1[[#This Row],[S0_2]:[S2_2]],"&lt;"&amp;[[#This Row],[L_2]])</f>
        <v>0</v>
      </c>
      <c r="AX305">
        <f>_xlfn.MINIFS(Table1[[#This Row],[S0_2]:[S2_2]],Table1[[#This Row],[S0_2]:[S2_2]],"&gt;="&amp;[[#This Row],[L_2]],Table1[[#This Row],[S0_2]:[S2_2]],"&lt;="&amp;[[#This Row],[U_2]])</f>
        <v>0</v>
      </c>
      <c r="AY305">
        <f>_xlfn.MAXIFS(Table1[[#This Row],[S0_2]:[S2_2]],Table1[[#This Row],[S0_2]:[S2_2]],"&gt;="&amp;[[#This Row],[L_2]],Table1[[#This Row],[S0_2]:[S2_2]],"&lt;="&amp;[[#This Row],[U_2]])</f>
        <v>0</v>
      </c>
      <c r="AZ305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305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305">
        <f>IF([[#This Row],[Std_2]]&gt;0,ROUND([[#This Row],[Range_2]]/(6*[[#This Row],[Std_2]]),2),0)</f>
        <v>0</v>
      </c>
      <c r="BC305">
        <f>IF([[#This Row],[Std_2]]&gt;0,ROUND(MIN(ABS([[#This Row],[U_2]]-[[#This Row],[Mean_2]])/(3*[[#This Row],[Std_2]]),ABS([[#This Row],[Mean_2]]-[[#This Row],[L_2]])/(3*[[#This Row],[Std_2]])),2),0)</f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K305">
        <v>18862</v>
      </c>
      <c r="BL305">
        <v>18862</v>
      </c>
      <c r="BM305">
        <v>18862</v>
      </c>
      <c r="BO305" t="s">
        <v>73</v>
      </c>
      <c r="BP305" t="s">
        <v>108</v>
      </c>
    </row>
    <row r="306" spans="1:68">
      <c r="A306" t="s">
        <v>422</v>
      </c>
      <c r="B306" t="s">
        <v>134</v>
      </c>
      <c r="C306" t="s">
        <v>204</v>
      </c>
      <c r="D306" t="s">
        <v>284</v>
      </c>
      <c r="J306">
        <v>0</v>
      </c>
      <c r="L306">
        <v>65535</v>
      </c>
      <c r="N306">
        <v>65535</v>
      </c>
      <c r="O306">
        <f>1</f>
        <v>0</v>
      </c>
      <c r="P306">
        <f>1</f>
        <v>0</v>
      </c>
      <c r="Q306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306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306">
        <f>[[#This Row],[U_1]]-[[#This Row],[L_1]]</f>
        <v>0</v>
      </c>
      <c r="T306">
        <f>COUNTIF(Table1[[#This Row],[S0_1]:[S1_1]],"&gt;"&amp;[[#This Row],[U_1]])+COUNTIF(Table1[[#This Row],[S0_1]:[S1_1]],"&lt;"&amp;[[#This Row],[L_1]])</f>
        <v>0</v>
      </c>
      <c r="V306">
        <f>_xlfn.MINIFS(Table1[[#This Row],[S0_1]:[S1_1]],Table1[[#This Row],[S0_1]:[S1_1]],"&gt;="&amp;[[#This Row],[L_1]],Table1[[#This Row],[S0_1]:[S1_1]],"&lt;="&amp;[[#This Row],[U_1]])</f>
        <v>0</v>
      </c>
      <c r="W306">
        <f>_xlfn.MAXIFS(Table1[[#This Row],[S0_1]:[S1_1]],Table1[[#This Row],[S0_1]:[S1_1]],"&gt;="&amp;[[#This Row],[L_1]],Table1[[#This Row],[S0_1]:[S1_1]],"&lt;="&amp;[[#This Row],[U_1]])</f>
        <v>0</v>
      </c>
      <c r="X306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306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306">
        <f>IF([[#This Row],[Std_1]]&gt;0,ROUND([[#This Row],[Range_1]]/(6*[[#This Row],[Std_1]]),2),0)</f>
        <v>0</v>
      </c>
      <c r="AA306">
        <f>IF([[#This Row],[Std_1]]&gt;0,ROUND(MIN(ABS([[#This Row],[U_1]]-[[#This Row],[Mean_1]])/(3*[[#This Row],[Std_1]]),ABS([[#This Row],[Mean_1]]-[[#This Row],[L_1]])/(3*[[#This Row],[Std_1]])),2),0)</f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I306">
        <v>15197</v>
      </c>
      <c r="AJ306">
        <v>15197</v>
      </c>
      <c r="AL306">
        <v>0</v>
      </c>
      <c r="AN306">
        <v>65535</v>
      </c>
      <c r="AP306">
        <v>65535</v>
      </c>
      <c r="AQ306">
        <f>1</f>
        <v>0</v>
      </c>
      <c r="AR306">
        <f>1</f>
        <v>0</v>
      </c>
      <c r="AS306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306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306">
        <f>[[#This Row],[U_2]]-[[#This Row],[L_2]]</f>
        <v>0</v>
      </c>
      <c r="AV306">
        <f>COUNTIF(Table1[[#This Row],[S0_2]:[S2_2]],"&gt;"&amp;[[#This Row],[U_2]])+COUNTIF(Table1[[#This Row],[S0_2]:[S2_2]],"&lt;"&amp;[[#This Row],[L_2]])</f>
        <v>0</v>
      </c>
      <c r="AX306">
        <f>_xlfn.MINIFS(Table1[[#This Row],[S0_2]:[S2_2]],Table1[[#This Row],[S0_2]:[S2_2]],"&gt;="&amp;[[#This Row],[L_2]],Table1[[#This Row],[S0_2]:[S2_2]],"&lt;="&amp;[[#This Row],[U_2]])</f>
        <v>0</v>
      </c>
      <c r="AY306">
        <f>_xlfn.MAXIFS(Table1[[#This Row],[S0_2]:[S2_2]],Table1[[#This Row],[S0_2]:[S2_2]],"&gt;="&amp;[[#This Row],[L_2]],Table1[[#This Row],[S0_2]:[S2_2]],"&lt;="&amp;[[#This Row],[U_2]])</f>
        <v>0</v>
      </c>
      <c r="AZ306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306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306">
        <f>IF([[#This Row],[Std_2]]&gt;0,ROUND([[#This Row],[Range_2]]/(6*[[#This Row],[Std_2]]),2),0)</f>
        <v>0</v>
      </c>
      <c r="BC306">
        <f>IF([[#This Row],[Std_2]]&gt;0,ROUND(MIN(ABS([[#This Row],[U_2]]-[[#This Row],[Mean_2]])/(3*[[#This Row],[Std_2]]),ABS([[#This Row],[Mean_2]]-[[#This Row],[L_2]])/(3*[[#This Row],[Std_2]])),2),0)</f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K306">
        <v>15197</v>
      </c>
      <c r="BL306">
        <v>15197</v>
      </c>
      <c r="BM306">
        <v>15197</v>
      </c>
      <c r="BO306" t="s">
        <v>96</v>
      </c>
      <c r="BP306" t="s">
        <v>80</v>
      </c>
    </row>
    <row r="307" spans="1:68">
      <c r="A307" t="s">
        <v>423</v>
      </c>
      <c r="B307" t="s">
        <v>134</v>
      </c>
      <c r="C307" t="s">
        <v>204</v>
      </c>
      <c r="D307" t="s">
        <v>286</v>
      </c>
      <c r="J307">
        <v>0</v>
      </c>
      <c r="L307">
        <v>65535</v>
      </c>
      <c r="N307">
        <v>65535</v>
      </c>
      <c r="O307">
        <f>1</f>
        <v>0</v>
      </c>
      <c r="P307">
        <f>1</f>
        <v>0</v>
      </c>
      <c r="Q307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307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307">
        <f>[[#This Row],[U_1]]-[[#This Row],[L_1]]</f>
        <v>0</v>
      </c>
      <c r="T307">
        <f>COUNTIF(Table1[[#This Row],[S0_1]:[S1_1]],"&gt;"&amp;[[#This Row],[U_1]])+COUNTIF(Table1[[#This Row],[S0_1]:[S1_1]],"&lt;"&amp;[[#This Row],[L_1]])</f>
        <v>0</v>
      </c>
      <c r="V307">
        <f>_xlfn.MINIFS(Table1[[#This Row],[S0_1]:[S1_1]],Table1[[#This Row],[S0_1]:[S1_1]],"&gt;="&amp;[[#This Row],[L_1]],Table1[[#This Row],[S0_1]:[S1_1]],"&lt;="&amp;[[#This Row],[U_1]])</f>
        <v>0</v>
      </c>
      <c r="W307">
        <f>_xlfn.MAXIFS(Table1[[#This Row],[S0_1]:[S1_1]],Table1[[#This Row],[S0_1]:[S1_1]],"&gt;="&amp;[[#This Row],[L_1]],Table1[[#This Row],[S0_1]:[S1_1]],"&lt;="&amp;[[#This Row],[U_1]])</f>
        <v>0</v>
      </c>
      <c r="X307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307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307">
        <f>IF([[#This Row],[Std_1]]&gt;0,ROUND([[#This Row],[Range_1]]/(6*[[#This Row],[Std_1]]),2),0)</f>
        <v>0</v>
      </c>
      <c r="AA307">
        <f>IF([[#This Row],[Std_1]]&gt;0,ROUND(MIN(ABS([[#This Row],[U_1]]-[[#This Row],[Mean_1]])/(3*[[#This Row],[Std_1]]),ABS([[#This Row],[Mean_1]]-[[#This Row],[L_1]])/(3*[[#This Row],[Std_1]])),2),0)</f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I307">
        <v>18862</v>
      </c>
      <c r="AJ307">
        <v>18862</v>
      </c>
      <c r="AL307">
        <v>0</v>
      </c>
      <c r="AN307">
        <v>65535</v>
      </c>
      <c r="AP307">
        <v>65535</v>
      </c>
      <c r="AQ307">
        <f>1</f>
        <v>0</v>
      </c>
      <c r="AR307">
        <f>1</f>
        <v>0</v>
      </c>
      <c r="AS307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307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307">
        <f>[[#This Row],[U_2]]-[[#This Row],[L_2]]</f>
        <v>0</v>
      </c>
      <c r="AV307">
        <f>COUNTIF(Table1[[#This Row],[S0_2]:[S2_2]],"&gt;"&amp;[[#This Row],[U_2]])+COUNTIF(Table1[[#This Row],[S0_2]:[S2_2]],"&lt;"&amp;[[#This Row],[L_2]])</f>
        <v>0</v>
      </c>
      <c r="AX307">
        <f>_xlfn.MINIFS(Table1[[#This Row],[S0_2]:[S2_2]],Table1[[#This Row],[S0_2]:[S2_2]],"&gt;="&amp;[[#This Row],[L_2]],Table1[[#This Row],[S0_2]:[S2_2]],"&lt;="&amp;[[#This Row],[U_2]])</f>
        <v>0</v>
      </c>
      <c r="AY307">
        <f>_xlfn.MAXIFS(Table1[[#This Row],[S0_2]:[S2_2]],Table1[[#This Row],[S0_2]:[S2_2]],"&gt;="&amp;[[#This Row],[L_2]],Table1[[#This Row],[S0_2]:[S2_2]],"&lt;="&amp;[[#This Row],[U_2]])</f>
        <v>0</v>
      </c>
      <c r="AZ307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307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307">
        <f>IF([[#This Row],[Std_2]]&gt;0,ROUND([[#This Row],[Range_2]]/(6*[[#This Row],[Std_2]]),2),0)</f>
        <v>0</v>
      </c>
      <c r="BC307">
        <f>IF([[#This Row],[Std_2]]&gt;0,ROUND(MIN(ABS([[#This Row],[U_2]]-[[#This Row],[Mean_2]])/(3*[[#This Row],[Std_2]]),ABS([[#This Row],[Mean_2]]-[[#This Row],[L_2]])/(3*[[#This Row],[Std_2]])),2),0)</f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K307">
        <v>18862</v>
      </c>
      <c r="BL307">
        <v>18862</v>
      </c>
      <c r="BM307">
        <v>18862</v>
      </c>
      <c r="BO307" t="s">
        <v>83</v>
      </c>
      <c r="BP307" t="s">
        <v>108</v>
      </c>
    </row>
    <row r="308" spans="1:68">
      <c r="A308" t="s">
        <v>424</v>
      </c>
      <c r="B308" t="s">
        <v>134</v>
      </c>
      <c r="C308" t="s">
        <v>204</v>
      </c>
      <c r="D308" t="s">
        <v>288</v>
      </c>
      <c r="J308">
        <v>0</v>
      </c>
      <c r="L308">
        <v>65535</v>
      </c>
      <c r="N308">
        <v>65535</v>
      </c>
      <c r="O308">
        <f>1</f>
        <v>0</v>
      </c>
      <c r="P308">
        <f>1</f>
        <v>0</v>
      </c>
      <c r="Q308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308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308">
        <f>[[#This Row],[U_1]]-[[#This Row],[L_1]]</f>
        <v>0</v>
      </c>
      <c r="T308">
        <f>COUNTIF(Table1[[#This Row],[S0_1]:[S1_1]],"&gt;"&amp;[[#This Row],[U_1]])+COUNTIF(Table1[[#This Row],[S0_1]:[S1_1]],"&lt;"&amp;[[#This Row],[L_1]])</f>
        <v>0</v>
      </c>
      <c r="V308">
        <f>_xlfn.MINIFS(Table1[[#This Row],[S0_1]:[S1_1]],Table1[[#This Row],[S0_1]:[S1_1]],"&gt;="&amp;[[#This Row],[L_1]],Table1[[#This Row],[S0_1]:[S1_1]],"&lt;="&amp;[[#This Row],[U_1]])</f>
        <v>0</v>
      </c>
      <c r="W308">
        <f>_xlfn.MAXIFS(Table1[[#This Row],[S0_1]:[S1_1]],Table1[[#This Row],[S0_1]:[S1_1]],"&gt;="&amp;[[#This Row],[L_1]],Table1[[#This Row],[S0_1]:[S1_1]],"&lt;="&amp;[[#This Row],[U_1]])</f>
        <v>0</v>
      </c>
      <c r="X308">
        <f>IF(AND([[#This Row],[U_1]]=0,[[#This Row],[L_1]]=0),AVERAGE(Table1[[#This Row],[S0_1]:[S1_1]]),AVERAGEIFS(Table1[[#This Row],[S0_1]:[S1_1]],Table1[[#This Row],[S0_1]:[S1_1]],"&gt;="&amp;[[#This Row],[L_1]],Table1[[#This Row],[S0_1]:[S1_1]],"&lt;="&amp;[[#This Row],[U_1]]))</f>
        <v>0</v>
      </c>
      <c r="Y308">
        <f>_xlfn.STDEV.S((IF([[#This Row],[L_1]]=0,TRUE,Table1[[#This Row],[S0_1]:[S1_1]]&gt;=[[#This Row],[L_1]]))*(IF([[#This Row],[U_1]]=0,TRUE,Table1[[#This Row],[S0_1]:[S1_1]]&lt;=[[#This Row],[U_1]]))*(Table1[[#This Row],[S0_1]:[S1_1]]))</f>
        <v>0</v>
      </c>
      <c r="Z308">
        <f>IF([[#This Row],[Std_1]]&gt;0,ROUND([[#This Row],[Range_1]]/(6*[[#This Row],[Std_1]]),2),0)</f>
        <v>0</v>
      </c>
      <c r="AA308">
        <f>IF([[#This Row],[Std_1]]&gt;0,ROUND(MIN(ABS([[#This Row],[U_1]]-[[#This Row],[Mean_1]])/(3*[[#This Row],[Std_1]]),ABS([[#This Row],[Mean_1]]-[[#This Row],[L_1]])/(3*[[#This Row],[Std_1]])),2),0)</f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I308">
        <v>26154</v>
      </c>
      <c r="AJ308">
        <v>26154</v>
      </c>
      <c r="AL308">
        <v>0</v>
      </c>
      <c r="AN308">
        <v>65535</v>
      </c>
      <c r="AP308">
        <v>65535</v>
      </c>
      <c r="AQ308">
        <f>1</f>
        <v>0</v>
      </c>
      <c r="AR308">
        <f>1</f>
        <v>0</v>
      </c>
      <c r="AS308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T308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U308">
        <f>[[#This Row],[U_2]]-[[#This Row],[L_2]]</f>
        <v>0</v>
      </c>
      <c r="AV308">
        <f>COUNTIF(Table1[[#This Row],[S0_2]:[S2_2]],"&gt;"&amp;[[#This Row],[U_2]])+COUNTIF(Table1[[#This Row],[S0_2]:[S2_2]],"&lt;"&amp;[[#This Row],[L_2]])</f>
        <v>0</v>
      </c>
      <c r="AX308">
        <f>_xlfn.MINIFS(Table1[[#This Row],[S0_2]:[S2_2]],Table1[[#This Row],[S0_2]:[S2_2]],"&gt;="&amp;[[#This Row],[L_2]],Table1[[#This Row],[S0_2]:[S2_2]],"&lt;="&amp;[[#This Row],[U_2]])</f>
        <v>0</v>
      </c>
      <c r="AY308">
        <f>_xlfn.MAXIFS(Table1[[#This Row],[S0_2]:[S2_2]],Table1[[#This Row],[S0_2]:[S2_2]],"&gt;="&amp;[[#This Row],[L_2]],Table1[[#This Row],[S0_2]:[S2_2]],"&lt;="&amp;[[#This Row],[U_2]])</f>
        <v>0</v>
      </c>
      <c r="AZ308">
        <f>IF(AND([[#This Row],[U_2]]=0,[[#This Row],[L_2]]=0),AVERAGE(Table1[[#This Row],[S0_2]:[S2_2]]),AVERAGEIFS(Table1[[#This Row],[S0_2]:[S2_2]],Table1[[#This Row],[S0_2]:[S2_2]],"&gt;="&amp;[[#This Row],[L_2]],Table1[[#This Row],[S0_2]:[S2_2]],"&lt;="&amp;[[#This Row],[U_2]]))</f>
        <v>0</v>
      </c>
      <c r="BA308">
        <f>_xlfn.STDEV.S((IF([[#This Row],[L_2]]=0,TRUE,Table1[[#This Row],[S0_2]:[S2_2]]&gt;=[[#This Row],[L_2]]))*(IF([[#This Row],[U_2]]=0,TRUE,Table1[[#This Row],[S0_2]:[S2_2]]&lt;=[[#This Row],[U_2]]))*(Table1[[#This Row],[S0_2]:[S2_2]]))</f>
        <v>0</v>
      </c>
      <c r="BB308">
        <f>IF([[#This Row],[Std_2]]&gt;0,ROUND([[#This Row],[Range_2]]/(6*[[#This Row],[Std_2]]),2),0)</f>
        <v>0</v>
      </c>
      <c r="BC308">
        <f>IF([[#This Row],[Std_2]]&gt;0,ROUND(MIN(ABS([[#This Row],[U_2]]-[[#This Row],[Mean_2]])/(3*[[#This Row],[Std_2]]),ABS([[#This Row],[Mean_2]]-[[#This Row],[L_2]])/(3*[[#This Row],[Std_2]])),2),0)</f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K308">
        <v>26154</v>
      </c>
      <c r="BL308">
        <v>26154</v>
      </c>
      <c r="BM308">
        <v>26154</v>
      </c>
      <c r="BO308" t="s">
        <v>83</v>
      </c>
      <c r="BP308" t="s">
        <v>105</v>
      </c>
    </row>
  </sheetData>
  <conditionalFormatting sqref="AA3:AA308">
    <cfRule type="cellIs" dxfId="0" priority="1" operator="lessThan">
      <formula>2</formula>
    </cfRule>
  </conditionalFormatting>
  <conditionalFormatting sqref="BC3:BC308">
    <cfRule type="cellIs" dxfId="0" priority="2" operator="lessThan">
      <formula>2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Hak.Mod.Syn.Cal.Reg.Mea1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2019-02-03T00:06:52Z</dcterms:created>
  <dcterms:modified xsi:type="dcterms:W3CDTF">2019-02-03T00:06:52Z</dcterms:modified>
</cp:coreProperties>
</file>