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k.Mod.Syn.Cal.Reg.Mea1" sheetId="1" r:id="rId1"/>
  </sheets>
  <calcPr calcId="124519" fullCalcOnLoad="1"/>
</workbook>
</file>

<file path=xl/sharedStrings.xml><?xml version="1.0" encoding="utf-8"?>
<sst xmlns="http://schemas.openxmlformats.org/spreadsheetml/2006/main" count="1905" uniqueCount="425">
  <si>
    <t>Hakkaisan.Module.Synthesizer.Calibration.Regular.MeasFreqAndDacValue</t>
  </si>
  <si>
    <t>IDs</t>
  </si>
  <si>
    <t>HwIds</t>
  </si>
  <si>
    <t>MeasNames</t>
  </si>
  <si>
    <t>MeasPointIds</t>
  </si>
  <si>
    <t>STATS_0</t>
  </si>
  <si>
    <t>A</t>
  </si>
  <si>
    <t>B</t>
  </si>
  <si>
    <t>C</t>
  </si>
  <si>
    <t>LIMIT_1</t>
  </si>
  <si>
    <t>R_1</t>
  </si>
  <si>
    <t>L1_1</t>
  </si>
  <si>
    <t>U1_1</t>
  </si>
  <si>
    <t>L2_1</t>
  </si>
  <si>
    <t>U2_1</t>
  </si>
  <si>
    <t>Type_1</t>
  </si>
  <si>
    <t>Factor_1</t>
  </si>
  <si>
    <t>L_1</t>
  </si>
  <si>
    <t>U_1</t>
  </si>
  <si>
    <t>Range_1</t>
  </si>
  <si>
    <t>FailsCounts_1</t>
  </si>
  <si>
    <t>STATS_1</t>
  </si>
  <si>
    <t>Min_1</t>
  </si>
  <si>
    <t>Max_1</t>
  </si>
  <si>
    <t>Mean_1</t>
  </si>
  <si>
    <t>Std_1</t>
  </si>
  <si>
    <t>Cp_1</t>
  </si>
  <si>
    <t>Cpk_1</t>
  </si>
  <si>
    <t>HIST_1</t>
  </si>
  <si>
    <t>B1_1</t>
  </si>
  <si>
    <t>B2_1</t>
  </si>
  <si>
    <t>B3_1</t>
  </si>
  <si>
    <t>B4_1</t>
  </si>
  <si>
    <t>B5_1</t>
  </si>
  <si>
    <t>SAMPLES_1</t>
  </si>
  <si>
    <t>S0_1</t>
  </si>
  <si>
    <t>S1_1</t>
  </si>
  <si>
    <t>S2_1</t>
  </si>
  <si>
    <t>LIMIT_2</t>
  </si>
  <si>
    <t>R_2</t>
  </si>
  <si>
    <t>L1_2</t>
  </si>
  <si>
    <t>U1_2</t>
  </si>
  <si>
    <t>L2_2</t>
  </si>
  <si>
    <t>U2_2</t>
  </si>
  <si>
    <t>Type_2</t>
  </si>
  <si>
    <t>Factor_2</t>
  </si>
  <si>
    <t>L_2</t>
  </si>
  <si>
    <t>U_2</t>
  </si>
  <si>
    <t>Range_2</t>
  </si>
  <si>
    <t>FailsCounts_2</t>
  </si>
  <si>
    <t>STATS_2</t>
  </si>
  <si>
    <t>Min_2</t>
  </si>
  <si>
    <t>Max_2</t>
  </si>
  <si>
    <t>Mean_2</t>
  </si>
  <si>
    <t>Std_2</t>
  </si>
  <si>
    <t>Cp_2</t>
  </si>
  <si>
    <t>Cpk_2</t>
  </si>
  <si>
    <t>HIST_2</t>
  </si>
  <si>
    <t>B1_2</t>
  </si>
  <si>
    <t>B2_2</t>
  </si>
  <si>
    <t>B3_2</t>
  </si>
  <si>
    <t>B4_2</t>
  </si>
  <si>
    <t>B5_2</t>
  </si>
  <si>
    <t>SAMPLES_2</t>
  </si>
  <si>
    <t>S0_2</t>
  </si>
  <si>
    <t>S1_2</t>
  </si>
  <si>
    <t>SETTINGS</t>
  </si>
  <si>
    <t>index</t>
  </si>
  <si>
    <t>setupFrequency</t>
  </si>
  <si>
    <t>MOD_933002|7.03125e+07~1|measuredFrequency</t>
  </si>
  <si>
    <t>MOD_933002</t>
  </si>
  <si>
    <t>measuredFrequency</t>
  </si>
  <si>
    <t>7.03125e+07~1</t>
  </si>
  <si>
    <t>00001</t>
  </si>
  <si>
    <t>7.031E+07</t>
  </si>
  <si>
    <t>MOD_933002|8.98438e+07~1|measuredFrequency</t>
  </si>
  <si>
    <t>8.98438e+07~1</t>
  </si>
  <si>
    <t>8.984E+07</t>
  </si>
  <si>
    <t>MOD_933002|5.07812e+07~1|measuredFrequency</t>
  </si>
  <si>
    <t>5.07812e+07~1</t>
  </si>
  <si>
    <t>5.078E+07</t>
  </si>
  <si>
    <t>MOD_933002|8.98438e+07~2|measuredFrequency</t>
  </si>
  <si>
    <t>8.98438e+07~2</t>
  </si>
  <si>
    <t>00002</t>
  </si>
  <si>
    <t>MOD_933002|5.07812e+07~2|measuredFrequency</t>
  </si>
  <si>
    <t>5.07812e+07~2</t>
  </si>
  <si>
    <t>MOD_933002|7.03125e+07~2|measuredFrequency</t>
  </si>
  <si>
    <t>7.03125e+07~2</t>
  </si>
  <si>
    <t>MOD_933002|7.8125e+07~1|measuredFrequency</t>
  </si>
  <si>
    <t>7.8125e+07~1</t>
  </si>
  <si>
    <t>7.812E+07</t>
  </si>
  <si>
    <t>MOD_933002|8.59375e+07~1|measuredFrequency</t>
  </si>
  <si>
    <t>8.59375e+07~1</t>
  </si>
  <si>
    <t>8.594E+07</t>
  </si>
  <si>
    <t>MOD_933002|8.98438e+07~3|measuredFrequency</t>
  </si>
  <si>
    <t>8.98438e+07~3</t>
  </si>
  <si>
    <t>00003</t>
  </si>
  <si>
    <t>MOD_933002|8.59375e+07~2|measuredFrequency</t>
  </si>
  <si>
    <t>8.59375e+07~2</t>
  </si>
  <si>
    <t>MOD_933002|7.8125e+07~2|measuredFrequency</t>
  </si>
  <si>
    <t>7.8125e+07~2</t>
  </si>
  <si>
    <t>MOD_933002|7.03125e+07~3|measuredFrequency</t>
  </si>
  <si>
    <t>7.03125e+07~3</t>
  </si>
  <si>
    <t>MOD_933002|6.25e+07~1|measuredFrequency</t>
  </si>
  <si>
    <t>6.25e+07~1</t>
  </si>
  <si>
    <t>6.250E+07</t>
  </si>
  <si>
    <t>MOD_933002|5.46875e+07~1|measuredFrequency</t>
  </si>
  <si>
    <t>5.46875e+07~1</t>
  </si>
  <si>
    <t>5.469E+07</t>
  </si>
  <si>
    <t>MOD_933002|5.07812e+07~3|measuredFrequency</t>
  </si>
  <si>
    <t>5.07812e+07~3</t>
  </si>
  <si>
    <t>MOD_933002|5.46875e+07~2|measuredFrequency</t>
  </si>
  <si>
    <t>5.46875e+07~2</t>
  </si>
  <si>
    <t>MOD_933002|6.25e+07~2|measuredFrequency</t>
  </si>
  <si>
    <t>6.25e+07~2</t>
  </si>
  <si>
    <t>MOD_933003|7.03125e+07~1|measuredFrequency</t>
  </si>
  <si>
    <t>MOD_933003</t>
  </si>
  <si>
    <t>MOD_933003|8.98438e+07~1|measuredFrequency</t>
  </si>
  <si>
    <t>MOD_933003|5.07812e+07~1|measuredFrequency</t>
  </si>
  <si>
    <t>MOD_933003|8.98438e+07~2|measuredFrequency</t>
  </si>
  <si>
    <t>MOD_933003|5.07812e+07~2|measuredFrequency</t>
  </si>
  <si>
    <t>MOD_933003|7.03125e+07~2|measuredFrequency</t>
  </si>
  <si>
    <t>MOD_933003|7.8125e+07~1|measuredFrequency</t>
  </si>
  <si>
    <t>MOD_933003|8.59375e+07~1|measuredFrequency</t>
  </si>
  <si>
    <t>MOD_933003|8.98438e+07~3|measuredFrequency</t>
  </si>
  <si>
    <t>MOD_933003|8.59375e+07~2|measuredFrequency</t>
  </si>
  <si>
    <t>MOD_933003|7.8125e+07~2|measuredFrequency</t>
  </si>
  <si>
    <t>MOD_933003|7.03125e+07~3|measuredFrequency</t>
  </si>
  <si>
    <t>MOD_933003|6.25e+07~1|measuredFrequency</t>
  </si>
  <si>
    <t>MOD_933003|5.46875e+07~1|measuredFrequency</t>
  </si>
  <si>
    <t>MOD_933003|5.07812e+07~3|measuredFrequency</t>
  </si>
  <si>
    <t>MOD_933003|5.46875e+07~2|measuredFrequency</t>
  </si>
  <si>
    <t>MOD_933003|6.25e+07~2|measuredFrequency</t>
  </si>
  <si>
    <t>MOD_933004|7.03125e+07~1|measuredFrequency</t>
  </si>
  <si>
    <t>MOD_933004</t>
  </si>
  <si>
    <t>MOD_933004|8.98438e+07~1|measuredFrequency</t>
  </si>
  <si>
    <t>MOD_933004|5.07812e+07~1|measuredFrequency</t>
  </si>
  <si>
    <t>MOD_933004|8.98438e+07~2|measuredFrequency</t>
  </si>
  <si>
    <t>MOD_933004|5.07812e+07~2|measuredFrequency</t>
  </si>
  <si>
    <t>MOD_933004|7.03125e+07~2|measuredFrequency</t>
  </si>
  <si>
    <t>MOD_933004|7.8125e+07~1|measuredFrequency</t>
  </si>
  <si>
    <t>MOD_933004|8.59375e+07~1|measuredFrequency</t>
  </si>
  <si>
    <t>MOD_933004|8.98438e+07~3|measuredFrequency</t>
  </si>
  <si>
    <t>MOD_933004|8.59375e+07~2|measuredFrequency</t>
  </si>
  <si>
    <t>MOD_933004|7.8125e+07~2|measuredFrequency</t>
  </si>
  <si>
    <t>MOD_933004|7.03125e+07~3|measuredFrequency</t>
  </si>
  <si>
    <t>MOD_933004|6.25e+07~1|measuredFrequency</t>
  </si>
  <si>
    <t>MOD_933004|5.46875e+07~1|measuredFrequency</t>
  </si>
  <si>
    <t>MOD_933004|5.07812e+07~3|measuredFrequency</t>
  </si>
  <si>
    <t>MOD_933004|5.46875e+07~2|measuredFrequency</t>
  </si>
  <si>
    <t>MOD_933004|6.25e+07~2|measuredFrequency</t>
  </si>
  <si>
    <t>MOD_933002|7.03125e+07~1|diffFrequency</t>
  </si>
  <si>
    <t>diffFrequency</t>
  </si>
  <si>
    <t>MOD_933002|8.98438e+07~1|diffFrequency</t>
  </si>
  <si>
    <t>MOD_933002|5.07812e+07~1|diffFrequency</t>
  </si>
  <si>
    <t>MOD_933002|8.98438e+07~2|diffFrequency</t>
  </si>
  <si>
    <t>MOD_933002|5.07812e+07~2|diffFrequency</t>
  </si>
  <si>
    <t>MOD_933002|7.03125e+07~2|diffFrequency</t>
  </si>
  <si>
    <t>MOD_933002|7.8125e+07~1|diffFrequency</t>
  </si>
  <si>
    <t>MOD_933002|8.59375e+07~1|diffFrequency</t>
  </si>
  <si>
    <t>MOD_933002|8.98438e+07~3|diffFrequency</t>
  </si>
  <si>
    <t>MOD_933002|8.59375e+07~2|diffFrequency</t>
  </si>
  <si>
    <t>MOD_933002|7.8125e+07~2|diffFrequency</t>
  </si>
  <si>
    <t>MOD_933002|7.03125e+07~3|diffFrequency</t>
  </si>
  <si>
    <t>MOD_933002|6.25e+07~1|diffFrequency</t>
  </si>
  <si>
    <t>MOD_933002|5.46875e+07~1|diffFrequency</t>
  </si>
  <si>
    <t>MOD_933002|5.07812e+07~3|diffFrequency</t>
  </si>
  <si>
    <t>MOD_933002|5.46875e+07~2|diffFrequency</t>
  </si>
  <si>
    <t>MOD_933002|6.25e+07~2|diffFrequency</t>
  </si>
  <si>
    <t>MOD_933003|7.03125e+07~1|diffFrequency</t>
  </si>
  <si>
    <t>MOD_933003|8.98438e+07~1|diffFrequency</t>
  </si>
  <si>
    <t>MOD_933003|5.07812e+07~1|diffFrequency</t>
  </si>
  <si>
    <t>MOD_933003|8.98438e+07~2|diffFrequency</t>
  </si>
  <si>
    <t>MOD_933003|5.07812e+07~2|diffFrequency</t>
  </si>
  <si>
    <t>MOD_933003|7.03125e+07~2|diffFrequency</t>
  </si>
  <si>
    <t>MOD_933003|7.8125e+07~1|diffFrequency</t>
  </si>
  <si>
    <t>MOD_933003|8.59375e+07~1|diffFrequency</t>
  </si>
  <si>
    <t>MOD_933003|8.98438e+07~3|diffFrequency</t>
  </si>
  <si>
    <t>MOD_933003|8.59375e+07~2|diffFrequency</t>
  </si>
  <si>
    <t>MOD_933003|7.8125e+07~2|diffFrequency</t>
  </si>
  <si>
    <t>MOD_933003|7.03125e+07~3|diffFrequency</t>
  </si>
  <si>
    <t>MOD_933003|6.25e+07~1|diffFrequency</t>
  </si>
  <si>
    <t>MOD_933003|5.46875e+07~1|diffFrequency</t>
  </si>
  <si>
    <t>MOD_933003|5.07812e+07~3|diffFrequency</t>
  </si>
  <si>
    <t>MOD_933003|5.46875e+07~2|diffFrequency</t>
  </si>
  <si>
    <t>MOD_933003|6.25e+07~2|diffFrequency</t>
  </si>
  <si>
    <t>MOD_933004|7.03125e+07~1|diffFrequency</t>
  </si>
  <si>
    <t>MOD_933004|8.98438e+07~1|diffFrequency</t>
  </si>
  <si>
    <t>MOD_933004|5.07812e+07~1|diffFrequency</t>
  </si>
  <si>
    <t>MOD_933004|8.98438e+07~2|diffFrequency</t>
  </si>
  <si>
    <t>MOD_933004|5.07812e+07~2|diffFrequency</t>
  </si>
  <si>
    <t>MOD_933004|7.03125e+07~2|diffFrequency</t>
  </si>
  <si>
    <t>MOD_933004|7.8125e+07~1|diffFrequency</t>
  </si>
  <si>
    <t>MOD_933004|8.59375e+07~1|diffFrequency</t>
  </si>
  <si>
    <t>MOD_933004|8.98438e+07~3|diffFrequency</t>
  </si>
  <si>
    <t>MOD_933004|8.59375e+07~2|diffFrequency</t>
  </si>
  <si>
    <t>MOD_933004|7.8125e+07~2|diffFrequency</t>
  </si>
  <si>
    <t>MOD_933004|7.03125e+07~3|diffFrequency</t>
  </si>
  <si>
    <t>MOD_933004|6.25e+07~1|diffFrequency</t>
  </si>
  <si>
    <t>MOD_933004|5.46875e+07~1|diffFrequency</t>
  </si>
  <si>
    <t>MOD_933004|5.07812e+07~3|diffFrequency</t>
  </si>
  <si>
    <t>MOD_933004|5.46875e+07~2|diffFrequency</t>
  </si>
  <si>
    <t>MOD_933004|6.25e+07~2|diffFrequency</t>
  </si>
  <si>
    <t>MOD_933002|7.03125e+07~1|DacValue</t>
  </si>
  <si>
    <t>DacValue</t>
  </si>
  <si>
    <t>MOD_933002|8.98438e+07~1|DacValue</t>
  </si>
  <si>
    <t>MOD_933002|5.07812e+07~1|DacValue</t>
  </si>
  <si>
    <t>MOD_933002|8.98438e+07~2|DacValue</t>
  </si>
  <si>
    <t>MOD_933002|5.07812e+07~2|DacValue</t>
  </si>
  <si>
    <t>MOD_933002|7.03125e+07~2|DacValue</t>
  </si>
  <si>
    <t>MOD_933002|7.8125e+07~1|DacValue</t>
  </si>
  <si>
    <t>MOD_933002|8.59375e+07~1|DacValue</t>
  </si>
  <si>
    <t>MOD_933002|8.98438e+07~3|DacValue</t>
  </si>
  <si>
    <t>MOD_933002|8.59375e+07~2|DacValue</t>
  </si>
  <si>
    <t>MOD_933002|7.8125e+07~2|DacValue</t>
  </si>
  <si>
    <t>MOD_933002|7.03125e+07~3|DacValue</t>
  </si>
  <si>
    <t>MOD_933002|6.25e+07~1|DacValue</t>
  </si>
  <si>
    <t>MOD_933002|5.46875e+07~1|DacValue</t>
  </si>
  <si>
    <t>MOD_933002|5.07812e+07~3|DacValue</t>
  </si>
  <si>
    <t>MOD_933002|5.46875e+07~2|DacValue</t>
  </si>
  <si>
    <t>MOD_933002|6.25e+07~2|DacValue</t>
  </si>
  <si>
    <t>MOD_933003|7.03125e+07~1|DacValue</t>
  </si>
  <si>
    <t>MOD_933003|8.98438e+07~1|DacValue</t>
  </si>
  <si>
    <t>MOD_933003|5.07812e+07~1|DacValue</t>
  </si>
  <si>
    <t>MOD_933003|8.98438e+07~2|DacValue</t>
  </si>
  <si>
    <t>MOD_933003|5.07812e+07~2|DacValue</t>
  </si>
  <si>
    <t>MOD_933003|7.03125e+07~2|DacValue</t>
  </si>
  <si>
    <t>MOD_933003|7.8125e+07~1|DacValue</t>
  </si>
  <si>
    <t>MOD_933003|8.59375e+07~1|DacValue</t>
  </si>
  <si>
    <t>MOD_933003|8.98438e+07~3|DacValue</t>
  </si>
  <si>
    <t>MOD_933003|8.59375e+07~2|DacValue</t>
  </si>
  <si>
    <t>MOD_933003|7.8125e+07~2|DacValue</t>
  </si>
  <si>
    <t>MOD_933003|7.03125e+07~3|DacValue</t>
  </si>
  <si>
    <t>MOD_933003|6.25e+07~1|DacValue</t>
  </si>
  <si>
    <t>MOD_933003|5.46875e+07~1|DacValue</t>
  </si>
  <si>
    <t>MOD_933003|5.07812e+07~3|DacValue</t>
  </si>
  <si>
    <t>MOD_933003|5.46875e+07~2|DacValue</t>
  </si>
  <si>
    <t>MOD_933003|6.25e+07~2|DacValue</t>
  </si>
  <si>
    <t>MOD_933004|7.03125e+07~1|DacValue</t>
  </si>
  <si>
    <t>MOD_933004|8.98438e+07~1|DacValue</t>
  </si>
  <si>
    <t>MOD_933004|5.07812e+07~1|DacValue</t>
  </si>
  <si>
    <t>MOD_933004|8.98438e+07~2|DacValue</t>
  </si>
  <si>
    <t>MOD_933004|5.07812e+07~2|DacValue</t>
  </si>
  <si>
    <t>MOD_933004|7.03125e+07~2|DacValue</t>
  </si>
  <si>
    <t>MOD_933004|7.8125e+07~1|DacValue</t>
  </si>
  <si>
    <t>MOD_933004|8.59375e+07~1|DacValue</t>
  </si>
  <si>
    <t>MOD_933004|8.98438e+07~3|DacValue</t>
  </si>
  <si>
    <t>MOD_933004|8.59375e+07~2|DacValue</t>
  </si>
  <si>
    <t>MOD_933004|7.8125e+07~2|DacValue</t>
  </si>
  <si>
    <t>MOD_933004|7.03125e+07~3|DacValue</t>
  </si>
  <si>
    <t>MOD_933004|6.25e+07~1|DacValue</t>
  </si>
  <si>
    <t>MOD_933004|5.46875e+07~1|DacValue</t>
  </si>
  <si>
    <t>MOD_933004|5.07812e+07~3|DacValue</t>
  </si>
  <si>
    <t>MOD_933004|5.46875e+07~2|DacValue</t>
  </si>
  <si>
    <t>MOD_933004|6.25e+07~2|DacValue</t>
  </si>
  <si>
    <t>MOD_933002|70.31e+06Hz~1|measuredFrequency</t>
  </si>
  <si>
    <t>70.31e+06Hz~1</t>
  </si>
  <si>
    <t>MOD_933002|89.84e+06Hz~1|measuredFrequency</t>
  </si>
  <si>
    <t>89.84e+06Hz~1</t>
  </si>
  <si>
    <t>MOD_933002|50.78e+06Hz~1|measuredFrequency</t>
  </si>
  <si>
    <t>50.78e+06Hz~1</t>
  </si>
  <si>
    <t>MOD_933002|89.84e+06Hz~2|measuredFrequency</t>
  </si>
  <si>
    <t>89.84e+06Hz~2</t>
  </si>
  <si>
    <t>MOD_933002|50.78e+06Hz~2|measuredFrequency</t>
  </si>
  <si>
    <t>50.78e+06Hz~2</t>
  </si>
  <si>
    <t>MOD_933002|70.31e+06Hz~2|measuredFrequency</t>
  </si>
  <si>
    <t>70.31e+06Hz~2</t>
  </si>
  <si>
    <t>MOD_933002|78.12e+06Hz~1|measuredFrequency</t>
  </si>
  <si>
    <t>78.12e+06Hz~1</t>
  </si>
  <si>
    <t>MOD_933002|85.94e+06Hz~1|measuredFrequency</t>
  </si>
  <si>
    <t>85.94e+06Hz~1</t>
  </si>
  <si>
    <t>MOD_933002|89.84e+06Hz~3|measuredFrequency</t>
  </si>
  <si>
    <t>89.84e+06Hz~3</t>
  </si>
  <si>
    <t>MOD_933002|85.94e+06Hz~2|measuredFrequency</t>
  </si>
  <si>
    <t>85.94e+06Hz~2</t>
  </si>
  <si>
    <t>MOD_933002|78.12e+06Hz~2|measuredFrequency</t>
  </si>
  <si>
    <t>78.12e+06Hz~2</t>
  </si>
  <si>
    <t>MOD_933002|70.31e+06Hz~3|measuredFrequency</t>
  </si>
  <si>
    <t>70.31e+06Hz~3</t>
  </si>
  <si>
    <t>MOD_933002|62.50e+06Hz~1|measuredFrequency</t>
  </si>
  <si>
    <t>62.50e+06Hz~1</t>
  </si>
  <si>
    <t>MOD_933002|54.69e+06Hz~1|measuredFrequency</t>
  </si>
  <si>
    <t>54.69e+06Hz~1</t>
  </si>
  <si>
    <t>MOD_933002|50.78e+06Hz~3|measuredFrequency</t>
  </si>
  <si>
    <t>50.78e+06Hz~3</t>
  </si>
  <si>
    <t>MOD_933002|54.69e+06Hz~2|measuredFrequency</t>
  </si>
  <si>
    <t>54.69e+06Hz~2</t>
  </si>
  <si>
    <t>MOD_933002|62.50e+06Hz~2|measuredFrequency</t>
  </si>
  <si>
    <t>62.50e+06Hz~2</t>
  </si>
  <si>
    <t>MOD_933003|70.31e+06Hz~1|measuredFrequency</t>
  </si>
  <si>
    <t>MOD_933003|89.84e+06Hz~1|measuredFrequency</t>
  </si>
  <si>
    <t>MOD_933003|50.78e+06Hz~1|measuredFrequency</t>
  </si>
  <si>
    <t>MOD_933003|89.84e+06Hz~2|measuredFrequency</t>
  </si>
  <si>
    <t>MOD_933003|50.78e+06Hz~2|measuredFrequency</t>
  </si>
  <si>
    <t>MOD_933003|70.31e+06Hz~2|measuredFrequency</t>
  </si>
  <si>
    <t>MOD_933003|78.12e+06Hz~1|measuredFrequency</t>
  </si>
  <si>
    <t>MOD_933003|85.94e+06Hz~1|measuredFrequency</t>
  </si>
  <si>
    <t>MOD_933003|89.84e+06Hz~3|measuredFrequency</t>
  </si>
  <si>
    <t>MOD_933003|85.94e+06Hz~2|measuredFrequency</t>
  </si>
  <si>
    <t>MOD_933003|78.12e+06Hz~2|measuredFrequency</t>
  </si>
  <si>
    <t>MOD_933003|70.31e+06Hz~3|measuredFrequency</t>
  </si>
  <si>
    <t>MOD_933003|62.50e+06Hz~1|measuredFrequency</t>
  </si>
  <si>
    <t>MOD_933003|54.69e+06Hz~1|measuredFrequency</t>
  </si>
  <si>
    <t>MOD_933003|50.78e+06Hz~3|measuredFrequency</t>
  </si>
  <si>
    <t>MOD_933003|54.69e+06Hz~2|measuredFrequency</t>
  </si>
  <si>
    <t>MOD_933003|62.50e+06Hz~2|measuredFrequency</t>
  </si>
  <si>
    <t>MOD_933004|70.31e+06Hz~1|measuredFrequency</t>
  </si>
  <si>
    <t>MOD_933004|89.84e+06Hz~1|measuredFrequency</t>
  </si>
  <si>
    <t>MOD_933004|50.78e+06Hz~1|measuredFrequency</t>
  </si>
  <si>
    <t>MOD_933004|89.84e+06Hz~2|measuredFrequency</t>
  </si>
  <si>
    <t>MOD_933004|50.78e+06Hz~2|measuredFrequency</t>
  </si>
  <si>
    <t>MOD_933004|70.31e+06Hz~2|measuredFrequency</t>
  </si>
  <si>
    <t>MOD_933004|78.12e+06Hz~1|measuredFrequency</t>
  </si>
  <si>
    <t>MOD_933004|85.94e+06Hz~1|measuredFrequency</t>
  </si>
  <si>
    <t>MOD_933004|89.84e+06Hz~3|measuredFrequency</t>
  </si>
  <si>
    <t>MOD_933004|85.94e+06Hz~2|measuredFrequency</t>
  </si>
  <si>
    <t>MOD_933004|78.12e+06Hz~2|measuredFrequency</t>
  </si>
  <si>
    <t>MOD_933004|70.31e+06Hz~3|measuredFrequency</t>
  </si>
  <si>
    <t>MOD_933004|62.50e+06Hz~1|measuredFrequency</t>
  </si>
  <si>
    <t>MOD_933004|54.69e+06Hz~1|measuredFrequency</t>
  </si>
  <si>
    <t>MOD_933004|50.78e+06Hz~3|measuredFrequency</t>
  </si>
  <si>
    <t>MOD_933004|54.69e+06Hz~2|measuredFrequency</t>
  </si>
  <si>
    <t>MOD_933004|62.50e+06Hz~2|measuredFrequency</t>
  </si>
  <si>
    <t>MOD_933002|70.31e+06Hz~1|diffFrequency</t>
  </si>
  <si>
    <t>MOD_933002|89.84e+06Hz~1|diffFrequency</t>
  </si>
  <si>
    <t>MOD_933002|50.78e+06Hz~1|diffFrequency</t>
  </si>
  <si>
    <t>MOD_933002|89.84e+06Hz~2|diffFrequency</t>
  </si>
  <si>
    <t>MOD_933002|50.78e+06Hz~2|diffFrequency</t>
  </si>
  <si>
    <t>MOD_933002|70.31e+06Hz~2|diffFrequency</t>
  </si>
  <si>
    <t>MOD_933002|78.12e+06Hz~1|diffFrequency</t>
  </si>
  <si>
    <t>MOD_933002|85.94e+06Hz~1|diffFrequency</t>
  </si>
  <si>
    <t>MOD_933002|89.84e+06Hz~3|diffFrequency</t>
  </si>
  <si>
    <t>MOD_933002|85.94e+06Hz~2|diffFrequency</t>
  </si>
  <si>
    <t>MOD_933002|78.12e+06Hz~2|diffFrequency</t>
  </si>
  <si>
    <t>MOD_933002|70.31e+06Hz~3|diffFrequency</t>
  </si>
  <si>
    <t>MOD_933002|62.50e+06Hz~1|diffFrequency</t>
  </si>
  <si>
    <t>MOD_933002|54.69e+06Hz~1|diffFrequency</t>
  </si>
  <si>
    <t>MOD_933002|50.78e+06Hz~3|diffFrequency</t>
  </si>
  <si>
    <t>MOD_933002|54.69e+06Hz~2|diffFrequency</t>
  </si>
  <si>
    <t>MOD_933002|62.50e+06Hz~2|diffFrequency</t>
  </si>
  <si>
    <t>MOD_933003|70.31e+06Hz~1|diffFrequency</t>
  </si>
  <si>
    <t>MOD_933003|89.84e+06Hz~1|diffFrequency</t>
  </si>
  <si>
    <t>MOD_933003|50.78e+06Hz~1|diffFrequency</t>
  </si>
  <si>
    <t>MOD_933003|89.84e+06Hz~2|diffFrequency</t>
  </si>
  <si>
    <t>MOD_933003|50.78e+06Hz~2|diffFrequency</t>
  </si>
  <si>
    <t>MOD_933003|70.31e+06Hz~2|diffFrequency</t>
  </si>
  <si>
    <t>MOD_933003|78.12e+06Hz~1|diffFrequency</t>
  </si>
  <si>
    <t>MOD_933003|85.94e+06Hz~1|diffFrequency</t>
  </si>
  <si>
    <t>MOD_933003|89.84e+06Hz~3|diffFrequency</t>
  </si>
  <si>
    <t>MOD_933003|85.94e+06Hz~2|diffFrequency</t>
  </si>
  <si>
    <t>MOD_933003|78.12e+06Hz~2|diffFrequency</t>
  </si>
  <si>
    <t>MOD_933003|70.31e+06Hz~3|diffFrequency</t>
  </si>
  <si>
    <t>MOD_933003|62.50e+06Hz~1|diffFrequency</t>
  </si>
  <si>
    <t>MOD_933003|54.69e+06Hz~1|diffFrequency</t>
  </si>
  <si>
    <t>MOD_933003|50.78e+06Hz~3|diffFrequency</t>
  </si>
  <si>
    <t>MOD_933003|54.69e+06Hz~2|diffFrequency</t>
  </si>
  <si>
    <t>MOD_933003|62.50e+06Hz~2|diffFrequency</t>
  </si>
  <si>
    <t>MOD_933004|70.31e+06Hz~1|diffFrequency</t>
  </si>
  <si>
    <t>MOD_933004|89.84e+06Hz~1|diffFrequency</t>
  </si>
  <si>
    <t>MOD_933004|50.78e+06Hz~1|diffFrequency</t>
  </si>
  <si>
    <t>MOD_933004|89.84e+06Hz~2|diffFrequency</t>
  </si>
  <si>
    <t>MOD_933004|50.78e+06Hz~2|diffFrequency</t>
  </si>
  <si>
    <t>MOD_933004|70.31e+06Hz~2|diffFrequency</t>
  </si>
  <si>
    <t>MOD_933004|78.12e+06Hz~1|diffFrequency</t>
  </si>
  <si>
    <t>MOD_933004|85.94e+06Hz~1|diffFrequency</t>
  </si>
  <si>
    <t>MOD_933004|89.84e+06Hz~3|diffFrequency</t>
  </si>
  <si>
    <t>MOD_933004|85.94e+06Hz~2|diffFrequency</t>
  </si>
  <si>
    <t>MOD_933004|78.12e+06Hz~2|diffFrequency</t>
  </si>
  <si>
    <t>MOD_933004|70.31e+06Hz~3|diffFrequency</t>
  </si>
  <si>
    <t>MOD_933004|62.50e+06Hz~1|diffFrequency</t>
  </si>
  <si>
    <t>MOD_933004|54.69e+06Hz~1|diffFrequency</t>
  </si>
  <si>
    <t>MOD_933004|50.78e+06Hz~3|diffFrequency</t>
  </si>
  <si>
    <t>MOD_933004|54.69e+06Hz~2|diffFrequency</t>
  </si>
  <si>
    <t>MOD_933004|62.50e+06Hz~2|diffFrequency</t>
  </si>
  <si>
    <t>MOD_933002|70.31e+06Hz~1|DacValue</t>
  </si>
  <si>
    <t>MOD_933002|89.84e+06Hz~1|DacValue</t>
  </si>
  <si>
    <t>MOD_933002|50.78e+06Hz~1|DacValue</t>
  </si>
  <si>
    <t>MOD_933002|89.84e+06Hz~2|DacValue</t>
  </si>
  <si>
    <t>MOD_933002|50.78e+06Hz~2|DacValue</t>
  </si>
  <si>
    <t>MOD_933002|70.31e+06Hz~2|DacValue</t>
  </si>
  <si>
    <t>MOD_933002|78.12e+06Hz~1|DacValue</t>
  </si>
  <si>
    <t>MOD_933002|85.94e+06Hz~1|DacValue</t>
  </si>
  <si>
    <t>MOD_933002|89.84e+06Hz~3|DacValue</t>
  </si>
  <si>
    <t>MOD_933002|85.94e+06Hz~2|DacValue</t>
  </si>
  <si>
    <t>MOD_933002|78.12e+06Hz~2|DacValue</t>
  </si>
  <si>
    <t>MOD_933002|70.31e+06Hz~3|DacValue</t>
  </si>
  <si>
    <t>MOD_933002|62.50e+06Hz~1|DacValue</t>
  </si>
  <si>
    <t>MOD_933002|54.69e+06Hz~1|DacValue</t>
  </si>
  <si>
    <t>MOD_933002|50.78e+06Hz~3|DacValue</t>
  </si>
  <si>
    <t>MOD_933002|54.69e+06Hz~2|DacValue</t>
  </si>
  <si>
    <t>MOD_933002|62.50e+06Hz~2|DacValue</t>
  </si>
  <si>
    <t>MOD_933003|70.31e+06Hz~1|DacValue</t>
  </si>
  <si>
    <t>MOD_933003|89.84e+06Hz~1|DacValue</t>
  </si>
  <si>
    <t>MOD_933003|50.78e+06Hz~1|DacValue</t>
  </si>
  <si>
    <t>MOD_933003|89.84e+06Hz~2|DacValue</t>
  </si>
  <si>
    <t>MOD_933003|50.78e+06Hz~2|DacValue</t>
  </si>
  <si>
    <t>MOD_933003|70.31e+06Hz~2|DacValue</t>
  </si>
  <si>
    <t>MOD_933003|78.12e+06Hz~1|DacValue</t>
  </si>
  <si>
    <t>MOD_933003|85.94e+06Hz~1|DacValue</t>
  </si>
  <si>
    <t>MOD_933003|89.84e+06Hz~3|DacValue</t>
  </si>
  <si>
    <t>MOD_933003|85.94e+06Hz~2|DacValue</t>
  </si>
  <si>
    <t>MOD_933003|78.12e+06Hz~2|DacValue</t>
  </si>
  <si>
    <t>MOD_933003|70.31e+06Hz~3|DacValue</t>
  </si>
  <si>
    <t>MOD_933003|62.50e+06Hz~1|DacValue</t>
  </si>
  <si>
    <t>MOD_933003|54.69e+06Hz~1|DacValue</t>
  </si>
  <si>
    <t>MOD_933003|50.78e+06Hz~3|DacValue</t>
  </si>
  <si>
    <t>MOD_933003|54.69e+06Hz~2|DacValue</t>
  </si>
  <si>
    <t>MOD_933003|62.50e+06Hz~2|DacValue</t>
  </si>
  <si>
    <t>MOD_933004|70.31e+06Hz~1|DacValue</t>
  </si>
  <si>
    <t>MOD_933004|89.84e+06Hz~1|DacValue</t>
  </si>
  <si>
    <t>MOD_933004|50.78e+06Hz~1|DacValue</t>
  </si>
  <si>
    <t>MOD_933004|89.84e+06Hz~2|DacValue</t>
  </si>
  <si>
    <t>MOD_933004|50.78e+06Hz~2|DacValue</t>
  </si>
  <si>
    <t>MOD_933004|70.31e+06Hz~2|DacValue</t>
  </si>
  <si>
    <t>MOD_933004|78.12e+06Hz~1|DacValue</t>
  </si>
  <si>
    <t>MOD_933004|85.94e+06Hz~1|DacValue</t>
  </si>
  <si>
    <t>MOD_933004|89.84e+06Hz~3|DacValue</t>
  </si>
  <si>
    <t>MOD_933004|85.94e+06Hz~2|DacValue</t>
  </si>
  <si>
    <t>MOD_933004|78.12e+06Hz~2|DacValue</t>
  </si>
  <si>
    <t>MOD_933004|70.31e+06Hz~3|DacValue</t>
  </si>
  <si>
    <t>MOD_933004|62.50e+06Hz~1|DacValue</t>
  </si>
  <si>
    <t>MOD_933004|54.69e+06Hz~1|DacValue</t>
  </si>
  <si>
    <t>MOD_933004|50.78e+06Hz~3|DacValue</t>
  </si>
  <si>
    <t>MOD_933004|54.69e+06Hz~2|DacValue</t>
  </si>
  <si>
    <t>MOD_933004|62.50e+06Hz~2|DacValue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</si>
</sst>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P308" totalsRowShown="0">
  <autoFilter ref="A2:BP308"/>
  <tableColumns count="68">
    <tableColumn id="1" name="IDs"/>
    <tableColumn id="2" name="HwIds"/>
    <tableColumn id="3" name="MeasNames"/>
    <tableColumn id="4" name="MeasPointIds"/>
    <tableColumn id="5" name="STATS_0"/>
    <tableColumn id="6" name="A"/>
    <tableColumn id="7" name="B"/>
    <tableColumn id="8" name="C"/>
    <tableColumn id="9" name="LIMIT_1"/>
    <tableColumn id="10" name="R_1"/>
    <tableColumn id="11" name="L1_1"/>
    <tableColumn id="12" name="U1_1"/>
    <tableColumn id="13" name="L2_1"/>
    <tableColumn id="14" name="U2_1"/>
    <tableColumn id="15" name="Type_1">
      <calculatedColumnFormula>1</calculatedColumnFormula>
    </tableColumn>
    <tableColumn id="16" name="Factor_1">
      <calculatedColumnFormula>1</calculatedColumnFormula>
    </tableColumn>
    <tableColumn id="17" name="L_1">
      <calculatedColumnFormula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calculatedColumnFormula>
    </tableColumn>
    <tableColumn id="18" name="U_1">
      <calculatedColumnFormula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calculatedColumnFormula>
    </tableColumn>
    <tableColumn id="19" name="Range_1">
      <calculatedColumnFormula>[[#This Row],[U_1]]-[[#This Row],[L_1]]</calculatedColumnFormula>
    </tableColumn>
    <tableColumn id="20" name="FailsCounts_1">
      <calculatedColumnFormula>COUNTIF(Table1[[#This Row],[S0_1]:[S2_1]],"&gt;"&amp;[[#This Row],[U_1]])+COUNTIF(Table1[[#This Row],[S0_1]:[S2_1]],"&lt;"&amp;[[#This Row],[L_1]])</calculatedColumnFormula>
    </tableColumn>
    <tableColumn id="21" name="STATS_1"/>
    <tableColumn id="22" name="Min_1">
      <calculatedColumnFormula>_xlfn.MINIFS(Table1[[#This Row],[S0_1]:[S2_1]],Table1[[#This Row],[S0_1]:[S2_1]],"&gt;="&amp;[[#This Row],[L_1]],Table1[[#This Row],[S0_1]:[S2_1]],"&lt;="&amp;[[#This Row],[U_1]])</calculatedColumnFormula>
    </tableColumn>
    <tableColumn id="23" name="Max_1">
      <calculatedColumnFormula>_xlfn.MAXIFS(Table1[[#This Row],[S0_1]:[S2_1]],Table1[[#This Row],[S0_1]:[S2_1]],"&gt;="&amp;[[#This Row],[L_1]],Table1[[#This Row],[S0_1]:[S2_1]],"&lt;="&amp;[[#This Row],[U_1]])</calculatedColumnFormula>
    </tableColumn>
    <tableColumn id="24" name="Mean_1">
      <calculatedColumnFormula>IF(AND([[#This Row],[U_1]]=0,[[#This Row],[L_1]]=0),AVERAGE(Table1[[#This Row],[S0_1]:[S2_1]]),AVERAGEIFS(Table1[[#This Row],[S0_1]:[S2_1]],Table1[[#This Row],[S0_1]:[S2_1]],"&gt;="&amp;[[#This Row],[L_1]],Table1[[#This Row],[S0_1]:[S2_1]],"&lt;="&amp;[[#This Row],[U_1]]))</calculatedColumnFormula>
    </tableColumn>
    <tableColumn id="25" name="Std_1">
      <calculatedColumnFormula>_xlfn.STDEV.S((IF([[#This Row],[L_1]]=0,TRUE,Table1[[#This Row],[S0_1]:[S2_1]]&gt;=[[#This Row],[L_1]]))*(IF([[#This Row],[U_1]]=0,TRUE,Table1[[#This Row],[S0_1]:[S2_1]]&lt;=[[#This Row],[U_1]]))*(Table1[[#This Row],[S0_1]:[S2_1]]))</calculatedColumnFormula>
    </tableColumn>
    <tableColumn id="26" name="Cp_1">
      <calculatedColumnFormula>IF([[#This Row],[Std_1]]&gt;0,ROUND([[#This Row],[Range_1]]/(6*[[#This Row],[Std_1]]),2),0)</calculatedColumnFormula>
    </tableColumn>
    <tableColumn id="27" name="Cpk_1">
      <calculatedColumnFormula>IF([[#This Row],[Std_1]]&gt;0,ROUND(MIN(ABS([[#This Row],[U_1]]-[[#This Row],[Mean_1]])/(3*[[#This Row],[Std_1]]),ABS([[#This Row],[Mean_1]]-[[#This Row],[L_1]])/(3*[[#This Row],[Std_1]])),2),0)</calculatedColumnFormula>
    </tableColumn>
    <tableColumn id="28" name="HIST_1"/>
    <tableColumn id="29" name="B1_1"/>
    <tableColumn id="30" name="B2_1"/>
    <tableColumn id="31" name="B3_1"/>
    <tableColumn id="32" name="B4_1"/>
    <tableColumn id="33" name="B5_1"/>
    <tableColumn id="34" name="SAMPLES_1"/>
    <tableColumn id="35" name="S0_1"/>
    <tableColumn id="36" name="S1_1"/>
    <tableColumn id="37" name="S2_1"/>
    <tableColumn id="38" name="LIMIT_2"/>
    <tableColumn id="39" name="R_2"/>
    <tableColumn id="40" name="L1_2"/>
    <tableColumn id="41" name="U1_2"/>
    <tableColumn id="42" name="L2_2"/>
    <tableColumn id="43" name="U2_2"/>
    <tableColumn id="44" name="Type_2">
      <calculatedColumnFormula>1</calculatedColumnFormula>
    </tableColumn>
    <tableColumn id="45" name="Factor_2">
      <calculatedColumnFormula>1</calculatedColumnFormula>
    </tableColumn>
    <tableColumn id="46" name="L_2">
      <calculatedColumnFormula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calculatedColumnFormula>
    </tableColumn>
    <tableColumn id="47" name="U_2">
      <calculatedColumnFormula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calculatedColumnFormula>
    </tableColumn>
    <tableColumn id="48" name="Range_2">
      <calculatedColumnFormula>[[#This Row],[U_2]]-[[#This Row],[L_2]]</calculatedColumnFormula>
    </tableColumn>
    <tableColumn id="49" name="FailsCounts_2">
      <calculatedColumnFormula>COUNTIF(Table1[[#This Row],[S0_2]:[S1_2]],"&gt;"&amp;[[#This Row],[U_2]])+COUNTIF(Table1[[#This Row],[S0_2]:[S1_2]],"&lt;"&amp;[[#This Row],[L_2]])</calculatedColumnFormula>
    </tableColumn>
    <tableColumn id="50" name="STATS_2"/>
    <tableColumn id="51" name="Min_2">
      <calculatedColumnFormula>_xlfn.MINIFS(Table1[[#This Row],[S0_2]:[S1_2]],Table1[[#This Row],[S0_2]:[S1_2]],"&gt;="&amp;[[#This Row],[L_2]],Table1[[#This Row],[S0_2]:[S1_2]],"&lt;="&amp;[[#This Row],[U_2]])</calculatedColumnFormula>
    </tableColumn>
    <tableColumn id="52" name="Max_2">
      <calculatedColumnFormula>_xlfn.MAXIFS(Table1[[#This Row],[S0_2]:[S1_2]],Table1[[#This Row],[S0_2]:[S1_2]],"&gt;="&amp;[[#This Row],[L_2]],Table1[[#This Row],[S0_2]:[S1_2]],"&lt;="&amp;[[#This Row],[U_2]])</calculatedColumnFormula>
    </tableColumn>
    <tableColumn id="53" name="Mean_2">
      <calculatedColumnFormula>IF(AND([[#This Row],[U_2]]=0,[[#This Row],[L_2]]=0),AVERAGE(Table1[[#This Row],[S0_2]:[S1_2]]),AVERAGEIFS(Table1[[#This Row],[S0_2]:[S1_2]],Table1[[#This Row],[S0_2]:[S1_2]],"&gt;="&amp;[[#This Row],[L_2]],Table1[[#This Row],[S0_2]:[S1_2]],"&lt;="&amp;[[#This Row],[U_2]]))</calculatedColumnFormula>
    </tableColumn>
    <tableColumn id="54" name="Std_2">
      <calculatedColumnFormula>_xlfn.STDEV.S((IF([[#This Row],[L_2]]=0,TRUE,Table1[[#This Row],[S0_2]:[S1_2]]&gt;=[[#This Row],[L_2]]))*(IF([[#This Row],[U_2]]=0,TRUE,Table1[[#This Row],[S0_2]:[S1_2]]&lt;=[[#This Row],[U_2]]))*(Table1[[#This Row],[S0_2]:[S1_2]]))</calculatedColumnFormula>
    </tableColumn>
    <tableColumn id="55" name="Cp_2">
      <calculatedColumnFormula>IF([[#This Row],[Std_2]]&gt;0,ROUND([[#This Row],[Range_2]]/(6*[[#This Row],[Std_2]]),2),0)</calculatedColumnFormula>
    </tableColumn>
    <tableColumn id="56" name="Cpk_2">
      <calculatedColumnFormula>IF([[#This Row],[Std_2]]&gt;0,ROUND(MIN(ABS([[#This Row],[U_2]]-[[#This Row],[Mean_2]])/(3*[[#This Row],[Std_2]]),ABS([[#This Row],[Mean_2]]-[[#This Row],[L_2]])/(3*[[#This Row],[Std_2]])),2),0)</calculatedColumnFormula>
    </tableColumn>
    <tableColumn id="57" name="HIST_2"/>
    <tableColumn id="58" name="B1_2"/>
    <tableColumn id="59" name="B2_2"/>
    <tableColumn id="60" name="B3_2"/>
    <tableColumn id="61" name="B4_2"/>
    <tableColumn id="62" name="B5_2"/>
    <tableColumn id="63" name="SAMPLES_2"/>
    <tableColumn id="64" name="S0_2"/>
    <tableColumn id="65" name="S1_2"/>
    <tableColumn id="66" name="SETTINGS"/>
    <tableColumn id="67" name="index"/>
    <tableColumn id="68" name="setupFrequ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5" outlineLevelCol="1"/>
  <cols>
    <col min="6" max="8" width="0" hidden="1" customWidth="1" outlineLevel="1"/>
    <col min="10" max="20" width="0" hidden="1" customWidth="1" outlineLevel="1"/>
    <col min="22" max="27" width="0" hidden="1" customWidth="1" outlineLevel="1"/>
    <col min="29" max="33" width="0" hidden="1" customWidth="1" outlineLevel="1"/>
    <col min="35" max="37" width="0" hidden="1" customWidth="1" outlineLevel="1"/>
    <col min="39" max="49" width="0" hidden="1" customWidth="1" outlineLevel="1"/>
    <col min="51" max="56" width="0" hidden="1" customWidth="1" outlineLevel="1"/>
    <col min="58" max="62" width="0" hidden="1" customWidth="1" outlineLevel="1"/>
    <col min="64" max="65" width="0" hidden="1" customWidth="1" outlineLevel="1"/>
    <col min="67" max="68" width="0" hidden="1" customWidth="1" outlineLevel="1"/>
  </cols>
  <sheetData>
    <row r="1" spans="1:68">
      <c r="A1" t="s">
        <v>0</v>
      </c>
    </row>
    <row r="2" spans="1:6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</row>
    <row r="3" spans="1:68">
      <c r="A3" t="s">
        <v>69</v>
      </c>
      <c r="B3" t="s">
        <v>70</v>
      </c>
      <c r="C3" t="s">
        <v>71</v>
      </c>
      <c r="D3" t="s">
        <v>72</v>
      </c>
      <c r="J3">
        <v>4500000000</v>
      </c>
      <c r="K3">
        <v>2000000000</v>
      </c>
      <c r="L3">
        <v>7000000000</v>
      </c>
      <c r="M3">
        <v>2000000000</v>
      </c>
      <c r="N3">
        <v>7000000000</v>
      </c>
      <c r="O3">
        <f>1</f>
        <v>0</v>
      </c>
      <c r="P3">
        <f>1</f>
        <v>0</v>
      </c>
      <c r="Q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3">
        <f>[[#This Row],[U_1]]-[[#This Row],[L_1]]</f>
        <v>0</v>
      </c>
      <c r="T3">
        <f>COUNTIF(Table1[[#This Row],[S0_1]:[S2_1]],"&gt;"&amp;[[#This Row],[U_1]])+COUNTIF(Table1[[#This Row],[S0_1]:[S2_1]],"&lt;"&amp;[[#This Row],[L_1]])</f>
        <v>0</v>
      </c>
      <c r="V3">
        <f>_xlfn.MINIFS(Table1[[#This Row],[S0_1]:[S2_1]],Table1[[#This Row],[S0_1]:[S2_1]],"&gt;="&amp;[[#This Row],[L_1]],Table1[[#This Row],[S0_1]:[S2_1]],"&lt;="&amp;[[#This Row],[U_1]])</f>
        <v>0</v>
      </c>
      <c r="W3">
        <f>_xlfn.MAXIFS(Table1[[#This Row],[S0_1]:[S2_1]],Table1[[#This Row],[S0_1]:[S2_1]],"&gt;="&amp;[[#This Row],[L_1]],Table1[[#This Row],[S0_1]:[S2_1]],"&lt;="&amp;[[#This Row],[U_1]])</f>
        <v>0</v>
      </c>
      <c r="X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3">
        <f>IF([[#This Row],[Std_1]]&gt;0,ROUND([[#This Row],[Range_1]]/(6*[[#This Row],[Std_1]]),2),0)</f>
        <v>0</v>
      </c>
      <c r="AA3">
        <f>IF([[#This Row],[Std_1]]&gt;0,ROUND(MIN(ABS([[#This Row],[U_1]]-[[#This Row],[Mean_1]])/(3*[[#This Row],[Std_1]]),ABS([[#This Row],[Mean_1]]-[[#This Row],[L_1]])/(3*[[#This Row],[Std_1]])),2),0)</f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4376000000</v>
      </c>
      <c r="AJ3">
        <v>4376000000</v>
      </c>
      <c r="AK3">
        <v>4376000000</v>
      </c>
      <c r="AM3">
        <v>4500000000</v>
      </c>
      <c r="AN3">
        <v>2000000000</v>
      </c>
      <c r="AO3">
        <v>7000000000</v>
      </c>
      <c r="AP3">
        <v>2000000000</v>
      </c>
      <c r="AQ3">
        <v>7000000000</v>
      </c>
      <c r="AR3">
        <f>1</f>
        <v>0</v>
      </c>
      <c r="AS3">
        <f>1</f>
        <v>0</v>
      </c>
      <c r="AT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3">
        <f>[[#This Row],[U_2]]-[[#This Row],[L_2]]</f>
        <v>0</v>
      </c>
      <c r="AW3">
        <f>COUNTIF(Table1[[#This Row],[S0_2]:[S1_2]],"&gt;"&amp;[[#This Row],[U_2]])+COUNTIF(Table1[[#This Row],[S0_2]:[S1_2]],"&lt;"&amp;[[#This Row],[L_2]])</f>
        <v>0</v>
      </c>
      <c r="AY3">
        <f>_xlfn.MINIFS(Table1[[#This Row],[S0_2]:[S1_2]],Table1[[#This Row],[S0_2]:[S1_2]],"&gt;="&amp;[[#This Row],[L_2]],Table1[[#This Row],[S0_2]:[S1_2]],"&lt;="&amp;[[#This Row],[U_2]])</f>
        <v>0</v>
      </c>
      <c r="AZ3">
        <f>_xlfn.MAXIFS(Table1[[#This Row],[S0_2]:[S1_2]],Table1[[#This Row],[S0_2]:[S1_2]],"&gt;="&amp;[[#This Row],[L_2]],Table1[[#This Row],[S0_2]:[S1_2]],"&lt;="&amp;[[#This Row],[U_2]])</f>
        <v>0</v>
      </c>
      <c r="BA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3">
        <f>IF([[#This Row],[Std_2]]&gt;0,ROUND([[#This Row],[Range_2]]/(6*[[#This Row],[Std_2]]),2),0)</f>
        <v>0</v>
      </c>
      <c r="BD3">
        <f>IF([[#This Row],[Std_2]]&gt;0,ROUND(MIN(ABS([[#This Row],[U_2]]-[[#This Row],[Mean_2]])/(3*[[#This Row],[Std_2]]),ABS([[#This Row],[Mean_2]]-[[#This Row],[L_2]])/(3*[[#This Row],[Std_2]])),2),0)</f>
        <v>0</v>
      </c>
      <c r="BF3">
        <v>0</v>
      </c>
      <c r="BG3">
        <v>0</v>
      </c>
      <c r="BH3">
        <v>0</v>
      </c>
      <c r="BI3">
        <v>0</v>
      </c>
      <c r="BJ3">
        <v>0</v>
      </c>
      <c r="BL3">
        <v>4376000000</v>
      </c>
      <c r="BM3">
        <v>4376000000</v>
      </c>
      <c r="BO3" t="s">
        <v>73</v>
      </c>
      <c r="BP3" t="s">
        <v>74</v>
      </c>
    </row>
    <row r="4" spans="1:68">
      <c r="A4" t="s">
        <v>75</v>
      </c>
      <c r="B4" t="s">
        <v>70</v>
      </c>
      <c r="C4" t="s">
        <v>71</v>
      </c>
      <c r="D4" t="s">
        <v>76</v>
      </c>
      <c r="J4">
        <v>4500000000</v>
      </c>
      <c r="K4">
        <v>2000000000</v>
      </c>
      <c r="L4">
        <v>7000000000</v>
      </c>
      <c r="M4">
        <v>2000000000</v>
      </c>
      <c r="N4">
        <v>7000000000</v>
      </c>
      <c r="O4">
        <f>1</f>
        <v>0</v>
      </c>
      <c r="P4">
        <f>1</f>
        <v>0</v>
      </c>
      <c r="Q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4">
        <f>[[#This Row],[U_1]]-[[#This Row],[L_1]]</f>
        <v>0</v>
      </c>
      <c r="T4">
        <f>COUNTIF(Table1[[#This Row],[S0_1]:[S2_1]],"&gt;"&amp;[[#This Row],[U_1]])+COUNTIF(Table1[[#This Row],[S0_1]:[S2_1]],"&lt;"&amp;[[#This Row],[L_1]])</f>
        <v>0</v>
      </c>
      <c r="V4">
        <f>_xlfn.MINIFS(Table1[[#This Row],[S0_1]:[S2_1]],Table1[[#This Row],[S0_1]:[S2_1]],"&gt;="&amp;[[#This Row],[L_1]],Table1[[#This Row],[S0_1]:[S2_1]],"&lt;="&amp;[[#This Row],[U_1]])</f>
        <v>0</v>
      </c>
      <c r="W4">
        <f>_xlfn.MAXIFS(Table1[[#This Row],[S0_1]:[S2_1]],Table1[[#This Row],[S0_1]:[S2_1]],"&gt;="&amp;[[#This Row],[L_1]],Table1[[#This Row],[S0_1]:[S2_1]],"&lt;="&amp;[[#This Row],[U_1]])</f>
        <v>0</v>
      </c>
      <c r="X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4">
        <f>IF([[#This Row],[Std_1]]&gt;0,ROUND([[#This Row],[Range_1]]/(6*[[#This Row],[Std_1]]),2),0)</f>
        <v>0</v>
      </c>
      <c r="AA4">
        <f>IF([[#This Row],[Std_1]]&gt;0,ROUND(MIN(ABS([[#This Row],[U_1]]-[[#This Row],[Mean_1]])/(3*[[#This Row],[Std_1]]),ABS([[#This Row],[Mean_1]]-[[#This Row],[L_1]])/(3*[[#This Row],[Std_1]])),2),0)</f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5685000000</v>
      </c>
      <c r="AJ4">
        <v>5685000000</v>
      </c>
      <c r="AK4">
        <v>5685000000</v>
      </c>
      <c r="AM4">
        <v>4500000000</v>
      </c>
      <c r="AN4">
        <v>2000000000</v>
      </c>
      <c r="AO4">
        <v>7000000000</v>
      </c>
      <c r="AP4">
        <v>2000000000</v>
      </c>
      <c r="AQ4">
        <v>7000000000</v>
      </c>
      <c r="AR4">
        <f>1</f>
        <v>0</v>
      </c>
      <c r="AS4">
        <f>1</f>
        <v>0</v>
      </c>
      <c r="AT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4">
        <f>[[#This Row],[U_2]]-[[#This Row],[L_2]]</f>
        <v>0</v>
      </c>
      <c r="AW4">
        <f>COUNTIF(Table1[[#This Row],[S0_2]:[S1_2]],"&gt;"&amp;[[#This Row],[U_2]])+COUNTIF(Table1[[#This Row],[S0_2]:[S1_2]],"&lt;"&amp;[[#This Row],[L_2]])</f>
        <v>0</v>
      </c>
      <c r="AY4">
        <f>_xlfn.MINIFS(Table1[[#This Row],[S0_2]:[S1_2]],Table1[[#This Row],[S0_2]:[S1_2]],"&gt;="&amp;[[#This Row],[L_2]],Table1[[#This Row],[S0_2]:[S1_2]],"&lt;="&amp;[[#This Row],[U_2]])</f>
        <v>0</v>
      </c>
      <c r="AZ4">
        <f>_xlfn.MAXIFS(Table1[[#This Row],[S0_2]:[S1_2]],Table1[[#This Row],[S0_2]:[S1_2]],"&gt;="&amp;[[#This Row],[L_2]],Table1[[#This Row],[S0_2]:[S1_2]],"&lt;="&amp;[[#This Row],[U_2]])</f>
        <v>0</v>
      </c>
      <c r="BA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4">
        <f>IF([[#This Row],[Std_2]]&gt;0,ROUND([[#This Row],[Range_2]]/(6*[[#This Row],[Std_2]]),2),0)</f>
        <v>0</v>
      </c>
      <c r="BD4">
        <f>IF([[#This Row],[Std_2]]&gt;0,ROUND(MIN(ABS([[#This Row],[U_2]]-[[#This Row],[Mean_2]])/(3*[[#This Row],[Std_2]]),ABS([[#This Row],[Mean_2]]-[[#This Row],[L_2]])/(3*[[#This Row],[Std_2]])),2),0)</f>
        <v>0</v>
      </c>
      <c r="BF4">
        <v>0</v>
      </c>
      <c r="BG4">
        <v>0</v>
      </c>
      <c r="BH4">
        <v>0</v>
      </c>
      <c r="BI4">
        <v>0</v>
      </c>
      <c r="BJ4">
        <v>0</v>
      </c>
      <c r="BL4">
        <v>5685000000</v>
      </c>
      <c r="BM4">
        <v>5685000000</v>
      </c>
      <c r="BO4" t="s">
        <v>73</v>
      </c>
      <c r="BP4" t="s">
        <v>77</v>
      </c>
    </row>
    <row r="5" spans="1:68">
      <c r="A5" t="s">
        <v>78</v>
      </c>
      <c r="B5" t="s">
        <v>70</v>
      </c>
      <c r="C5" t="s">
        <v>71</v>
      </c>
      <c r="D5" t="s">
        <v>79</v>
      </c>
      <c r="J5">
        <v>4500000000</v>
      </c>
      <c r="K5">
        <v>2000000000</v>
      </c>
      <c r="L5">
        <v>7000000000</v>
      </c>
      <c r="M5">
        <v>2000000000</v>
      </c>
      <c r="N5">
        <v>7000000000</v>
      </c>
      <c r="O5">
        <f>1</f>
        <v>0</v>
      </c>
      <c r="P5">
        <f>1</f>
        <v>0</v>
      </c>
      <c r="Q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5">
        <f>[[#This Row],[U_1]]-[[#This Row],[L_1]]</f>
        <v>0</v>
      </c>
      <c r="T5">
        <f>COUNTIF(Table1[[#This Row],[S0_1]:[S2_1]],"&gt;"&amp;[[#This Row],[U_1]])+COUNTIF(Table1[[#This Row],[S0_1]:[S2_1]],"&lt;"&amp;[[#This Row],[L_1]])</f>
        <v>0</v>
      </c>
      <c r="V5">
        <f>_xlfn.MINIFS(Table1[[#This Row],[S0_1]:[S2_1]],Table1[[#This Row],[S0_1]:[S2_1]],"&gt;="&amp;[[#This Row],[L_1]],Table1[[#This Row],[S0_1]:[S2_1]],"&lt;="&amp;[[#This Row],[U_1]])</f>
        <v>0</v>
      </c>
      <c r="W5">
        <f>_xlfn.MAXIFS(Table1[[#This Row],[S0_1]:[S2_1]],Table1[[#This Row],[S0_1]:[S2_1]],"&gt;="&amp;[[#This Row],[L_1]],Table1[[#This Row],[S0_1]:[S2_1]],"&lt;="&amp;[[#This Row],[U_1]])</f>
        <v>0</v>
      </c>
      <c r="X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5">
        <f>IF([[#This Row],[Std_1]]&gt;0,ROUND([[#This Row],[Range_1]]/(6*[[#This Row],[Std_1]]),2),0)</f>
        <v>0</v>
      </c>
      <c r="AA5">
        <f>IF([[#This Row],[Std_1]]&gt;0,ROUND(MIN(ABS([[#This Row],[U_1]]-[[#This Row],[Mean_1]])/(3*[[#This Row],[Std_1]]),ABS([[#This Row],[Mean_1]]-[[#This Row],[L_1]])/(3*[[#This Row],[Std_1]])),2),0)</f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3075000000</v>
      </c>
      <c r="AJ5">
        <v>3075000000</v>
      </c>
      <c r="AK5">
        <v>3075000000</v>
      </c>
      <c r="AM5">
        <v>4500000000</v>
      </c>
      <c r="AN5">
        <v>2000000000</v>
      </c>
      <c r="AO5">
        <v>7000000000</v>
      </c>
      <c r="AP5">
        <v>2000000000</v>
      </c>
      <c r="AQ5">
        <v>7000000000</v>
      </c>
      <c r="AR5">
        <f>1</f>
        <v>0</v>
      </c>
      <c r="AS5">
        <f>1</f>
        <v>0</v>
      </c>
      <c r="AT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5">
        <f>[[#This Row],[U_2]]-[[#This Row],[L_2]]</f>
        <v>0</v>
      </c>
      <c r="AW5">
        <f>COUNTIF(Table1[[#This Row],[S0_2]:[S1_2]],"&gt;"&amp;[[#This Row],[U_2]])+COUNTIF(Table1[[#This Row],[S0_2]:[S1_2]],"&lt;"&amp;[[#This Row],[L_2]])</f>
        <v>0</v>
      </c>
      <c r="AY5">
        <f>_xlfn.MINIFS(Table1[[#This Row],[S0_2]:[S1_2]],Table1[[#This Row],[S0_2]:[S1_2]],"&gt;="&amp;[[#This Row],[L_2]],Table1[[#This Row],[S0_2]:[S1_2]],"&lt;="&amp;[[#This Row],[U_2]])</f>
        <v>0</v>
      </c>
      <c r="AZ5">
        <f>_xlfn.MAXIFS(Table1[[#This Row],[S0_2]:[S1_2]],Table1[[#This Row],[S0_2]:[S1_2]],"&gt;="&amp;[[#This Row],[L_2]],Table1[[#This Row],[S0_2]:[S1_2]],"&lt;="&amp;[[#This Row],[U_2]])</f>
        <v>0</v>
      </c>
      <c r="BA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5">
        <f>IF([[#This Row],[Std_2]]&gt;0,ROUND([[#This Row],[Range_2]]/(6*[[#This Row],[Std_2]]),2),0)</f>
        <v>0</v>
      </c>
      <c r="BD5">
        <f>IF([[#This Row],[Std_2]]&gt;0,ROUND(MIN(ABS([[#This Row],[U_2]]-[[#This Row],[Mean_2]])/(3*[[#This Row],[Std_2]]),ABS([[#This Row],[Mean_2]]-[[#This Row],[L_2]])/(3*[[#This Row],[Std_2]])),2),0)</f>
        <v>0</v>
      </c>
      <c r="BF5">
        <v>0</v>
      </c>
      <c r="BG5">
        <v>0</v>
      </c>
      <c r="BH5">
        <v>0</v>
      </c>
      <c r="BI5">
        <v>0</v>
      </c>
      <c r="BJ5">
        <v>0</v>
      </c>
      <c r="BL5">
        <v>3075000000</v>
      </c>
      <c r="BM5">
        <v>3075000000</v>
      </c>
      <c r="BO5" t="s">
        <v>73</v>
      </c>
      <c r="BP5" t="s">
        <v>80</v>
      </c>
    </row>
    <row r="6" spans="1:68">
      <c r="A6" t="s">
        <v>81</v>
      </c>
      <c r="B6" t="s">
        <v>70</v>
      </c>
      <c r="C6" t="s">
        <v>71</v>
      </c>
      <c r="D6" t="s">
        <v>82</v>
      </c>
      <c r="J6">
        <v>4500000000</v>
      </c>
      <c r="K6">
        <v>2000000000</v>
      </c>
      <c r="L6">
        <v>7000000000</v>
      </c>
      <c r="M6">
        <v>2000000000</v>
      </c>
      <c r="N6">
        <v>7000000000</v>
      </c>
      <c r="O6">
        <f>1</f>
        <v>0</v>
      </c>
      <c r="P6">
        <f>1</f>
        <v>0</v>
      </c>
      <c r="Q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6">
        <f>[[#This Row],[U_1]]-[[#This Row],[L_1]]</f>
        <v>0</v>
      </c>
      <c r="T6">
        <f>COUNTIF(Table1[[#This Row],[S0_1]:[S2_1]],"&gt;"&amp;[[#This Row],[U_1]])+COUNTIF(Table1[[#This Row],[S0_1]:[S2_1]],"&lt;"&amp;[[#This Row],[L_1]])</f>
        <v>0</v>
      </c>
      <c r="V6">
        <f>_xlfn.MINIFS(Table1[[#This Row],[S0_1]:[S2_1]],Table1[[#This Row],[S0_1]:[S2_1]],"&gt;="&amp;[[#This Row],[L_1]],Table1[[#This Row],[S0_1]:[S2_1]],"&lt;="&amp;[[#This Row],[U_1]])</f>
        <v>0</v>
      </c>
      <c r="W6">
        <f>_xlfn.MAXIFS(Table1[[#This Row],[S0_1]:[S2_1]],Table1[[#This Row],[S0_1]:[S2_1]],"&gt;="&amp;[[#This Row],[L_1]],Table1[[#This Row],[S0_1]:[S2_1]],"&lt;="&amp;[[#This Row],[U_1]])</f>
        <v>0</v>
      </c>
      <c r="X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6">
        <f>IF([[#This Row],[Std_1]]&gt;0,ROUND([[#This Row],[Range_1]]/(6*[[#This Row],[Std_1]]),2),0)</f>
        <v>0</v>
      </c>
      <c r="AA6">
        <f>IF([[#This Row],[Std_1]]&gt;0,ROUND(MIN(ABS([[#This Row],[U_1]]-[[#This Row],[Mean_1]])/(3*[[#This Row],[Std_1]]),ABS([[#This Row],[Mean_1]]-[[#This Row],[L_1]])/(3*[[#This Row],[Std_1]])),2),0)</f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5685000000</v>
      </c>
      <c r="AJ6">
        <v>5685000000</v>
      </c>
      <c r="AK6">
        <v>5685000000</v>
      </c>
      <c r="AM6">
        <v>4500000000</v>
      </c>
      <c r="AN6">
        <v>2000000000</v>
      </c>
      <c r="AO6">
        <v>7000000000</v>
      </c>
      <c r="AP6">
        <v>2000000000</v>
      </c>
      <c r="AQ6">
        <v>7000000000</v>
      </c>
      <c r="AR6">
        <f>1</f>
        <v>0</v>
      </c>
      <c r="AS6">
        <f>1</f>
        <v>0</v>
      </c>
      <c r="AT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6">
        <f>[[#This Row],[U_2]]-[[#This Row],[L_2]]</f>
        <v>0</v>
      </c>
      <c r="AW6">
        <f>COUNTIF(Table1[[#This Row],[S0_2]:[S1_2]],"&gt;"&amp;[[#This Row],[U_2]])+COUNTIF(Table1[[#This Row],[S0_2]:[S1_2]],"&lt;"&amp;[[#This Row],[L_2]])</f>
        <v>0</v>
      </c>
      <c r="AY6">
        <f>_xlfn.MINIFS(Table1[[#This Row],[S0_2]:[S1_2]],Table1[[#This Row],[S0_2]:[S1_2]],"&gt;="&amp;[[#This Row],[L_2]],Table1[[#This Row],[S0_2]:[S1_2]],"&lt;="&amp;[[#This Row],[U_2]])</f>
        <v>0</v>
      </c>
      <c r="AZ6">
        <f>_xlfn.MAXIFS(Table1[[#This Row],[S0_2]:[S1_2]],Table1[[#This Row],[S0_2]:[S1_2]],"&gt;="&amp;[[#This Row],[L_2]],Table1[[#This Row],[S0_2]:[S1_2]],"&lt;="&amp;[[#This Row],[U_2]])</f>
        <v>0</v>
      </c>
      <c r="BA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6">
        <f>IF([[#This Row],[Std_2]]&gt;0,ROUND([[#This Row],[Range_2]]/(6*[[#This Row],[Std_2]]),2),0)</f>
        <v>0</v>
      </c>
      <c r="BD6">
        <f>IF([[#This Row],[Std_2]]&gt;0,ROUND(MIN(ABS([[#This Row],[U_2]]-[[#This Row],[Mean_2]])/(3*[[#This Row],[Std_2]]),ABS([[#This Row],[Mean_2]]-[[#This Row],[L_2]])/(3*[[#This Row],[Std_2]])),2),0)</f>
        <v>0</v>
      </c>
      <c r="BF6">
        <v>0</v>
      </c>
      <c r="BG6">
        <v>0</v>
      </c>
      <c r="BH6">
        <v>0</v>
      </c>
      <c r="BI6">
        <v>0</v>
      </c>
      <c r="BJ6">
        <v>0</v>
      </c>
      <c r="BL6">
        <v>5685000000</v>
      </c>
      <c r="BM6">
        <v>5685000000</v>
      </c>
      <c r="BO6" t="s">
        <v>83</v>
      </c>
      <c r="BP6" t="s">
        <v>77</v>
      </c>
    </row>
    <row r="7" spans="1:68">
      <c r="A7" t="s">
        <v>84</v>
      </c>
      <c r="B7" t="s">
        <v>70</v>
      </c>
      <c r="C7" t="s">
        <v>71</v>
      </c>
      <c r="D7" t="s">
        <v>85</v>
      </c>
      <c r="J7">
        <v>4500000000</v>
      </c>
      <c r="K7">
        <v>2000000000</v>
      </c>
      <c r="L7">
        <v>7000000000</v>
      </c>
      <c r="M7">
        <v>2000000000</v>
      </c>
      <c r="N7">
        <v>7000000000</v>
      </c>
      <c r="O7">
        <f>1</f>
        <v>0</v>
      </c>
      <c r="P7">
        <f>1</f>
        <v>0</v>
      </c>
      <c r="Q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7">
        <f>[[#This Row],[U_1]]-[[#This Row],[L_1]]</f>
        <v>0</v>
      </c>
      <c r="T7">
        <f>COUNTIF(Table1[[#This Row],[S0_1]:[S2_1]],"&gt;"&amp;[[#This Row],[U_1]])+COUNTIF(Table1[[#This Row],[S0_1]:[S2_1]],"&lt;"&amp;[[#This Row],[L_1]])</f>
        <v>0</v>
      </c>
      <c r="V7">
        <f>_xlfn.MINIFS(Table1[[#This Row],[S0_1]:[S2_1]],Table1[[#This Row],[S0_1]:[S2_1]],"&gt;="&amp;[[#This Row],[L_1]],Table1[[#This Row],[S0_1]:[S2_1]],"&lt;="&amp;[[#This Row],[U_1]])</f>
        <v>0</v>
      </c>
      <c r="W7">
        <f>_xlfn.MAXIFS(Table1[[#This Row],[S0_1]:[S2_1]],Table1[[#This Row],[S0_1]:[S2_1]],"&gt;="&amp;[[#This Row],[L_1]],Table1[[#This Row],[S0_1]:[S2_1]],"&lt;="&amp;[[#This Row],[U_1]])</f>
        <v>0</v>
      </c>
      <c r="X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7">
        <f>IF([[#This Row],[Std_1]]&gt;0,ROUND([[#This Row],[Range_1]]/(6*[[#This Row],[Std_1]]),2),0)</f>
        <v>0</v>
      </c>
      <c r="AA7">
        <f>IF([[#This Row],[Std_1]]&gt;0,ROUND(MIN(ABS([[#This Row],[U_1]]-[[#This Row],[Mean_1]])/(3*[[#This Row],[Std_1]]),ABS([[#This Row],[Mean_1]]-[[#This Row],[L_1]])/(3*[[#This Row],[Std_1]])),2),0)</f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3075000000</v>
      </c>
      <c r="AJ7">
        <v>3075000000</v>
      </c>
      <c r="AK7">
        <v>3075000000</v>
      </c>
      <c r="AM7">
        <v>4500000000</v>
      </c>
      <c r="AN7">
        <v>2000000000</v>
      </c>
      <c r="AO7">
        <v>7000000000</v>
      </c>
      <c r="AP7">
        <v>2000000000</v>
      </c>
      <c r="AQ7">
        <v>7000000000</v>
      </c>
      <c r="AR7">
        <f>1</f>
        <v>0</v>
      </c>
      <c r="AS7">
        <f>1</f>
        <v>0</v>
      </c>
      <c r="AT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7">
        <f>[[#This Row],[U_2]]-[[#This Row],[L_2]]</f>
        <v>0</v>
      </c>
      <c r="AW7">
        <f>COUNTIF(Table1[[#This Row],[S0_2]:[S1_2]],"&gt;"&amp;[[#This Row],[U_2]])+COUNTIF(Table1[[#This Row],[S0_2]:[S1_2]],"&lt;"&amp;[[#This Row],[L_2]])</f>
        <v>0</v>
      </c>
      <c r="AY7">
        <f>_xlfn.MINIFS(Table1[[#This Row],[S0_2]:[S1_2]],Table1[[#This Row],[S0_2]:[S1_2]],"&gt;="&amp;[[#This Row],[L_2]],Table1[[#This Row],[S0_2]:[S1_2]],"&lt;="&amp;[[#This Row],[U_2]])</f>
        <v>0</v>
      </c>
      <c r="AZ7">
        <f>_xlfn.MAXIFS(Table1[[#This Row],[S0_2]:[S1_2]],Table1[[#This Row],[S0_2]:[S1_2]],"&gt;="&amp;[[#This Row],[L_2]],Table1[[#This Row],[S0_2]:[S1_2]],"&lt;="&amp;[[#This Row],[U_2]])</f>
        <v>0</v>
      </c>
      <c r="BA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7">
        <f>IF([[#This Row],[Std_2]]&gt;0,ROUND([[#This Row],[Range_2]]/(6*[[#This Row],[Std_2]]),2),0)</f>
        <v>0</v>
      </c>
      <c r="BD7">
        <f>IF([[#This Row],[Std_2]]&gt;0,ROUND(MIN(ABS([[#This Row],[U_2]]-[[#This Row],[Mean_2]])/(3*[[#This Row],[Std_2]]),ABS([[#This Row],[Mean_2]]-[[#This Row],[L_2]])/(3*[[#This Row],[Std_2]])),2),0)</f>
        <v>0</v>
      </c>
      <c r="BF7">
        <v>0</v>
      </c>
      <c r="BG7">
        <v>0</v>
      </c>
      <c r="BH7">
        <v>0</v>
      </c>
      <c r="BI7">
        <v>0</v>
      </c>
      <c r="BJ7">
        <v>0</v>
      </c>
      <c r="BL7">
        <v>3075000000</v>
      </c>
      <c r="BM7">
        <v>3075000000</v>
      </c>
      <c r="BO7" t="s">
        <v>83</v>
      </c>
      <c r="BP7" t="s">
        <v>80</v>
      </c>
    </row>
    <row r="8" spans="1:68">
      <c r="A8" t="s">
        <v>86</v>
      </c>
      <c r="B8" t="s">
        <v>70</v>
      </c>
      <c r="C8" t="s">
        <v>71</v>
      </c>
      <c r="D8" t="s">
        <v>87</v>
      </c>
      <c r="J8">
        <v>4500000000</v>
      </c>
      <c r="K8">
        <v>2000000000</v>
      </c>
      <c r="L8">
        <v>7000000000</v>
      </c>
      <c r="M8">
        <v>2000000000</v>
      </c>
      <c r="N8">
        <v>7000000000</v>
      </c>
      <c r="O8">
        <f>1</f>
        <v>0</v>
      </c>
      <c r="P8">
        <f>1</f>
        <v>0</v>
      </c>
      <c r="Q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8">
        <f>[[#This Row],[U_1]]-[[#This Row],[L_1]]</f>
        <v>0</v>
      </c>
      <c r="T8">
        <f>COUNTIF(Table1[[#This Row],[S0_1]:[S2_1]],"&gt;"&amp;[[#This Row],[U_1]])+COUNTIF(Table1[[#This Row],[S0_1]:[S2_1]],"&lt;"&amp;[[#This Row],[L_1]])</f>
        <v>0</v>
      </c>
      <c r="V8">
        <f>_xlfn.MINIFS(Table1[[#This Row],[S0_1]:[S2_1]],Table1[[#This Row],[S0_1]:[S2_1]],"&gt;="&amp;[[#This Row],[L_1]],Table1[[#This Row],[S0_1]:[S2_1]],"&lt;="&amp;[[#This Row],[U_1]])</f>
        <v>0</v>
      </c>
      <c r="W8">
        <f>_xlfn.MAXIFS(Table1[[#This Row],[S0_1]:[S2_1]],Table1[[#This Row],[S0_1]:[S2_1]],"&gt;="&amp;[[#This Row],[L_1]],Table1[[#This Row],[S0_1]:[S2_1]],"&lt;="&amp;[[#This Row],[U_1]])</f>
        <v>0</v>
      </c>
      <c r="X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8">
        <f>IF([[#This Row],[Std_1]]&gt;0,ROUND([[#This Row],[Range_1]]/(6*[[#This Row],[Std_1]]),2),0)</f>
        <v>0</v>
      </c>
      <c r="AA8">
        <f>IF([[#This Row],[Std_1]]&gt;0,ROUND(MIN(ABS([[#This Row],[U_1]]-[[#This Row],[Mean_1]])/(3*[[#This Row],[Std_1]]),ABS([[#This Row],[Mean_1]]-[[#This Row],[L_1]])/(3*[[#This Row],[Std_1]])),2),0)</f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4376000000</v>
      </c>
      <c r="AJ8">
        <v>4376000000</v>
      </c>
      <c r="AK8">
        <v>4376000000</v>
      </c>
      <c r="AM8">
        <v>4500000000</v>
      </c>
      <c r="AN8">
        <v>2000000000</v>
      </c>
      <c r="AO8">
        <v>7000000000</v>
      </c>
      <c r="AP8">
        <v>2000000000</v>
      </c>
      <c r="AQ8">
        <v>7000000000</v>
      </c>
      <c r="AR8">
        <f>1</f>
        <v>0</v>
      </c>
      <c r="AS8">
        <f>1</f>
        <v>0</v>
      </c>
      <c r="AT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8">
        <f>[[#This Row],[U_2]]-[[#This Row],[L_2]]</f>
        <v>0</v>
      </c>
      <c r="AW8">
        <f>COUNTIF(Table1[[#This Row],[S0_2]:[S1_2]],"&gt;"&amp;[[#This Row],[U_2]])+COUNTIF(Table1[[#This Row],[S0_2]:[S1_2]],"&lt;"&amp;[[#This Row],[L_2]])</f>
        <v>0</v>
      </c>
      <c r="AY8">
        <f>_xlfn.MINIFS(Table1[[#This Row],[S0_2]:[S1_2]],Table1[[#This Row],[S0_2]:[S1_2]],"&gt;="&amp;[[#This Row],[L_2]],Table1[[#This Row],[S0_2]:[S1_2]],"&lt;="&amp;[[#This Row],[U_2]])</f>
        <v>0</v>
      </c>
      <c r="AZ8">
        <f>_xlfn.MAXIFS(Table1[[#This Row],[S0_2]:[S1_2]],Table1[[#This Row],[S0_2]:[S1_2]],"&gt;="&amp;[[#This Row],[L_2]],Table1[[#This Row],[S0_2]:[S1_2]],"&lt;="&amp;[[#This Row],[U_2]])</f>
        <v>0</v>
      </c>
      <c r="BA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8">
        <f>IF([[#This Row],[Std_2]]&gt;0,ROUND([[#This Row],[Range_2]]/(6*[[#This Row],[Std_2]]),2),0)</f>
        <v>0</v>
      </c>
      <c r="BD8">
        <f>IF([[#This Row],[Std_2]]&gt;0,ROUND(MIN(ABS([[#This Row],[U_2]]-[[#This Row],[Mean_2]])/(3*[[#This Row],[Std_2]]),ABS([[#This Row],[Mean_2]]-[[#This Row],[L_2]])/(3*[[#This Row],[Std_2]])),2),0)</f>
        <v>0</v>
      </c>
      <c r="BF8">
        <v>0</v>
      </c>
      <c r="BG8">
        <v>0</v>
      </c>
      <c r="BH8">
        <v>0</v>
      </c>
      <c r="BI8">
        <v>0</v>
      </c>
      <c r="BJ8">
        <v>0</v>
      </c>
      <c r="BL8">
        <v>4376000000</v>
      </c>
      <c r="BM8">
        <v>4376000000</v>
      </c>
      <c r="BO8" t="s">
        <v>83</v>
      </c>
      <c r="BP8" t="s">
        <v>74</v>
      </c>
    </row>
    <row r="9" spans="1:68">
      <c r="A9" t="s">
        <v>88</v>
      </c>
      <c r="B9" t="s">
        <v>70</v>
      </c>
      <c r="C9" t="s">
        <v>71</v>
      </c>
      <c r="D9" t="s">
        <v>89</v>
      </c>
      <c r="J9">
        <v>4500000000</v>
      </c>
      <c r="K9">
        <v>2000000000</v>
      </c>
      <c r="L9">
        <v>7000000000</v>
      </c>
      <c r="M9">
        <v>2000000000</v>
      </c>
      <c r="N9">
        <v>7000000000</v>
      </c>
      <c r="O9">
        <f>1</f>
        <v>0</v>
      </c>
      <c r="P9">
        <f>1</f>
        <v>0</v>
      </c>
      <c r="Q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9">
        <f>[[#This Row],[U_1]]-[[#This Row],[L_1]]</f>
        <v>0</v>
      </c>
      <c r="T9">
        <f>COUNTIF(Table1[[#This Row],[S0_1]:[S2_1]],"&gt;"&amp;[[#This Row],[U_1]])+COUNTIF(Table1[[#This Row],[S0_1]:[S2_1]],"&lt;"&amp;[[#This Row],[L_1]])</f>
        <v>0</v>
      </c>
      <c r="V9">
        <f>_xlfn.MINIFS(Table1[[#This Row],[S0_1]:[S2_1]],Table1[[#This Row],[S0_1]:[S2_1]],"&gt;="&amp;[[#This Row],[L_1]],Table1[[#This Row],[S0_1]:[S2_1]],"&lt;="&amp;[[#This Row],[U_1]])</f>
        <v>0</v>
      </c>
      <c r="W9">
        <f>_xlfn.MAXIFS(Table1[[#This Row],[S0_1]:[S2_1]],Table1[[#This Row],[S0_1]:[S2_1]],"&gt;="&amp;[[#This Row],[L_1]],Table1[[#This Row],[S0_1]:[S2_1]],"&lt;="&amp;[[#This Row],[U_1]])</f>
        <v>0</v>
      </c>
      <c r="X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9">
        <f>IF([[#This Row],[Std_1]]&gt;0,ROUND([[#This Row],[Range_1]]/(6*[[#This Row],[Std_1]]),2),0)</f>
        <v>0</v>
      </c>
      <c r="AA9">
        <f>IF([[#This Row],[Std_1]]&gt;0,ROUND(MIN(ABS([[#This Row],[U_1]]-[[#This Row],[Mean_1]])/(3*[[#This Row],[Std_1]]),ABS([[#This Row],[Mean_1]]-[[#This Row],[L_1]])/(3*[[#This Row],[Std_1]])),2),0)</f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4898000000</v>
      </c>
      <c r="AJ9">
        <v>4898000000</v>
      </c>
      <c r="AK9">
        <v>4898000000</v>
      </c>
      <c r="AM9">
        <v>4500000000</v>
      </c>
      <c r="AN9">
        <v>2000000000</v>
      </c>
      <c r="AO9">
        <v>7000000000</v>
      </c>
      <c r="AP9">
        <v>2000000000</v>
      </c>
      <c r="AQ9">
        <v>7000000000</v>
      </c>
      <c r="AR9">
        <f>1</f>
        <v>0</v>
      </c>
      <c r="AS9">
        <f>1</f>
        <v>0</v>
      </c>
      <c r="AT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9">
        <f>[[#This Row],[U_2]]-[[#This Row],[L_2]]</f>
        <v>0</v>
      </c>
      <c r="AW9">
        <f>COUNTIF(Table1[[#This Row],[S0_2]:[S1_2]],"&gt;"&amp;[[#This Row],[U_2]])+COUNTIF(Table1[[#This Row],[S0_2]:[S1_2]],"&lt;"&amp;[[#This Row],[L_2]])</f>
        <v>0</v>
      </c>
      <c r="AY9">
        <f>_xlfn.MINIFS(Table1[[#This Row],[S0_2]:[S1_2]],Table1[[#This Row],[S0_2]:[S1_2]],"&gt;="&amp;[[#This Row],[L_2]],Table1[[#This Row],[S0_2]:[S1_2]],"&lt;="&amp;[[#This Row],[U_2]])</f>
        <v>0</v>
      </c>
      <c r="AZ9">
        <f>_xlfn.MAXIFS(Table1[[#This Row],[S0_2]:[S1_2]],Table1[[#This Row],[S0_2]:[S1_2]],"&gt;="&amp;[[#This Row],[L_2]],Table1[[#This Row],[S0_2]:[S1_2]],"&lt;="&amp;[[#This Row],[U_2]])</f>
        <v>0</v>
      </c>
      <c r="BA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9">
        <f>IF([[#This Row],[Std_2]]&gt;0,ROUND([[#This Row],[Range_2]]/(6*[[#This Row],[Std_2]]),2),0)</f>
        <v>0</v>
      </c>
      <c r="BD9">
        <f>IF([[#This Row],[Std_2]]&gt;0,ROUND(MIN(ABS([[#This Row],[U_2]]-[[#This Row],[Mean_2]])/(3*[[#This Row],[Std_2]]),ABS([[#This Row],[Mean_2]]-[[#This Row],[L_2]])/(3*[[#This Row],[Std_2]])),2),0)</f>
        <v>0</v>
      </c>
      <c r="BF9">
        <v>0</v>
      </c>
      <c r="BG9">
        <v>0</v>
      </c>
      <c r="BH9">
        <v>0</v>
      </c>
      <c r="BI9">
        <v>0</v>
      </c>
      <c r="BJ9">
        <v>0</v>
      </c>
      <c r="BL9">
        <v>4898000000</v>
      </c>
      <c r="BM9">
        <v>4898000000</v>
      </c>
      <c r="BO9" t="s">
        <v>73</v>
      </c>
      <c r="BP9" t="s">
        <v>90</v>
      </c>
    </row>
    <row r="10" spans="1:68">
      <c r="A10" t="s">
        <v>91</v>
      </c>
      <c r="B10" t="s">
        <v>70</v>
      </c>
      <c r="C10" t="s">
        <v>71</v>
      </c>
      <c r="D10" t="s">
        <v>92</v>
      </c>
      <c r="J10">
        <v>4500000000</v>
      </c>
      <c r="K10">
        <v>2000000000</v>
      </c>
      <c r="L10">
        <v>7000000000</v>
      </c>
      <c r="M10">
        <v>2000000000</v>
      </c>
      <c r="N10">
        <v>7000000000</v>
      </c>
      <c r="O10">
        <f>1</f>
        <v>0</v>
      </c>
      <c r="P10">
        <f>1</f>
        <v>0</v>
      </c>
      <c r="Q1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0">
        <f>[[#This Row],[U_1]]-[[#This Row],[L_1]]</f>
        <v>0</v>
      </c>
      <c r="T10">
        <f>COUNTIF(Table1[[#This Row],[S0_1]:[S2_1]],"&gt;"&amp;[[#This Row],[U_1]])+COUNTIF(Table1[[#This Row],[S0_1]:[S2_1]],"&lt;"&amp;[[#This Row],[L_1]])</f>
        <v>0</v>
      </c>
      <c r="V10">
        <f>_xlfn.MINIFS(Table1[[#This Row],[S0_1]:[S2_1]],Table1[[#This Row],[S0_1]:[S2_1]],"&gt;="&amp;[[#This Row],[L_1]],Table1[[#This Row],[S0_1]:[S2_1]],"&lt;="&amp;[[#This Row],[U_1]])</f>
        <v>0</v>
      </c>
      <c r="W10">
        <f>_xlfn.MAXIFS(Table1[[#This Row],[S0_1]:[S2_1]],Table1[[#This Row],[S0_1]:[S2_1]],"&gt;="&amp;[[#This Row],[L_1]],Table1[[#This Row],[S0_1]:[S2_1]],"&lt;="&amp;[[#This Row],[U_1]])</f>
        <v>0</v>
      </c>
      <c r="X1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0">
        <f>IF([[#This Row],[Std_1]]&gt;0,ROUND([[#This Row],[Range_1]]/(6*[[#This Row],[Std_1]]),2),0)</f>
        <v>0</v>
      </c>
      <c r="AA10">
        <f>IF([[#This Row],[Std_1]]&gt;0,ROUND(MIN(ABS([[#This Row],[U_1]]-[[#This Row],[Mean_1]])/(3*[[#This Row],[Std_1]]),ABS([[#This Row],[Mean_1]]-[[#This Row],[L_1]])/(3*[[#This Row],[Std_1]])),2),0)</f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5422000000</v>
      </c>
      <c r="AJ10">
        <v>5422000000</v>
      </c>
      <c r="AK10">
        <v>5422000000</v>
      </c>
      <c r="AM10">
        <v>4500000000</v>
      </c>
      <c r="AN10">
        <v>2000000000</v>
      </c>
      <c r="AO10">
        <v>7000000000</v>
      </c>
      <c r="AP10">
        <v>2000000000</v>
      </c>
      <c r="AQ10">
        <v>7000000000</v>
      </c>
      <c r="AR10">
        <f>1</f>
        <v>0</v>
      </c>
      <c r="AS10">
        <f>1</f>
        <v>0</v>
      </c>
      <c r="AT1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0">
        <f>[[#This Row],[U_2]]-[[#This Row],[L_2]]</f>
        <v>0</v>
      </c>
      <c r="AW10">
        <f>COUNTIF(Table1[[#This Row],[S0_2]:[S1_2]],"&gt;"&amp;[[#This Row],[U_2]])+COUNTIF(Table1[[#This Row],[S0_2]:[S1_2]],"&lt;"&amp;[[#This Row],[L_2]])</f>
        <v>0</v>
      </c>
      <c r="AY10">
        <f>_xlfn.MINIFS(Table1[[#This Row],[S0_2]:[S1_2]],Table1[[#This Row],[S0_2]:[S1_2]],"&gt;="&amp;[[#This Row],[L_2]],Table1[[#This Row],[S0_2]:[S1_2]],"&lt;="&amp;[[#This Row],[U_2]])</f>
        <v>0</v>
      </c>
      <c r="AZ10">
        <f>_xlfn.MAXIFS(Table1[[#This Row],[S0_2]:[S1_2]],Table1[[#This Row],[S0_2]:[S1_2]],"&gt;="&amp;[[#This Row],[L_2]],Table1[[#This Row],[S0_2]:[S1_2]],"&lt;="&amp;[[#This Row],[U_2]])</f>
        <v>0</v>
      </c>
      <c r="BA1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0">
        <f>IF([[#This Row],[Std_2]]&gt;0,ROUND([[#This Row],[Range_2]]/(6*[[#This Row],[Std_2]]),2),0)</f>
        <v>0</v>
      </c>
      <c r="BD10">
        <f>IF([[#This Row],[Std_2]]&gt;0,ROUND(MIN(ABS([[#This Row],[U_2]]-[[#This Row],[Mean_2]])/(3*[[#This Row],[Std_2]]),ABS([[#This Row],[Mean_2]]-[[#This Row],[L_2]])/(3*[[#This Row],[Std_2]])),2),0)</f>
        <v>0</v>
      </c>
      <c r="BF10">
        <v>0</v>
      </c>
      <c r="BG10">
        <v>0</v>
      </c>
      <c r="BH10">
        <v>0</v>
      </c>
      <c r="BI10">
        <v>0</v>
      </c>
      <c r="BJ10">
        <v>0</v>
      </c>
      <c r="BL10">
        <v>5422000000</v>
      </c>
      <c r="BM10">
        <v>5422000000</v>
      </c>
      <c r="BO10" t="s">
        <v>73</v>
      </c>
      <c r="BP10" t="s">
        <v>93</v>
      </c>
    </row>
    <row r="11" spans="1:68">
      <c r="A11" t="s">
        <v>94</v>
      </c>
      <c r="B11" t="s">
        <v>70</v>
      </c>
      <c r="C11" t="s">
        <v>71</v>
      </c>
      <c r="D11" t="s">
        <v>95</v>
      </c>
      <c r="J11">
        <v>4500000000</v>
      </c>
      <c r="K11">
        <v>2000000000</v>
      </c>
      <c r="L11">
        <v>7000000000</v>
      </c>
      <c r="M11">
        <v>2000000000</v>
      </c>
      <c r="N11">
        <v>7000000000</v>
      </c>
      <c r="O11">
        <f>1</f>
        <v>0</v>
      </c>
      <c r="P11">
        <f>1</f>
        <v>0</v>
      </c>
      <c r="Q1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1">
        <f>[[#This Row],[U_1]]-[[#This Row],[L_1]]</f>
        <v>0</v>
      </c>
      <c r="T11">
        <f>COUNTIF(Table1[[#This Row],[S0_1]:[S2_1]],"&gt;"&amp;[[#This Row],[U_1]])+COUNTIF(Table1[[#This Row],[S0_1]:[S2_1]],"&lt;"&amp;[[#This Row],[L_1]])</f>
        <v>0</v>
      </c>
      <c r="V11">
        <f>_xlfn.MINIFS(Table1[[#This Row],[S0_1]:[S2_1]],Table1[[#This Row],[S0_1]:[S2_1]],"&gt;="&amp;[[#This Row],[L_1]],Table1[[#This Row],[S0_1]:[S2_1]],"&lt;="&amp;[[#This Row],[U_1]])</f>
        <v>0</v>
      </c>
      <c r="W11">
        <f>_xlfn.MAXIFS(Table1[[#This Row],[S0_1]:[S2_1]],Table1[[#This Row],[S0_1]:[S2_1]],"&gt;="&amp;[[#This Row],[L_1]],Table1[[#This Row],[S0_1]:[S2_1]],"&lt;="&amp;[[#This Row],[U_1]])</f>
        <v>0</v>
      </c>
      <c r="X1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1">
        <f>IF([[#This Row],[Std_1]]&gt;0,ROUND([[#This Row],[Range_1]]/(6*[[#This Row],[Std_1]]),2),0)</f>
        <v>0</v>
      </c>
      <c r="AA11">
        <f>IF([[#This Row],[Std_1]]&gt;0,ROUND(MIN(ABS([[#This Row],[U_1]]-[[#This Row],[Mean_1]])/(3*[[#This Row],[Std_1]]),ABS([[#This Row],[Mean_1]]-[[#This Row],[L_1]])/(3*[[#This Row],[Std_1]])),2),0)</f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5685000000</v>
      </c>
      <c r="AJ11">
        <v>5685000000</v>
      </c>
      <c r="AK11">
        <v>5685000000</v>
      </c>
      <c r="AM11">
        <v>4500000000</v>
      </c>
      <c r="AN11">
        <v>2000000000</v>
      </c>
      <c r="AO11">
        <v>7000000000</v>
      </c>
      <c r="AP11">
        <v>2000000000</v>
      </c>
      <c r="AQ11">
        <v>7000000000</v>
      </c>
      <c r="AR11">
        <f>1</f>
        <v>0</v>
      </c>
      <c r="AS11">
        <f>1</f>
        <v>0</v>
      </c>
      <c r="AT1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1">
        <f>[[#This Row],[U_2]]-[[#This Row],[L_2]]</f>
        <v>0</v>
      </c>
      <c r="AW11">
        <f>COUNTIF(Table1[[#This Row],[S0_2]:[S1_2]],"&gt;"&amp;[[#This Row],[U_2]])+COUNTIF(Table1[[#This Row],[S0_2]:[S1_2]],"&lt;"&amp;[[#This Row],[L_2]])</f>
        <v>0</v>
      </c>
      <c r="AY11">
        <f>_xlfn.MINIFS(Table1[[#This Row],[S0_2]:[S1_2]],Table1[[#This Row],[S0_2]:[S1_2]],"&gt;="&amp;[[#This Row],[L_2]],Table1[[#This Row],[S0_2]:[S1_2]],"&lt;="&amp;[[#This Row],[U_2]])</f>
        <v>0</v>
      </c>
      <c r="AZ11">
        <f>_xlfn.MAXIFS(Table1[[#This Row],[S0_2]:[S1_2]],Table1[[#This Row],[S0_2]:[S1_2]],"&gt;="&amp;[[#This Row],[L_2]],Table1[[#This Row],[S0_2]:[S1_2]],"&lt;="&amp;[[#This Row],[U_2]])</f>
        <v>0</v>
      </c>
      <c r="BA1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1">
        <f>IF([[#This Row],[Std_2]]&gt;0,ROUND([[#This Row],[Range_2]]/(6*[[#This Row],[Std_2]]),2),0)</f>
        <v>0</v>
      </c>
      <c r="BD11">
        <f>IF([[#This Row],[Std_2]]&gt;0,ROUND(MIN(ABS([[#This Row],[U_2]]-[[#This Row],[Mean_2]])/(3*[[#This Row],[Std_2]]),ABS([[#This Row],[Mean_2]]-[[#This Row],[L_2]])/(3*[[#This Row],[Std_2]])),2),0)</f>
        <v>0</v>
      </c>
      <c r="BF11">
        <v>0</v>
      </c>
      <c r="BG11">
        <v>0</v>
      </c>
      <c r="BH11">
        <v>0</v>
      </c>
      <c r="BI11">
        <v>0</v>
      </c>
      <c r="BJ11">
        <v>0</v>
      </c>
      <c r="BL11">
        <v>5685000000</v>
      </c>
      <c r="BM11">
        <v>5685000000</v>
      </c>
      <c r="BO11" t="s">
        <v>96</v>
      </c>
      <c r="BP11" t="s">
        <v>77</v>
      </c>
    </row>
    <row r="12" spans="1:68">
      <c r="A12" t="s">
        <v>97</v>
      </c>
      <c r="B12" t="s">
        <v>70</v>
      </c>
      <c r="C12" t="s">
        <v>71</v>
      </c>
      <c r="D12" t="s">
        <v>98</v>
      </c>
      <c r="J12">
        <v>4500000000</v>
      </c>
      <c r="K12">
        <v>2000000000</v>
      </c>
      <c r="L12">
        <v>7000000000</v>
      </c>
      <c r="M12">
        <v>2000000000</v>
      </c>
      <c r="N12">
        <v>7000000000</v>
      </c>
      <c r="O12">
        <f>1</f>
        <v>0</v>
      </c>
      <c r="P12">
        <f>1</f>
        <v>0</v>
      </c>
      <c r="Q1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2">
        <f>[[#This Row],[U_1]]-[[#This Row],[L_1]]</f>
        <v>0</v>
      </c>
      <c r="T12">
        <f>COUNTIF(Table1[[#This Row],[S0_1]:[S2_1]],"&gt;"&amp;[[#This Row],[U_1]])+COUNTIF(Table1[[#This Row],[S0_1]:[S2_1]],"&lt;"&amp;[[#This Row],[L_1]])</f>
        <v>0</v>
      </c>
      <c r="V12">
        <f>_xlfn.MINIFS(Table1[[#This Row],[S0_1]:[S2_1]],Table1[[#This Row],[S0_1]:[S2_1]],"&gt;="&amp;[[#This Row],[L_1]],Table1[[#This Row],[S0_1]:[S2_1]],"&lt;="&amp;[[#This Row],[U_1]])</f>
        <v>0</v>
      </c>
      <c r="W12">
        <f>_xlfn.MAXIFS(Table1[[#This Row],[S0_1]:[S2_1]],Table1[[#This Row],[S0_1]:[S2_1]],"&gt;="&amp;[[#This Row],[L_1]],Table1[[#This Row],[S0_1]:[S2_1]],"&lt;="&amp;[[#This Row],[U_1]])</f>
        <v>0</v>
      </c>
      <c r="X1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2">
        <f>IF([[#This Row],[Std_1]]&gt;0,ROUND([[#This Row],[Range_1]]/(6*[[#This Row],[Std_1]]),2),0)</f>
        <v>0</v>
      </c>
      <c r="AA12">
        <f>IF([[#This Row],[Std_1]]&gt;0,ROUND(MIN(ABS([[#This Row],[U_1]]-[[#This Row],[Mean_1]])/(3*[[#This Row],[Std_1]]),ABS([[#This Row],[Mean_1]]-[[#This Row],[L_1]])/(3*[[#This Row],[Std_1]])),2),0)</f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5423000000</v>
      </c>
      <c r="AJ12">
        <v>5423000000</v>
      </c>
      <c r="AK12">
        <v>5423000000</v>
      </c>
      <c r="AM12">
        <v>4500000000</v>
      </c>
      <c r="AN12">
        <v>2000000000</v>
      </c>
      <c r="AO12">
        <v>7000000000</v>
      </c>
      <c r="AP12">
        <v>2000000000</v>
      </c>
      <c r="AQ12">
        <v>7000000000</v>
      </c>
      <c r="AR12">
        <f>1</f>
        <v>0</v>
      </c>
      <c r="AS12">
        <f>1</f>
        <v>0</v>
      </c>
      <c r="AT1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2">
        <f>[[#This Row],[U_2]]-[[#This Row],[L_2]]</f>
        <v>0</v>
      </c>
      <c r="AW12">
        <f>COUNTIF(Table1[[#This Row],[S0_2]:[S1_2]],"&gt;"&amp;[[#This Row],[U_2]])+COUNTIF(Table1[[#This Row],[S0_2]:[S1_2]],"&lt;"&amp;[[#This Row],[L_2]])</f>
        <v>0</v>
      </c>
      <c r="AY12">
        <f>_xlfn.MINIFS(Table1[[#This Row],[S0_2]:[S1_2]],Table1[[#This Row],[S0_2]:[S1_2]],"&gt;="&amp;[[#This Row],[L_2]],Table1[[#This Row],[S0_2]:[S1_2]],"&lt;="&amp;[[#This Row],[U_2]])</f>
        <v>0</v>
      </c>
      <c r="AZ12">
        <f>_xlfn.MAXIFS(Table1[[#This Row],[S0_2]:[S1_2]],Table1[[#This Row],[S0_2]:[S1_2]],"&gt;="&amp;[[#This Row],[L_2]],Table1[[#This Row],[S0_2]:[S1_2]],"&lt;="&amp;[[#This Row],[U_2]])</f>
        <v>0</v>
      </c>
      <c r="BA1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2">
        <f>IF([[#This Row],[Std_2]]&gt;0,ROUND([[#This Row],[Range_2]]/(6*[[#This Row],[Std_2]]),2),0)</f>
        <v>0</v>
      </c>
      <c r="BD12">
        <f>IF([[#This Row],[Std_2]]&gt;0,ROUND(MIN(ABS([[#This Row],[U_2]]-[[#This Row],[Mean_2]])/(3*[[#This Row],[Std_2]]),ABS([[#This Row],[Mean_2]]-[[#This Row],[L_2]])/(3*[[#This Row],[Std_2]])),2),0)</f>
        <v>0</v>
      </c>
      <c r="BF12">
        <v>0</v>
      </c>
      <c r="BG12">
        <v>0</v>
      </c>
      <c r="BH12">
        <v>0</v>
      </c>
      <c r="BI12">
        <v>0</v>
      </c>
      <c r="BJ12">
        <v>0</v>
      </c>
      <c r="BL12">
        <v>5423000000</v>
      </c>
      <c r="BM12">
        <v>5423000000</v>
      </c>
      <c r="BO12" t="s">
        <v>83</v>
      </c>
      <c r="BP12" t="s">
        <v>93</v>
      </c>
    </row>
    <row r="13" spans="1:68">
      <c r="A13" t="s">
        <v>99</v>
      </c>
      <c r="B13" t="s">
        <v>70</v>
      </c>
      <c r="C13" t="s">
        <v>71</v>
      </c>
      <c r="D13" t="s">
        <v>100</v>
      </c>
      <c r="J13">
        <v>4500000000</v>
      </c>
      <c r="K13">
        <v>2000000000</v>
      </c>
      <c r="L13">
        <v>7000000000</v>
      </c>
      <c r="M13">
        <v>2000000000</v>
      </c>
      <c r="N13">
        <v>7000000000</v>
      </c>
      <c r="O13">
        <f>1</f>
        <v>0</v>
      </c>
      <c r="P13">
        <f>1</f>
        <v>0</v>
      </c>
      <c r="Q1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3">
        <f>[[#This Row],[U_1]]-[[#This Row],[L_1]]</f>
        <v>0</v>
      </c>
      <c r="T13">
        <f>COUNTIF(Table1[[#This Row],[S0_1]:[S2_1]],"&gt;"&amp;[[#This Row],[U_1]])+COUNTIF(Table1[[#This Row],[S0_1]:[S2_1]],"&lt;"&amp;[[#This Row],[L_1]])</f>
        <v>0</v>
      </c>
      <c r="V13">
        <f>_xlfn.MINIFS(Table1[[#This Row],[S0_1]:[S2_1]],Table1[[#This Row],[S0_1]:[S2_1]],"&gt;="&amp;[[#This Row],[L_1]],Table1[[#This Row],[S0_1]:[S2_1]],"&lt;="&amp;[[#This Row],[U_1]])</f>
        <v>0</v>
      </c>
      <c r="W13">
        <f>_xlfn.MAXIFS(Table1[[#This Row],[S0_1]:[S2_1]],Table1[[#This Row],[S0_1]:[S2_1]],"&gt;="&amp;[[#This Row],[L_1]],Table1[[#This Row],[S0_1]:[S2_1]],"&lt;="&amp;[[#This Row],[U_1]])</f>
        <v>0</v>
      </c>
      <c r="X1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3">
        <f>IF([[#This Row],[Std_1]]&gt;0,ROUND([[#This Row],[Range_1]]/(6*[[#This Row],[Std_1]]),2),0)</f>
        <v>0</v>
      </c>
      <c r="AA13">
        <f>IF([[#This Row],[Std_1]]&gt;0,ROUND(MIN(ABS([[#This Row],[U_1]]-[[#This Row],[Mean_1]])/(3*[[#This Row],[Std_1]]),ABS([[#This Row],[Mean_1]]-[[#This Row],[L_1]])/(3*[[#This Row],[Std_1]])),2),0)</f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4900000000</v>
      </c>
      <c r="AJ13">
        <v>4900000000</v>
      </c>
      <c r="AK13">
        <v>4900000000</v>
      </c>
      <c r="AM13">
        <v>4500000000</v>
      </c>
      <c r="AN13">
        <v>2000000000</v>
      </c>
      <c r="AO13">
        <v>7000000000</v>
      </c>
      <c r="AP13">
        <v>2000000000</v>
      </c>
      <c r="AQ13">
        <v>7000000000</v>
      </c>
      <c r="AR13">
        <f>1</f>
        <v>0</v>
      </c>
      <c r="AS13">
        <f>1</f>
        <v>0</v>
      </c>
      <c r="AT1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3">
        <f>[[#This Row],[U_2]]-[[#This Row],[L_2]]</f>
        <v>0</v>
      </c>
      <c r="AW13">
        <f>COUNTIF(Table1[[#This Row],[S0_2]:[S1_2]],"&gt;"&amp;[[#This Row],[U_2]])+COUNTIF(Table1[[#This Row],[S0_2]:[S1_2]],"&lt;"&amp;[[#This Row],[L_2]])</f>
        <v>0</v>
      </c>
      <c r="AY13">
        <f>_xlfn.MINIFS(Table1[[#This Row],[S0_2]:[S1_2]],Table1[[#This Row],[S0_2]:[S1_2]],"&gt;="&amp;[[#This Row],[L_2]],Table1[[#This Row],[S0_2]:[S1_2]],"&lt;="&amp;[[#This Row],[U_2]])</f>
        <v>0</v>
      </c>
      <c r="AZ13">
        <f>_xlfn.MAXIFS(Table1[[#This Row],[S0_2]:[S1_2]],Table1[[#This Row],[S0_2]:[S1_2]],"&gt;="&amp;[[#This Row],[L_2]],Table1[[#This Row],[S0_2]:[S1_2]],"&lt;="&amp;[[#This Row],[U_2]])</f>
        <v>0</v>
      </c>
      <c r="BA1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3">
        <f>IF([[#This Row],[Std_2]]&gt;0,ROUND([[#This Row],[Range_2]]/(6*[[#This Row],[Std_2]]),2),0)</f>
        <v>0</v>
      </c>
      <c r="BD13">
        <f>IF([[#This Row],[Std_2]]&gt;0,ROUND(MIN(ABS([[#This Row],[U_2]]-[[#This Row],[Mean_2]])/(3*[[#This Row],[Std_2]]),ABS([[#This Row],[Mean_2]]-[[#This Row],[L_2]])/(3*[[#This Row],[Std_2]])),2),0)</f>
        <v>0</v>
      </c>
      <c r="BF13">
        <v>0</v>
      </c>
      <c r="BG13">
        <v>0</v>
      </c>
      <c r="BH13">
        <v>0</v>
      </c>
      <c r="BI13">
        <v>0</v>
      </c>
      <c r="BJ13">
        <v>0</v>
      </c>
      <c r="BL13">
        <v>4900000000</v>
      </c>
      <c r="BM13">
        <v>4900000000</v>
      </c>
      <c r="BO13" t="s">
        <v>83</v>
      </c>
      <c r="BP13" t="s">
        <v>90</v>
      </c>
    </row>
    <row r="14" spans="1:68">
      <c r="A14" t="s">
        <v>101</v>
      </c>
      <c r="B14" t="s">
        <v>70</v>
      </c>
      <c r="C14" t="s">
        <v>71</v>
      </c>
      <c r="D14" t="s">
        <v>102</v>
      </c>
      <c r="J14">
        <v>4500000000</v>
      </c>
      <c r="K14">
        <v>2000000000</v>
      </c>
      <c r="L14">
        <v>7000000000</v>
      </c>
      <c r="M14">
        <v>2000000000</v>
      </c>
      <c r="N14">
        <v>7000000000</v>
      </c>
      <c r="O14">
        <f>1</f>
        <v>0</v>
      </c>
      <c r="P14">
        <f>1</f>
        <v>0</v>
      </c>
      <c r="Q1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4">
        <f>[[#This Row],[U_1]]-[[#This Row],[L_1]]</f>
        <v>0</v>
      </c>
      <c r="T14">
        <f>COUNTIF(Table1[[#This Row],[S0_1]:[S2_1]],"&gt;"&amp;[[#This Row],[U_1]])+COUNTIF(Table1[[#This Row],[S0_1]:[S2_1]],"&lt;"&amp;[[#This Row],[L_1]])</f>
        <v>0</v>
      </c>
      <c r="V14">
        <f>_xlfn.MINIFS(Table1[[#This Row],[S0_1]:[S2_1]],Table1[[#This Row],[S0_1]:[S2_1]],"&gt;="&amp;[[#This Row],[L_1]],Table1[[#This Row],[S0_1]:[S2_1]],"&lt;="&amp;[[#This Row],[U_1]])</f>
        <v>0</v>
      </c>
      <c r="W14">
        <f>_xlfn.MAXIFS(Table1[[#This Row],[S0_1]:[S2_1]],Table1[[#This Row],[S0_1]:[S2_1]],"&gt;="&amp;[[#This Row],[L_1]],Table1[[#This Row],[S0_1]:[S2_1]],"&lt;="&amp;[[#This Row],[U_1]])</f>
        <v>0</v>
      </c>
      <c r="X1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4">
        <f>IF([[#This Row],[Std_1]]&gt;0,ROUND([[#This Row],[Range_1]]/(6*[[#This Row],[Std_1]]),2),0)</f>
        <v>0</v>
      </c>
      <c r="AA14">
        <f>IF([[#This Row],[Std_1]]&gt;0,ROUND(MIN(ABS([[#This Row],[U_1]]-[[#This Row],[Mean_1]])/(3*[[#This Row],[Std_1]]),ABS([[#This Row],[Mean_1]]-[[#This Row],[L_1]])/(3*[[#This Row],[Std_1]])),2),0)</f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4377000000</v>
      </c>
      <c r="AJ14">
        <v>4377000000</v>
      </c>
      <c r="AK14">
        <v>4377000000</v>
      </c>
      <c r="AM14">
        <v>4500000000</v>
      </c>
      <c r="AN14">
        <v>2000000000</v>
      </c>
      <c r="AO14">
        <v>7000000000</v>
      </c>
      <c r="AP14">
        <v>2000000000</v>
      </c>
      <c r="AQ14">
        <v>7000000000</v>
      </c>
      <c r="AR14">
        <f>1</f>
        <v>0</v>
      </c>
      <c r="AS14">
        <f>1</f>
        <v>0</v>
      </c>
      <c r="AT1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4">
        <f>[[#This Row],[U_2]]-[[#This Row],[L_2]]</f>
        <v>0</v>
      </c>
      <c r="AW14">
        <f>COUNTIF(Table1[[#This Row],[S0_2]:[S1_2]],"&gt;"&amp;[[#This Row],[U_2]])+COUNTIF(Table1[[#This Row],[S0_2]:[S1_2]],"&lt;"&amp;[[#This Row],[L_2]])</f>
        <v>0</v>
      </c>
      <c r="AY14">
        <f>_xlfn.MINIFS(Table1[[#This Row],[S0_2]:[S1_2]],Table1[[#This Row],[S0_2]:[S1_2]],"&gt;="&amp;[[#This Row],[L_2]],Table1[[#This Row],[S0_2]:[S1_2]],"&lt;="&amp;[[#This Row],[U_2]])</f>
        <v>0</v>
      </c>
      <c r="AZ14">
        <f>_xlfn.MAXIFS(Table1[[#This Row],[S0_2]:[S1_2]],Table1[[#This Row],[S0_2]:[S1_2]],"&gt;="&amp;[[#This Row],[L_2]],Table1[[#This Row],[S0_2]:[S1_2]],"&lt;="&amp;[[#This Row],[U_2]])</f>
        <v>0</v>
      </c>
      <c r="BA1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4">
        <f>IF([[#This Row],[Std_2]]&gt;0,ROUND([[#This Row],[Range_2]]/(6*[[#This Row],[Std_2]]),2),0)</f>
        <v>0</v>
      </c>
      <c r="BD14">
        <f>IF([[#This Row],[Std_2]]&gt;0,ROUND(MIN(ABS([[#This Row],[U_2]]-[[#This Row],[Mean_2]])/(3*[[#This Row],[Std_2]]),ABS([[#This Row],[Mean_2]]-[[#This Row],[L_2]])/(3*[[#This Row],[Std_2]])),2),0)</f>
        <v>0</v>
      </c>
      <c r="BF14">
        <v>0</v>
      </c>
      <c r="BG14">
        <v>0</v>
      </c>
      <c r="BH14">
        <v>0</v>
      </c>
      <c r="BI14">
        <v>0</v>
      </c>
      <c r="BJ14">
        <v>0</v>
      </c>
      <c r="BL14">
        <v>4377000000</v>
      </c>
      <c r="BM14">
        <v>4377000000</v>
      </c>
      <c r="BO14" t="s">
        <v>96</v>
      </c>
      <c r="BP14" t="s">
        <v>74</v>
      </c>
    </row>
    <row r="15" spans="1:68">
      <c r="A15" t="s">
        <v>103</v>
      </c>
      <c r="B15" t="s">
        <v>70</v>
      </c>
      <c r="C15" t="s">
        <v>71</v>
      </c>
      <c r="D15" t="s">
        <v>104</v>
      </c>
      <c r="J15">
        <v>4500000000</v>
      </c>
      <c r="K15">
        <v>2000000000</v>
      </c>
      <c r="L15">
        <v>7000000000</v>
      </c>
      <c r="M15">
        <v>2000000000</v>
      </c>
      <c r="N15">
        <v>7000000000</v>
      </c>
      <c r="O15">
        <f>1</f>
        <v>0</v>
      </c>
      <c r="P15">
        <f>1</f>
        <v>0</v>
      </c>
      <c r="Q1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5">
        <f>[[#This Row],[U_1]]-[[#This Row],[L_1]]</f>
        <v>0</v>
      </c>
      <c r="T15">
        <f>COUNTIF(Table1[[#This Row],[S0_1]:[S2_1]],"&gt;"&amp;[[#This Row],[U_1]])+COUNTIF(Table1[[#This Row],[S0_1]:[S2_1]],"&lt;"&amp;[[#This Row],[L_1]])</f>
        <v>0</v>
      </c>
      <c r="V15">
        <f>_xlfn.MINIFS(Table1[[#This Row],[S0_1]:[S2_1]],Table1[[#This Row],[S0_1]:[S2_1]],"&gt;="&amp;[[#This Row],[L_1]],Table1[[#This Row],[S0_1]:[S2_1]],"&lt;="&amp;[[#This Row],[U_1]])</f>
        <v>0</v>
      </c>
      <c r="W15">
        <f>_xlfn.MAXIFS(Table1[[#This Row],[S0_1]:[S2_1]],Table1[[#This Row],[S0_1]:[S2_1]],"&gt;="&amp;[[#This Row],[L_1]],Table1[[#This Row],[S0_1]:[S2_1]],"&lt;="&amp;[[#This Row],[U_1]])</f>
        <v>0</v>
      </c>
      <c r="X1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5">
        <f>IF([[#This Row],[Std_1]]&gt;0,ROUND([[#This Row],[Range_1]]/(6*[[#This Row],[Std_1]]),2),0)</f>
        <v>0</v>
      </c>
      <c r="AA15">
        <f>IF([[#This Row],[Std_1]]&gt;0,ROUND(MIN(ABS([[#This Row],[U_1]]-[[#This Row],[Mean_1]])/(3*[[#This Row],[Std_1]]),ABS([[#This Row],[Mean_1]]-[[#This Row],[L_1]])/(3*[[#This Row],[Std_1]])),2),0)</f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3856000000</v>
      </c>
      <c r="AJ15">
        <v>3856000000</v>
      </c>
      <c r="AK15">
        <v>3856000000</v>
      </c>
      <c r="AM15">
        <v>4500000000</v>
      </c>
      <c r="AN15">
        <v>2000000000</v>
      </c>
      <c r="AO15">
        <v>7000000000</v>
      </c>
      <c r="AP15">
        <v>2000000000</v>
      </c>
      <c r="AQ15">
        <v>7000000000</v>
      </c>
      <c r="AR15">
        <f>1</f>
        <v>0</v>
      </c>
      <c r="AS15">
        <f>1</f>
        <v>0</v>
      </c>
      <c r="AT1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5">
        <f>[[#This Row],[U_2]]-[[#This Row],[L_2]]</f>
        <v>0</v>
      </c>
      <c r="AW15">
        <f>COUNTIF(Table1[[#This Row],[S0_2]:[S1_2]],"&gt;"&amp;[[#This Row],[U_2]])+COUNTIF(Table1[[#This Row],[S0_2]:[S1_2]],"&lt;"&amp;[[#This Row],[L_2]])</f>
        <v>0</v>
      </c>
      <c r="AY15">
        <f>_xlfn.MINIFS(Table1[[#This Row],[S0_2]:[S1_2]],Table1[[#This Row],[S0_2]:[S1_2]],"&gt;="&amp;[[#This Row],[L_2]],Table1[[#This Row],[S0_2]:[S1_2]],"&lt;="&amp;[[#This Row],[U_2]])</f>
        <v>0</v>
      </c>
      <c r="AZ15">
        <f>_xlfn.MAXIFS(Table1[[#This Row],[S0_2]:[S1_2]],Table1[[#This Row],[S0_2]:[S1_2]],"&gt;="&amp;[[#This Row],[L_2]],Table1[[#This Row],[S0_2]:[S1_2]],"&lt;="&amp;[[#This Row],[U_2]])</f>
        <v>0</v>
      </c>
      <c r="BA1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5">
        <f>IF([[#This Row],[Std_2]]&gt;0,ROUND([[#This Row],[Range_2]]/(6*[[#This Row],[Std_2]]),2),0)</f>
        <v>0</v>
      </c>
      <c r="BD15">
        <f>IF([[#This Row],[Std_2]]&gt;0,ROUND(MIN(ABS([[#This Row],[U_2]]-[[#This Row],[Mean_2]])/(3*[[#This Row],[Std_2]]),ABS([[#This Row],[Mean_2]]-[[#This Row],[L_2]])/(3*[[#This Row],[Std_2]])),2),0)</f>
        <v>0</v>
      </c>
      <c r="BF15">
        <v>0</v>
      </c>
      <c r="BG15">
        <v>0</v>
      </c>
      <c r="BH15">
        <v>0</v>
      </c>
      <c r="BI15">
        <v>0</v>
      </c>
      <c r="BJ15">
        <v>0</v>
      </c>
      <c r="BL15">
        <v>3856000000</v>
      </c>
      <c r="BM15">
        <v>3856000000</v>
      </c>
      <c r="BO15" t="s">
        <v>73</v>
      </c>
      <c r="BP15" t="s">
        <v>105</v>
      </c>
    </row>
    <row r="16" spans="1:68">
      <c r="A16" t="s">
        <v>106</v>
      </c>
      <c r="B16" t="s">
        <v>70</v>
      </c>
      <c r="C16" t="s">
        <v>71</v>
      </c>
      <c r="D16" t="s">
        <v>107</v>
      </c>
      <c r="J16">
        <v>4500000000</v>
      </c>
      <c r="K16">
        <v>2000000000</v>
      </c>
      <c r="L16">
        <v>7000000000</v>
      </c>
      <c r="M16">
        <v>2000000000</v>
      </c>
      <c r="N16">
        <v>7000000000</v>
      </c>
      <c r="O16">
        <f>1</f>
        <v>0</v>
      </c>
      <c r="P16">
        <f>1</f>
        <v>0</v>
      </c>
      <c r="Q1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6">
        <f>[[#This Row],[U_1]]-[[#This Row],[L_1]]</f>
        <v>0</v>
      </c>
      <c r="T16">
        <f>COUNTIF(Table1[[#This Row],[S0_1]:[S2_1]],"&gt;"&amp;[[#This Row],[U_1]])+COUNTIF(Table1[[#This Row],[S0_1]:[S2_1]],"&lt;"&amp;[[#This Row],[L_1]])</f>
        <v>0</v>
      </c>
      <c r="V16">
        <f>_xlfn.MINIFS(Table1[[#This Row],[S0_1]:[S2_1]],Table1[[#This Row],[S0_1]:[S2_1]],"&gt;="&amp;[[#This Row],[L_1]],Table1[[#This Row],[S0_1]:[S2_1]],"&lt;="&amp;[[#This Row],[U_1]])</f>
        <v>0</v>
      </c>
      <c r="W16">
        <f>_xlfn.MAXIFS(Table1[[#This Row],[S0_1]:[S2_1]],Table1[[#This Row],[S0_1]:[S2_1]],"&gt;="&amp;[[#This Row],[L_1]],Table1[[#This Row],[S0_1]:[S2_1]],"&lt;="&amp;[[#This Row],[U_1]])</f>
        <v>0</v>
      </c>
      <c r="X1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6">
        <f>IF([[#This Row],[Std_1]]&gt;0,ROUND([[#This Row],[Range_1]]/(6*[[#This Row],[Std_1]]),2),0)</f>
        <v>0</v>
      </c>
      <c r="AA16">
        <f>IF([[#This Row],[Std_1]]&gt;0,ROUND(MIN(ABS([[#This Row],[U_1]]-[[#This Row],[Mean_1]])/(3*[[#This Row],[Std_1]]),ABS([[#This Row],[Mean_1]]-[[#This Row],[L_1]])/(3*[[#This Row],[Std_1]])),2),0)</f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3335000000</v>
      </c>
      <c r="AJ16">
        <v>3335000000</v>
      </c>
      <c r="AK16">
        <v>3335000000</v>
      </c>
      <c r="AM16">
        <v>4500000000</v>
      </c>
      <c r="AN16">
        <v>2000000000</v>
      </c>
      <c r="AO16">
        <v>7000000000</v>
      </c>
      <c r="AP16">
        <v>2000000000</v>
      </c>
      <c r="AQ16">
        <v>7000000000</v>
      </c>
      <c r="AR16">
        <f>1</f>
        <v>0</v>
      </c>
      <c r="AS16">
        <f>1</f>
        <v>0</v>
      </c>
      <c r="AT1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6">
        <f>[[#This Row],[U_2]]-[[#This Row],[L_2]]</f>
        <v>0</v>
      </c>
      <c r="AW16">
        <f>COUNTIF(Table1[[#This Row],[S0_2]:[S1_2]],"&gt;"&amp;[[#This Row],[U_2]])+COUNTIF(Table1[[#This Row],[S0_2]:[S1_2]],"&lt;"&amp;[[#This Row],[L_2]])</f>
        <v>0</v>
      </c>
      <c r="AY16">
        <f>_xlfn.MINIFS(Table1[[#This Row],[S0_2]:[S1_2]],Table1[[#This Row],[S0_2]:[S1_2]],"&gt;="&amp;[[#This Row],[L_2]],Table1[[#This Row],[S0_2]:[S1_2]],"&lt;="&amp;[[#This Row],[U_2]])</f>
        <v>0</v>
      </c>
      <c r="AZ16">
        <f>_xlfn.MAXIFS(Table1[[#This Row],[S0_2]:[S1_2]],Table1[[#This Row],[S0_2]:[S1_2]],"&gt;="&amp;[[#This Row],[L_2]],Table1[[#This Row],[S0_2]:[S1_2]],"&lt;="&amp;[[#This Row],[U_2]])</f>
        <v>0</v>
      </c>
      <c r="BA1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6">
        <f>IF([[#This Row],[Std_2]]&gt;0,ROUND([[#This Row],[Range_2]]/(6*[[#This Row],[Std_2]]),2),0)</f>
        <v>0</v>
      </c>
      <c r="BD16">
        <f>IF([[#This Row],[Std_2]]&gt;0,ROUND(MIN(ABS([[#This Row],[U_2]]-[[#This Row],[Mean_2]])/(3*[[#This Row],[Std_2]]),ABS([[#This Row],[Mean_2]]-[[#This Row],[L_2]])/(3*[[#This Row],[Std_2]])),2),0)</f>
        <v>0</v>
      </c>
      <c r="BF16">
        <v>0</v>
      </c>
      <c r="BG16">
        <v>0</v>
      </c>
      <c r="BH16">
        <v>0</v>
      </c>
      <c r="BI16">
        <v>0</v>
      </c>
      <c r="BJ16">
        <v>0</v>
      </c>
      <c r="BL16">
        <v>3335000000</v>
      </c>
      <c r="BM16">
        <v>3335000000</v>
      </c>
      <c r="BO16" t="s">
        <v>73</v>
      </c>
      <c r="BP16" t="s">
        <v>108</v>
      </c>
    </row>
    <row r="17" spans="1:68">
      <c r="A17" t="s">
        <v>109</v>
      </c>
      <c r="B17" t="s">
        <v>70</v>
      </c>
      <c r="C17" t="s">
        <v>71</v>
      </c>
      <c r="D17" t="s">
        <v>110</v>
      </c>
      <c r="J17">
        <v>4500000000</v>
      </c>
      <c r="K17">
        <v>2000000000</v>
      </c>
      <c r="L17">
        <v>7000000000</v>
      </c>
      <c r="M17">
        <v>2000000000</v>
      </c>
      <c r="N17">
        <v>7000000000</v>
      </c>
      <c r="O17">
        <f>1</f>
        <v>0</v>
      </c>
      <c r="P17">
        <f>1</f>
        <v>0</v>
      </c>
      <c r="Q1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7">
        <f>[[#This Row],[U_1]]-[[#This Row],[L_1]]</f>
        <v>0</v>
      </c>
      <c r="T17">
        <f>COUNTIF(Table1[[#This Row],[S0_1]:[S2_1]],"&gt;"&amp;[[#This Row],[U_1]])+COUNTIF(Table1[[#This Row],[S0_1]:[S2_1]],"&lt;"&amp;[[#This Row],[L_1]])</f>
        <v>0</v>
      </c>
      <c r="V17">
        <f>_xlfn.MINIFS(Table1[[#This Row],[S0_1]:[S2_1]],Table1[[#This Row],[S0_1]:[S2_1]],"&gt;="&amp;[[#This Row],[L_1]],Table1[[#This Row],[S0_1]:[S2_1]],"&lt;="&amp;[[#This Row],[U_1]])</f>
        <v>0</v>
      </c>
      <c r="W17">
        <f>_xlfn.MAXIFS(Table1[[#This Row],[S0_1]:[S2_1]],Table1[[#This Row],[S0_1]:[S2_1]],"&gt;="&amp;[[#This Row],[L_1]],Table1[[#This Row],[S0_1]:[S2_1]],"&lt;="&amp;[[#This Row],[U_1]])</f>
        <v>0</v>
      </c>
      <c r="X1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7">
        <f>IF([[#This Row],[Std_1]]&gt;0,ROUND([[#This Row],[Range_1]]/(6*[[#This Row],[Std_1]]),2),0)</f>
        <v>0</v>
      </c>
      <c r="AA17">
        <f>IF([[#This Row],[Std_1]]&gt;0,ROUND(MIN(ABS([[#This Row],[U_1]]-[[#This Row],[Mean_1]])/(3*[[#This Row],[Std_1]]),ABS([[#This Row],[Mean_1]]-[[#This Row],[L_1]])/(3*[[#This Row],[Std_1]])),2),0)</f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3076000000</v>
      </c>
      <c r="AJ17">
        <v>3076000000</v>
      </c>
      <c r="AK17">
        <v>3076000000</v>
      </c>
      <c r="AM17">
        <v>4500000000</v>
      </c>
      <c r="AN17">
        <v>2000000000</v>
      </c>
      <c r="AO17">
        <v>7000000000</v>
      </c>
      <c r="AP17">
        <v>2000000000</v>
      </c>
      <c r="AQ17">
        <v>7000000000</v>
      </c>
      <c r="AR17">
        <f>1</f>
        <v>0</v>
      </c>
      <c r="AS17">
        <f>1</f>
        <v>0</v>
      </c>
      <c r="AT1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7">
        <f>[[#This Row],[U_2]]-[[#This Row],[L_2]]</f>
        <v>0</v>
      </c>
      <c r="AW17">
        <f>COUNTIF(Table1[[#This Row],[S0_2]:[S1_2]],"&gt;"&amp;[[#This Row],[U_2]])+COUNTIF(Table1[[#This Row],[S0_2]:[S1_2]],"&lt;"&amp;[[#This Row],[L_2]])</f>
        <v>0</v>
      </c>
      <c r="AY17">
        <f>_xlfn.MINIFS(Table1[[#This Row],[S0_2]:[S1_2]],Table1[[#This Row],[S0_2]:[S1_2]],"&gt;="&amp;[[#This Row],[L_2]],Table1[[#This Row],[S0_2]:[S1_2]],"&lt;="&amp;[[#This Row],[U_2]])</f>
        <v>0</v>
      </c>
      <c r="AZ17">
        <f>_xlfn.MAXIFS(Table1[[#This Row],[S0_2]:[S1_2]],Table1[[#This Row],[S0_2]:[S1_2]],"&gt;="&amp;[[#This Row],[L_2]],Table1[[#This Row],[S0_2]:[S1_2]],"&lt;="&amp;[[#This Row],[U_2]])</f>
        <v>0</v>
      </c>
      <c r="BA1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7">
        <f>IF([[#This Row],[Std_2]]&gt;0,ROUND([[#This Row],[Range_2]]/(6*[[#This Row],[Std_2]]),2),0)</f>
        <v>0</v>
      </c>
      <c r="BD17">
        <f>IF([[#This Row],[Std_2]]&gt;0,ROUND(MIN(ABS([[#This Row],[U_2]]-[[#This Row],[Mean_2]])/(3*[[#This Row],[Std_2]]),ABS([[#This Row],[Mean_2]]-[[#This Row],[L_2]])/(3*[[#This Row],[Std_2]])),2),0)</f>
        <v>0</v>
      </c>
      <c r="BF17">
        <v>0</v>
      </c>
      <c r="BG17">
        <v>0</v>
      </c>
      <c r="BH17">
        <v>0</v>
      </c>
      <c r="BI17">
        <v>0</v>
      </c>
      <c r="BJ17">
        <v>0</v>
      </c>
      <c r="BL17">
        <v>3076000000</v>
      </c>
      <c r="BM17">
        <v>3076000000</v>
      </c>
      <c r="BO17" t="s">
        <v>96</v>
      </c>
      <c r="BP17" t="s">
        <v>80</v>
      </c>
    </row>
    <row r="18" spans="1:68">
      <c r="A18" t="s">
        <v>111</v>
      </c>
      <c r="B18" t="s">
        <v>70</v>
      </c>
      <c r="C18" t="s">
        <v>71</v>
      </c>
      <c r="D18" t="s">
        <v>112</v>
      </c>
      <c r="J18">
        <v>4500000000</v>
      </c>
      <c r="K18">
        <v>2000000000</v>
      </c>
      <c r="L18">
        <v>7000000000</v>
      </c>
      <c r="M18">
        <v>2000000000</v>
      </c>
      <c r="N18">
        <v>7000000000</v>
      </c>
      <c r="O18">
        <f>1</f>
        <v>0</v>
      </c>
      <c r="P18">
        <f>1</f>
        <v>0</v>
      </c>
      <c r="Q1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8">
        <f>[[#This Row],[U_1]]-[[#This Row],[L_1]]</f>
        <v>0</v>
      </c>
      <c r="T18">
        <f>COUNTIF(Table1[[#This Row],[S0_1]:[S2_1]],"&gt;"&amp;[[#This Row],[U_1]])+COUNTIF(Table1[[#This Row],[S0_1]:[S2_1]],"&lt;"&amp;[[#This Row],[L_1]])</f>
        <v>0</v>
      </c>
      <c r="V18">
        <f>_xlfn.MINIFS(Table1[[#This Row],[S0_1]:[S2_1]],Table1[[#This Row],[S0_1]:[S2_1]],"&gt;="&amp;[[#This Row],[L_1]],Table1[[#This Row],[S0_1]:[S2_1]],"&lt;="&amp;[[#This Row],[U_1]])</f>
        <v>0</v>
      </c>
      <c r="W18">
        <f>_xlfn.MAXIFS(Table1[[#This Row],[S0_1]:[S2_1]],Table1[[#This Row],[S0_1]:[S2_1]],"&gt;="&amp;[[#This Row],[L_1]],Table1[[#This Row],[S0_1]:[S2_1]],"&lt;="&amp;[[#This Row],[U_1]])</f>
        <v>0</v>
      </c>
      <c r="X1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8">
        <f>IF([[#This Row],[Std_1]]&gt;0,ROUND([[#This Row],[Range_1]]/(6*[[#This Row],[Std_1]]),2),0)</f>
        <v>0</v>
      </c>
      <c r="AA18">
        <f>IF([[#This Row],[Std_1]]&gt;0,ROUND(MIN(ABS([[#This Row],[U_1]]-[[#This Row],[Mean_1]])/(3*[[#This Row],[Std_1]]),ABS([[#This Row],[Mean_1]]-[[#This Row],[L_1]])/(3*[[#This Row],[Std_1]])),2),0)</f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3334000000</v>
      </c>
      <c r="AJ18">
        <v>3334000000</v>
      </c>
      <c r="AK18">
        <v>3334000000</v>
      </c>
      <c r="AM18">
        <v>4500000000</v>
      </c>
      <c r="AN18">
        <v>2000000000</v>
      </c>
      <c r="AO18">
        <v>7000000000</v>
      </c>
      <c r="AP18">
        <v>2000000000</v>
      </c>
      <c r="AQ18">
        <v>7000000000</v>
      </c>
      <c r="AR18">
        <f>1</f>
        <v>0</v>
      </c>
      <c r="AS18">
        <f>1</f>
        <v>0</v>
      </c>
      <c r="AT1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8">
        <f>[[#This Row],[U_2]]-[[#This Row],[L_2]]</f>
        <v>0</v>
      </c>
      <c r="AW18">
        <f>COUNTIF(Table1[[#This Row],[S0_2]:[S1_2]],"&gt;"&amp;[[#This Row],[U_2]])+COUNTIF(Table1[[#This Row],[S0_2]:[S1_2]],"&lt;"&amp;[[#This Row],[L_2]])</f>
        <v>0</v>
      </c>
      <c r="AY18">
        <f>_xlfn.MINIFS(Table1[[#This Row],[S0_2]:[S1_2]],Table1[[#This Row],[S0_2]:[S1_2]],"&gt;="&amp;[[#This Row],[L_2]],Table1[[#This Row],[S0_2]:[S1_2]],"&lt;="&amp;[[#This Row],[U_2]])</f>
        <v>0</v>
      </c>
      <c r="AZ18">
        <f>_xlfn.MAXIFS(Table1[[#This Row],[S0_2]:[S1_2]],Table1[[#This Row],[S0_2]:[S1_2]],"&gt;="&amp;[[#This Row],[L_2]],Table1[[#This Row],[S0_2]:[S1_2]],"&lt;="&amp;[[#This Row],[U_2]])</f>
        <v>0</v>
      </c>
      <c r="BA1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8">
        <f>IF([[#This Row],[Std_2]]&gt;0,ROUND([[#This Row],[Range_2]]/(6*[[#This Row],[Std_2]]),2),0)</f>
        <v>0</v>
      </c>
      <c r="BD18">
        <f>IF([[#This Row],[Std_2]]&gt;0,ROUND(MIN(ABS([[#This Row],[U_2]]-[[#This Row],[Mean_2]])/(3*[[#This Row],[Std_2]]),ABS([[#This Row],[Mean_2]]-[[#This Row],[L_2]])/(3*[[#This Row],[Std_2]])),2),0)</f>
        <v>0</v>
      </c>
      <c r="BF18">
        <v>0</v>
      </c>
      <c r="BG18">
        <v>0</v>
      </c>
      <c r="BH18">
        <v>0</v>
      </c>
      <c r="BI18">
        <v>0</v>
      </c>
      <c r="BJ18">
        <v>0</v>
      </c>
      <c r="BL18">
        <v>3334000000</v>
      </c>
      <c r="BM18">
        <v>3334000000</v>
      </c>
      <c r="BO18" t="s">
        <v>83</v>
      </c>
      <c r="BP18" t="s">
        <v>108</v>
      </c>
    </row>
    <row r="19" spans="1:68">
      <c r="A19" t="s">
        <v>113</v>
      </c>
      <c r="B19" t="s">
        <v>70</v>
      </c>
      <c r="C19" t="s">
        <v>71</v>
      </c>
      <c r="D19" t="s">
        <v>114</v>
      </c>
      <c r="J19">
        <v>4500000000</v>
      </c>
      <c r="K19">
        <v>2000000000</v>
      </c>
      <c r="L19">
        <v>7000000000</v>
      </c>
      <c r="M19">
        <v>2000000000</v>
      </c>
      <c r="N19">
        <v>7000000000</v>
      </c>
      <c r="O19">
        <f>1</f>
        <v>0</v>
      </c>
      <c r="P19">
        <f>1</f>
        <v>0</v>
      </c>
      <c r="Q1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9">
        <f>[[#This Row],[U_1]]-[[#This Row],[L_1]]</f>
        <v>0</v>
      </c>
      <c r="T19">
        <f>COUNTIF(Table1[[#This Row],[S0_1]:[S2_1]],"&gt;"&amp;[[#This Row],[U_1]])+COUNTIF(Table1[[#This Row],[S0_1]:[S2_1]],"&lt;"&amp;[[#This Row],[L_1]])</f>
        <v>0</v>
      </c>
      <c r="V19">
        <f>_xlfn.MINIFS(Table1[[#This Row],[S0_1]:[S2_1]],Table1[[#This Row],[S0_1]:[S2_1]],"&gt;="&amp;[[#This Row],[L_1]],Table1[[#This Row],[S0_1]:[S2_1]],"&lt;="&amp;[[#This Row],[U_1]])</f>
        <v>0</v>
      </c>
      <c r="W19">
        <f>_xlfn.MAXIFS(Table1[[#This Row],[S0_1]:[S2_1]],Table1[[#This Row],[S0_1]:[S2_1]],"&gt;="&amp;[[#This Row],[L_1]],Table1[[#This Row],[S0_1]:[S2_1]],"&lt;="&amp;[[#This Row],[U_1]])</f>
        <v>0</v>
      </c>
      <c r="X1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9">
        <f>IF([[#This Row],[Std_1]]&gt;0,ROUND([[#This Row],[Range_1]]/(6*[[#This Row],[Std_1]]),2),0)</f>
        <v>0</v>
      </c>
      <c r="AA19">
        <f>IF([[#This Row],[Std_1]]&gt;0,ROUND(MIN(ABS([[#This Row],[U_1]]-[[#This Row],[Mean_1]])/(3*[[#This Row],[Std_1]]),ABS([[#This Row],[Mean_1]]-[[#This Row],[L_1]])/(3*[[#This Row],[Std_1]])),2),0)</f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3854000000</v>
      </c>
      <c r="AJ19">
        <v>3854000000</v>
      </c>
      <c r="AK19">
        <v>3854000000</v>
      </c>
      <c r="AM19">
        <v>4500000000</v>
      </c>
      <c r="AN19">
        <v>2000000000</v>
      </c>
      <c r="AO19">
        <v>7000000000</v>
      </c>
      <c r="AP19">
        <v>2000000000</v>
      </c>
      <c r="AQ19">
        <v>7000000000</v>
      </c>
      <c r="AR19">
        <f>1</f>
        <v>0</v>
      </c>
      <c r="AS19">
        <f>1</f>
        <v>0</v>
      </c>
      <c r="AT1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9">
        <f>[[#This Row],[U_2]]-[[#This Row],[L_2]]</f>
        <v>0</v>
      </c>
      <c r="AW19">
        <f>COUNTIF(Table1[[#This Row],[S0_2]:[S1_2]],"&gt;"&amp;[[#This Row],[U_2]])+COUNTIF(Table1[[#This Row],[S0_2]:[S1_2]],"&lt;"&amp;[[#This Row],[L_2]])</f>
        <v>0</v>
      </c>
      <c r="AY19">
        <f>_xlfn.MINIFS(Table1[[#This Row],[S0_2]:[S1_2]],Table1[[#This Row],[S0_2]:[S1_2]],"&gt;="&amp;[[#This Row],[L_2]],Table1[[#This Row],[S0_2]:[S1_2]],"&lt;="&amp;[[#This Row],[U_2]])</f>
        <v>0</v>
      </c>
      <c r="AZ19">
        <f>_xlfn.MAXIFS(Table1[[#This Row],[S0_2]:[S1_2]],Table1[[#This Row],[S0_2]:[S1_2]],"&gt;="&amp;[[#This Row],[L_2]],Table1[[#This Row],[S0_2]:[S1_2]],"&lt;="&amp;[[#This Row],[U_2]])</f>
        <v>0</v>
      </c>
      <c r="BA1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9">
        <f>IF([[#This Row],[Std_2]]&gt;0,ROUND([[#This Row],[Range_2]]/(6*[[#This Row],[Std_2]]),2),0)</f>
        <v>0</v>
      </c>
      <c r="BD19">
        <f>IF([[#This Row],[Std_2]]&gt;0,ROUND(MIN(ABS([[#This Row],[U_2]]-[[#This Row],[Mean_2]])/(3*[[#This Row],[Std_2]]),ABS([[#This Row],[Mean_2]]-[[#This Row],[L_2]])/(3*[[#This Row],[Std_2]])),2),0)</f>
        <v>0</v>
      </c>
      <c r="BF19">
        <v>0</v>
      </c>
      <c r="BG19">
        <v>0</v>
      </c>
      <c r="BH19">
        <v>0</v>
      </c>
      <c r="BI19">
        <v>0</v>
      </c>
      <c r="BJ19">
        <v>0</v>
      </c>
      <c r="BL19">
        <v>3854000000</v>
      </c>
      <c r="BM19">
        <v>3854000000</v>
      </c>
      <c r="BO19" t="s">
        <v>83</v>
      </c>
      <c r="BP19" t="s">
        <v>105</v>
      </c>
    </row>
    <row r="20" spans="1:68">
      <c r="A20" t="s">
        <v>115</v>
      </c>
      <c r="B20" t="s">
        <v>116</v>
      </c>
      <c r="C20" t="s">
        <v>71</v>
      </c>
      <c r="D20" t="s">
        <v>72</v>
      </c>
      <c r="J20">
        <v>4500000000</v>
      </c>
      <c r="K20">
        <v>2000000000</v>
      </c>
      <c r="L20">
        <v>7000000000</v>
      </c>
      <c r="M20">
        <v>2000000000</v>
      </c>
      <c r="N20">
        <v>7000000000</v>
      </c>
      <c r="O20">
        <f>1</f>
        <v>0</v>
      </c>
      <c r="P20">
        <f>1</f>
        <v>0</v>
      </c>
      <c r="Q2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0">
        <f>[[#This Row],[U_1]]-[[#This Row],[L_1]]</f>
        <v>0</v>
      </c>
      <c r="T20">
        <f>COUNTIF(Table1[[#This Row],[S0_1]:[S2_1]],"&gt;"&amp;[[#This Row],[U_1]])+COUNTIF(Table1[[#This Row],[S0_1]:[S2_1]],"&lt;"&amp;[[#This Row],[L_1]])</f>
        <v>0</v>
      </c>
      <c r="V20">
        <f>_xlfn.MINIFS(Table1[[#This Row],[S0_1]:[S2_1]],Table1[[#This Row],[S0_1]:[S2_1]],"&gt;="&amp;[[#This Row],[L_1]],Table1[[#This Row],[S0_1]:[S2_1]],"&lt;="&amp;[[#This Row],[U_1]])</f>
        <v>0</v>
      </c>
      <c r="W20">
        <f>_xlfn.MAXIFS(Table1[[#This Row],[S0_1]:[S2_1]],Table1[[#This Row],[S0_1]:[S2_1]],"&gt;="&amp;[[#This Row],[L_1]],Table1[[#This Row],[S0_1]:[S2_1]],"&lt;="&amp;[[#This Row],[U_1]])</f>
        <v>0</v>
      </c>
      <c r="X2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0">
        <f>IF([[#This Row],[Std_1]]&gt;0,ROUND([[#This Row],[Range_1]]/(6*[[#This Row],[Std_1]]),2),0)</f>
        <v>0</v>
      </c>
      <c r="AA20">
        <f>IF([[#This Row],[Std_1]]&gt;0,ROUND(MIN(ABS([[#This Row],[U_1]]-[[#This Row],[Mean_1]])/(3*[[#This Row],[Std_1]]),ABS([[#This Row],[Mean_1]]-[[#This Row],[L_1]])/(3*[[#This Row],[Std_1]])),2),0)</f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4288000000</v>
      </c>
      <c r="AJ20">
        <v>4288000000</v>
      </c>
      <c r="AK20">
        <v>4288000000</v>
      </c>
      <c r="AM20">
        <v>4500000000</v>
      </c>
      <c r="AN20">
        <v>2000000000</v>
      </c>
      <c r="AO20">
        <v>7000000000</v>
      </c>
      <c r="AP20">
        <v>2000000000</v>
      </c>
      <c r="AQ20">
        <v>7000000000</v>
      </c>
      <c r="AR20">
        <f>1</f>
        <v>0</v>
      </c>
      <c r="AS20">
        <f>1</f>
        <v>0</v>
      </c>
      <c r="AT2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0">
        <f>[[#This Row],[U_2]]-[[#This Row],[L_2]]</f>
        <v>0</v>
      </c>
      <c r="AW20">
        <f>COUNTIF(Table1[[#This Row],[S0_2]:[S1_2]],"&gt;"&amp;[[#This Row],[U_2]])+COUNTIF(Table1[[#This Row],[S0_2]:[S1_2]],"&lt;"&amp;[[#This Row],[L_2]])</f>
        <v>0</v>
      </c>
      <c r="AY20">
        <f>_xlfn.MINIFS(Table1[[#This Row],[S0_2]:[S1_2]],Table1[[#This Row],[S0_2]:[S1_2]],"&gt;="&amp;[[#This Row],[L_2]],Table1[[#This Row],[S0_2]:[S1_2]],"&lt;="&amp;[[#This Row],[U_2]])</f>
        <v>0</v>
      </c>
      <c r="AZ20">
        <f>_xlfn.MAXIFS(Table1[[#This Row],[S0_2]:[S1_2]],Table1[[#This Row],[S0_2]:[S1_2]],"&gt;="&amp;[[#This Row],[L_2]],Table1[[#This Row],[S0_2]:[S1_2]],"&lt;="&amp;[[#This Row],[U_2]])</f>
        <v>0</v>
      </c>
      <c r="BA2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0">
        <f>IF([[#This Row],[Std_2]]&gt;0,ROUND([[#This Row],[Range_2]]/(6*[[#This Row],[Std_2]]),2),0)</f>
        <v>0</v>
      </c>
      <c r="BD20">
        <f>IF([[#This Row],[Std_2]]&gt;0,ROUND(MIN(ABS([[#This Row],[U_2]]-[[#This Row],[Mean_2]])/(3*[[#This Row],[Std_2]]),ABS([[#This Row],[Mean_2]]-[[#This Row],[L_2]])/(3*[[#This Row],[Std_2]])),2),0)</f>
        <v>0</v>
      </c>
      <c r="BF20">
        <v>0</v>
      </c>
      <c r="BG20">
        <v>0</v>
      </c>
      <c r="BH20">
        <v>0</v>
      </c>
      <c r="BI20">
        <v>0</v>
      </c>
      <c r="BJ20">
        <v>0</v>
      </c>
      <c r="BL20">
        <v>4288000000</v>
      </c>
      <c r="BM20">
        <v>4288000000</v>
      </c>
      <c r="BO20" t="s">
        <v>73</v>
      </c>
      <c r="BP20" t="s">
        <v>74</v>
      </c>
    </row>
    <row r="21" spans="1:68">
      <c r="A21" t="s">
        <v>117</v>
      </c>
      <c r="B21" t="s">
        <v>116</v>
      </c>
      <c r="C21" t="s">
        <v>71</v>
      </c>
      <c r="D21" t="s">
        <v>76</v>
      </c>
      <c r="J21">
        <v>4500000000</v>
      </c>
      <c r="K21">
        <v>2000000000</v>
      </c>
      <c r="L21">
        <v>7000000000</v>
      </c>
      <c r="M21">
        <v>2000000000</v>
      </c>
      <c r="N21">
        <v>7000000000</v>
      </c>
      <c r="O21">
        <f>1</f>
        <v>0</v>
      </c>
      <c r="P21">
        <f>1</f>
        <v>0</v>
      </c>
      <c r="Q2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1">
        <f>[[#This Row],[U_1]]-[[#This Row],[L_1]]</f>
        <v>0</v>
      </c>
      <c r="T21">
        <f>COUNTIF(Table1[[#This Row],[S0_1]:[S2_1]],"&gt;"&amp;[[#This Row],[U_1]])+COUNTIF(Table1[[#This Row],[S0_1]:[S2_1]],"&lt;"&amp;[[#This Row],[L_1]])</f>
        <v>0</v>
      </c>
      <c r="V21">
        <f>_xlfn.MINIFS(Table1[[#This Row],[S0_1]:[S2_1]],Table1[[#This Row],[S0_1]:[S2_1]],"&gt;="&amp;[[#This Row],[L_1]],Table1[[#This Row],[S0_1]:[S2_1]],"&lt;="&amp;[[#This Row],[U_1]])</f>
        <v>0</v>
      </c>
      <c r="W21">
        <f>_xlfn.MAXIFS(Table1[[#This Row],[S0_1]:[S2_1]],Table1[[#This Row],[S0_1]:[S2_1]],"&gt;="&amp;[[#This Row],[L_1]],Table1[[#This Row],[S0_1]:[S2_1]],"&lt;="&amp;[[#This Row],[U_1]])</f>
        <v>0</v>
      </c>
      <c r="X2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1">
        <f>IF([[#This Row],[Std_1]]&gt;0,ROUND([[#This Row],[Range_1]]/(6*[[#This Row],[Std_1]]),2),0)</f>
        <v>0</v>
      </c>
      <c r="AA21">
        <f>IF([[#This Row],[Std_1]]&gt;0,ROUND(MIN(ABS([[#This Row],[U_1]]-[[#This Row],[Mean_1]])/(3*[[#This Row],[Std_1]]),ABS([[#This Row],[Mean_1]]-[[#This Row],[L_1]])/(3*[[#This Row],[Std_1]])),2),0)</f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5596000000</v>
      </c>
      <c r="AJ21">
        <v>5596000000</v>
      </c>
      <c r="AK21">
        <v>5596000000</v>
      </c>
      <c r="AM21">
        <v>4500000000</v>
      </c>
      <c r="AN21">
        <v>2000000000</v>
      </c>
      <c r="AO21">
        <v>7000000000</v>
      </c>
      <c r="AP21">
        <v>2000000000</v>
      </c>
      <c r="AQ21">
        <v>7000000000</v>
      </c>
      <c r="AR21">
        <f>1</f>
        <v>0</v>
      </c>
      <c r="AS21">
        <f>1</f>
        <v>0</v>
      </c>
      <c r="AT2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1">
        <f>[[#This Row],[U_2]]-[[#This Row],[L_2]]</f>
        <v>0</v>
      </c>
      <c r="AW21">
        <f>COUNTIF(Table1[[#This Row],[S0_2]:[S1_2]],"&gt;"&amp;[[#This Row],[U_2]])+COUNTIF(Table1[[#This Row],[S0_2]:[S1_2]],"&lt;"&amp;[[#This Row],[L_2]])</f>
        <v>0</v>
      </c>
      <c r="AY21">
        <f>_xlfn.MINIFS(Table1[[#This Row],[S0_2]:[S1_2]],Table1[[#This Row],[S0_2]:[S1_2]],"&gt;="&amp;[[#This Row],[L_2]],Table1[[#This Row],[S0_2]:[S1_2]],"&lt;="&amp;[[#This Row],[U_2]])</f>
        <v>0</v>
      </c>
      <c r="AZ21">
        <f>_xlfn.MAXIFS(Table1[[#This Row],[S0_2]:[S1_2]],Table1[[#This Row],[S0_2]:[S1_2]],"&gt;="&amp;[[#This Row],[L_2]],Table1[[#This Row],[S0_2]:[S1_2]],"&lt;="&amp;[[#This Row],[U_2]])</f>
        <v>0</v>
      </c>
      <c r="BA2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1">
        <f>IF([[#This Row],[Std_2]]&gt;0,ROUND([[#This Row],[Range_2]]/(6*[[#This Row],[Std_2]]),2),0)</f>
        <v>0</v>
      </c>
      <c r="BD21">
        <f>IF([[#This Row],[Std_2]]&gt;0,ROUND(MIN(ABS([[#This Row],[U_2]]-[[#This Row],[Mean_2]])/(3*[[#This Row],[Std_2]]),ABS([[#This Row],[Mean_2]]-[[#This Row],[L_2]])/(3*[[#This Row],[Std_2]])),2),0)</f>
        <v>0</v>
      </c>
      <c r="BF21">
        <v>0</v>
      </c>
      <c r="BG21">
        <v>0</v>
      </c>
      <c r="BH21">
        <v>0</v>
      </c>
      <c r="BI21">
        <v>0</v>
      </c>
      <c r="BJ21">
        <v>0</v>
      </c>
      <c r="BL21">
        <v>5596000000</v>
      </c>
      <c r="BM21">
        <v>5596000000</v>
      </c>
      <c r="BO21" t="s">
        <v>73</v>
      </c>
      <c r="BP21" t="s">
        <v>77</v>
      </c>
    </row>
    <row r="22" spans="1:68">
      <c r="A22" t="s">
        <v>118</v>
      </c>
      <c r="B22" t="s">
        <v>116</v>
      </c>
      <c r="C22" t="s">
        <v>71</v>
      </c>
      <c r="D22" t="s">
        <v>79</v>
      </c>
      <c r="J22">
        <v>4500000000</v>
      </c>
      <c r="K22">
        <v>2000000000</v>
      </c>
      <c r="L22">
        <v>7000000000</v>
      </c>
      <c r="M22">
        <v>2000000000</v>
      </c>
      <c r="N22">
        <v>7000000000</v>
      </c>
      <c r="O22">
        <f>1</f>
        <v>0</v>
      </c>
      <c r="P22">
        <f>1</f>
        <v>0</v>
      </c>
      <c r="Q2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2">
        <f>[[#This Row],[U_1]]-[[#This Row],[L_1]]</f>
        <v>0</v>
      </c>
      <c r="T22">
        <f>COUNTIF(Table1[[#This Row],[S0_1]:[S2_1]],"&gt;"&amp;[[#This Row],[U_1]])+COUNTIF(Table1[[#This Row],[S0_1]:[S2_1]],"&lt;"&amp;[[#This Row],[L_1]])</f>
        <v>0</v>
      </c>
      <c r="V22">
        <f>_xlfn.MINIFS(Table1[[#This Row],[S0_1]:[S2_1]],Table1[[#This Row],[S0_1]:[S2_1]],"&gt;="&amp;[[#This Row],[L_1]],Table1[[#This Row],[S0_1]:[S2_1]],"&lt;="&amp;[[#This Row],[U_1]])</f>
        <v>0</v>
      </c>
      <c r="W22">
        <f>_xlfn.MAXIFS(Table1[[#This Row],[S0_1]:[S2_1]],Table1[[#This Row],[S0_1]:[S2_1]],"&gt;="&amp;[[#This Row],[L_1]],Table1[[#This Row],[S0_1]:[S2_1]],"&lt;="&amp;[[#This Row],[U_1]])</f>
        <v>0</v>
      </c>
      <c r="X2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2">
        <f>IF([[#This Row],[Std_1]]&gt;0,ROUND([[#This Row],[Range_1]]/(6*[[#This Row],[Std_1]]),2),0)</f>
        <v>0</v>
      </c>
      <c r="AA22">
        <f>IF([[#This Row],[Std_1]]&gt;0,ROUND(MIN(ABS([[#This Row],[U_1]]-[[#This Row],[Mean_1]])/(3*[[#This Row],[Std_1]]),ABS([[#This Row],[Mean_1]]-[[#This Row],[L_1]])/(3*[[#This Row],[Std_1]])),2),0)</f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2985000000</v>
      </c>
      <c r="AJ22">
        <v>2985000000</v>
      </c>
      <c r="AK22">
        <v>2985000000</v>
      </c>
      <c r="AM22">
        <v>4500000000</v>
      </c>
      <c r="AN22">
        <v>2000000000</v>
      </c>
      <c r="AO22">
        <v>7000000000</v>
      </c>
      <c r="AP22">
        <v>2000000000</v>
      </c>
      <c r="AQ22">
        <v>7000000000</v>
      </c>
      <c r="AR22">
        <f>1</f>
        <v>0</v>
      </c>
      <c r="AS22">
        <f>1</f>
        <v>0</v>
      </c>
      <c r="AT2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2">
        <f>[[#This Row],[U_2]]-[[#This Row],[L_2]]</f>
        <v>0</v>
      </c>
      <c r="AW22">
        <f>COUNTIF(Table1[[#This Row],[S0_2]:[S1_2]],"&gt;"&amp;[[#This Row],[U_2]])+COUNTIF(Table1[[#This Row],[S0_2]:[S1_2]],"&lt;"&amp;[[#This Row],[L_2]])</f>
        <v>0</v>
      </c>
      <c r="AY22">
        <f>_xlfn.MINIFS(Table1[[#This Row],[S0_2]:[S1_2]],Table1[[#This Row],[S0_2]:[S1_2]],"&gt;="&amp;[[#This Row],[L_2]],Table1[[#This Row],[S0_2]:[S1_2]],"&lt;="&amp;[[#This Row],[U_2]])</f>
        <v>0</v>
      </c>
      <c r="AZ22">
        <f>_xlfn.MAXIFS(Table1[[#This Row],[S0_2]:[S1_2]],Table1[[#This Row],[S0_2]:[S1_2]],"&gt;="&amp;[[#This Row],[L_2]],Table1[[#This Row],[S0_2]:[S1_2]],"&lt;="&amp;[[#This Row],[U_2]])</f>
        <v>0</v>
      </c>
      <c r="BA2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2">
        <f>IF([[#This Row],[Std_2]]&gt;0,ROUND([[#This Row],[Range_2]]/(6*[[#This Row],[Std_2]]),2),0)</f>
        <v>0</v>
      </c>
      <c r="BD22">
        <f>IF([[#This Row],[Std_2]]&gt;0,ROUND(MIN(ABS([[#This Row],[U_2]]-[[#This Row],[Mean_2]])/(3*[[#This Row],[Std_2]]),ABS([[#This Row],[Mean_2]]-[[#This Row],[L_2]])/(3*[[#This Row],[Std_2]])),2),0)</f>
        <v>0</v>
      </c>
      <c r="BF22">
        <v>0</v>
      </c>
      <c r="BG22">
        <v>0</v>
      </c>
      <c r="BH22">
        <v>0</v>
      </c>
      <c r="BI22">
        <v>0</v>
      </c>
      <c r="BJ22">
        <v>0</v>
      </c>
      <c r="BL22">
        <v>2985000000</v>
      </c>
      <c r="BM22">
        <v>2985000000</v>
      </c>
      <c r="BO22" t="s">
        <v>73</v>
      </c>
      <c r="BP22" t="s">
        <v>80</v>
      </c>
    </row>
    <row r="23" spans="1:68">
      <c r="A23" t="s">
        <v>119</v>
      </c>
      <c r="B23" t="s">
        <v>116</v>
      </c>
      <c r="C23" t="s">
        <v>71</v>
      </c>
      <c r="D23" t="s">
        <v>82</v>
      </c>
      <c r="J23">
        <v>4500000000</v>
      </c>
      <c r="K23">
        <v>2000000000</v>
      </c>
      <c r="L23">
        <v>7000000000</v>
      </c>
      <c r="M23">
        <v>2000000000</v>
      </c>
      <c r="N23">
        <v>7000000000</v>
      </c>
      <c r="O23">
        <f>1</f>
        <v>0</v>
      </c>
      <c r="P23">
        <f>1</f>
        <v>0</v>
      </c>
      <c r="Q2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3">
        <f>[[#This Row],[U_1]]-[[#This Row],[L_1]]</f>
        <v>0</v>
      </c>
      <c r="T23">
        <f>COUNTIF(Table1[[#This Row],[S0_1]:[S2_1]],"&gt;"&amp;[[#This Row],[U_1]])+COUNTIF(Table1[[#This Row],[S0_1]:[S2_1]],"&lt;"&amp;[[#This Row],[L_1]])</f>
        <v>0</v>
      </c>
      <c r="V23">
        <f>_xlfn.MINIFS(Table1[[#This Row],[S0_1]:[S2_1]],Table1[[#This Row],[S0_1]:[S2_1]],"&gt;="&amp;[[#This Row],[L_1]],Table1[[#This Row],[S0_1]:[S2_1]],"&lt;="&amp;[[#This Row],[U_1]])</f>
        <v>0</v>
      </c>
      <c r="W23">
        <f>_xlfn.MAXIFS(Table1[[#This Row],[S0_1]:[S2_1]],Table1[[#This Row],[S0_1]:[S2_1]],"&gt;="&amp;[[#This Row],[L_1]],Table1[[#This Row],[S0_1]:[S2_1]],"&lt;="&amp;[[#This Row],[U_1]])</f>
        <v>0</v>
      </c>
      <c r="X2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3">
        <f>IF([[#This Row],[Std_1]]&gt;0,ROUND([[#This Row],[Range_1]]/(6*[[#This Row],[Std_1]]),2),0)</f>
        <v>0</v>
      </c>
      <c r="AA23">
        <f>IF([[#This Row],[Std_1]]&gt;0,ROUND(MIN(ABS([[#This Row],[U_1]]-[[#This Row],[Mean_1]])/(3*[[#This Row],[Std_1]]),ABS([[#This Row],[Mean_1]]-[[#This Row],[L_1]])/(3*[[#This Row],[Std_1]])),2),0)</f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5596000000</v>
      </c>
      <c r="AJ23">
        <v>5596000000</v>
      </c>
      <c r="AK23">
        <v>5596000000</v>
      </c>
      <c r="AM23">
        <v>4500000000</v>
      </c>
      <c r="AN23">
        <v>2000000000</v>
      </c>
      <c r="AO23">
        <v>7000000000</v>
      </c>
      <c r="AP23">
        <v>2000000000</v>
      </c>
      <c r="AQ23">
        <v>7000000000</v>
      </c>
      <c r="AR23">
        <f>1</f>
        <v>0</v>
      </c>
      <c r="AS23">
        <f>1</f>
        <v>0</v>
      </c>
      <c r="AT2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3">
        <f>[[#This Row],[U_2]]-[[#This Row],[L_2]]</f>
        <v>0</v>
      </c>
      <c r="AW23">
        <f>COUNTIF(Table1[[#This Row],[S0_2]:[S1_2]],"&gt;"&amp;[[#This Row],[U_2]])+COUNTIF(Table1[[#This Row],[S0_2]:[S1_2]],"&lt;"&amp;[[#This Row],[L_2]])</f>
        <v>0</v>
      </c>
      <c r="AY23">
        <f>_xlfn.MINIFS(Table1[[#This Row],[S0_2]:[S1_2]],Table1[[#This Row],[S0_2]:[S1_2]],"&gt;="&amp;[[#This Row],[L_2]],Table1[[#This Row],[S0_2]:[S1_2]],"&lt;="&amp;[[#This Row],[U_2]])</f>
        <v>0</v>
      </c>
      <c r="AZ23">
        <f>_xlfn.MAXIFS(Table1[[#This Row],[S0_2]:[S1_2]],Table1[[#This Row],[S0_2]:[S1_2]],"&gt;="&amp;[[#This Row],[L_2]],Table1[[#This Row],[S0_2]:[S1_2]],"&lt;="&amp;[[#This Row],[U_2]])</f>
        <v>0</v>
      </c>
      <c r="BA2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3">
        <f>IF([[#This Row],[Std_2]]&gt;0,ROUND([[#This Row],[Range_2]]/(6*[[#This Row],[Std_2]]),2),0)</f>
        <v>0</v>
      </c>
      <c r="BD23">
        <f>IF([[#This Row],[Std_2]]&gt;0,ROUND(MIN(ABS([[#This Row],[U_2]]-[[#This Row],[Mean_2]])/(3*[[#This Row],[Std_2]]),ABS([[#This Row],[Mean_2]]-[[#This Row],[L_2]])/(3*[[#This Row],[Std_2]])),2),0)</f>
        <v>0</v>
      </c>
      <c r="BF23">
        <v>0</v>
      </c>
      <c r="BG23">
        <v>0</v>
      </c>
      <c r="BH23">
        <v>0</v>
      </c>
      <c r="BI23">
        <v>0</v>
      </c>
      <c r="BJ23">
        <v>0</v>
      </c>
      <c r="BL23">
        <v>5596000000</v>
      </c>
      <c r="BM23">
        <v>5596000000</v>
      </c>
      <c r="BO23" t="s">
        <v>83</v>
      </c>
      <c r="BP23" t="s">
        <v>77</v>
      </c>
    </row>
    <row r="24" spans="1:68">
      <c r="A24" t="s">
        <v>120</v>
      </c>
      <c r="B24" t="s">
        <v>116</v>
      </c>
      <c r="C24" t="s">
        <v>71</v>
      </c>
      <c r="D24" t="s">
        <v>85</v>
      </c>
      <c r="J24">
        <v>4500000000</v>
      </c>
      <c r="K24">
        <v>2000000000</v>
      </c>
      <c r="L24">
        <v>7000000000</v>
      </c>
      <c r="M24">
        <v>2000000000</v>
      </c>
      <c r="N24">
        <v>7000000000</v>
      </c>
      <c r="O24">
        <f>1</f>
        <v>0</v>
      </c>
      <c r="P24">
        <f>1</f>
        <v>0</v>
      </c>
      <c r="Q2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4">
        <f>[[#This Row],[U_1]]-[[#This Row],[L_1]]</f>
        <v>0</v>
      </c>
      <c r="T24">
        <f>COUNTIF(Table1[[#This Row],[S0_1]:[S2_1]],"&gt;"&amp;[[#This Row],[U_1]])+COUNTIF(Table1[[#This Row],[S0_1]:[S2_1]],"&lt;"&amp;[[#This Row],[L_1]])</f>
        <v>0</v>
      </c>
      <c r="V24">
        <f>_xlfn.MINIFS(Table1[[#This Row],[S0_1]:[S2_1]],Table1[[#This Row],[S0_1]:[S2_1]],"&gt;="&amp;[[#This Row],[L_1]],Table1[[#This Row],[S0_1]:[S2_1]],"&lt;="&amp;[[#This Row],[U_1]])</f>
        <v>0</v>
      </c>
      <c r="W24">
        <f>_xlfn.MAXIFS(Table1[[#This Row],[S0_1]:[S2_1]],Table1[[#This Row],[S0_1]:[S2_1]],"&gt;="&amp;[[#This Row],[L_1]],Table1[[#This Row],[S0_1]:[S2_1]],"&lt;="&amp;[[#This Row],[U_1]])</f>
        <v>0</v>
      </c>
      <c r="X2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4">
        <f>IF([[#This Row],[Std_1]]&gt;0,ROUND([[#This Row],[Range_1]]/(6*[[#This Row],[Std_1]]),2),0)</f>
        <v>0</v>
      </c>
      <c r="AA24">
        <f>IF([[#This Row],[Std_1]]&gt;0,ROUND(MIN(ABS([[#This Row],[U_1]]-[[#This Row],[Mean_1]])/(3*[[#This Row],[Std_1]]),ABS([[#This Row],[Mean_1]]-[[#This Row],[L_1]])/(3*[[#This Row],[Std_1]])),2),0)</f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2985000000</v>
      </c>
      <c r="AJ24">
        <v>2985000000</v>
      </c>
      <c r="AK24">
        <v>2985000000</v>
      </c>
      <c r="AM24">
        <v>4500000000</v>
      </c>
      <c r="AN24">
        <v>2000000000</v>
      </c>
      <c r="AO24">
        <v>7000000000</v>
      </c>
      <c r="AP24">
        <v>2000000000</v>
      </c>
      <c r="AQ24">
        <v>7000000000</v>
      </c>
      <c r="AR24">
        <f>1</f>
        <v>0</v>
      </c>
      <c r="AS24">
        <f>1</f>
        <v>0</v>
      </c>
      <c r="AT2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4">
        <f>[[#This Row],[U_2]]-[[#This Row],[L_2]]</f>
        <v>0</v>
      </c>
      <c r="AW24">
        <f>COUNTIF(Table1[[#This Row],[S0_2]:[S1_2]],"&gt;"&amp;[[#This Row],[U_2]])+COUNTIF(Table1[[#This Row],[S0_2]:[S1_2]],"&lt;"&amp;[[#This Row],[L_2]])</f>
        <v>0</v>
      </c>
      <c r="AY24">
        <f>_xlfn.MINIFS(Table1[[#This Row],[S0_2]:[S1_2]],Table1[[#This Row],[S0_2]:[S1_2]],"&gt;="&amp;[[#This Row],[L_2]],Table1[[#This Row],[S0_2]:[S1_2]],"&lt;="&amp;[[#This Row],[U_2]])</f>
        <v>0</v>
      </c>
      <c r="AZ24">
        <f>_xlfn.MAXIFS(Table1[[#This Row],[S0_2]:[S1_2]],Table1[[#This Row],[S0_2]:[S1_2]],"&gt;="&amp;[[#This Row],[L_2]],Table1[[#This Row],[S0_2]:[S1_2]],"&lt;="&amp;[[#This Row],[U_2]])</f>
        <v>0</v>
      </c>
      <c r="BA2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4">
        <f>IF([[#This Row],[Std_2]]&gt;0,ROUND([[#This Row],[Range_2]]/(6*[[#This Row],[Std_2]]),2),0)</f>
        <v>0</v>
      </c>
      <c r="BD24">
        <f>IF([[#This Row],[Std_2]]&gt;0,ROUND(MIN(ABS([[#This Row],[U_2]]-[[#This Row],[Mean_2]])/(3*[[#This Row],[Std_2]]),ABS([[#This Row],[Mean_2]]-[[#This Row],[L_2]])/(3*[[#This Row],[Std_2]])),2),0)</f>
        <v>0</v>
      </c>
      <c r="BF24">
        <v>0</v>
      </c>
      <c r="BG24">
        <v>0</v>
      </c>
      <c r="BH24">
        <v>0</v>
      </c>
      <c r="BI24">
        <v>0</v>
      </c>
      <c r="BJ24">
        <v>0</v>
      </c>
      <c r="BL24">
        <v>2985000000</v>
      </c>
      <c r="BM24">
        <v>2985000000</v>
      </c>
      <c r="BO24" t="s">
        <v>83</v>
      </c>
      <c r="BP24" t="s">
        <v>80</v>
      </c>
    </row>
    <row r="25" spans="1:68">
      <c r="A25" t="s">
        <v>121</v>
      </c>
      <c r="B25" t="s">
        <v>116</v>
      </c>
      <c r="C25" t="s">
        <v>71</v>
      </c>
      <c r="D25" t="s">
        <v>87</v>
      </c>
      <c r="J25">
        <v>4500000000</v>
      </c>
      <c r="K25">
        <v>2000000000</v>
      </c>
      <c r="L25">
        <v>7000000000</v>
      </c>
      <c r="M25">
        <v>2000000000</v>
      </c>
      <c r="N25">
        <v>7000000000</v>
      </c>
      <c r="O25">
        <f>1</f>
        <v>0</v>
      </c>
      <c r="P25">
        <f>1</f>
        <v>0</v>
      </c>
      <c r="Q2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5">
        <f>[[#This Row],[U_1]]-[[#This Row],[L_1]]</f>
        <v>0</v>
      </c>
      <c r="T25">
        <f>COUNTIF(Table1[[#This Row],[S0_1]:[S2_1]],"&gt;"&amp;[[#This Row],[U_1]])+COUNTIF(Table1[[#This Row],[S0_1]:[S2_1]],"&lt;"&amp;[[#This Row],[L_1]])</f>
        <v>0</v>
      </c>
      <c r="V25">
        <f>_xlfn.MINIFS(Table1[[#This Row],[S0_1]:[S2_1]],Table1[[#This Row],[S0_1]:[S2_1]],"&gt;="&amp;[[#This Row],[L_1]],Table1[[#This Row],[S0_1]:[S2_1]],"&lt;="&amp;[[#This Row],[U_1]])</f>
        <v>0</v>
      </c>
      <c r="W25">
        <f>_xlfn.MAXIFS(Table1[[#This Row],[S0_1]:[S2_1]],Table1[[#This Row],[S0_1]:[S2_1]],"&gt;="&amp;[[#This Row],[L_1]],Table1[[#This Row],[S0_1]:[S2_1]],"&lt;="&amp;[[#This Row],[U_1]])</f>
        <v>0</v>
      </c>
      <c r="X2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5">
        <f>IF([[#This Row],[Std_1]]&gt;0,ROUND([[#This Row],[Range_1]]/(6*[[#This Row],[Std_1]]),2),0)</f>
        <v>0</v>
      </c>
      <c r="AA25">
        <f>IF([[#This Row],[Std_1]]&gt;0,ROUND(MIN(ABS([[#This Row],[U_1]]-[[#This Row],[Mean_1]])/(3*[[#This Row],[Std_1]]),ABS([[#This Row],[Mean_1]]-[[#This Row],[L_1]])/(3*[[#This Row],[Std_1]])),2),0)</f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4288000000</v>
      </c>
      <c r="AJ25">
        <v>4288000000</v>
      </c>
      <c r="AK25">
        <v>4288000000</v>
      </c>
      <c r="AM25">
        <v>4500000000</v>
      </c>
      <c r="AN25">
        <v>2000000000</v>
      </c>
      <c r="AO25">
        <v>7000000000</v>
      </c>
      <c r="AP25">
        <v>2000000000</v>
      </c>
      <c r="AQ25">
        <v>7000000000</v>
      </c>
      <c r="AR25">
        <f>1</f>
        <v>0</v>
      </c>
      <c r="AS25">
        <f>1</f>
        <v>0</v>
      </c>
      <c r="AT2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5">
        <f>[[#This Row],[U_2]]-[[#This Row],[L_2]]</f>
        <v>0</v>
      </c>
      <c r="AW25">
        <f>COUNTIF(Table1[[#This Row],[S0_2]:[S1_2]],"&gt;"&amp;[[#This Row],[U_2]])+COUNTIF(Table1[[#This Row],[S0_2]:[S1_2]],"&lt;"&amp;[[#This Row],[L_2]])</f>
        <v>0</v>
      </c>
      <c r="AY25">
        <f>_xlfn.MINIFS(Table1[[#This Row],[S0_2]:[S1_2]],Table1[[#This Row],[S0_2]:[S1_2]],"&gt;="&amp;[[#This Row],[L_2]],Table1[[#This Row],[S0_2]:[S1_2]],"&lt;="&amp;[[#This Row],[U_2]])</f>
        <v>0</v>
      </c>
      <c r="AZ25">
        <f>_xlfn.MAXIFS(Table1[[#This Row],[S0_2]:[S1_2]],Table1[[#This Row],[S0_2]:[S1_2]],"&gt;="&amp;[[#This Row],[L_2]],Table1[[#This Row],[S0_2]:[S1_2]],"&lt;="&amp;[[#This Row],[U_2]])</f>
        <v>0</v>
      </c>
      <c r="BA2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5">
        <f>IF([[#This Row],[Std_2]]&gt;0,ROUND([[#This Row],[Range_2]]/(6*[[#This Row],[Std_2]]),2),0)</f>
        <v>0</v>
      </c>
      <c r="BD25">
        <f>IF([[#This Row],[Std_2]]&gt;0,ROUND(MIN(ABS([[#This Row],[U_2]]-[[#This Row],[Mean_2]])/(3*[[#This Row],[Std_2]]),ABS([[#This Row],[Mean_2]]-[[#This Row],[L_2]])/(3*[[#This Row],[Std_2]])),2),0)</f>
        <v>0</v>
      </c>
      <c r="BF25">
        <v>0</v>
      </c>
      <c r="BG25">
        <v>0</v>
      </c>
      <c r="BH25">
        <v>0</v>
      </c>
      <c r="BI25">
        <v>0</v>
      </c>
      <c r="BJ25">
        <v>0</v>
      </c>
      <c r="BL25">
        <v>4288000000</v>
      </c>
      <c r="BM25">
        <v>4288000000</v>
      </c>
      <c r="BO25" t="s">
        <v>83</v>
      </c>
      <c r="BP25" t="s">
        <v>74</v>
      </c>
    </row>
    <row r="26" spans="1:68">
      <c r="A26" t="s">
        <v>122</v>
      </c>
      <c r="B26" t="s">
        <v>116</v>
      </c>
      <c r="C26" t="s">
        <v>71</v>
      </c>
      <c r="D26" t="s">
        <v>89</v>
      </c>
      <c r="J26">
        <v>4500000000</v>
      </c>
      <c r="K26">
        <v>2000000000</v>
      </c>
      <c r="L26">
        <v>7000000000</v>
      </c>
      <c r="M26">
        <v>2000000000</v>
      </c>
      <c r="N26">
        <v>7000000000</v>
      </c>
      <c r="O26">
        <f>1</f>
        <v>0</v>
      </c>
      <c r="P26">
        <f>1</f>
        <v>0</v>
      </c>
      <c r="Q2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6">
        <f>[[#This Row],[U_1]]-[[#This Row],[L_1]]</f>
        <v>0</v>
      </c>
      <c r="T26">
        <f>COUNTIF(Table1[[#This Row],[S0_1]:[S2_1]],"&gt;"&amp;[[#This Row],[U_1]])+COUNTIF(Table1[[#This Row],[S0_1]:[S2_1]],"&lt;"&amp;[[#This Row],[L_1]])</f>
        <v>0</v>
      </c>
      <c r="V26">
        <f>_xlfn.MINIFS(Table1[[#This Row],[S0_1]:[S2_1]],Table1[[#This Row],[S0_1]:[S2_1]],"&gt;="&amp;[[#This Row],[L_1]],Table1[[#This Row],[S0_1]:[S2_1]],"&lt;="&amp;[[#This Row],[U_1]])</f>
        <v>0</v>
      </c>
      <c r="W26">
        <f>_xlfn.MAXIFS(Table1[[#This Row],[S0_1]:[S2_1]],Table1[[#This Row],[S0_1]:[S2_1]],"&gt;="&amp;[[#This Row],[L_1]],Table1[[#This Row],[S0_1]:[S2_1]],"&lt;="&amp;[[#This Row],[U_1]])</f>
        <v>0</v>
      </c>
      <c r="X2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6">
        <f>IF([[#This Row],[Std_1]]&gt;0,ROUND([[#This Row],[Range_1]]/(6*[[#This Row],[Std_1]]),2),0)</f>
        <v>0</v>
      </c>
      <c r="AA26">
        <f>IF([[#This Row],[Std_1]]&gt;0,ROUND(MIN(ABS([[#This Row],[U_1]]-[[#This Row],[Mean_1]])/(3*[[#This Row],[Std_1]]),ABS([[#This Row],[Mean_1]]-[[#This Row],[L_1]])/(3*[[#This Row],[Std_1]])),2),0)</f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4810000000</v>
      </c>
      <c r="AJ26">
        <v>4810000000</v>
      </c>
      <c r="AK26">
        <v>4810000000</v>
      </c>
      <c r="AM26">
        <v>4500000000</v>
      </c>
      <c r="AN26">
        <v>2000000000</v>
      </c>
      <c r="AO26">
        <v>7000000000</v>
      </c>
      <c r="AP26">
        <v>2000000000</v>
      </c>
      <c r="AQ26">
        <v>7000000000</v>
      </c>
      <c r="AR26">
        <f>1</f>
        <v>0</v>
      </c>
      <c r="AS26">
        <f>1</f>
        <v>0</v>
      </c>
      <c r="AT2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6">
        <f>[[#This Row],[U_2]]-[[#This Row],[L_2]]</f>
        <v>0</v>
      </c>
      <c r="AW26">
        <f>COUNTIF(Table1[[#This Row],[S0_2]:[S1_2]],"&gt;"&amp;[[#This Row],[U_2]])+COUNTIF(Table1[[#This Row],[S0_2]:[S1_2]],"&lt;"&amp;[[#This Row],[L_2]])</f>
        <v>0</v>
      </c>
      <c r="AY26">
        <f>_xlfn.MINIFS(Table1[[#This Row],[S0_2]:[S1_2]],Table1[[#This Row],[S0_2]:[S1_2]],"&gt;="&amp;[[#This Row],[L_2]],Table1[[#This Row],[S0_2]:[S1_2]],"&lt;="&amp;[[#This Row],[U_2]])</f>
        <v>0</v>
      </c>
      <c r="AZ26">
        <f>_xlfn.MAXIFS(Table1[[#This Row],[S0_2]:[S1_2]],Table1[[#This Row],[S0_2]:[S1_2]],"&gt;="&amp;[[#This Row],[L_2]],Table1[[#This Row],[S0_2]:[S1_2]],"&lt;="&amp;[[#This Row],[U_2]])</f>
        <v>0</v>
      </c>
      <c r="BA2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6">
        <f>IF([[#This Row],[Std_2]]&gt;0,ROUND([[#This Row],[Range_2]]/(6*[[#This Row],[Std_2]]),2),0)</f>
        <v>0</v>
      </c>
      <c r="BD26">
        <f>IF([[#This Row],[Std_2]]&gt;0,ROUND(MIN(ABS([[#This Row],[U_2]]-[[#This Row],[Mean_2]])/(3*[[#This Row],[Std_2]]),ABS([[#This Row],[Mean_2]]-[[#This Row],[L_2]])/(3*[[#This Row],[Std_2]])),2),0)</f>
        <v>0</v>
      </c>
      <c r="BF26">
        <v>0</v>
      </c>
      <c r="BG26">
        <v>0</v>
      </c>
      <c r="BH26">
        <v>0</v>
      </c>
      <c r="BI26">
        <v>0</v>
      </c>
      <c r="BJ26">
        <v>0</v>
      </c>
      <c r="BL26">
        <v>4810000000</v>
      </c>
      <c r="BM26">
        <v>4810000000</v>
      </c>
      <c r="BO26" t="s">
        <v>73</v>
      </c>
      <c r="BP26" t="s">
        <v>90</v>
      </c>
    </row>
    <row r="27" spans="1:68">
      <c r="A27" t="s">
        <v>123</v>
      </c>
      <c r="B27" t="s">
        <v>116</v>
      </c>
      <c r="C27" t="s">
        <v>71</v>
      </c>
      <c r="D27" t="s">
        <v>92</v>
      </c>
      <c r="J27">
        <v>4500000000</v>
      </c>
      <c r="K27">
        <v>2000000000</v>
      </c>
      <c r="L27">
        <v>7000000000</v>
      </c>
      <c r="M27">
        <v>2000000000</v>
      </c>
      <c r="N27">
        <v>7000000000</v>
      </c>
      <c r="O27">
        <f>1</f>
        <v>0</v>
      </c>
      <c r="P27">
        <f>1</f>
        <v>0</v>
      </c>
      <c r="Q2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7">
        <f>[[#This Row],[U_1]]-[[#This Row],[L_1]]</f>
        <v>0</v>
      </c>
      <c r="T27">
        <f>COUNTIF(Table1[[#This Row],[S0_1]:[S2_1]],"&gt;"&amp;[[#This Row],[U_1]])+COUNTIF(Table1[[#This Row],[S0_1]:[S2_1]],"&lt;"&amp;[[#This Row],[L_1]])</f>
        <v>0</v>
      </c>
      <c r="V27">
        <f>_xlfn.MINIFS(Table1[[#This Row],[S0_1]:[S2_1]],Table1[[#This Row],[S0_1]:[S2_1]],"&gt;="&amp;[[#This Row],[L_1]],Table1[[#This Row],[S0_1]:[S2_1]],"&lt;="&amp;[[#This Row],[U_1]])</f>
        <v>0</v>
      </c>
      <c r="W27">
        <f>_xlfn.MAXIFS(Table1[[#This Row],[S0_1]:[S2_1]],Table1[[#This Row],[S0_1]:[S2_1]],"&gt;="&amp;[[#This Row],[L_1]],Table1[[#This Row],[S0_1]:[S2_1]],"&lt;="&amp;[[#This Row],[U_1]])</f>
        <v>0</v>
      </c>
      <c r="X2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7">
        <f>IF([[#This Row],[Std_1]]&gt;0,ROUND([[#This Row],[Range_1]]/(6*[[#This Row],[Std_1]]),2),0)</f>
        <v>0</v>
      </c>
      <c r="AA27">
        <f>IF([[#This Row],[Std_1]]&gt;0,ROUND(MIN(ABS([[#This Row],[U_1]]-[[#This Row],[Mean_1]])/(3*[[#This Row],[Std_1]]),ABS([[#This Row],[Mean_1]]-[[#This Row],[L_1]])/(3*[[#This Row],[Std_1]])),2),0)</f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5334000000</v>
      </c>
      <c r="AJ27">
        <v>5334000000</v>
      </c>
      <c r="AK27">
        <v>5334000000</v>
      </c>
      <c r="AM27">
        <v>4500000000</v>
      </c>
      <c r="AN27">
        <v>2000000000</v>
      </c>
      <c r="AO27">
        <v>7000000000</v>
      </c>
      <c r="AP27">
        <v>2000000000</v>
      </c>
      <c r="AQ27">
        <v>7000000000</v>
      </c>
      <c r="AR27">
        <f>1</f>
        <v>0</v>
      </c>
      <c r="AS27">
        <f>1</f>
        <v>0</v>
      </c>
      <c r="AT2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7">
        <f>[[#This Row],[U_2]]-[[#This Row],[L_2]]</f>
        <v>0</v>
      </c>
      <c r="AW27">
        <f>COUNTIF(Table1[[#This Row],[S0_2]:[S1_2]],"&gt;"&amp;[[#This Row],[U_2]])+COUNTIF(Table1[[#This Row],[S0_2]:[S1_2]],"&lt;"&amp;[[#This Row],[L_2]])</f>
        <v>0</v>
      </c>
      <c r="AY27">
        <f>_xlfn.MINIFS(Table1[[#This Row],[S0_2]:[S1_2]],Table1[[#This Row],[S0_2]:[S1_2]],"&gt;="&amp;[[#This Row],[L_2]],Table1[[#This Row],[S0_2]:[S1_2]],"&lt;="&amp;[[#This Row],[U_2]])</f>
        <v>0</v>
      </c>
      <c r="AZ27">
        <f>_xlfn.MAXIFS(Table1[[#This Row],[S0_2]:[S1_2]],Table1[[#This Row],[S0_2]:[S1_2]],"&gt;="&amp;[[#This Row],[L_2]],Table1[[#This Row],[S0_2]:[S1_2]],"&lt;="&amp;[[#This Row],[U_2]])</f>
        <v>0</v>
      </c>
      <c r="BA2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7">
        <f>IF([[#This Row],[Std_2]]&gt;0,ROUND([[#This Row],[Range_2]]/(6*[[#This Row],[Std_2]]),2),0)</f>
        <v>0</v>
      </c>
      <c r="BD27">
        <f>IF([[#This Row],[Std_2]]&gt;0,ROUND(MIN(ABS([[#This Row],[U_2]]-[[#This Row],[Mean_2]])/(3*[[#This Row],[Std_2]]),ABS([[#This Row],[Mean_2]]-[[#This Row],[L_2]])/(3*[[#This Row],[Std_2]])),2),0)</f>
        <v>0</v>
      </c>
      <c r="BF27">
        <v>0</v>
      </c>
      <c r="BG27">
        <v>0</v>
      </c>
      <c r="BH27">
        <v>0</v>
      </c>
      <c r="BI27">
        <v>0</v>
      </c>
      <c r="BJ27">
        <v>0</v>
      </c>
      <c r="BL27">
        <v>5334000000</v>
      </c>
      <c r="BM27">
        <v>5334000000</v>
      </c>
      <c r="BO27" t="s">
        <v>73</v>
      </c>
      <c r="BP27" t="s">
        <v>93</v>
      </c>
    </row>
    <row r="28" spans="1:68">
      <c r="A28" t="s">
        <v>124</v>
      </c>
      <c r="B28" t="s">
        <v>116</v>
      </c>
      <c r="C28" t="s">
        <v>71</v>
      </c>
      <c r="D28" t="s">
        <v>95</v>
      </c>
      <c r="J28">
        <v>4500000000</v>
      </c>
      <c r="K28">
        <v>2000000000</v>
      </c>
      <c r="L28">
        <v>7000000000</v>
      </c>
      <c r="M28">
        <v>2000000000</v>
      </c>
      <c r="N28">
        <v>7000000000</v>
      </c>
      <c r="O28">
        <f>1</f>
        <v>0</v>
      </c>
      <c r="P28">
        <f>1</f>
        <v>0</v>
      </c>
      <c r="Q2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8">
        <f>[[#This Row],[U_1]]-[[#This Row],[L_1]]</f>
        <v>0</v>
      </c>
      <c r="T28">
        <f>COUNTIF(Table1[[#This Row],[S0_1]:[S2_1]],"&gt;"&amp;[[#This Row],[U_1]])+COUNTIF(Table1[[#This Row],[S0_1]:[S2_1]],"&lt;"&amp;[[#This Row],[L_1]])</f>
        <v>0</v>
      </c>
      <c r="V28">
        <f>_xlfn.MINIFS(Table1[[#This Row],[S0_1]:[S2_1]],Table1[[#This Row],[S0_1]:[S2_1]],"&gt;="&amp;[[#This Row],[L_1]],Table1[[#This Row],[S0_1]:[S2_1]],"&lt;="&amp;[[#This Row],[U_1]])</f>
        <v>0</v>
      </c>
      <c r="W28">
        <f>_xlfn.MAXIFS(Table1[[#This Row],[S0_1]:[S2_1]],Table1[[#This Row],[S0_1]:[S2_1]],"&gt;="&amp;[[#This Row],[L_1]],Table1[[#This Row],[S0_1]:[S2_1]],"&lt;="&amp;[[#This Row],[U_1]])</f>
        <v>0</v>
      </c>
      <c r="X2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8">
        <f>IF([[#This Row],[Std_1]]&gt;0,ROUND([[#This Row],[Range_1]]/(6*[[#This Row],[Std_1]]),2),0)</f>
        <v>0</v>
      </c>
      <c r="AA28">
        <f>IF([[#This Row],[Std_1]]&gt;0,ROUND(MIN(ABS([[#This Row],[U_1]]-[[#This Row],[Mean_1]])/(3*[[#This Row],[Std_1]]),ABS([[#This Row],[Mean_1]]-[[#This Row],[L_1]])/(3*[[#This Row],[Std_1]])),2),0)</f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5596000000</v>
      </c>
      <c r="AJ28">
        <v>5596000000</v>
      </c>
      <c r="AK28">
        <v>5596000000</v>
      </c>
      <c r="AM28">
        <v>4500000000</v>
      </c>
      <c r="AN28">
        <v>2000000000</v>
      </c>
      <c r="AO28">
        <v>7000000000</v>
      </c>
      <c r="AP28">
        <v>2000000000</v>
      </c>
      <c r="AQ28">
        <v>7000000000</v>
      </c>
      <c r="AR28">
        <f>1</f>
        <v>0</v>
      </c>
      <c r="AS28">
        <f>1</f>
        <v>0</v>
      </c>
      <c r="AT2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8">
        <f>[[#This Row],[U_2]]-[[#This Row],[L_2]]</f>
        <v>0</v>
      </c>
      <c r="AW28">
        <f>COUNTIF(Table1[[#This Row],[S0_2]:[S1_2]],"&gt;"&amp;[[#This Row],[U_2]])+COUNTIF(Table1[[#This Row],[S0_2]:[S1_2]],"&lt;"&amp;[[#This Row],[L_2]])</f>
        <v>0</v>
      </c>
      <c r="AY28">
        <f>_xlfn.MINIFS(Table1[[#This Row],[S0_2]:[S1_2]],Table1[[#This Row],[S0_2]:[S1_2]],"&gt;="&amp;[[#This Row],[L_2]],Table1[[#This Row],[S0_2]:[S1_2]],"&lt;="&amp;[[#This Row],[U_2]])</f>
        <v>0</v>
      </c>
      <c r="AZ28">
        <f>_xlfn.MAXIFS(Table1[[#This Row],[S0_2]:[S1_2]],Table1[[#This Row],[S0_2]:[S1_2]],"&gt;="&amp;[[#This Row],[L_2]],Table1[[#This Row],[S0_2]:[S1_2]],"&lt;="&amp;[[#This Row],[U_2]])</f>
        <v>0</v>
      </c>
      <c r="BA2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8">
        <f>IF([[#This Row],[Std_2]]&gt;0,ROUND([[#This Row],[Range_2]]/(6*[[#This Row],[Std_2]]),2),0)</f>
        <v>0</v>
      </c>
      <c r="BD28">
        <f>IF([[#This Row],[Std_2]]&gt;0,ROUND(MIN(ABS([[#This Row],[U_2]]-[[#This Row],[Mean_2]])/(3*[[#This Row],[Std_2]]),ABS([[#This Row],[Mean_2]]-[[#This Row],[L_2]])/(3*[[#This Row],[Std_2]])),2),0)</f>
        <v>0</v>
      </c>
      <c r="BF28">
        <v>0</v>
      </c>
      <c r="BG28">
        <v>0</v>
      </c>
      <c r="BH28">
        <v>0</v>
      </c>
      <c r="BI28">
        <v>0</v>
      </c>
      <c r="BJ28">
        <v>0</v>
      </c>
      <c r="BL28">
        <v>5596000000</v>
      </c>
      <c r="BM28">
        <v>5596000000</v>
      </c>
      <c r="BO28" t="s">
        <v>96</v>
      </c>
      <c r="BP28" t="s">
        <v>77</v>
      </c>
    </row>
    <row r="29" spans="1:68">
      <c r="A29" t="s">
        <v>125</v>
      </c>
      <c r="B29" t="s">
        <v>116</v>
      </c>
      <c r="C29" t="s">
        <v>71</v>
      </c>
      <c r="D29" t="s">
        <v>98</v>
      </c>
      <c r="J29">
        <v>4500000000</v>
      </c>
      <c r="K29">
        <v>2000000000</v>
      </c>
      <c r="L29">
        <v>7000000000</v>
      </c>
      <c r="M29">
        <v>2000000000</v>
      </c>
      <c r="N29">
        <v>7000000000</v>
      </c>
      <c r="O29">
        <f>1</f>
        <v>0</v>
      </c>
      <c r="P29">
        <f>1</f>
        <v>0</v>
      </c>
      <c r="Q2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9">
        <f>[[#This Row],[U_1]]-[[#This Row],[L_1]]</f>
        <v>0</v>
      </c>
      <c r="T29">
        <f>COUNTIF(Table1[[#This Row],[S0_1]:[S2_1]],"&gt;"&amp;[[#This Row],[U_1]])+COUNTIF(Table1[[#This Row],[S0_1]:[S2_1]],"&lt;"&amp;[[#This Row],[L_1]])</f>
        <v>0</v>
      </c>
      <c r="V29">
        <f>_xlfn.MINIFS(Table1[[#This Row],[S0_1]:[S2_1]],Table1[[#This Row],[S0_1]:[S2_1]],"&gt;="&amp;[[#This Row],[L_1]],Table1[[#This Row],[S0_1]:[S2_1]],"&lt;="&amp;[[#This Row],[U_1]])</f>
        <v>0</v>
      </c>
      <c r="W29">
        <f>_xlfn.MAXIFS(Table1[[#This Row],[S0_1]:[S2_1]],Table1[[#This Row],[S0_1]:[S2_1]],"&gt;="&amp;[[#This Row],[L_1]],Table1[[#This Row],[S0_1]:[S2_1]],"&lt;="&amp;[[#This Row],[U_1]])</f>
        <v>0</v>
      </c>
      <c r="X2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9">
        <f>IF([[#This Row],[Std_1]]&gt;0,ROUND([[#This Row],[Range_1]]/(6*[[#This Row],[Std_1]]),2),0)</f>
        <v>0</v>
      </c>
      <c r="AA29">
        <f>IF([[#This Row],[Std_1]]&gt;0,ROUND(MIN(ABS([[#This Row],[U_1]]-[[#This Row],[Mean_1]])/(3*[[#This Row],[Std_1]]),ABS([[#This Row],[Mean_1]]-[[#This Row],[L_1]])/(3*[[#This Row],[Std_1]])),2),0)</f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5335000000</v>
      </c>
      <c r="AJ29">
        <v>5335000000</v>
      </c>
      <c r="AK29">
        <v>5335000000</v>
      </c>
      <c r="AM29">
        <v>4500000000</v>
      </c>
      <c r="AN29">
        <v>2000000000</v>
      </c>
      <c r="AO29">
        <v>7000000000</v>
      </c>
      <c r="AP29">
        <v>2000000000</v>
      </c>
      <c r="AQ29">
        <v>7000000000</v>
      </c>
      <c r="AR29">
        <f>1</f>
        <v>0</v>
      </c>
      <c r="AS29">
        <f>1</f>
        <v>0</v>
      </c>
      <c r="AT2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9">
        <f>[[#This Row],[U_2]]-[[#This Row],[L_2]]</f>
        <v>0</v>
      </c>
      <c r="AW29">
        <f>COUNTIF(Table1[[#This Row],[S0_2]:[S1_2]],"&gt;"&amp;[[#This Row],[U_2]])+COUNTIF(Table1[[#This Row],[S0_2]:[S1_2]],"&lt;"&amp;[[#This Row],[L_2]])</f>
        <v>0</v>
      </c>
      <c r="AY29">
        <f>_xlfn.MINIFS(Table1[[#This Row],[S0_2]:[S1_2]],Table1[[#This Row],[S0_2]:[S1_2]],"&gt;="&amp;[[#This Row],[L_2]],Table1[[#This Row],[S0_2]:[S1_2]],"&lt;="&amp;[[#This Row],[U_2]])</f>
        <v>0</v>
      </c>
      <c r="AZ29">
        <f>_xlfn.MAXIFS(Table1[[#This Row],[S0_2]:[S1_2]],Table1[[#This Row],[S0_2]:[S1_2]],"&gt;="&amp;[[#This Row],[L_2]],Table1[[#This Row],[S0_2]:[S1_2]],"&lt;="&amp;[[#This Row],[U_2]])</f>
        <v>0</v>
      </c>
      <c r="BA2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9">
        <f>IF([[#This Row],[Std_2]]&gt;0,ROUND([[#This Row],[Range_2]]/(6*[[#This Row],[Std_2]]),2),0)</f>
        <v>0</v>
      </c>
      <c r="BD29">
        <f>IF([[#This Row],[Std_2]]&gt;0,ROUND(MIN(ABS([[#This Row],[U_2]]-[[#This Row],[Mean_2]])/(3*[[#This Row],[Std_2]]),ABS([[#This Row],[Mean_2]]-[[#This Row],[L_2]])/(3*[[#This Row],[Std_2]])),2),0)</f>
        <v>0</v>
      </c>
      <c r="BF29">
        <v>0</v>
      </c>
      <c r="BG29">
        <v>0</v>
      </c>
      <c r="BH29">
        <v>0</v>
      </c>
      <c r="BI29">
        <v>0</v>
      </c>
      <c r="BJ29">
        <v>0</v>
      </c>
      <c r="BL29">
        <v>5335000000</v>
      </c>
      <c r="BM29">
        <v>5335000000</v>
      </c>
      <c r="BO29" t="s">
        <v>83</v>
      </c>
      <c r="BP29" t="s">
        <v>93</v>
      </c>
    </row>
    <row r="30" spans="1:68">
      <c r="A30" t="s">
        <v>126</v>
      </c>
      <c r="B30" t="s">
        <v>116</v>
      </c>
      <c r="C30" t="s">
        <v>71</v>
      </c>
      <c r="D30" t="s">
        <v>100</v>
      </c>
      <c r="J30">
        <v>4500000000</v>
      </c>
      <c r="K30">
        <v>2000000000</v>
      </c>
      <c r="L30">
        <v>7000000000</v>
      </c>
      <c r="M30">
        <v>2000000000</v>
      </c>
      <c r="N30">
        <v>7000000000</v>
      </c>
      <c r="O30">
        <f>1</f>
        <v>0</v>
      </c>
      <c r="P30">
        <f>1</f>
        <v>0</v>
      </c>
      <c r="Q3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3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30">
        <f>[[#This Row],[U_1]]-[[#This Row],[L_1]]</f>
        <v>0</v>
      </c>
      <c r="T30">
        <f>COUNTIF(Table1[[#This Row],[S0_1]:[S2_1]],"&gt;"&amp;[[#This Row],[U_1]])+COUNTIF(Table1[[#This Row],[S0_1]:[S2_1]],"&lt;"&amp;[[#This Row],[L_1]])</f>
        <v>0</v>
      </c>
      <c r="V30">
        <f>_xlfn.MINIFS(Table1[[#This Row],[S0_1]:[S2_1]],Table1[[#This Row],[S0_1]:[S2_1]],"&gt;="&amp;[[#This Row],[L_1]],Table1[[#This Row],[S0_1]:[S2_1]],"&lt;="&amp;[[#This Row],[U_1]])</f>
        <v>0</v>
      </c>
      <c r="W30">
        <f>_xlfn.MAXIFS(Table1[[#This Row],[S0_1]:[S2_1]],Table1[[#This Row],[S0_1]:[S2_1]],"&gt;="&amp;[[#This Row],[L_1]],Table1[[#This Row],[S0_1]:[S2_1]],"&lt;="&amp;[[#This Row],[U_1]])</f>
        <v>0</v>
      </c>
      <c r="X3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3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30">
        <f>IF([[#This Row],[Std_1]]&gt;0,ROUND([[#This Row],[Range_1]]/(6*[[#This Row],[Std_1]]),2),0)</f>
        <v>0</v>
      </c>
      <c r="AA30">
        <f>IF([[#This Row],[Std_1]]&gt;0,ROUND(MIN(ABS([[#This Row],[U_1]]-[[#This Row],[Mean_1]])/(3*[[#This Row],[Std_1]]),ABS([[#This Row],[Mean_1]]-[[#This Row],[L_1]])/(3*[[#This Row],[Std_1]])),2),0)</f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4812000000</v>
      </c>
      <c r="AJ30">
        <v>4812000000</v>
      </c>
      <c r="AK30">
        <v>4812000000</v>
      </c>
      <c r="AM30">
        <v>4500000000</v>
      </c>
      <c r="AN30">
        <v>2000000000</v>
      </c>
      <c r="AO30">
        <v>7000000000</v>
      </c>
      <c r="AP30">
        <v>2000000000</v>
      </c>
      <c r="AQ30">
        <v>7000000000</v>
      </c>
      <c r="AR30">
        <f>1</f>
        <v>0</v>
      </c>
      <c r="AS30">
        <f>1</f>
        <v>0</v>
      </c>
      <c r="AT3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3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30">
        <f>[[#This Row],[U_2]]-[[#This Row],[L_2]]</f>
        <v>0</v>
      </c>
      <c r="AW30">
        <f>COUNTIF(Table1[[#This Row],[S0_2]:[S1_2]],"&gt;"&amp;[[#This Row],[U_2]])+COUNTIF(Table1[[#This Row],[S0_2]:[S1_2]],"&lt;"&amp;[[#This Row],[L_2]])</f>
        <v>0</v>
      </c>
      <c r="AY30">
        <f>_xlfn.MINIFS(Table1[[#This Row],[S0_2]:[S1_2]],Table1[[#This Row],[S0_2]:[S1_2]],"&gt;="&amp;[[#This Row],[L_2]],Table1[[#This Row],[S0_2]:[S1_2]],"&lt;="&amp;[[#This Row],[U_2]])</f>
        <v>0</v>
      </c>
      <c r="AZ30">
        <f>_xlfn.MAXIFS(Table1[[#This Row],[S0_2]:[S1_2]],Table1[[#This Row],[S0_2]:[S1_2]],"&gt;="&amp;[[#This Row],[L_2]],Table1[[#This Row],[S0_2]:[S1_2]],"&lt;="&amp;[[#This Row],[U_2]])</f>
        <v>0</v>
      </c>
      <c r="BA3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3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30">
        <f>IF([[#This Row],[Std_2]]&gt;0,ROUND([[#This Row],[Range_2]]/(6*[[#This Row],[Std_2]]),2),0)</f>
        <v>0</v>
      </c>
      <c r="BD30">
        <f>IF([[#This Row],[Std_2]]&gt;0,ROUND(MIN(ABS([[#This Row],[U_2]]-[[#This Row],[Mean_2]])/(3*[[#This Row],[Std_2]]),ABS([[#This Row],[Mean_2]]-[[#This Row],[L_2]])/(3*[[#This Row],[Std_2]])),2),0)</f>
        <v>0</v>
      </c>
      <c r="BF30">
        <v>0</v>
      </c>
      <c r="BG30">
        <v>0</v>
      </c>
      <c r="BH30">
        <v>0</v>
      </c>
      <c r="BI30">
        <v>0</v>
      </c>
      <c r="BJ30">
        <v>0</v>
      </c>
      <c r="BL30">
        <v>4812000000</v>
      </c>
      <c r="BM30">
        <v>4812000000</v>
      </c>
      <c r="BO30" t="s">
        <v>83</v>
      </c>
      <c r="BP30" t="s">
        <v>90</v>
      </c>
    </row>
    <row r="31" spans="1:68">
      <c r="A31" t="s">
        <v>127</v>
      </c>
      <c r="B31" t="s">
        <v>116</v>
      </c>
      <c r="C31" t="s">
        <v>71</v>
      </c>
      <c r="D31" t="s">
        <v>102</v>
      </c>
      <c r="J31">
        <v>4500000000</v>
      </c>
      <c r="K31">
        <v>2000000000</v>
      </c>
      <c r="L31">
        <v>7000000000</v>
      </c>
      <c r="M31">
        <v>2000000000</v>
      </c>
      <c r="N31">
        <v>7000000000</v>
      </c>
      <c r="O31">
        <f>1</f>
        <v>0</v>
      </c>
      <c r="P31">
        <f>1</f>
        <v>0</v>
      </c>
      <c r="Q3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3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31">
        <f>[[#This Row],[U_1]]-[[#This Row],[L_1]]</f>
        <v>0</v>
      </c>
      <c r="T31">
        <f>COUNTIF(Table1[[#This Row],[S0_1]:[S2_1]],"&gt;"&amp;[[#This Row],[U_1]])+COUNTIF(Table1[[#This Row],[S0_1]:[S2_1]],"&lt;"&amp;[[#This Row],[L_1]])</f>
        <v>0</v>
      </c>
      <c r="V31">
        <f>_xlfn.MINIFS(Table1[[#This Row],[S0_1]:[S2_1]],Table1[[#This Row],[S0_1]:[S2_1]],"&gt;="&amp;[[#This Row],[L_1]],Table1[[#This Row],[S0_1]:[S2_1]],"&lt;="&amp;[[#This Row],[U_1]])</f>
        <v>0</v>
      </c>
      <c r="W31">
        <f>_xlfn.MAXIFS(Table1[[#This Row],[S0_1]:[S2_1]],Table1[[#This Row],[S0_1]:[S2_1]],"&gt;="&amp;[[#This Row],[L_1]],Table1[[#This Row],[S0_1]:[S2_1]],"&lt;="&amp;[[#This Row],[U_1]])</f>
        <v>0</v>
      </c>
      <c r="X3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3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31">
        <f>IF([[#This Row],[Std_1]]&gt;0,ROUND([[#This Row],[Range_1]]/(6*[[#This Row],[Std_1]]),2),0)</f>
        <v>0</v>
      </c>
      <c r="AA31">
        <f>IF([[#This Row],[Std_1]]&gt;0,ROUND(MIN(ABS([[#This Row],[U_1]]-[[#This Row],[Mean_1]])/(3*[[#This Row],[Std_1]]),ABS([[#This Row],[Mean_1]]-[[#This Row],[L_1]])/(3*[[#This Row],[Std_1]])),2),0)</f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4290000000</v>
      </c>
      <c r="AJ31">
        <v>4290000000</v>
      </c>
      <c r="AK31">
        <v>4290000000</v>
      </c>
      <c r="AM31">
        <v>4500000000</v>
      </c>
      <c r="AN31">
        <v>2000000000</v>
      </c>
      <c r="AO31">
        <v>7000000000</v>
      </c>
      <c r="AP31">
        <v>2000000000</v>
      </c>
      <c r="AQ31">
        <v>7000000000</v>
      </c>
      <c r="AR31">
        <f>1</f>
        <v>0</v>
      </c>
      <c r="AS31">
        <f>1</f>
        <v>0</v>
      </c>
      <c r="AT3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3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31">
        <f>[[#This Row],[U_2]]-[[#This Row],[L_2]]</f>
        <v>0</v>
      </c>
      <c r="AW31">
        <f>COUNTIF(Table1[[#This Row],[S0_2]:[S1_2]],"&gt;"&amp;[[#This Row],[U_2]])+COUNTIF(Table1[[#This Row],[S0_2]:[S1_2]],"&lt;"&amp;[[#This Row],[L_2]])</f>
        <v>0</v>
      </c>
      <c r="AY31">
        <f>_xlfn.MINIFS(Table1[[#This Row],[S0_2]:[S1_2]],Table1[[#This Row],[S0_2]:[S1_2]],"&gt;="&amp;[[#This Row],[L_2]],Table1[[#This Row],[S0_2]:[S1_2]],"&lt;="&amp;[[#This Row],[U_2]])</f>
        <v>0</v>
      </c>
      <c r="AZ31">
        <f>_xlfn.MAXIFS(Table1[[#This Row],[S0_2]:[S1_2]],Table1[[#This Row],[S0_2]:[S1_2]],"&gt;="&amp;[[#This Row],[L_2]],Table1[[#This Row],[S0_2]:[S1_2]],"&lt;="&amp;[[#This Row],[U_2]])</f>
        <v>0</v>
      </c>
      <c r="BA3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3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31">
        <f>IF([[#This Row],[Std_2]]&gt;0,ROUND([[#This Row],[Range_2]]/(6*[[#This Row],[Std_2]]),2),0)</f>
        <v>0</v>
      </c>
      <c r="BD31">
        <f>IF([[#This Row],[Std_2]]&gt;0,ROUND(MIN(ABS([[#This Row],[U_2]]-[[#This Row],[Mean_2]])/(3*[[#This Row],[Std_2]]),ABS([[#This Row],[Mean_2]]-[[#This Row],[L_2]])/(3*[[#This Row],[Std_2]])),2),0)</f>
        <v>0</v>
      </c>
      <c r="BF31">
        <v>0</v>
      </c>
      <c r="BG31">
        <v>0</v>
      </c>
      <c r="BH31">
        <v>0</v>
      </c>
      <c r="BI31">
        <v>0</v>
      </c>
      <c r="BJ31">
        <v>0</v>
      </c>
      <c r="BL31">
        <v>4290000000</v>
      </c>
      <c r="BM31">
        <v>4290000000</v>
      </c>
      <c r="BO31" t="s">
        <v>96</v>
      </c>
      <c r="BP31" t="s">
        <v>74</v>
      </c>
    </row>
    <row r="32" spans="1:68">
      <c r="A32" t="s">
        <v>128</v>
      </c>
      <c r="B32" t="s">
        <v>116</v>
      </c>
      <c r="C32" t="s">
        <v>71</v>
      </c>
      <c r="D32" t="s">
        <v>104</v>
      </c>
      <c r="J32">
        <v>4500000000</v>
      </c>
      <c r="K32">
        <v>2000000000</v>
      </c>
      <c r="L32">
        <v>7000000000</v>
      </c>
      <c r="M32">
        <v>2000000000</v>
      </c>
      <c r="N32">
        <v>7000000000</v>
      </c>
      <c r="O32">
        <f>1</f>
        <v>0</v>
      </c>
      <c r="P32">
        <f>1</f>
        <v>0</v>
      </c>
      <c r="Q3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3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32">
        <f>[[#This Row],[U_1]]-[[#This Row],[L_1]]</f>
        <v>0</v>
      </c>
      <c r="T32">
        <f>COUNTIF(Table1[[#This Row],[S0_1]:[S2_1]],"&gt;"&amp;[[#This Row],[U_1]])+COUNTIF(Table1[[#This Row],[S0_1]:[S2_1]],"&lt;"&amp;[[#This Row],[L_1]])</f>
        <v>0</v>
      </c>
      <c r="V32">
        <f>_xlfn.MINIFS(Table1[[#This Row],[S0_1]:[S2_1]],Table1[[#This Row],[S0_1]:[S2_1]],"&gt;="&amp;[[#This Row],[L_1]],Table1[[#This Row],[S0_1]:[S2_1]],"&lt;="&amp;[[#This Row],[U_1]])</f>
        <v>0</v>
      </c>
      <c r="W32">
        <f>_xlfn.MAXIFS(Table1[[#This Row],[S0_1]:[S2_1]],Table1[[#This Row],[S0_1]:[S2_1]],"&gt;="&amp;[[#This Row],[L_1]],Table1[[#This Row],[S0_1]:[S2_1]],"&lt;="&amp;[[#This Row],[U_1]])</f>
        <v>0</v>
      </c>
      <c r="X3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3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32">
        <f>IF([[#This Row],[Std_1]]&gt;0,ROUND([[#This Row],[Range_1]]/(6*[[#This Row],[Std_1]]),2),0)</f>
        <v>0</v>
      </c>
      <c r="AA32">
        <f>IF([[#This Row],[Std_1]]&gt;0,ROUND(MIN(ABS([[#This Row],[U_1]]-[[#This Row],[Mean_1]])/(3*[[#This Row],[Std_1]]),ABS([[#This Row],[Mean_1]]-[[#This Row],[L_1]])/(3*[[#This Row],[Std_1]])),2),0)</f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3768000000</v>
      </c>
      <c r="AJ32">
        <v>3768000000</v>
      </c>
      <c r="AK32">
        <v>3768000000</v>
      </c>
      <c r="AM32">
        <v>4500000000</v>
      </c>
      <c r="AN32">
        <v>2000000000</v>
      </c>
      <c r="AO32">
        <v>7000000000</v>
      </c>
      <c r="AP32">
        <v>2000000000</v>
      </c>
      <c r="AQ32">
        <v>7000000000</v>
      </c>
      <c r="AR32">
        <f>1</f>
        <v>0</v>
      </c>
      <c r="AS32">
        <f>1</f>
        <v>0</v>
      </c>
      <c r="AT3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3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32">
        <f>[[#This Row],[U_2]]-[[#This Row],[L_2]]</f>
        <v>0</v>
      </c>
      <c r="AW32">
        <f>COUNTIF(Table1[[#This Row],[S0_2]:[S1_2]],"&gt;"&amp;[[#This Row],[U_2]])+COUNTIF(Table1[[#This Row],[S0_2]:[S1_2]],"&lt;"&amp;[[#This Row],[L_2]])</f>
        <v>0</v>
      </c>
      <c r="AY32">
        <f>_xlfn.MINIFS(Table1[[#This Row],[S0_2]:[S1_2]],Table1[[#This Row],[S0_2]:[S1_2]],"&gt;="&amp;[[#This Row],[L_2]],Table1[[#This Row],[S0_2]:[S1_2]],"&lt;="&amp;[[#This Row],[U_2]])</f>
        <v>0</v>
      </c>
      <c r="AZ32">
        <f>_xlfn.MAXIFS(Table1[[#This Row],[S0_2]:[S1_2]],Table1[[#This Row],[S0_2]:[S1_2]],"&gt;="&amp;[[#This Row],[L_2]],Table1[[#This Row],[S0_2]:[S1_2]],"&lt;="&amp;[[#This Row],[U_2]])</f>
        <v>0</v>
      </c>
      <c r="BA3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3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32">
        <f>IF([[#This Row],[Std_2]]&gt;0,ROUND([[#This Row],[Range_2]]/(6*[[#This Row],[Std_2]]),2),0)</f>
        <v>0</v>
      </c>
      <c r="BD32">
        <f>IF([[#This Row],[Std_2]]&gt;0,ROUND(MIN(ABS([[#This Row],[U_2]]-[[#This Row],[Mean_2]])/(3*[[#This Row],[Std_2]]),ABS([[#This Row],[Mean_2]]-[[#This Row],[L_2]])/(3*[[#This Row],[Std_2]])),2),0)</f>
        <v>0</v>
      </c>
      <c r="BF32">
        <v>0</v>
      </c>
      <c r="BG32">
        <v>0</v>
      </c>
      <c r="BH32">
        <v>0</v>
      </c>
      <c r="BI32">
        <v>0</v>
      </c>
      <c r="BJ32">
        <v>0</v>
      </c>
      <c r="BL32">
        <v>3768000000</v>
      </c>
      <c r="BM32">
        <v>3768000000</v>
      </c>
      <c r="BO32" t="s">
        <v>73</v>
      </c>
      <c r="BP32" t="s">
        <v>105</v>
      </c>
    </row>
    <row r="33" spans="1:68">
      <c r="A33" t="s">
        <v>129</v>
      </c>
      <c r="B33" t="s">
        <v>116</v>
      </c>
      <c r="C33" t="s">
        <v>71</v>
      </c>
      <c r="D33" t="s">
        <v>107</v>
      </c>
      <c r="J33">
        <v>4500000000</v>
      </c>
      <c r="K33">
        <v>2000000000</v>
      </c>
      <c r="L33">
        <v>7000000000</v>
      </c>
      <c r="M33">
        <v>2000000000</v>
      </c>
      <c r="N33">
        <v>7000000000</v>
      </c>
      <c r="O33">
        <f>1</f>
        <v>0</v>
      </c>
      <c r="P33">
        <f>1</f>
        <v>0</v>
      </c>
      <c r="Q3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3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33">
        <f>[[#This Row],[U_1]]-[[#This Row],[L_1]]</f>
        <v>0</v>
      </c>
      <c r="T33">
        <f>COUNTIF(Table1[[#This Row],[S0_1]:[S2_1]],"&gt;"&amp;[[#This Row],[U_1]])+COUNTIF(Table1[[#This Row],[S0_1]:[S2_1]],"&lt;"&amp;[[#This Row],[L_1]])</f>
        <v>0</v>
      </c>
      <c r="V33">
        <f>_xlfn.MINIFS(Table1[[#This Row],[S0_1]:[S2_1]],Table1[[#This Row],[S0_1]:[S2_1]],"&gt;="&amp;[[#This Row],[L_1]],Table1[[#This Row],[S0_1]:[S2_1]],"&lt;="&amp;[[#This Row],[U_1]])</f>
        <v>0</v>
      </c>
      <c r="W33">
        <f>_xlfn.MAXIFS(Table1[[#This Row],[S0_1]:[S2_1]],Table1[[#This Row],[S0_1]:[S2_1]],"&gt;="&amp;[[#This Row],[L_1]],Table1[[#This Row],[S0_1]:[S2_1]],"&lt;="&amp;[[#This Row],[U_1]])</f>
        <v>0</v>
      </c>
      <c r="X3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3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33">
        <f>IF([[#This Row],[Std_1]]&gt;0,ROUND([[#This Row],[Range_1]]/(6*[[#This Row],[Std_1]]),2),0)</f>
        <v>0</v>
      </c>
      <c r="AA33">
        <f>IF([[#This Row],[Std_1]]&gt;0,ROUND(MIN(ABS([[#This Row],[U_1]]-[[#This Row],[Mean_1]])/(3*[[#This Row],[Std_1]]),ABS([[#This Row],[Mean_1]]-[[#This Row],[L_1]])/(3*[[#This Row],[Std_1]])),2),0)</f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3246000000</v>
      </c>
      <c r="AJ33">
        <v>3246000000</v>
      </c>
      <c r="AK33">
        <v>3246000000</v>
      </c>
      <c r="AM33">
        <v>4500000000</v>
      </c>
      <c r="AN33">
        <v>2000000000</v>
      </c>
      <c r="AO33">
        <v>7000000000</v>
      </c>
      <c r="AP33">
        <v>2000000000</v>
      </c>
      <c r="AQ33">
        <v>7000000000</v>
      </c>
      <c r="AR33">
        <f>1</f>
        <v>0</v>
      </c>
      <c r="AS33">
        <f>1</f>
        <v>0</v>
      </c>
      <c r="AT3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3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33">
        <f>[[#This Row],[U_2]]-[[#This Row],[L_2]]</f>
        <v>0</v>
      </c>
      <c r="AW33">
        <f>COUNTIF(Table1[[#This Row],[S0_2]:[S1_2]],"&gt;"&amp;[[#This Row],[U_2]])+COUNTIF(Table1[[#This Row],[S0_2]:[S1_2]],"&lt;"&amp;[[#This Row],[L_2]])</f>
        <v>0</v>
      </c>
      <c r="AY33">
        <f>_xlfn.MINIFS(Table1[[#This Row],[S0_2]:[S1_2]],Table1[[#This Row],[S0_2]:[S1_2]],"&gt;="&amp;[[#This Row],[L_2]],Table1[[#This Row],[S0_2]:[S1_2]],"&lt;="&amp;[[#This Row],[U_2]])</f>
        <v>0</v>
      </c>
      <c r="AZ33">
        <f>_xlfn.MAXIFS(Table1[[#This Row],[S0_2]:[S1_2]],Table1[[#This Row],[S0_2]:[S1_2]],"&gt;="&amp;[[#This Row],[L_2]],Table1[[#This Row],[S0_2]:[S1_2]],"&lt;="&amp;[[#This Row],[U_2]])</f>
        <v>0</v>
      </c>
      <c r="BA3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3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33">
        <f>IF([[#This Row],[Std_2]]&gt;0,ROUND([[#This Row],[Range_2]]/(6*[[#This Row],[Std_2]]),2),0)</f>
        <v>0</v>
      </c>
      <c r="BD33">
        <f>IF([[#This Row],[Std_2]]&gt;0,ROUND(MIN(ABS([[#This Row],[U_2]]-[[#This Row],[Mean_2]])/(3*[[#This Row],[Std_2]]),ABS([[#This Row],[Mean_2]]-[[#This Row],[L_2]])/(3*[[#This Row],[Std_2]])),2),0)</f>
        <v>0</v>
      </c>
      <c r="BF33">
        <v>0</v>
      </c>
      <c r="BG33">
        <v>0</v>
      </c>
      <c r="BH33">
        <v>0</v>
      </c>
      <c r="BI33">
        <v>0</v>
      </c>
      <c r="BJ33">
        <v>0</v>
      </c>
      <c r="BL33">
        <v>3246000000</v>
      </c>
      <c r="BM33">
        <v>3246000000</v>
      </c>
      <c r="BO33" t="s">
        <v>73</v>
      </c>
      <c r="BP33" t="s">
        <v>108</v>
      </c>
    </row>
    <row r="34" spans="1:68">
      <c r="A34" t="s">
        <v>130</v>
      </c>
      <c r="B34" t="s">
        <v>116</v>
      </c>
      <c r="C34" t="s">
        <v>71</v>
      </c>
      <c r="D34" t="s">
        <v>110</v>
      </c>
      <c r="J34">
        <v>4500000000</v>
      </c>
      <c r="K34">
        <v>2000000000</v>
      </c>
      <c r="L34">
        <v>7000000000</v>
      </c>
      <c r="M34">
        <v>2000000000</v>
      </c>
      <c r="N34">
        <v>7000000000</v>
      </c>
      <c r="O34">
        <f>1</f>
        <v>0</v>
      </c>
      <c r="P34">
        <f>1</f>
        <v>0</v>
      </c>
      <c r="Q3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3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34">
        <f>[[#This Row],[U_1]]-[[#This Row],[L_1]]</f>
        <v>0</v>
      </c>
      <c r="T34">
        <f>COUNTIF(Table1[[#This Row],[S0_1]:[S2_1]],"&gt;"&amp;[[#This Row],[U_1]])+COUNTIF(Table1[[#This Row],[S0_1]:[S2_1]],"&lt;"&amp;[[#This Row],[L_1]])</f>
        <v>0</v>
      </c>
      <c r="V34">
        <f>_xlfn.MINIFS(Table1[[#This Row],[S0_1]:[S2_1]],Table1[[#This Row],[S0_1]:[S2_1]],"&gt;="&amp;[[#This Row],[L_1]],Table1[[#This Row],[S0_1]:[S2_1]],"&lt;="&amp;[[#This Row],[U_1]])</f>
        <v>0</v>
      </c>
      <c r="W34">
        <f>_xlfn.MAXIFS(Table1[[#This Row],[S0_1]:[S2_1]],Table1[[#This Row],[S0_1]:[S2_1]],"&gt;="&amp;[[#This Row],[L_1]],Table1[[#This Row],[S0_1]:[S2_1]],"&lt;="&amp;[[#This Row],[U_1]])</f>
        <v>0</v>
      </c>
      <c r="X3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3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34">
        <f>IF([[#This Row],[Std_1]]&gt;0,ROUND([[#This Row],[Range_1]]/(6*[[#This Row],[Std_1]]),2),0)</f>
        <v>0</v>
      </c>
      <c r="AA34">
        <f>IF([[#This Row],[Std_1]]&gt;0,ROUND(MIN(ABS([[#This Row],[U_1]]-[[#This Row],[Mean_1]])/(3*[[#This Row],[Std_1]]),ABS([[#This Row],[Mean_1]]-[[#This Row],[L_1]])/(3*[[#This Row],[Std_1]])),2),0)</f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2985000000</v>
      </c>
      <c r="AJ34">
        <v>2985000000</v>
      </c>
      <c r="AK34">
        <v>2985000000</v>
      </c>
      <c r="AM34">
        <v>4500000000</v>
      </c>
      <c r="AN34">
        <v>2000000000</v>
      </c>
      <c r="AO34">
        <v>7000000000</v>
      </c>
      <c r="AP34">
        <v>2000000000</v>
      </c>
      <c r="AQ34">
        <v>7000000000</v>
      </c>
      <c r="AR34">
        <f>1</f>
        <v>0</v>
      </c>
      <c r="AS34">
        <f>1</f>
        <v>0</v>
      </c>
      <c r="AT3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3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34">
        <f>[[#This Row],[U_2]]-[[#This Row],[L_2]]</f>
        <v>0</v>
      </c>
      <c r="AW34">
        <f>COUNTIF(Table1[[#This Row],[S0_2]:[S1_2]],"&gt;"&amp;[[#This Row],[U_2]])+COUNTIF(Table1[[#This Row],[S0_2]:[S1_2]],"&lt;"&amp;[[#This Row],[L_2]])</f>
        <v>0</v>
      </c>
      <c r="AY34">
        <f>_xlfn.MINIFS(Table1[[#This Row],[S0_2]:[S1_2]],Table1[[#This Row],[S0_2]:[S1_2]],"&gt;="&amp;[[#This Row],[L_2]],Table1[[#This Row],[S0_2]:[S1_2]],"&lt;="&amp;[[#This Row],[U_2]])</f>
        <v>0</v>
      </c>
      <c r="AZ34">
        <f>_xlfn.MAXIFS(Table1[[#This Row],[S0_2]:[S1_2]],Table1[[#This Row],[S0_2]:[S1_2]],"&gt;="&amp;[[#This Row],[L_2]],Table1[[#This Row],[S0_2]:[S1_2]],"&lt;="&amp;[[#This Row],[U_2]])</f>
        <v>0</v>
      </c>
      <c r="BA3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3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34">
        <f>IF([[#This Row],[Std_2]]&gt;0,ROUND([[#This Row],[Range_2]]/(6*[[#This Row],[Std_2]]),2),0)</f>
        <v>0</v>
      </c>
      <c r="BD34">
        <f>IF([[#This Row],[Std_2]]&gt;0,ROUND(MIN(ABS([[#This Row],[U_2]]-[[#This Row],[Mean_2]])/(3*[[#This Row],[Std_2]]),ABS([[#This Row],[Mean_2]]-[[#This Row],[L_2]])/(3*[[#This Row],[Std_2]])),2),0)</f>
        <v>0</v>
      </c>
      <c r="BF34">
        <v>0</v>
      </c>
      <c r="BG34">
        <v>0</v>
      </c>
      <c r="BH34">
        <v>0</v>
      </c>
      <c r="BI34">
        <v>0</v>
      </c>
      <c r="BJ34">
        <v>0</v>
      </c>
      <c r="BL34">
        <v>2985000000</v>
      </c>
      <c r="BM34">
        <v>2985000000</v>
      </c>
      <c r="BO34" t="s">
        <v>96</v>
      </c>
      <c r="BP34" t="s">
        <v>80</v>
      </c>
    </row>
    <row r="35" spans="1:68">
      <c r="A35" t="s">
        <v>131</v>
      </c>
      <c r="B35" t="s">
        <v>116</v>
      </c>
      <c r="C35" t="s">
        <v>71</v>
      </c>
      <c r="D35" t="s">
        <v>112</v>
      </c>
      <c r="J35">
        <v>4500000000</v>
      </c>
      <c r="K35">
        <v>2000000000</v>
      </c>
      <c r="L35">
        <v>7000000000</v>
      </c>
      <c r="M35">
        <v>2000000000</v>
      </c>
      <c r="N35">
        <v>7000000000</v>
      </c>
      <c r="O35">
        <f>1</f>
        <v>0</v>
      </c>
      <c r="P35">
        <f>1</f>
        <v>0</v>
      </c>
      <c r="Q3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3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35">
        <f>[[#This Row],[U_1]]-[[#This Row],[L_1]]</f>
        <v>0</v>
      </c>
      <c r="T35">
        <f>COUNTIF(Table1[[#This Row],[S0_1]:[S2_1]],"&gt;"&amp;[[#This Row],[U_1]])+COUNTIF(Table1[[#This Row],[S0_1]:[S2_1]],"&lt;"&amp;[[#This Row],[L_1]])</f>
        <v>0</v>
      </c>
      <c r="V35">
        <f>_xlfn.MINIFS(Table1[[#This Row],[S0_1]:[S2_1]],Table1[[#This Row],[S0_1]:[S2_1]],"&gt;="&amp;[[#This Row],[L_1]],Table1[[#This Row],[S0_1]:[S2_1]],"&lt;="&amp;[[#This Row],[U_1]])</f>
        <v>0</v>
      </c>
      <c r="W35">
        <f>_xlfn.MAXIFS(Table1[[#This Row],[S0_1]:[S2_1]],Table1[[#This Row],[S0_1]:[S2_1]],"&gt;="&amp;[[#This Row],[L_1]],Table1[[#This Row],[S0_1]:[S2_1]],"&lt;="&amp;[[#This Row],[U_1]])</f>
        <v>0</v>
      </c>
      <c r="X3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3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35">
        <f>IF([[#This Row],[Std_1]]&gt;0,ROUND([[#This Row],[Range_1]]/(6*[[#This Row],[Std_1]]),2),0)</f>
        <v>0</v>
      </c>
      <c r="AA35">
        <f>IF([[#This Row],[Std_1]]&gt;0,ROUND(MIN(ABS([[#This Row],[U_1]]-[[#This Row],[Mean_1]])/(3*[[#This Row],[Std_1]]),ABS([[#This Row],[Mean_1]]-[[#This Row],[L_1]])/(3*[[#This Row],[Std_1]])),2),0)</f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3245000000</v>
      </c>
      <c r="AJ35">
        <v>3245000000</v>
      </c>
      <c r="AK35">
        <v>3245000000</v>
      </c>
      <c r="AM35">
        <v>4500000000</v>
      </c>
      <c r="AN35">
        <v>2000000000</v>
      </c>
      <c r="AO35">
        <v>7000000000</v>
      </c>
      <c r="AP35">
        <v>2000000000</v>
      </c>
      <c r="AQ35">
        <v>7000000000</v>
      </c>
      <c r="AR35">
        <f>1</f>
        <v>0</v>
      </c>
      <c r="AS35">
        <f>1</f>
        <v>0</v>
      </c>
      <c r="AT3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3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35">
        <f>[[#This Row],[U_2]]-[[#This Row],[L_2]]</f>
        <v>0</v>
      </c>
      <c r="AW35">
        <f>COUNTIF(Table1[[#This Row],[S0_2]:[S1_2]],"&gt;"&amp;[[#This Row],[U_2]])+COUNTIF(Table1[[#This Row],[S0_2]:[S1_2]],"&lt;"&amp;[[#This Row],[L_2]])</f>
        <v>0</v>
      </c>
      <c r="AY35">
        <f>_xlfn.MINIFS(Table1[[#This Row],[S0_2]:[S1_2]],Table1[[#This Row],[S0_2]:[S1_2]],"&gt;="&amp;[[#This Row],[L_2]],Table1[[#This Row],[S0_2]:[S1_2]],"&lt;="&amp;[[#This Row],[U_2]])</f>
        <v>0</v>
      </c>
      <c r="AZ35">
        <f>_xlfn.MAXIFS(Table1[[#This Row],[S0_2]:[S1_2]],Table1[[#This Row],[S0_2]:[S1_2]],"&gt;="&amp;[[#This Row],[L_2]],Table1[[#This Row],[S0_2]:[S1_2]],"&lt;="&amp;[[#This Row],[U_2]])</f>
        <v>0</v>
      </c>
      <c r="BA3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3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35">
        <f>IF([[#This Row],[Std_2]]&gt;0,ROUND([[#This Row],[Range_2]]/(6*[[#This Row],[Std_2]]),2),0)</f>
        <v>0</v>
      </c>
      <c r="BD35">
        <f>IF([[#This Row],[Std_2]]&gt;0,ROUND(MIN(ABS([[#This Row],[U_2]]-[[#This Row],[Mean_2]])/(3*[[#This Row],[Std_2]]),ABS([[#This Row],[Mean_2]]-[[#This Row],[L_2]])/(3*[[#This Row],[Std_2]])),2),0)</f>
        <v>0</v>
      </c>
      <c r="BF35">
        <v>0</v>
      </c>
      <c r="BG35">
        <v>0</v>
      </c>
      <c r="BH35">
        <v>0</v>
      </c>
      <c r="BI35">
        <v>0</v>
      </c>
      <c r="BJ35">
        <v>0</v>
      </c>
      <c r="BL35">
        <v>3245000000</v>
      </c>
      <c r="BM35">
        <v>3245000000</v>
      </c>
      <c r="BO35" t="s">
        <v>83</v>
      </c>
      <c r="BP35" t="s">
        <v>108</v>
      </c>
    </row>
    <row r="36" spans="1:68">
      <c r="A36" t="s">
        <v>132</v>
      </c>
      <c r="B36" t="s">
        <v>116</v>
      </c>
      <c r="C36" t="s">
        <v>71</v>
      </c>
      <c r="D36" t="s">
        <v>114</v>
      </c>
      <c r="J36">
        <v>4500000000</v>
      </c>
      <c r="K36">
        <v>2000000000</v>
      </c>
      <c r="L36">
        <v>7000000000</v>
      </c>
      <c r="M36">
        <v>2000000000</v>
      </c>
      <c r="N36">
        <v>7000000000</v>
      </c>
      <c r="O36">
        <f>1</f>
        <v>0</v>
      </c>
      <c r="P36">
        <f>1</f>
        <v>0</v>
      </c>
      <c r="Q3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3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36">
        <f>[[#This Row],[U_1]]-[[#This Row],[L_1]]</f>
        <v>0</v>
      </c>
      <c r="T36">
        <f>COUNTIF(Table1[[#This Row],[S0_1]:[S2_1]],"&gt;"&amp;[[#This Row],[U_1]])+COUNTIF(Table1[[#This Row],[S0_1]:[S2_1]],"&lt;"&amp;[[#This Row],[L_1]])</f>
        <v>0</v>
      </c>
      <c r="V36">
        <f>_xlfn.MINIFS(Table1[[#This Row],[S0_1]:[S2_1]],Table1[[#This Row],[S0_1]:[S2_1]],"&gt;="&amp;[[#This Row],[L_1]],Table1[[#This Row],[S0_1]:[S2_1]],"&lt;="&amp;[[#This Row],[U_1]])</f>
        <v>0</v>
      </c>
      <c r="W36">
        <f>_xlfn.MAXIFS(Table1[[#This Row],[S0_1]:[S2_1]],Table1[[#This Row],[S0_1]:[S2_1]],"&gt;="&amp;[[#This Row],[L_1]],Table1[[#This Row],[S0_1]:[S2_1]],"&lt;="&amp;[[#This Row],[U_1]])</f>
        <v>0</v>
      </c>
      <c r="X3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3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36">
        <f>IF([[#This Row],[Std_1]]&gt;0,ROUND([[#This Row],[Range_1]]/(6*[[#This Row],[Std_1]]),2),0)</f>
        <v>0</v>
      </c>
      <c r="AA36">
        <f>IF([[#This Row],[Std_1]]&gt;0,ROUND(MIN(ABS([[#This Row],[U_1]]-[[#This Row],[Mean_1]])/(3*[[#This Row],[Std_1]]),ABS([[#This Row],[Mean_1]]-[[#This Row],[L_1]])/(3*[[#This Row],[Std_1]])),2),0)</f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3766000000</v>
      </c>
      <c r="AJ36">
        <v>3766000000</v>
      </c>
      <c r="AK36">
        <v>3766000000</v>
      </c>
      <c r="AM36">
        <v>4500000000</v>
      </c>
      <c r="AN36">
        <v>2000000000</v>
      </c>
      <c r="AO36">
        <v>7000000000</v>
      </c>
      <c r="AP36">
        <v>2000000000</v>
      </c>
      <c r="AQ36">
        <v>7000000000</v>
      </c>
      <c r="AR36">
        <f>1</f>
        <v>0</v>
      </c>
      <c r="AS36">
        <f>1</f>
        <v>0</v>
      </c>
      <c r="AT3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3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36">
        <f>[[#This Row],[U_2]]-[[#This Row],[L_2]]</f>
        <v>0</v>
      </c>
      <c r="AW36">
        <f>COUNTIF(Table1[[#This Row],[S0_2]:[S1_2]],"&gt;"&amp;[[#This Row],[U_2]])+COUNTIF(Table1[[#This Row],[S0_2]:[S1_2]],"&lt;"&amp;[[#This Row],[L_2]])</f>
        <v>0</v>
      </c>
      <c r="AY36">
        <f>_xlfn.MINIFS(Table1[[#This Row],[S0_2]:[S1_2]],Table1[[#This Row],[S0_2]:[S1_2]],"&gt;="&amp;[[#This Row],[L_2]],Table1[[#This Row],[S0_2]:[S1_2]],"&lt;="&amp;[[#This Row],[U_2]])</f>
        <v>0</v>
      </c>
      <c r="AZ36">
        <f>_xlfn.MAXIFS(Table1[[#This Row],[S0_2]:[S1_2]],Table1[[#This Row],[S0_2]:[S1_2]],"&gt;="&amp;[[#This Row],[L_2]],Table1[[#This Row],[S0_2]:[S1_2]],"&lt;="&amp;[[#This Row],[U_2]])</f>
        <v>0</v>
      </c>
      <c r="BA3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3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36">
        <f>IF([[#This Row],[Std_2]]&gt;0,ROUND([[#This Row],[Range_2]]/(6*[[#This Row],[Std_2]]),2),0)</f>
        <v>0</v>
      </c>
      <c r="BD36">
        <f>IF([[#This Row],[Std_2]]&gt;0,ROUND(MIN(ABS([[#This Row],[U_2]]-[[#This Row],[Mean_2]])/(3*[[#This Row],[Std_2]]),ABS([[#This Row],[Mean_2]]-[[#This Row],[L_2]])/(3*[[#This Row],[Std_2]])),2),0)</f>
        <v>0</v>
      </c>
      <c r="BF36">
        <v>0</v>
      </c>
      <c r="BG36">
        <v>0</v>
      </c>
      <c r="BH36">
        <v>0</v>
      </c>
      <c r="BI36">
        <v>0</v>
      </c>
      <c r="BJ36">
        <v>0</v>
      </c>
      <c r="BL36">
        <v>3766000000</v>
      </c>
      <c r="BM36">
        <v>3766000000</v>
      </c>
      <c r="BO36" t="s">
        <v>83</v>
      </c>
      <c r="BP36" t="s">
        <v>105</v>
      </c>
    </row>
    <row r="37" spans="1:68">
      <c r="A37" t="s">
        <v>133</v>
      </c>
      <c r="B37" t="s">
        <v>134</v>
      </c>
      <c r="C37" t="s">
        <v>71</v>
      </c>
      <c r="D37" t="s">
        <v>72</v>
      </c>
      <c r="J37">
        <v>4500000000</v>
      </c>
      <c r="K37">
        <v>2000000000</v>
      </c>
      <c r="L37">
        <v>7000000000</v>
      </c>
      <c r="M37">
        <v>2000000000</v>
      </c>
      <c r="N37">
        <v>7000000000</v>
      </c>
      <c r="O37">
        <f>1</f>
        <v>0</v>
      </c>
      <c r="P37">
        <f>1</f>
        <v>0</v>
      </c>
      <c r="Q3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3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37">
        <f>[[#This Row],[U_1]]-[[#This Row],[L_1]]</f>
        <v>0</v>
      </c>
      <c r="T37">
        <f>COUNTIF(Table1[[#This Row],[S0_1]:[S2_1]],"&gt;"&amp;[[#This Row],[U_1]])+COUNTIF(Table1[[#This Row],[S0_1]:[S2_1]],"&lt;"&amp;[[#This Row],[L_1]])</f>
        <v>0</v>
      </c>
      <c r="V37">
        <f>_xlfn.MINIFS(Table1[[#This Row],[S0_1]:[S2_1]],Table1[[#This Row],[S0_1]:[S2_1]],"&gt;="&amp;[[#This Row],[L_1]],Table1[[#This Row],[S0_1]:[S2_1]],"&lt;="&amp;[[#This Row],[U_1]])</f>
        <v>0</v>
      </c>
      <c r="W37">
        <f>_xlfn.MAXIFS(Table1[[#This Row],[S0_1]:[S2_1]],Table1[[#This Row],[S0_1]:[S2_1]],"&gt;="&amp;[[#This Row],[L_1]],Table1[[#This Row],[S0_1]:[S2_1]],"&lt;="&amp;[[#This Row],[U_1]])</f>
        <v>0</v>
      </c>
      <c r="X3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3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37">
        <f>IF([[#This Row],[Std_1]]&gt;0,ROUND([[#This Row],[Range_1]]/(6*[[#This Row],[Std_1]]),2),0)</f>
        <v>0</v>
      </c>
      <c r="AA37">
        <f>IF([[#This Row],[Std_1]]&gt;0,ROUND(MIN(ABS([[#This Row],[U_1]]-[[#This Row],[Mean_1]])/(3*[[#This Row],[Std_1]]),ABS([[#This Row],[Mean_1]]-[[#This Row],[L_1]])/(3*[[#This Row],[Std_1]])),2),0)</f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4374000000</v>
      </c>
      <c r="AJ37">
        <v>4374000000</v>
      </c>
      <c r="AK37">
        <v>4374000000</v>
      </c>
      <c r="AM37">
        <v>4500000000</v>
      </c>
      <c r="AN37">
        <v>2000000000</v>
      </c>
      <c r="AO37">
        <v>7000000000</v>
      </c>
      <c r="AP37">
        <v>2000000000</v>
      </c>
      <c r="AQ37">
        <v>7000000000</v>
      </c>
      <c r="AR37">
        <f>1</f>
        <v>0</v>
      </c>
      <c r="AS37">
        <f>1</f>
        <v>0</v>
      </c>
      <c r="AT3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3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37">
        <f>[[#This Row],[U_2]]-[[#This Row],[L_2]]</f>
        <v>0</v>
      </c>
      <c r="AW37">
        <f>COUNTIF(Table1[[#This Row],[S0_2]:[S1_2]],"&gt;"&amp;[[#This Row],[U_2]])+COUNTIF(Table1[[#This Row],[S0_2]:[S1_2]],"&lt;"&amp;[[#This Row],[L_2]])</f>
        <v>0</v>
      </c>
      <c r="AY37">
        <f>_xlfn.MINIFS(Table1[[#This Row],[S0_2]:[S1_2]],Table1[[#This Row],[S0_2]:[S1_2]],"&gt;="&amp;[[#This Row],[L_2]],Table1[[#This Row],[S0_2]:[S1_2]],"&lt;="&amp;[[#This Row],[U_2]])</f>
        <v>0</v>
      </c>
      <c r="AZ37">
        <f>_xlfn.MAXIFS(Table1[[#This Row],[S0_2]:[S1_2]],Table1[[#This Row],[S0_2]:[S1_2]],"&gt;="&amp;[[#This Row],[L_2]],Table1[[#This Row],[S0_2]:[S1_2]],"&lt;="&amp;[[#This Row],[U_2]])</f>
        <v>0</v>
      </c>
      <c r="BA3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3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37">
        <f>IF([[#This Row],[Std_2]]&gt;0,ROUND([[#This Row],[Range_2]]/(6*[[#This Row],[Std_2]]),2),0)</f>
        <v>0</v>
      </c>
      <c r="BD37">
        <f>IF([[#This Row],[Std_2]]&gt;0,ROUND(MIN(ABS([[#This Row],[U_2]]-[[#This Row],[Mean_2]])/(3*[[#This Row],[Std_2]]),ABS([[#This Row],[Mean_2]]-[[#This Row],[L_2]])/(3*[[#This Row],[Std_2]])),2),0)</f>
        <v>0</v>
      </c>
      <c r="BF37">
        <v>0</v>
      </c>
      <c r="BG37">
        <v>0</v>
      </c>
      <c r="BH37">
        <v>0</v>
      </c>
      <c r="BI37">
        <v>0</v>
      </c>
      <c r="BJ37">
        <v>0</v>
      </c>
      <c r="BL37">
        <v>4374000000</v>
      </c>
      <c r="BM37">
        <v>4374000000</v>
      </c>
      <c r="BO37" t="s">
        <v>73</v>
      </c>
      <c r="BP37" t="s">
        <v>74</v>
      </c>
    </row>
    <row r="38" spans="1:68">
      <c r="A38" t="s">
        <v>135</v>
      </c>
      <c r="B38" t="s">
        <v>134</v>
      </c>
      <c r="C38" t="s">
        <v>71</v>
      </c>
      <c r="D38" t="s">
        <v>76</v>
      </c>
      <c r="J38">
        <v>4500000000</v>
      </c>
      <c r="K38">
        <v>2000000000</v>
      </c>
      <c r="L38">
        <v>7000000000</v>
      </c>
      <c r="M38">
        <v>2000000000</v>
      </c>
      <c r="N38">
        <v>7000000000</v>
      </c>
      <c r="O38">
        <f>1</f>
        <v>0</v>
      </c>
      <c r="P38">
        <f>1</f>
        <v>0</v>
      </c>
      <c r="Q3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3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38">
        <f>[[#This Row],[U_1]]-[[#This Row],[L_1]]</f>
        <v>0</v>
      </c>
      <c r="T38">
        <f>COUNTIF(Table1[[#This Row],[S0_1]:[S2_1]],"&gt;"&amp;[[#This Row],[U_1]])+COUNTIF(Table1[[#This Row],[S0_1]:[S2_1]],"&lt;"&amp;[[#This Row],[L_1]])</f>
        <v>0</v>
      </c>
      <c r="V38">
        <f>_xlfn.MINIFS(Table1[[#This Row],[S0_1]:[S2_1]],Table1[[#This Row],[S0_1]:[S2_1]],"&gt;="&amp;[[#This Row],[L_1]],Table1[[#This Row],[S0_1]:[S2_1]],"&lt;="&amp;[[#This Row],[U_1]])</f>
        <v>0</v>
      </c>
      <c r="W38">
        <f>_xlfn.MAXIFS(Table1[[#This Row],[S0_1]:[S2_1]],Table1[[#This Row],[S0_1]:[S2_1]],"&gt;="&amp;[[#This Row],[L_1]],Table1[[#This Row],[S0_1]:[S2_1]],"&lt;="&amp;[[#This Row],[U_1]])</f>
        <v>0</v>
      </c>
      <c r="X3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3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38">
        <f>IF([[#This Row],[Std_1]]&gt;0,ROUND([[#This Row],[Range_1]]/(6*[[#This Row],[Std_1]]),2),0)</f>
        <v>0</v>
      </c>
      <c r="AA38">
        <f>IF([[#This Row],[Std_1]]&gt;0,ROUND(MIN(ABS([[#This Row],[U_1]]-[[#This Row],[Mean_1]])/(3*[[#This Row],[Std_1]]),ABS([[#This Row],[Mean_1]]-[[#This Row],[L_1]])/(3*[[#This Row],[Std_1]])),2),0)</f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5697000000</v>
      </c>
      <c r="AJ38">
        <v>5697000000</v>
      </c>
      <c r="AK38">
        <v>5697000000</v>
      </c>
      <c r="AM38">
        <v>4500000000</v>
      </c>
      <c r="AN38">
        <v>2000000000</v>
      </c>
      <c r="AO38">
        <v>7000000000</v>
      </c>
      <c r="AP38">
        <v>2000000000</v>
      </c>
      <c r="AQ38">
        <v>7000000000</v>
      </c>
      <c r="AR38">
        <f>1</f>
        <v>0</v>
      </c>
      <c r="AS38">
        <f>1</f>
        <v>0</v>
      </c>
      <c r="AT3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3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38">
        <f>[[#This Row],[U_2]]-[[#This Row],[L_2]]</f>
        <v>0</v>
      </c>
      <c r="AW38">
        <f>COUNTIF(Table1[[#This Row],[S0_2]:[S1_2]],"&gt;"&amp;[[#This Row],[U_2]])+COUNTIF(Table1[[#This Row],[S0_2]:[S1_2]],"&lt;"&amp;[[#This Row],[L_2]])</f>
        <v>0</v>
      </c>
      <c r="AY38">
        <f>_xlfn.MINIFS(Table1[[#This Row],[S0_2]:[S1_2]],Table1[[#This Row],[S0_2]:[S1_2]],"&gt;="&amp;[[#This Row],[L_2]],Table1[[#This Row],[S0_2]:[S1_2]],"&lt;="&amp;[[#This Row],[U_2]])</f>
        <v>0</v>
      </c>
      <c r="AZ38">
        <f>_xlfn.MAXIFS(Table1[[#This Row],[S0_2]:[S1_2]],Table1[[#This Row],[S0_2]:[S1_2]],"&gt;="&amp;[[#This Row],[L_2]],Table1[[#This Row],[S0_2]:[S1_2]],"&lt;="&amp;[[#This Row],[U_2]])</f>
        <v>0</v>
      </c>
      <c r="BA3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3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38">
        <f>IF([[#This Row],[Std_2]]&gt;0,ROUND([[#This Row],[Range_2]]/(6*[[#This Row],[Std_2]]),2),0)</f>
        <v>0</v>
      </c>
      <c r="BD38">
        <f>IF([[#This Row],[Std_2]]&gt;0,ROUND(MIN(ABS([[#This Row],[U_2]]-[[#This Row],[Mean_2]])/(3*[[#This Row],[Std_2]]),ABS([[#This Row],[Mean_2]]-[[#This Row],[L_2]])/(3*[[#This Row],[Std_2]])),2),0)</f>
        <v>0</v>
      </c>
      <c r="BF38">
        <v>0</v>
      </c>
      <c r="BG38">
        <v>0</v>
      </c>
      <c r="BH38">
        <v>0</v>
      </c>
      <c r="BI38">
        <v>0</v>
      </c>
      <c r="BJ38">
        <v>0</v>
      </c>
      <c r="BL38">
        <v>5697000000</v>
      </c>
      <c r="BM38">
        <v>5697000000</v>
      </c>
      <c r="BO38" t="s">
        <v>73</v>
      </c>
      <c r="BP38" t="s">
        <v>77</v>
      </c>
    </row>
    <row r="39" spans="1:68">
      <c r="A39" t="s">
        <v>136</v>
      </c>
      <c r="B39" t="s">
        <v>134</v>
      </c>
      <c r="C39" t="s">
        <v>71</v>
      </c>
      <c r="D39" t="s">
        <v>79</v>
      </c>
      <c r="J39">
        <v>4500000000</v>
      </c>
      <c r="K39">
        <v>2000000000</v>
      </c>
      <c r="L39">
        <v>7000000000</v>
      </c>
      <c r="M39">
        <v>2000000000</v>
      </c>
      <c r="N39">
        <v>7000000000</v>
      </c>
      <c r="O39">
        <f>1</f>
        <v>0</v>
      </c>
      <c r="P39">
        <f>1</f>
        <v>0</v>
      </c>
      <c r="Q3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3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39">
        <f>[[#This Row],[U_1]]-[[#This Row],[L_1]]</f>
        <v>0</v>
      </c>
      <c r="T39">
        <f>COUNTIF(Table1[[#This Row],[S0_1]:[S2_1]],"&gt;"&amp;[[#This Row],[U_1]])+COUNTIF(Table1[[#This Row],[S0_1]:[S2_1]],"&lt;"&amp;[[#This Row],[L_1]])</f>
        <v>0</v>
      </c>
      <c r="V39">
        <f>_xlfn.MINIFS(Table1[[#This Row],[S0_1]:[S2_1]],Table1[[#This Row],[S0_1]:[S2_1]],"&gt;="&amp;[[#This Row],[L_1]],Table1[[#This Row],[S0_1]:[S2_1]],"&lt;="&amp;[[#This Row],[U_1]])</f>
        <v>0</v>
      </c>
      <c r="W39">
        <f>_xlfn.MAXIFS(Table1[[#This Row],[S0_1]:[S2_1]],Table1[[#This Row],[S0_1]:[S2_1]],"&gt;="&amp;[[#This Row],[L_1]],Table1[[#This Row],[S0_1]:[S2_1]],"&lt;="&amp;[[#This Row],[U_1]])</f>
        <v>0</v>
      </c>
      <c r="X3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3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39">
        <f>IF([[#This Row],[Std_1]]&gt;0,ROUND([[#This Row],[Range_1]]/(6*[[#This Row],[Std_1]]),2),0)</f>
        <v>0</v>
      </c>
      <c r="AA39">
        <f>IF([[#This Row],[Std_1]]&gt;0,ROUND(MIN(ABS([[#This Row],[U_1]]-[[#This Row],[Mean_1]])/(3*[[#This Row],[Std_1]]),ABS([[#This Row],[Mean_1]]-[[#This Row],[L_1]])/(3*[[#This Row],[Std_1]])),2),0)</f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3056000000</v>
      </c>
      <c r="AJ39">
        <v>3056000000</v>
      </c>
      <c r="AK39">
        <v>3056000000</v>
      </c>
      <c r="AM39">
        <v>4500000000</v>
      </c>
      <c r="AN39">
        <v>2000000000</v>
      </c>
      <c r="AO39">
        <v>7000000000</v>
      </c>
      <c r="AP39">
        <v>2000000000</v>
      </c>
      <c r="AQ39">
        <v>7000000000</v>
      </c>
      <c r="AR39">
        <f>1</f>
        <v>0</v>
      </c>
      <c r="AS39">
        <f>1</f>
        <v>0</v>
      </c>
      <c r="AT3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3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39">
        <f>[[#This Row],[U_2]]-[[#This Row],[L_2]]</f>
        <v>0</v>
      </c>
      <c r="AW39">
        <f>COUNTIF(Table1[[#This Row],[S0_2]:[S1_2]],"&gt;"&amp;[[#This Row],[U_2]])+COUNTIF(Table1[[#This Row],[S0_2]:[S1_2]],"&lt;"&amp;[[#This Row],[L_2]])</f>
        <v>0</v>
      </c>
      <c r="AY39">
        <f>_xlfn.MINIFS(Table1[[#This Row],[S0_2]:[S1_2]],Table1[[#This Row],[S0_2]:[S1_2]],"&gt;="&amp;[[#This Row],[L_2]],Table1[[#This Row],[S0_2]:[S1_2]],"&lt;="&amp;[[#This Row],[U_2]])</f>
        <v>0</v>
      </c>
      <c r="AZ39">
        <f>_xlfn.MAXIFS(Table1[[#This Row],[S0_2]:[S1_2]],Table1[[#This Row],[S0_2]:[S1_2]],"&gt;="&amp;[[#This Row],[L_2]],Table1[[#This Row],[S0_2]:[S1_2]],"&lt;="&amp;[[#This Row],[U_2]])</f>
        <v>0</v>
      </c>
      <c r="BA3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3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39">
        <f>IF([[#This Row],[Std_2]]&gt;0,ROUND([[#This Row],[Range_2]]/(6*[[#This Row],[Std_2]]),2),0)</f>
        <v>0</v>
      </c>
      <c r="BD39">
        <f>IF([[#This Row],[Std_2]]&gt;0,ROUND(MIN(ABS([[#This Row],[U_2]]-[[#This Row],[Mean_2]])/(3*[[#This Row],[Std_2]]),ABS([[#This Row],[Mean_2]]-[[#This Row],[L_2]])/(3*[[#This Row],[Std_2]])),2),0)</f>
        <v>0</v>
      </c>
      <c r="BF39">
        <v>0</v>
      </c>
      <c r="BG39">
        <v>0</v>
      </c>
      <c r="BH39">
        <v>0</v>
      </c>
      <c r="BI39">
        <v>0</v>
      </c>
      <c r="BJ39">
        <v>0</v>
      </c>
      <c r="BL39">
        <v>3056000000</v>
      </c>
      <c r="BM39">
        <v>3056000000</v>
      </c>
      <c r="BO39" t="s">
        <v>73</v>
      </c>
      <c r="BP39" t="s">
        <v>80</v>
      </c>
    </row>
    <row r="40" spans="1:68">
      <c r="A40" t="s">
        <v>137</v>
      </c>
      <c r="B40" t="s">
        <v>134</v>
      </c>
      <c r="C40" t="s">
        <v>71</v>
      </c>
      <c r="D40" t="s">
        <v>82</v>
      </c>
      <c r="J40">
        <v>4500000000</v>
      </c>
      <c r="K40">
        <v>2000000000</v>
      </c>
      <c r="L40">
        <v>7000000000</v>
      </c>
      <c r="M40">
        <v>2000000000</v>
      </c>
      <c r="N40">
        <v>7000000000</v>
      </c>
      <c r="O40">
        <f>1</f>
        <v>0</v>
      </c>
      <c r="P40">
        <f>1</f>
        <v>0</v>
      </c>
      <c r="Q4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4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40">
        <f>[[#This Row],[U_1]]-[[#This Row],[L_1]]</f>
        <v>0</v>
      </c>
      <c r="T40">
        <f>COUNTIF(Table1[[#This Row],[S0_1]:[S2_1]],"&gt;"&amp;[[#This Row],[U_1]])+COUNTIF(Table1[[#This Row],[S0_1]:[S2_1]],"&lt;"&amp;[[#This Row],[L_1]])</f>
        <v>0</v>
      </c>
      <c r="V40">
        <f>_xlfn.MINIFS(Table1[[#This Row],[S0_1]:[S2_1]],Table1[[#This Row],[S0_1]:[S2_1]],"&gt;="&amp;[[#This Row],[L_1]],Table1[[#This Row],[S0_1]:[S2_1]],"&lt;="&amp;[[#This Row],[U_1]])</f>
        <v>0</v>
      </c>
      <c r="W40">
        <f>_xlfn.MAXIFS(Table1[[#This Row],[S0_1]:[S2_1]],Table1[[#This Row],[S0_1]:[S2_1]],"&gt;="&amp;[[#This Row],[L_1]],Table1[[#This Row],[S0_1]:[S2_1]],"&lt;="&amp;[[#This Row],[U_1]])</f>
        <v>0</v>
      </c>
      <c r="X4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4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40">
        <f>IF([[#This Row],[Std_1]]&gt;0,ROUND([[#This Row],[Range_1]]/(6*[[#This Row],[Std_1]]),2),0)</f>
        <v>0</v>
      </c>
      <c r="AA40">
        <f>IF([[#This Row],[Std_1]]&gt;0,ROUND(MIN(ABS([[#This Row],[U_1]]-[[#This Row],[Mean_1]])/(3*[[#This Row],[Std_1]]),ABS([[#This Row],[Mean_1]]-[[#This Row],[L_1]])/(3*[[#This Row],[Std_1]])),2),0)</f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5696000000</v>
      </c>
      <c r="AJ40">
        <v>5696000000</v>
      </c>
      <c r="AK40">
        <v>5696000000</v>
      </c>
      <c r="AM40">
        <v>4500000000</v>
      </c>
      <c r="AN40">
        <v>2000000000</v>
      </c>
      <c r="AO40">
        <v>7000000000</v>
      </c>
      <c r="AP40">
        <v>2000000000</v>
      </c>
      <c r="AQ40">
        <v>7000000000</v>
      </c>
      <c r="AR40">
        <f>1</f>
        <v>0</v>
      </c>
      <c r="AS40">
        <f>1</f>
        <v>0</v>
      </c>
      <c r="AT4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4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40">
        <f>[[#This Row],[U_2]]-[[#This Row],[L_2]]</f>
        <v>0</v>
      </c>
      <c r="AW40">
        <f>COUNTIF(Table1[[#This Row],[S0_2]:[S1_2]],"&gt;"&amp;[[#This Row],[U_2]])+COUNTIF(Table1[[#This Row],[S0_2]:[S1_2]],"&lt;"&amp;[[#This Row],[L_2]])</f>
        <v>0</v>
      </c>
      <c r="AY40">
        <f>_xlfn.MINIFS(Table1[[#This Row],[S0_2]:[S1_2]],Table1[[#This Row],[S0_2]:[S1_2]],"&gt;="&amp;[[#This Row],[L_2]],Table1[[#This Row],[S0_2]:[S1_2]],"&lt;="&amp;[[#This Row],[U_2]])</f>
        <v>0</v>
      </c>
      <c r="AZ40">
        <f>_xlfn.MAXIFS(Table1[[#This Row],[S0_2]:[S1_2]],Table1[[#This Row],[S0_2]:[S1_2]],"&gt;="&amp;[[#This Row],[L_2]],Table1[[#This Row],[S0_2]:[S1_2]],"&lt;="&amp;[[#This Row],[U_2]])</f>
        <v>0</v>
      </c>
      <c r="BA4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4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40">
        <f>IF([[#This Row],[Std_2]]&gt;0,ROUND([[#This Row],[Range_2]]/(6*[[#This Row],[Std_2]]),2),0)</f>
        <v>0</v>
      </c>
      <c r="BD40">
        <f>IF([[#This Row],[Std_2]]&gt;0,ROUND(MIN(ABS([[#This Row],[U_2]]-[[#This Row],[Mean_2]])/(3*[[#This Row],[Std_2]]),ABS([[#This Row],[Mean_2]]-[[#This Row],[L_2]])/(3*[[#This Row],[Std_2]])),2),0)</f>
        <v>0</v>
      </c>
      <c r="BF40">
        <v>0</v>
      </c>
      <c r="BG40">
        <v>0</v>
      </c>
      <c r="BH40">
        <v>0</v>
      </c>
      <c r="BI40">
        <v>0</v>
      </c>
      <c r="BJ40">
        <v>0</v>
      </c>
      <c r="BL40">
        <v>5696000000</v>
      </c>
      <c r="BM40">
        <v>5696000000</v>
      </c>
      <c r="BO40" t="s">
        <v>83</v>
      </c>
      <c r="BP40" t="s">
        <v>77</v>
      </c>
    </row>
    <row r="41" spans="1:68">
      <c r="A41" t="s">
        <v>138</v>
      </c>
      <c r="B41" t="s">
        <v>134</v>
      </c>
      <c r="C41" t="s">
        <v>71</v>
      </c>
      <c r="D41" t="s">
        <v>85</v>
      </c>
      <c r="J41">
        <v>4500000000</v>
      </c>
      <c r="K41">
        <v>2000000000</v>
      </c>
      <c r="L41">
        <v>7000000000</v>
      </c>
      <c r="M41">
        <v>2000000000</v>
      </c>
      <c r="N41">
        <v>7000000000</v>
      </c>
      <c r="O41">
        <f>1</f>
        <v>0</v>
      </c>
      <c r="P41">
        <f>1</f>
        <v>0</v>
      </c>
      <c r="Q4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4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41">
        <f>[[#This Row],[U_1]]-[[#This Row],[L_1]]</f>
        <v>0</v>
      </c>
      <c r="T41">
        <f>COUNTIF(Table1[[#This Row],[S0_1]:[S2_1]],"&gt;"&amp;[[#This Row],[U_1]])+COUNTIF(Table1[[#This Row],[S0_1]:[S2_1]],"&lt;"&amp;[[#This Row],[L_1]])</f>
        <v>0</v>
      </c>
      <c r="V41">
        <f>_xlfn.MINIFS(Table1[[#This Row],[S0_1]:[S2_1]],Table1[[#This Row],[S0_1]:[S2_1]],"&gt;="&amp;[[#This Row],[L_1]],Table1[[#This Row],[S0_1]:[S2_1]],"&lt;="&amp;[[#This Row],[U_1]])</f>
        <v>0</v>
      </c>
      <c r="W41">
        <f>_xlfn.MAXIFS(Table1[[#This Row],[S0_1]:[S2_1]],Table1[[#This Row],[S0_1]:[S2_1]],"&gt;="&amp;[[#This Row],[L_1]],Table1[[#This Row],[S0_1]:[S2_1]],"&lt;="&amp;[[#This Row],[U_1]])</f>
        <v>0</v>
      </c>
      <c r="X4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4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41">
        <f>IF([[#This Row],[Std_1]]&gt;0,ROUND([[#This Row],[Range_1]]/(6*[[#This Row],[Std_1]]),2),0)</f>
        <v>0</v>
      </c>
      <c r="AA41">
        <f>IF([[#This Row],[Std_1]]&gt;0,ROUND(MIN(ABS([[#This Row],[U_1]]-[[#This Row],[Mean_1]])/(3*[[#This Row],[Std_1]]),ABS([[#This Row],[Mean_1]]-[[#This Row],[L_1]])/(3*[[#This Row],[Std_1]])),2),0)</f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3056000000</v>
      </c>
      <c r="AJ41">
        <v>3056000000</v>
      </c>
      <c r="AK41">
        <v>3056000000</v>
      </c>
      <c r="AM41">
        <v>4500000000</v>
      </c>
      <c r="AN41">
        <v>2000000000</v>
      </c>
      <c r="AO41">
        <v>7000000000</v>
      </c>
      <c r="AP41">
        <v>2000000000</v>
      </c>
      <c r="AQ41">
        <v>7000000000</v>
      </c>
      <c r="AR41">
        <f>1</f>
        <v>0</v>
      </c>
      <c r="AS41">
        <f>1</f>
        <v>0</v>
      </c>
      <c r="AT4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4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41">
        <f>[[#This Row],[U_2]]-[[#This Row],[L_2]]</f>
        <v>0</v>
      </c>
      <c r="AW41">
        <f>COUNTIF(Table1[[#This Row],[S0_2]:[S1_2]],"&gt;"&amp;[[#This Row],[U_2]])+COUNTIF(Table1[[#This Row],[S0_2]:[S1_2]],"&lt;"&amp;[[#This Row],[L_2]])</f>
        <v>0</v>
      </c>
      <c r="AY41">
        <f>_xlfn.MINIFS(Table1[[#This Row],[S0_2]:[S1_2]],Table1[[#This Row],[S0_2]:[S1_2]],"&gt;="&amp;[[#This Row],[L_2]],Table1[[#This Row],[S0_2]:[S1_2]],"&lt;="&amp;[[#This Row],[U_2]])</f>
        <v>0</v>
      </c>
      <c r="AZ41">
        <f>_xlfn.MAXIFS(Table1[[#This Row],[S0_2]:[S1_2]],Table1[[#This Row],[S0_2]:[S1_2]],"&gt;="&amp;[[#This Row],[L_2]],Table1[[#This Row],[S0_2]:[S1_2]],"&lt;="&amp;[[#This Row],[U_2]])</f>
        <v>0</v>
      </c>
      <c r="BA4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4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41">
        <f>IF([[#This Row],[Std_2]]&gt;0,ROUND([[#This Row],[Range_2]]/(6*[[#This Row],[Std_2]]),2),0)</f>
        <v>0</v>
      </c>
      <c r="BD41">
        <f>IF([[#This Row],[Std_2]]&gt;0,ROUND(MIN(ABS([[#This Row],[U_2]]-[[#This Row],[Mean_2]])/(3*[[#This Row],[Std_2]]),ABS([[#This Row],[Mean_2]]-[[#This Row],[L_2]])/(3*[[#This Row],[Std_2]])),2),0)</f>
        <v>0</v>
      </c>
      <c r="BF41">
        <v>0</v>
      </c>
      <c r="BG41">
        <v>0</v>
      </c>
      <c r="BH41">
        <v>0</v>
      </c>
      <c r="BI41">
        <v>0</v>
      </c>
      <c r="BJ41">
        <v>0</v>
      </c>
      <c r="BL41">
        <v>3056000000</v>
      </c>
      <c r="BM41">
        <v>3056000000</v>
      </c>
      <c r="BO41" t="s">
        <v>83</v>
      </c>
      <c r="BP41" t="s">
        <v>80</v>
      </c>
    </row>
    <row r="42" spans="1:68">
      <c r="A42" t="s">
        <v>139</v>
      </c>
      <c r="B42" t="s">
        <v>134</v>
      </c>
      <c r="C42" t="s">
        <v>71</v>
      </c>
      <c r="D42" t="s">
        <v>87</v>
      </c>
      <c r="J42">
        <v>4500000000</v>
      </c>
      <c r="K42">
        <v>2000000000</v>
      </c>
      <c r="L42">
        <v>7000000000</v>
      </c>
      <c r="M42">
        <v>2000000000</v>
      </c>
      <c r="N42">
        <v>7000000000</v>
      </c>
      <c r="O42">
        <f>1</f>
        <v>0</v>
      </c>
      <c r="P42">
        <f>1</f>
        <v>0</v>
      </c>
      <c r="Q4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4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42">
        <f>[[#This Row],[U_1]]-[[#This Row],[L_1]]</f>
        <v>0</v>
      </c>
      <c r="T42">
        <f>COUNTIF(Table1[[#This Row],[S0_1]:[S2_1]],"&gt;"&amp;[[#This Row],[U_1]])+COUNTIF(Table1[[#This Row],[S0_1]:[S2_1]],"&lt;"&amp;[[#This Row],[L_1]])</f>
        <v>0</v>
      </c>
      <c r="V42">
        <f>_xlfn.MINIFS(Table1[[#This Row],[S0_1]:[S2_1]],Table1[[#This Row],[S0_1]:[S2_1]],"&gt;="&amp;[[#This Row],[L_1]],Table1[[#This Row],[S0_1]:[S2_1]],"&lt;="&amp;[[#This Row],[U_1]])</f>
        <v>0</v>
      </c>
      <c r="W42">
        <f>_xlfn.MAXIFS(Table1[[#This Row],[S0_1]:[S2_1]],Table1[[#This Row],[S0_1]:[S2_1]],"&gt;="&amp;[[#This Row],[L_1]],Table1[[#This Row],[S0_1]:[S2_1]],"&lt;="&amp;[[#This Row],[U_1]])</f>
        <v>0</v>
      </c>
      <c r="X4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4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42">
        <f>IF([[#This Row],[Std_1]]&gt;0,ROUND([[#This Row],[Range_1]]/(6*[[#This Row],[Std_1]]),2),0)</f>
        <v>0</v>
      </c>
      <c r="AA42">
        <f>IF([[#This Row],[Std_1]]&gt;0,ROUND(MIN(ABS([[#This Row],[U_1]]-[[#This Row],[Mean_1]])/(3*[[#This Row],[Std_1]]),ABS([[#This Row],[Mean_1]]-[[#This Row],[L_1]])/(3*[[#This Row],[Std_1]])),2),0)</f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4374000000</v>
      </c>
      <c r="AJ42">
        <v>4374000000</v>
      </c>
      <c r="AK42">
        <v>4374000000</v>
      </c>
      <c r="AM42">
        <v>4500000000</v>
      </c>
      <c r="AN42">
        <v>2000000000</v>
      </c>
      <c r="AO42">
        <v>7000000000</v>
      </c>
      <c r="AP42">
        <v>2000000000</v>
      </c>
      <c r="AQ42">
        <v>7000000000</v>
      </c>
      <c r="AR42">
        <f>1</f>
        <v>0</v>
      </c>
      <c r="AS42">
        <f>1</f>
        <v>0</v>
      </c>
      <c r="AT4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4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42">
        <f>[[#This Row],[U_2]]-[[#This Row],[L_2]]</f>
        <v>0</v>
      </c>
      <c r="AW42">
        <f>COUNTIF(Table1[[#This Row],[S0_2]:[S1_2]],"&gt;"&amp;[[#This Row],[U_2]])+COUNTIF(Table1[[#This Row],[S0_2]:[S1_2]],"&lt;"&amp;[[#This Row],[L_2]])</f>
        <v>0</v>
      </c>
      <c r="AY42">
        <f>_xlfn.MINIFS(Table1[[#This Row],[S0_2]:[S1_2]],Table1[[#This Row],[S0_2]:[S1_2]],"&gt;="&amp;[[#This Row],[L_2]],Table1[[#This Row],[S0_2]:[S1_2]],"&lt;="&amp;[[#This Row],[U_2]])</f>
        <v>0</v>
      </c>
      <c r="AZ42">
        <f>_xlfn.MAXIFS(Table1[[#This Row],[S0_2]:[S1_2]],Table1[[#This Row],[S0_2]:[S1_2]],"&gt;="&amp;[[#This Row],[L_2]],Table1[[#This Row],[S0_2]:[S1_2]],"&lt;="&amp;[[#This Row],[U_2]])</f>
        <v>0</v>
      </c>
      <c r="BA4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4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42">
        <f>IF([[#This Row],[Std_2]]&gt;0,ROUND([[#This Row],[Range_2]]/(6*[[#This Row],[Std_2]]),2),0)</f>
        <v>0</v>
      </c>
      <c r="BD42">
        <f>IF([[#This Row],[Std_2]]&gt;0,ROUND(MIN(ABS([[#This Row],[U_2]]-[[#This Row],[Mean_2]])/(3*[[#This Row],[Std_2]]),ABS([[#This Row],[Mean_2]]-[[#This Row],[L_2]])/(3*[[#This Row],[Std_2]])),2),0)</f>
        <v>0</v>
      </c>
      <c r="BF42">
        <v>0</v>
      </c>
      <c r="BG42">
        <v>0</v>
      </c>
      <c r="BH42">
        <v>0</v>
      </c>
      <c r="BI42">
        <v>0</v>
      </c>
      <c r="BJ42">
        <v>0</v>
      </c>
      <c r="BL42">
        <v>4374000000</v>
      </c>
      <c r="BM42">
        <v>4374000000</v>
      </c>
      <c r="BO42" t="s">
        <v>83</v>
      </c>
      <c r="BP42" t="s">
        <v>74</v>
      </c>
    </row>
    <row r="43" spans="1:68">
      <c r="A43" t="s">
        <v>140</v>
      </c>
      <c r="B43" t="s">
        <v>134</v>
      </c>
      <c r="C43" t="s">
        <v>71</v>
      </c>
      <c r="D43" t="s">
        <v>89</v>
      </c>
      <c r="J43">
        <v>4500000000</v>
      </c>
      <c r="K43">
        <v>2000000000</v>
      </c>
      <c r="L43">
        <v>7000000000</v>
      </c>
      <c r="M43">
        <v>2000000000</v>
      </c>
      <c r="N43">
        <v>7000000000</v>
      </c>
      <c r="O43">
        <f>1</f>
        <v>0</v>
      </c>
      <c r="P43">
        <f>1</f>
        <v>0</v>
      </c>
      <c r="Q4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4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43">
        <f>[[#This Row],[U_1]]-[[#This Row],[L_1]]</f>
        <v>0</v>
      </c>
      <c r="T43">
        <f>COUNTIF(Table1[[#This Row],[S0_1]:[S2_1]],"&gt;"&amp;[[#This Row],[U_1]])+COUNTIF(Table1[[#This Row],[S0_1]:[S2_1]],"&lt;"&amp;[[#This Row],[L_1]])</f>
        <v>0</v>
      </c>
      <c r="V43">
        <f>_xlfn.MINIFS(Table1[[#This Row],[S0_1]:[S2_1]],Table1[[#This Row],[S0_1]:[S2_1]],"&gt;="&amp;[[#This Row],[L_1]],Table1[[#This Row],[S0_1]:[S2_1]],"&lt;="&amp;[[#This Row],[U_1]])</f>
        <v>0</v>
      </c>
      <c r="W43">
        <f>_xlfn.MAXIFS(Table1[[#This Row],[S0_1]:[S2_1]],Table1[[#This Row],[S0_1]:[S2_1]],"&gt;="&amp;[[#This Row],[L_1]],Table1[[#This Row],[S0_1]:[S2_1]],"&lt;="&amp;[[#This Row],[U_1]])</f>
        <v>0</v>
      </c>
      <c r="X4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4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43">
        <f>IF([[#This Row],[Std_1]]&gt;0,ROUND([[#This Row],[Range_1]]/(6*[[#This Row],[Std_1]]),2),0)</f>
        <v>0</v>
      </c>
      <c r="AA43">
        <f>IF([[#This Row],[Std_1]]&gt;0,ROUND(MIN(ABS([[#This Row],[U_1]]-[[#This Row],[Mean_1]])/(3*[[#This Row],[Std_1]]),ABS([[#This Row],[Mean_1]]-[[#This Row],[L_1]])/(3*[[#This Row],[Std_1]])),2),0)</f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4902000000</v>
      </c>
      <c r="AJ43">
        <v>4902000000</v>
      </c>
      <c r="AK43">
        <v>4902000000</v>
      </c>
      <c r="AM43">
        <v>4500000000</v>
      </c>
      <c r="AN43">
        <v>2000000000</v>
      </c>
      <c r="AO43">
        <v>7000000000</v>
      </c>
      <c r="AP43">
        <v>2000000000</v>
      </c>
      <c r="AQ43">
        <v>7000000000</v>
      </c>
      <c r="AR43">
        <f>1</f>
        <v>0</v>
      </c>
      <c r="AS43">
        <f>1</f>
        <v>0</v>
      </c>
      <c r="AT4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4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43">
        <f>[[#This Row],[U_2]]-[[#This Row],[L_2]]</f>
        <v>0</v>
      </c>
      <c r="AW43">
        <f>COUNTIF(Table1[[#This Row],[S0_2]:[S1_2]],"&gt;"&amp;[[#This Row],[U_2]])+COUNTIF(Table1[[#This Row],[S0_2]:[S1_2]],"&lt;"&amp;[[#This Row],[L_2]])</f>
        <v>0</v>
      </c>
      <c r="AY43">
        <f>_xlfn.MINIFS(Table1[[#This Row],[S0_2]:[S1_2]],Table1[[#This Row],[S0_2]:[S1_2]],"&gt;="&amp;[[#This Row],[L_2]],Table1[[#This Row],[S0_2]:[S1_2]],"&lt;="&amp;[[#This Row],[U_2]])</f>
        <v>0</v>
      </c>
      <c r="AZ43">
        <f>_xlfn.MAXIFS(Table1[[#This Row],[S0_2]:[S1_2]],Table1[[#This Row],[S0_2]:[S1_2]],"&gt;="&amp;[[#This Row],[L_2]],Table1[[#This Row],[S0_2]:[S1_2]],"&lt;="&amp;[[#This Row],[U_2]])</f>
        <v>0</v>
      </c>
      <c r="BA4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4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43">
        <f>IF([[#This Row],[Std_2]]&gt;0,ROUND([[#This Row],[Range_2]]/(6*[[#This Row],[Std_2]]),2),0)</f>
        <v>0</v>
      </c>
      <c r="BD43">
        <f>IF([[#This Row],[Std_2]]&gt;0,ROUND(MIN(ABS([[#This Row],[U_2]]-[[#This Row],[Mean_2]])/(3*[[#This Row],[Std_2]]),ABS([[#This Row],[Mean_2]]-[[#This Row],[L_2]])/(3*[[#This Row],[Std_2]])),2),0)</f>
        <v>0</v>
      </c>
      <c r="BF43">
        <v>0</v>
      </c>
      <c r="BG43">
        <v>0</v>
      </c>
      <c r="BH43">
        <v>0</v>
      </c>
      <c r="BI43">
        <v>0</v>
      </c>
      <c r="BJ43">
        <v>0</v>
      </c>
      <c r="BL43">
        <v>4902000000</v>
      </c>
      <c r="BM43">
        <v>4902000000</v>
      </c>
      <c r="BO43" t="s">
        <v>73</v>
      </c>
      <c r="BP43" t="s">
        <v>90</v>
      </c>
    </row>
    <row r="44" spans="1:68">
      <c r="A44" t="s">
        <v>141</v>
      </c>
      <c r="B44" t="s">
        <v>134</v>
      </c>
      <c r="C44" t="s">
        <v>71</v>
      </c>
      <c r="D44" t="s">
        <v>92</v>
      </c>
      <c r="J44">
        <v>4500000000</v>
      </c>
      <c r="K44">
        <v>2000000000</v>
      </c>
      <c r="L44">
        <v>7000000000</v>
      </c>
      <c r="M44">
        <v>2000000000</v>
      </c>
      <c r="N44">
        <v>7000000000</v>
      </c>
      <c r="O44">
        <f>1</f>
        <v>0</v>
      </c>
      <c r="P44">
        <f>1</f>
        <v>0</v>
      </c>
      <c r="Q4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4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44">
        <f>[[#This Row],[U_1]]-[[#This Row],[L_1]]</f>
        <v>0</v>
      </c>
      <c r="T44">
        <f>COUNTIF(Table1[[#This Row],[S0_1]:[S2_1]],"&gt;"&amp;[[#This Row],[U_1]])+COUNTIF(Table1[[#This Row],[S0_1]:[S2_1]],"&lt;"&amp;[[#This Row],[L_1]])</f>
        <v>0</v>
      </c>
      <c r="V44">
        <f>_xlfn.MINIFS(Table1[[#This Row],[S0_1]:[S2_1]],Table1[[#This Row],[S0_1]:[S2_1]],"&gt;="&amp;[[#This Row],[L_1]],Table1[[#This Row],[S0_1]:[S2_1]],"&lt;="&amp;[[#This Row],[U_1]])</f>
        <v>0</v>
      </c>
      <c r="W44">
        <f>_xlfn.MAXIFS(Table1[[#This Row],[S0_1]:[S2_1]],Table1[[#This Row],[S0_1]:[S2_1]],"&gt;="&amp;[[#This Row],[L_1]],Table1[[#This Row],[S0_1]:[S2_1]],"&lt;="&amp;[[#This Row],[U_1]])</f>
        <v>0</v>
      </c>
      <c r="X4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4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44">
        <f>IF([[#This Row],[Std_1]]&gt;0,ROUND([[#This Row],[Range_1]]/(6*[[#This Row],[Std_1]]),2),0)</f>
        <v>0</v>
      </c>
      <c r="AA44">
        <f>IF([[#This Row],[Std_1]]&gt;0,ROUND(MIN(ABS([[#This Row],[U_1]]-[[#This Row],[Mean_1]])/(3*[[#This Row],[Std_1]]),ABS([[#This Row],[Mean_1]]-[[#This Row],[L_1]])/(3*[[#This Row],[Std_1]])),2),0)</f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5432000000</v>
      </c>
      <c r="AJ44">
        <v>5432000000</v>
      </c>
      <c r="AK44">
        <v>5432000000</v>
      </c>
      <c r="AM44">
        <v>4500000000</v>
      </c>
      <c r="AN44">
        <v>2000000000</v>
      </c>
      <c r="AO44">
        <v>7000000000</v>
      </c>
      <c r="AP44">
        <v>2000000000</v>
      </c>
      <c r="AQ44">
        <v>7000000000</v>
      </c>
      <c r="AR44">
        <f>1</f>
        <v>0</v>
      </c>
      <c r="AS44">
        <f>1</f>
        <v>0</v>
      </c>
      <c r="AT4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4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44">
        <f>[[#This Row],[U_2]]-[[#This Row],[L_2]]</f>
        <v>0</v>
      </c>
      <c r="AW44">
        <f>COUNTIF(Table1[[#This Row],[S0_2]:[S1_2]],"&gt;"&amp;[[#This Row],[U_2]])+COUNTIF(Table1[[#This Row],[S0_2]:[S1_2]],"&lt;"&amp;[[#This Row],[L_2]])</f>
        <v>0</v>
      </c>
      <c r="AY44">
        <f>_xlfn.MINIFS(Table1[[#This Row],[S0_2]:[S1_2]],Table1[[#This Row],[S0_2]:[S1_2]],"&gt;="&amp;[[#This Row],[L_2]],Table1[[#This Row],[S0_2]:[S1_2]],"&lt;="&amp;[[#This Row],[U_2]])</f>
        <v>0</v>
      </c>
      <c r="AZ44">
        <f>_xlfn.MAXIFS(Table1[[#This Row],[S0_2]:[S1_2]],Table1[[#This Row],[S0_2]:[S1_2]],"&gt;="&amp;[[#This Row],[L_2]],Table1[[#This Row],[S0_2]:[S1_2]],"&lt;="&amp;[[#This Row],[U_2]])</f>
        <v>0</v>
      </c>
      <c r="BA4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4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44">
        <f>IF([[#This Row],[Std_2]]&gt;0,ROUND([[#This Row],[Range_2]]/(6*[[#This Row],[Std_2]]),2),0)</f>
        <v>0</v>
      </c>
      <c r="BD44">
        <f>IF([[#This Row],[Std_2]]&gt;0,ROUND(MIN(ABS([[#This Row],[U_2]]-[[#This Row],[Mean_2]])/(3*[[#This Row],[Std_2]]),ABS([[#This Row],[Mean_2]]-[[#This Row],[L_2]])/(3*[[#This Row],[Std_2]])),2),0)</f>
        <v>0</v>
      </c>
      <c r="BF44">
        <v>0</v>
      </c>
      <c r="BG44">
        <v>0</v>
      </c>
      <c r="BH44">
        <v>0</v>
      </c>
      <c r="BI44">
        <v>0</v>
      </c>
      <c r="BJ44">
        <v>0</v>
      </c>
      <c r="BL44">
        <v>5432000000</v>
      </c>
      <c r="BM44">
        <v>5432000000</v>
      </c>
      <c r="BO44" t="s">
        <v>73</v>
      </c>
      <c r="BP44" t="s">
        <v>93</v>
      </c>
    </row>
    <row r="45" spans="1:68">
      <c r="A45" t="s">
        <v>142</v>
      </c>
      <c r="B45" t="s">
        <v>134</v>
      </c>
      <c r="C45" t="s">
        <v>71</v>
      </c>
      <c r="D45" t="s">
        <v>95</v>
      </c>
      <c r="J45">
        <v>4500000000</v>
      </c>
      <c r="K45">
        <v>2000000000</v>
      </c>
      <c r="L45">
        <v>7000000000</v>
      </c>
      <c r="M45">
        <v>2000000000</v>
      </c>
      <c r="N45">
        <v>7000000000</v>
      </c>
      <c r="O45">
        <f>1</f>
        <v>0</v>
      </c>
      <c r="P45">
        <f>1</f>
        <v>0</v>
      </c>
      <c r="Q4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4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45">
        <f>[[#This Row],[U_1]]-[[#This Row],[L_1]]</f>
        <v>0</v>
      </c>
      <c r="T45">
        <f>COUNTIF(Table1[[#This Row],[S0_1]:[S2_1]],"&gt;"&amp;[[#This Row],[U_1]])+COUNTIF(Table1[[#This Row],[S0_1]:[S2_1]],"&lt;"&amp;[[#This Row],[L_1]])</f>
        <v>0</v>
      </c>
      <c r="V45">
        <f>_xlfn.MINIFS(Table1[[#This Row],[S0_1]:[S2_1]],Table1[[#This Row],[S0_1]:[S2_1]],"&gt;="&amp;[[#This Row],[L_1]],Table1[[#This Row],[S0_1]:[S2_1]],"&lt;="&amp;[[#This Row],[U_1]])</f>
        <v>0</v>
      </c>
      <c r="W45">
        <f>_xlfn.MAXIFS(Table1[[#This Row],[S0_1]:[S2_1]],Table1[[#This Row],[S0_1]:[S2_1]],"&gt;="&amp;[[#This Row],[L_1]],Table1[[#This Row],[S0_1]:[S2_1]],"&lt;="&amp;[[#This Row],[U_1]])</f>
        <v>0</v>
      </c>
      <c r="X4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4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45">
        <f>IF([[#This Row],[Std_1]]&gt;0,ROUND([[#This Row],[Range_1]]/(6*[[#This Row],[Std_1]]),2),0)</f>
        <v>0</v>
      </c>
      <c r="AA45">
        <f>IF([[#This Row],[Std_1]]&gt;0,ROUND(MIN(ABS([[#This Row],[U_1]]-[[#This Row],[Mean_1]])/(3*[[#This Row],[Std_1]]),ABS([[#This Row],[Mean_1]]-[[#This Row],[L_1]])/(3*[[#This Row],[Std_1]])),2),0)</f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5696000000</v>
      </c>
      <c r="AJ45">
        <v>5696000000</v>
      </c>
      <c r="AK45">
        <v>5696000000</v>
      </c>
      <c r="AM45">
        <v>4500000000</v>
      </c>
      <c r="AN45">
        <v>2000000000</v>
      </c>
      <c r="AO45">
        <v>7000000000</v>
      </c>
      <c r="AP45">
        <v>2000000000</v>
      </c>
      <c r="AQ45">
        <v>7000000000</v>
      </c>
      <c r="AR45">
        <f>1</f>
        <v>0</v>
      </c>
      <c r="AS45">
        <f>1</f>
        <v>0</v>
      </c>
      <c r="AT4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4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45">
        <f>[[#This Row],[U_2]]-[[#This Row],[L_2]]</f>
        <v>0</v>
      </c>
      <c r="AW45">
        <f>COUNTIF(Table1[[#This Row],[S0_2]:[S1_2]],"&gt;"&amp;[[#This Row],[U_2]])+COUNTIF(Table1[[#This Row],[S0_2]:[S1_2]],"&lt;"&amp;[[#This Row],[L_2]])</f>
        <v>0</v>
      </c>
      <c r="AY45">
        <f>_xlfn.MINIFS(Table1[[#This Row],[S0_2]:[S1_2]],Table1[[#This Row],[S0_2]:[S1_2]],"&gt;="&amp;[[#This Row],[L_2]],Table1[[#This Row],[S0_2]:[S1_2]],"&lt;="&amp;[[#This Row],[U_2]])</f>
        <v>0</v>
      </c>
      <c r="AZ45">
        <f>_xlfn.MAXIFS(Table1[[#This Row],[S0_2]:[S1_2]],Table1[[#This Row],[S0_2]:[S1_2]],"&gt;="&amp;[[#This Row],[L_2]],Table1[[#This Row],[S0_2]:[S1_2]],"&lt;="&amp;[[#This Row],[U_2]])</f>
        <v>0</v>
      </c>
      <c r="BA4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4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45">
        <f>IF([[#This Row],[Std_2]]&gt;0,ROUND([[#This Row],[Range_2]]/(6*[[#This Row],[Std_2]]),2),0)</f>
        <v>0</v>
      </c>
      <c r="BD45">
        <f>IF([[#This Row],[Std_2]]&gt;0,ROUND(MIN(ABS([[#This Row],[U_2]]-[[#This Row],[Mean_2]])/(3*[[#This Row],[Std_2]]),ABS([[#This Row],[Mean_2]]-[[#This Row],[L_2]])/(3*[[#This Row],[Std_2]])),2),0)</f>
        <v>0</v>
      </c>
      <c r="BF45">
        <v>0</v>
      </c>
      <c r="BG45">
        <v>0</v>
      </c>
      <c r="BH45">
        <v>0</v>
      </c>
      <c r="BI45">
        <v>0</v>
      </c>
      <c r="BJ45">
        <v>0</v>
      </c>
      <c r="BL45">
        <v>5696000000</v>
      </c>
      <c r="BM45">
        <v>5696000000</v>
      </c>
      <c r="BO45" t="s">
        <v>96</v>
      </c>
      <c r="BP45" t="s">
        <v>77</v>
      </c>
    </row>
    <row r="46" spans="1:68">
      <c r="A46" t="s">
        <v>143</v>
      </c>
      <c r="B46" t="s">
        <v>134</v>
      </c>
      <c r="C46" t="s">
        <v>71</v>
      </c>
      <c r="D46" t="s">
        <v>98</v>
      </c>
      <c r="J46">
        <v>4500000000</v>
      </c>
      <c r="K46">
        <v>2000000000</v>
      </c>
      <c r="L46">
        <v>7000000000</v>
      </c>
      <c r="M46">
        <v>2000000000</v>
      </c>
      <c r="N46">
        <v>7000000000</v>
      </c>
      <c r="O46">
        <f>1</f>
        <v>0</v>
      </c>
      <c r="P46">
        <f>1</f>
        <v>0</v>
      </c>
      <c r="Q4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4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46">
        <f>[[#This Row],[U_1]]-[[#This Row],[L_1]]</f>
        <v>0</v>
      </c>
      <c r="T46">
        <f>COUNTIF(Table1[[#This Row],[S0_1]:[S2_1]],"&gt;"&amp;[[#This Row],[U_1]])+COUNTIF(Table1[[#This Row],[S0_1]:[S2_1]],"&lt;"&amp;[[#This Row],[L_1]])</f>
        <v>0</v>
      </c>
      <c r="V46">
        <f>_xlfn.MINIFS(Table1[[#This Row],[S0_1]:[S2_1]],Table1[[#This Row],[S0_1]:[S2_1]],"&gt;="&amp;[[#This Row],[L_1]],Table1[[#This Row],[S0_1]:[S2_1]],"&lt;="&amp;[[#This Row],[U_1]])</f>
        <v>0</v>
      </c>
      <c r="W46">
        <f>_xlfn.MAXIFS(Table1[[#This Row],[S0_1]:[S2_1]],Table1[[#This Row],[S0_1]:[S2_1]],"&gt;="&amp;[[#This Row],[L_1]],Table1[[#This Row],[S0_1]:[S2_1]],"&lt;="&amp;[[#This Row],[U_1]])</f>
        <v>0</v>
      </c>
      <c r="X4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4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46">
        <f>IF([[#This Row],[Std_1]]&gt;0,ROUND([[#This Row],[Range_1]]/(6*[[#This Row],[Std_1]]),2),0)</f>
        <v>0</v>
      </c>
      <c r="AA46">
        <f>IF([[#This Row],[Std_1]]&gt;0,ROUND(MIN(ABS([[#This Row],[U_1]]-[[#This Row],[Mean_1]])/(3*[[#This Row],[Std_1]]),ABS([[#This Row],[Mean_1]]-[[#This Row],[L_1]])/(3*[[#This Row],[Std_1]])),2),0)</f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5434000000</v>
      </c>
      <c r="AJ46">
        <v>5434000000</v>
      </c>
      <c r="AK46">
        <v>5434000000</v>
      </c>
      <c r="AM46">
        <v>4500000000</v>
      </c>
      <c r="AN46">
        <v>2000000000</v>
      </c>
      <c r="AO46">
        <v>7000000000</v>
      </c>
      <c r="AP46">
        <v>2000000000</v>
      </c>
      <c r="AQ46">
        <v>7000000000</v>
      </c>
      <c r="AR46">
        <f>1</f>
        <v>0</v>
      </c>
      <c r="AS46">
        <f>1</f>
        <v>0</v>
      </c>
      <c r="AT4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4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46">
        <f>[[#This Row],[U_2]]-[[#This Row],[L_2]]</f>
        <v>0</v>
      </c>
      <c r="AW46">
        <f>COUNTIF(Table1[[#This Row],[S0_2]:[S1_2]],"&gt;"&amp;[[#This Row],[U_2]])+COUNTIF(Table1[[#This Row],[S0_2]:[S1_2]],"&lt;"&amp;[[#This Row],[L_2]])</f>
        <v>0</v>
      </c>
      <c r="AY46">
        <f>_xlfn.MINIFS(Table1[[#This Row],[S0_2]:[S1_2]],Table1[[#This Row],[S0_2]:[S1_2]],"&gt;="&amp;[[#This Row],[L_2]],Table1[[#This Row],[S0_2]:[S1_2]],"&lt;="&amp;[[#This Row],[U_2]])</f>
        <v>0</v>
      </c>
      <c r="AZ46">
        <f>_xlfn.MAXIFS(Table1[[#This Row],[S0_2]:[S1_2]],Table1[[#This Row],[S0_2]:[S1_2]],"&gt;="&amp;[[#This Row],[L_2]],Table1[[#This Row],[S0_2]:[S1_2]],"&lt;="&amp;[[#This Row],[U_2]])</f>
        <v>0</v>
      </c>
      <c r="BA4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4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46">
        <f>IF([[#This Row],[Std_2]]&gt;0,ROUND([[#This Row],[Range_2]]/(6*[[#This Row],[Std_2]]),2),0)</f>
        <v>0</v>
      </c>
      <c r="BD46">
        <f>IF([[#This Row],[Std_2]]&gt;0,ROUND(MIN(ABS([[#This Row],[U_2]]-[[#This Row],[Mean_2]])/(3*[[#This Row],[Std_2]]),ABS([[#This Row],[Mean_2]]-[[#This Row],[L_2]])/(3*[[#This Row],[Std_2]])),2),0)</f>
        <v>0</v>
      </c>
      <c r="BF46">
        <v>0</v>
      </c>
      <c r="BG46">
        <v>0</v>
      </c>
      <c r="BH46">
        <v>0</v>
      </c>
      <c r="BI46">
        <v>0</v>
      </c>
      <c r="BJ46">
        <v>0</v>
      </c>
      <c r="BL46">
        <v>5434000000</v>
      </c>
      <c r="BM46">
        <v>5434000000</v>
      </c>
      <c r="BO46" t="s">
        <v>83</v>
      </c>
      <c r="BP46" t="s">
        <v>93</v>
      </c>
    </row>
    <row r="47" spans="1:68">
      <c r="A47" t="s">
        <v>144</v>
      </c>
      <c r="B47" t="s">
        <v>134</v>
      </c>
      <c r="C47" t="s">
        <v>71</v>
      </c>
      <c r="D47" t="s">
        <v>100</v>
      </c>
      <c r="J47">
        <v>4500000000</v>
      </c>
      <c r="K47">
        <v>2000000000</v>
      </c>
      <c r="L47">
        <v>7000000000</v>
      </c>
      <c r="M47">
        <v>2000000000</v>
      </c>
      <c r="N47">
        <v>7000000000</v>
      </c>
      <c r="O47">
        <f>1</f>
        <v>0</v>
      </c>
      <c r="P47">
        <f>1</f>
        <v>0</v>
      </c>
      <c r="Q4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4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47">
        <f>[[#This Row],[U_1]]-[[#This Row],[L_1]]</f>
        <v>0</v>
      </c>
      <c r="T47">
        <f>COUNTIF(Table1[[#This Row],[S0_1]:[S2_1]],"&gt;"&amp;[[#This Row],[U_1]])+COUNTIF(Table1[[#This Row],[S0_1]:[S2_1]],"&lt;"&amp;[[#This Row],[L_1]])</f>
        <v>0</v>
      </c>
      <c r="V47">
        <f>_xlfn.MINIFS(Table1[[#This Row],[S0_1]:[S2_1]],Table1[[#This Row],[S0_1]:[S2_1]],"&gt;="&amp;[[#This Row],[L_1]],Table1[[#This Row],[S0_1]:[S2_1]],"&lt;="&amp;[[#This Row],[U_1]])</f>
        <v>0</v>
      </c>
      <c r="W47">
        <f>_xlfn.MAXIFS(Table1[[#This Row],[S0_1]:[S2_1]],Table1[[#This Row],[S0_1]:[S2_1]],"&gt;="&amp;[[#This Row],[L_1]],Table1[[#This Row],[S0_1]:[S2_1]],"&lt;="&amp;[[#This Row],[U_1]])</f>
        <v>0</v>
      </c>
      <c r="X4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4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47">
        <f>IF([[#This Row],[Std_1]]&gt;0,ROUND([[#This Row],[Range_1]]/(6*[[#This Row],[Std_1]]),2),0)</f>
        <v>0</v>
      </c>
      <c r="AA47">
        <f>IF([[#This Row],[Std_1]]&gt;0,ROUND(MIN(ABS([[#This Row],[U_1]]-[[#This Row],[Mean_1]])/(3*[[#This Row],[Std_1]]),ABS([[#This Row],[Mean_1]]-[[#This Row],[L_1]])/(3*[[#This Row],[Std_1]])),2),0)</f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4905000000</v>
      </c>
      <c r="AJ47">
        <v>4905000000</v>
      </c>
      <c r="AK47">
        <v>4905000000</v>
      </c>
      <c r="AM47">
        <v>4500000000</v>
      </c>
      <c r="AN47">
        <v>2000000000</v>
      </c>
      <c r="AO47">
        <v>7000000000</v>
      </c>
      <c r="AP47">
        <v>2000000000</v>
      </c>
      <c r="AQ47">
        <v>7000000000</v>
      </c>
      <c r="AR47">
        <f>1</f>
        <v>0</v>
      </c>
      <c r="AS47">
        <f>1</f>
        <v>0</v>
      </c>
      <c r="AT4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4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47">
        <f>[[#This Row],[U_2]]-[[#This Row],[L_2]]</f>
        <v>0</v>
      </c>
      <c r="AW47">
        <f>COUNTIF(Table1[[#This Row],[S0_2]:[S1_2]],"&gt;"&amp;[[#This Row],[U_2]])+COUNTIF(Table1[[#This Row],[S0_2]:[S1_2]],"&lt;"&amp;[[#This Row],[L_2]])</f>
        <v>0</v>
      </c>
      <c r="AY47">
        <f>_xlfn.MINIFS(Table1[[#This Row],[S0_2]:[S1_2]],Table1[[#This Row],[S0_2]:[S1_2]],"&gt;="&amp;[[#This Row],[L_2]],Table1[[#This Row],[S0_2]:[S1_2]],"&lt;="&amp;[[#This Row],[U_2]])</f>
        <v>0</v>
      </c>
      <c r="AZ47">
        <f>_xlfn.MAXIFS(Table1[[#This Row],[S0_2]:[S1_2]],Table1[[#This Row],[S0_2]:[S1_2]],"&gt;="&amp;[[#This Row],[L_2]],Table1[[#This Row],[S0_2]:[S1_2]],"&lt;="&amp;[[#This Row],[U_2]])</f>
        <v>0</v>
      </c>
      <c r="BA4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4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47">
        <f>IF([[#This Row],[Std_2]]&gt;0,ROUND([[#This Row],[Range_2]]/(6*[[#This Row],[Std_2]]),2),0)</f>
        <v>0</v>
      </c>
      <c r="BD47">
        <f>IF([[#This Row],[Std_2]]&gt;0,ROUND(MIN(ABS([[#This Row],[U_2]]-[[#This Row],[Mean_2]])/(3*[[#This Row],[Std_2]]),ABS([[#This Row],[Mean_2]]-[[#This Row],[L_2]])/(3*[[#This Row],[Std_2]])),2),0)</f>
        <v>0</v>
      </c>
      <c r="BF47">
        <v>0</v>
      </c>
      <c r="BG47">
        <v>0</v>
      </c>
      <c r="BH47">
        <v>0</v>
      </c>
      <c r="BI47">
        <v>0</v>
      </c>
      <c r="BJ47">
        <v>0</v>
      </c>
      <c r="BL47">
        <v>4905000000</v>
      </c>
      <c r="BM47">
        <v>4905000000</v>
      </c>
      <c r="BO47" t="s">
        <v>83</v>
      </c>
      <c r="BP47" t="s">
        <v>90</v>
      </c>
    </row>
    <row r="48" spans="1:68">
      <c r="A48" t="s">
        <v>145</v>
      </c>
      <c r="B48" t="s">
        <v>134</v>
      </c>
      <c r="C48" t="s">
        <v>71</v>
      </c>
      <c r="D48" t="s">
        <v>102</v>
      </c>
      <c r="J48">
        <v>4500000000</v>
      </c>
      <c r="K48">
        <v>2000000000</v>
      </c>
      <c r="L48">
        <v>7000000000</v>
      </c>
      <c r="M48">
        <v>2000000000</v>
      </c>
      <c r="N48">
        <v>7000000000</v>
      </c>
      <c r="O48">
        <f>1</f>
        <v>0</v>
      </c>
      <c r="P48">
        <f>1</f>
        <v>0</v>
      </c>
      <c r="Q4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4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48">
        <f>[[#This Row],[U_1]]-[[#This Row],[L_1]]</f>
        <v>0</v>
      </c>
      <c r="T48">
        <f>COUNTIF(Table1[[#This Row],[S0_1]:[S2_1]],"&gt;"&amp;[[#This Row],[U_1]])+COUNTIF(Table1[[#This Row],[S0_1]:[S2_1]],"&lt;"&amp;[[#This Row],[L_1]])</f>
        <v>0</v>
      </c>
      <c r="V48">
        <f>_xlfn.MINIFS(Table1[[#This Row],[S0_1]:[S2_1]],Table1[[#This Row],[S0_1]:[S2_1]],"&gt;="&amp;[[#This Row],[L_1]],Table1[[#This Row],[S0_1]:[S2_1]],"&lt;="&amp;[[#This Row],[U_1]])</f>
        <v>0</v>
      </c>
      <c r="W48">
        <f>_xlfn.MAXIFS(Table1[[#This Row],[S0_1]:[S2_1]],Table1[[#This Row],[S0_1]:[S2_1]],"&gt;="&amp;[[#This Row],[L_1]],Table1[[#This Row],[S0_1]:[S2_1]],"&lt;="&amp;[[#This Row],[U_1]])</f>
        <v>0</v>
      </c>
      <c r="X4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4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48">
        <f>IF([[#This Row],[Std_1]]&gt;0,ROUND([[#This Row],[Range_1]]/(6*[[#This Row],[Std_1]]),2),0)</f>
        <v>0</v>
      </c>
      <c r="AA48">
        <f>IF([[#This Row],[Std_1]]&gt;0,ROUND(MIN(ABS([[#This Row],[U_1]]-[[#This Row],[Mean_1]])/(3*[[#This Row],[Std_1]]),ABS([[#This Row],[Mean_1]]-[[#This Row],[L_1]])/(3*[[#This Row],[Std_1]])),2),0)</f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4376000000</v>
      </c>
      <c r="AJ48">
        <v>4376000000</v>
      </c>
      <c r="AK48">
        <v>4376000000</v>
      </c>
      <c r="AM48">
        <v>4500000000</v>
      </c>
      <c r="AN48">
        <v>2000000000</v>
      </c>
      <c r="AO48">
        <v>7000000000</v>
      </c>
      <c r="AP48">
        <v>2000000000</v>
      </c>
      <c r="AQ48">
        <v>7000000000</v>
      </c>
      <c r="AR48">
        <f>1</f>
        <v>0</v>
      </c>
      <c r="AS48">
        <f>1</f>
        <v>0</v>
      </c>
      <c r="AT4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4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48">
        <f>[[#This Row],[U_2]]-[[#This Row],[L_2]]</f>
        <v>0</v>
      </c>
      <c r="AW48">
        <f>COUNTIF(Table1[[#This Row],[S0_2]:[S1_2]],"&gt;"&amp;[[#This Row],[U_2]])+COUNTIF(Table1[[#This Row],[S0_2]:[S1_2]],"&lt;"&amp;[[#This Row],[L_2]])</f>
        <v>0</v>
      </c>
      <c r="AY48">
        <f>_xlfn.MINIFS(Table1[[#This Row],[S0_2]:[S1_2]],Table1[[#This Row],[S0_2]:[S1_2]],"&gt;="&amp;[[#This Row],[L_2]],Table1[[#This Row],[S0_2]:[S1_2]],"&lt;="&amp;[[#This Row],[U_2]])</f>
        <v>0</v>
      </c>
      <c r="AZ48">
        <f>_xlfn.MAXIFS(Table1[[#This Row],[S0_2]:[S1_2]],Table1[[#This Row],[S0_2]:[S1_2]],"&gt;="&amp;[[#This Row],[L_2]],Table1[[#This Row],[S0_2]:[S1_2]],"&lt;="&amp;[[#This Row],[U_2]])</f>
        <v>0</v>
      </c>
      <c r="BA4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4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48">
        <f>IF([[#This Row],[Std_2]]&gt;0,ROUND([[#This Row],[Range_2]]/(6*[[#This Row],[Std_2]]),2),0)</f>
        <v>0</v>
      </c>
      <c r="BD48">
        <f>IF([[#This Row],[Std_2]]&gt;0,ROUND(MIN(ABS([[#This Row],[U_2]]-[[#This Row],[Mean_2]])/(3*[[#This Row],[Std_2]]),ABS([[#This Row],[Mean_2]]-[[#This Row],[L_2]])/(3*[[#This Row],[Std_2]])),2),0)</f>
        <v>0</v>
      </c>
      <c r="BF48">
        <v>0</v>
      </c>
      <c r="BG48">
        <v>0</v>
      </c>
      <c r="BH48">
        <v>0</v>
      </c>
      <c r="BI48">
        <v>0</v>
      </c>
      <c r="BJ48">
        <v>0</v>
      </c>
      <c r="BL48">
        <v>4376000000</v>
      </c>
      <c r="BM48">
        <v>4376000000</v>
      </c>
      <c r="BO48" t="s">
        <v>96</v>
      </c>
      <c r="BP48" t="s">
        <v>74</v>
      </c>
    </row>
    <row r="49" spans="1:68">
      <c r="A49" t="s">
        <v>146</v>
      </c>
      <c r="B49" t="s">
        <v>134</v>
      </c>
      <c r="C49" t="s">
        <v>71</v>
      </c>
      <c r="D49" t="s">
        <v>104</v>
      </c>
      <c r="J49">
        <v>4500000000</v>
      </c>
      <c r="K49">
        <v>2000000000</v>
      </c>
      <c r="L49">
        <v>7000000000</v>
      </c>
      <c r="M49">
        <v>2000000000</v>
      </c>
      <c r="N49">
        <v>7000000000</v>
      </c>
      <c r="O49">
        <f>1</f>
        <v>0</v>
      </c>
      <c r="P49">
        <f>1</f>
        <v>0</v>
      </c>
      <c r="Q4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4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49">
        <f>[[#This Row],[U_1]]-[[#This Row],[L_1]]</f>
        <v>0</v>
      </c>
      <c r="T49">
        <f>COUNTIF(Table1[[#This Row],[S0_1]:[S2_1]],"&gt;"&amp;[[#This Row],[U_1]])+COUNTIF(Table1[[#This Row],[S0_1]:[S2_1]],"&lt;"&amp;[[#This Row],[L_1]])</f>
        <v>0</v>
      </c>
      <c r="V49">
        <f>_xlfn.MINIFS(Table1[[#This Row],[S0_1]:[S2_1]],Table1[[#This Row],[S0_1]:[S2_1]],"&gt;="&amp;[[#This Row],[L_1]],Table1[[#This Row],[S0_1]:[S2_1]],"&lt;="&amp;[[#This Row],[U_1]])</f>
        <v>0</v>
      </c>
      <c r="W49">
        <f>_xlfn.MAXIFS(Table1[[#This Row],[S0_1]:[S2_1]],Table1[[#This Row],[S0_1]:[S2_1]],"&gt;="&amp;[[#This Row],[L_1]],Table1[[#This Row],[S0_1]:[S2_1]],"&lt;="&amp;[[#This Row],[U_1]])</f>
        <v>0</v>
      </c>
      <c r="X4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4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49">
        <f>IF([[#This Row],[Std_1]]&gt;0,ROUND([[#This Row],[Range_1]]/(6*[[#This Row],[Std_1]]),2),0)</f>
        <v>0</v>
      </c>
      <c r="AA49">
        <f>IF([[#This Row],[Std_1]]&gt;0,ROUND(MIN(ABS([[#This Row],[U_1]]-[[#This Row],[Mean_1]])/(3*[[#This Row],[Std_1]]),ABS([[#This Row],[Mean_1]]-[[#This Row],[L_1]])/(3*[[#This Row],[Std_1]])),2),0)</f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3848000000</v>
      </c>
      <c r="AJ49">
        <v>3848000000</v>
      </c>
      <c r="AK49">
        <v>3848000000</v>
      </c>
      <c r="AM49">
        <v>4500000000</v>
      </c>
      <c r="AN49">
        <v>2000000000</v>
      </c>
      <c r="AO49">
        <v>7000000000</v>
      </c>
      <c r="AP49">
        <v>2000000000</v>
      </c>
      <c r="AQ49">
        <v>7000000000</v>
      </c>
      <c r="AR49">
        <f>1</f>
        <v>0</v>
      </c>
      <c r="AS49">
        <f>1</f>
        <v>0</v>
      </c>
      <c r="AT4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4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49">
        <f>[[#This Row],[U_2]]-[[#This Row],[L_2]]</f>
        <v>0</v>
      </c>
      <c r="AW49">
        <f>COUNTIF(Table1[[#This Row],[S0_2]:[S1_2]],"&gt;"&amp;[[#This Row],[U_2]])+COUNTIF(Table1[[#This Row],[S0_2]:[S1_2]],"&lt;"&amp;[[#This Row],[L_2]])</f>
        <v>0</v>
      </c>
      <c r="AY49">
        <f>_xlfn.MINIFS(Table1[[#This Row],[S0_2]:[S1_2]],Table1[[#This Row],[S0_2]:[S1_2]],"&gt;="&amp;[[#This Row],[L_2]],Table1[[#This Row],[S0_2]:[S1_2]],"&lt;="&amp;[[#This Row],[U_2]])</f>
        <v>0</v>
      </c>
      <c r="AZ49">
        <f>_xlfn.MAXIFS(Table1[[#This Row],[S0_2]:[S1_2]],Table1[[#This Row],[S0_2]:[S1_2]],"&gt;="&amp;[[#This Row],[L_2]],Table1[[#This Row],[S0_2]:[S1_2]],"&lt;="&amp;[[#This Row],[U_2]])</f>
        <v>0</v>
      </c>
      <c r="BA4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4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49">
        <f>IF([[#This Row],[Std_2]]&gt;0,ROUND([[#This Row],[Range_2]]/(6*[[#This Row],[Std_2]]),2),0)</f>
        <v>0</v>
      </c>
      <c r="BD49">
        <f>IF([[#This Row],[Std_2]]&gt;0,ROUND(MIN(ABS([[#This Row],[U_2]]-[[#This Row],[Mean_2]])/(3*[[#This Row],[Std_2]]),ABS([[#This Row],[Mean_2]]-[[#This Row],[L_2]])/(3*[[#This Row],[Std_2]])),2),0)</f>
        <v>0</v>
      </c>
      <c r="BF49">
        <v>0</v>
      </c>
      <c r="BG49">
        <v>0</v>
      </c>
      <c r="BH49">
        <v>0</v>
      </c>
      <c r="BI49">
        <v>0</v>
      </c>
      <c r="BJ49">
        <v>0</v>
      </c>
      <c r="BL49">
        <v>3848000000</v>
      </c>
      <c r="BM49">
        <v>3848000000</v>
      </c>
      <c r="BO49" t="s">
        <v>73</v>
      </c>
      <c r="BP49" t="s">
        <v>105</v>
      </c>
    </row>
    <row r="50" spans="1:68">
      <c r="A50" t="s">
        <v>147</v>
      </c>
      <c r="B50" t="s">
        <v>134</v>
      </c>
      <c r="C50" t="s">
        <v>71</v>
      </c>
      <c r="D50" t="s">
        <v>107</v>
      </c>
      <c r="J50">
        <v>4500000000</v>
      </c>
      <c r="K50">
        <v>2000000000</v>
      </c>
      <c r="L50">
        <v>7000000000</v>
      </c>
      <c r="M50">
        <v>2000000000</v>
      </c>
      <c r="N50">
        <v>7000000000</v>
      </c>
      <c r="O50">
        <f>1</f>
        <v>0</v>
      </c>
      <c r="P50">
        <f>1</f>
        <v>0</v>
      </c>
      <c r="Q5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5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50">
        <f>[[#This Row],[U_1]]-[[#This Row],[L_1]]</f>
        <v>0</v>
      </c>
      <c r="T50">
        <f>COUNTIF(Table1[[#This Row],[S0_1]:[S2_1]],"&gt;"&amp;[[#This Row],[U_1]])+COUNTIF(Table1[[#This Row],[S0_1]:[S2_1]],"&lt;"&amp;[[#This Row],[L_1]])</f>
        <v>0</v>
      </c>
      <c r="V50">
        <f>_xlfn.MINIFS(Table1[[#This Row],[S0_1]:[S2_1]],Table1[[#This Row],[S0_1]:[S2_1]],"&gt;="&amp;[[#This Row],[L_1]],Table1[[#This Row],[S0_1]:[S2_1]],"&lt;="&amp;[[#This Row],[U_1]])</f>
        <v>0</v>
      </c>
      <c r="W50">
        <f>_xlfn.MAXIFS(Table1[[#This Row],[S0_1]:[S2_1]],Table1[[#This Row],[S0_1]:[S2_1]],"&gt;="&amp;[[#This Row],[L_1]],Table1[[#This Row],[S0_1]:[S2_1]],"&lt;="&amp;[[#This Row],[U_1]])</f>
        <v>0</v>
      </c>
      <c r="X5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5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50">
        <f>IF([[#This Row],[Std_1]]&gt;0,ROUND([[#This Row],[Range_1]]/(6*[[#This Row],[Std_1]]),2),0)</f>
        <v>0</v>
      </c>
      <c r="AA50">
        <f>IF([[#This Row],[Std_1]]&gt;0,ROUND(MIN(ABS([[#This Row],[U_1]]-[[#This Row],[Mean_1]])/(3*[[#This Row],[Std_1]]),ABS([[#This Row],[Mean_1]]-[[#This Row],[L_1]])/(3*[[#This Row],[Std_1]])),2),0)</f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3320000000</v>
      </c>
      <c r="AJ50">
        <v>3320000000</v>
      </c>
      <c r="AK50">
        <v>3320000000</v>
      </c>
      <c r="AM50">
        <v>4500000000</v>
      </c>
      <c r="AN50">
        <v>2000000000</v>
      </c>
      <c r="AO50">
        <v>7000000000</v>
      </c>
      <c r="AP50">
        <v>2000000000</v>
      </c>
      <c r="AQ50">
        <v>7000000000</v>
      </c>
      <c r="AR50">
        <f>1</f>
        <v>0</v>
      </c>
      <c r="AS50">
        <f>1</f>
        <v>0</v>
      </c>
      <c r="AT5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5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50">
        <f>[[#This Row],[U_2]]-[[#This Row],[L_2]]</f>
        <v>0</v>
      </c>
      <c r="AW50">
        <f>COUNTIF(Table1[[#This Row],[S0_2]:[S1_2]],"&gt;"&amp;[[#This Row],[U_2]])+COUNTIF(Table1[[#This Row],[S0_2]:[S1_2]],"&lt;"&amp;[[#This Row],[L_2]])</f>
        <v>0</v>
      </c>
      <c r="AY50">
        <f>_xlfn.MINIFS(Table1[[#This Row],[S0_2]:[S1_2]],Table1[[#This Row],[S0_2]:[S1_2]],"&gt;="&amp;[[#This Row],[L_2]],Table1[[#This Row],[S0_2]:[S1_2]],"&lt;="&amp;[[#This Row],[U_2]])</f>
        <v>0</v>
      </c>
      <c r="AZ50">
        <f>_xlfn.MAXIFS(Table1[[#This Row],[S0_2]:[S1_2]],Table1[[#This Row],[S0_2]:[S1_2]],"&gt;="&amp;[[#This Row],[L_2]],Table1[[#This Row],[S0_2]:[S1_2]],"&lt;="&amp;[[#This Row],[U_2]])</f>
        <v>0</v>
      </c>
      <c r="BA5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5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50">
        <f>IF([[#This Row],[Std_2]]&gt;0,ROUND([[#This Row],[Range_2]]/(6*[[#This Row],[Std_2]]),2),0)</f>
        <v>0</v>
      </c>
      <c r="BD50">
        <f>IF([[#This Row],[Std_2]]&gt;0,ROUND(MIN(ABS([[#This Row],[U_2]]-[[#This Row],[Mean_2]])/(3*[[#This Row],[Std_2]]),ABS([[#This Row],[Mean_2]]-[[#This Row],[L_2]])/(3*[[#This Row],[Std_2]])),2),0)</f>
        <v>0</v>
      </c>
      <c r="BF50">
        <v>0</v>
      </c>
      <c r="BG50">
        <v>0</v>
      </c>
      <c r="BH50">
        <v>0</v>
      </c>
      <c r="BI50">
        <v>0</v>
      </c>
      <c r="BJ50">
        <v>0</v>
      </c>
      <c r="BL50">
        <v>3320000000</v>
      </c>
      <c r="BM50">
        <v>3320000000</v>
      </c>
      <c r="BO50" t="s">
        <v>73</v>
      </c>
      <c r="BP50" t="s">
        <v>108</v>
      </c>
    </row>
    <row r="51" spans="1:68">
      <c r="A51" t="s">
        <v>148</v>
      </c>
      <c r="B51" t="s">
        <v>134</v>
      </c>
      <c r="C51" t="s">
        <v>71</v>
      </c>
      <c r="D51" t="s">
        <v>110</v>
      </c>
      <c r="J51">
        <v>4500000000</v>
      </c>
      <c r="K51">
        <v>2000000000</v>
      </c>
      <c r="L51">
        <v>7000000000</v>
      </c>
      <c r="M51">
        <v>2000000000</v>
      </c>
      <c r="N51">
        <v>7000000000</v>
      </c>
      <c r="O51">
        <f>1</f>
        <v>0</v>
      </c>
      <c r="P51">
        <f>1</f>
        <v>0</v>
      </c>
      <c r="Q5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5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51">
        <f>[[#This Row],[U_1]]-[[#This Row],[L_1]]</f>
        <v>0</v>
      </c>
      <c r="T51">
        <f>COUNTIF(Table1[[#This Row],[S0_1]:[S2_1]],"&gt;"&amp;[[#This Row],[U_1]])+COUNTIF(Table1[[#This Row],[S0_1]:[S2_1]],"&lt;"&amp;[[#This Row],[L_1]])</f>
        <v>0</v>
      </c>
      <c r="V51">
        <f>_xlfn.MINIFS(Table1[[#This Row],[S0_1]:[S2_1]],Table1[[#This Row],[S0_1]:[S2_1]],"&gt;="&amp;[[#This Row],[L_1]],Table1[[#This Row],[S0_1]:[S2_1]],"&lt;="&amp;[[#This Row],[U_1]])</f>
        <v>0</v>
      </c>
      <c r="W51">
        <f>_xlfn.MAXIFS(Table1[[#This Row],[S0_1]:[S2_1]],Table1[[#This Row],[S0_1]:[S2_1]],"&gt;="&amp;[[#This Row],[L_1]],Table1[[#This Row],[S0_1]:[S2_1]],"&lt;="&amp;[[#This Row],[U_1]])</f>
        <v>0</v>
      </c>
      <c r="X5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5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51">
        <f>IF([[#This Row],[Std_1]]&gt;0,ROUND([[#This Row],[Range_1]]/(6*[[#This Row],[Std_1]]),2),0)</f>
        <v>0</v>
      </c>
      <c r="AA51">
        <f>IF([[#This Row],[Std_1]]&gt;0,ROUND(MIN(ABS([[#This Row],[U_1]]-[[#This Row],[Mean_1]])/(3*[[#This Row],[Std_1]]),ABS([[#This Row],[Mean_1]]-[[#This Row],[L_1]])/(3*[[#This Row],[Std_1]])),2),0)</f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3057000000</v>
      </c>
      <c r="AJ51">
        <v>3057000000</v>
      </c>
      <c r="AK51">
        <v>3057000000</v>
      </c>
      <c r="AM51">
        <v>4500000000</v>
      </c>
      <c r="AN51">
        <v>2000000000</v>
      </c>
      <c r="AO51">
        <v>7000000000</v>
      </c>
      <c r="AP51">
        <v>2000000000</v>
      </c>
      <c r="AQ51">
        <v>7000000000</v>
      </c>
      <c r="AR51">
        <f>1</f>
        <v>0</v>
      </c>
      <c r="AS51">
        <f>1</f>
        <v>0</v>
      </c>
      <c r="AT5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5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51">
        <f>[[#This Row],[U_2]]-[[#This Row],[L_2]]</f>
        <v>0</v>
      </c>
      <c r="AW51">
        <f>COUNTIF(Table1[[#This Row],[S0_2]:[S1_2]],"&gt;"&amp;[[#This Row],[U_2]])+COUNTIF(Table1[[#This Row],[S0_2]:[S1_2]],"&lt;"&amp;[[#This Row],[L_2]])</f>
        <v>0</v>
      </c>
      <c r="AY51">
        <f>_xlfn.MINIFS(Table1[[#This Row],[S0_2]:[S1_2]],Table1[[#This Row],[S0_2]:[S1_2]],"&gt;="&amp;[[#This Row],[L_2]],Table1[[#This Row],[S0_2]:[S1_2]],"&lt;="&amp;[[#This Row],[U_2]])</f>
        <v>0</v>
      </c>
      <c r="AZ51">
        <f>_xlfn.MAXIFS(Table1[[#This Row],[S0_2]:[S1_2]],Table1[[#This Row],[S0_2]:[S1_2]],"&gt;="&amp;[[#This Row],[L_2]],Table1[[#This Row],[S0_2]:[S1_2]],"&lt;="&amp;[[#This Row],[U_2]])</f>
        <v>0</v>
      </c>
      <c r="BA5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5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51">
        <f>IF([[#This Row],[Std_2]]&gt;0,ROUND([[#This Row],[Range_2]]/(6*[[#This Row],[Std_2]]),2),0)</f>
        <v>0</v>
      </c>
      <c r="BD51">
        <f>IF([[#This Row],[Std_2]]&gt;0,ROUND(MIN(ABS([[#This Row],[U_2]]-[[#This Row],[Mean_2]])/(3*[[#This Row],[Std_2]]),ABS([[#This Row],[Mean_2]]-[[#This Row],[L_2]])/(3*[[#This Row],[Std_2]])),2),0)</f>
        <v>0</v>
      </c>
      <c r="BF51">
        <v>0</v>
      </c>
      <c r="BG51">
        <v>0</v>
      </c>
      <c r="BH51">
        <v>0</v>
      </c>
      <c r="BI51">
        <v>0</v>
      </c>
      <c r="BJ51">
        <v>0</v>
      </c>
      <c r="BL51">
        <v>3057000000</v>
      </c>
      <c r="BM51">
        <v>3057000000</v>
      </c>
      <c r="BO51" t="s">
        <v>96</v>
      </c>
      <c r="BP51" t="s">
        <v>80</v>
      </c>
    </row>
    <row r="52" spans="1:68">
      <c r="A52" t="s">
        <v>149</v>
      </c>
      <c r="B52" t="s">
        <v>134</v>
      </c>
      <c r="C52" t="s">
        <v>71</v>
      </c>
      <c r="D52" t="s">
        <v>112</v>
      </c>
      <c r="J52">
        <v>4500000000</v>
      </c>
      <c r="K52">
        <v>2000000000</v>
      </c>
      <c r="L52">
        <v>7000000000</v>
      </c>
      <c r="M52">
        <v>2000000000</v>
      </c>
      <c r="N52">
        <v>7000000000</v>
      </c>
      <c r="O52">
        <f>1</f>
        <v>0</v>
      </c>
      <c r="P52">
        <f>1</f>
        <v>0</v>
      </c>
      <c r="Q5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5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52">
        <f>[[#This Row],[U_1]]-[[#This Row],[L_1]]</f>
        <v>0</v>
      </c>
      <c r="T52">
        <f>COUNTIF(Table1[[#This Row],[S0_1]:[S2_1]],"&gt;"&amp;[[#This Row],[U_1]])+COUNTIF(Table1[[#This Row],[S0_1]:[S2_1]],"&lt;"&amp;[[#This Row],[L_1]])</f>
        <v>0</v>
      </c>
      <c r="V52">
        <f>_xlfn.MINIFS(Table1[[#This Row],[S0_1]:[S2_1]],Table1[[#This Row],[S0_1]:[S2_1]],"&gt;="&amp;[[#This Row],[L_1]],Table1[[#This Row],[S0_1]:[S2_1]],"&lt;="&amp;[[#This Row],[U_1]])</f>
        <v>0</v>
      </c>
      <c r="W52">
        <f>_xlfn.MAXIFS(Table1[[#This Row],[S0_1]:[S2_1]],Table1[[#This Row],[S0_1]:[S2_1]],"&gt;="&amp;[[#This Row],[L_1]],Table1[[#This Row],[S0_1]:[S2_1]],"&lt;="&amp;[[#This Row],[U_1]])</f>
        <v>0</v>
      </c>
      <c r="X5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5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52">
        <f>IF([[#This Row],[Std_1]]&gt;0,ROUND([[#This Row],[Range_1]]/(6*[[#This Row],[Std_1]]),2),0)</f>
        <v>0</v>
      </c>
      <c r="AA52">
        <f>IF([[#This Row],[Std_1]]&gt;0,ROUND(MIN(ABS([[#This Row],[U_1]]-[[#This Row],[Mean_1]])/(3*[[#This Row],[Std_1]]),ABS([[#This Row],[Mean_1]]-[[#This Row],[L_1]])/(3*[[#This Row],[Std_1]])),2),0)</f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>
        <v>3319000000</v>
      </c>
      <c r="AJ52">
        <v>3319000000</v>
      </c>
      <c r="AK52">
        <v>3319000000</v>
      </c>
      <c r="AM52">
        <v>4500000000</v>
      </c>
      <c r="AN52">
        <v>2000000000</v>
      </c>
      <c r="AO52">
        <v>7000000000</v>
      </c>
      <c r="AP52">
        <v>2000000000</v>
      </c>
      <c r="AQ52">
        <v>7000000000</v>
      </c>
      <c r="AR52">
        <f>1</f>
        <v>0</v>
      </c>
      <c r="AS52">
        <f>1</f>
        <v>0</v>
      </c>
      <c r="AT5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5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52">
        <f>[[#This Row],[U_2]]-[[#This Row],[L_2]]</f>
        <v>0</v>
      </c>
      <c r="AW52">
        <f>COUNTIF(Table1[[#This Row],[S0_2]:[S1_2]],"&gt;"&amp;[[#This Row],[U_2]])+COUNTIF(Table1[[#This Row],[S0_2]:[S1_2]],"&lt;"&amp;[[#This Row],[L_2]])</f>
        <v>0</v>
      </c>
      <c r="AY52">
        <f>_xlfn.MINIFS(Table1[[#This Row],[S0_2]:[S1_2]],Table1[[#This Row],[S0_2]:[S1_2]],"&gt;="&amp;[[#This Row],[L_2]],Table1[[#This Row],[S0_2]:[S1_2]],"&lt;="&amp;[[#This Row],[U_2]])</f>
        <v>0</v>
      </c>
      <c r="AZ52">
        <f>_xlfn.MAXIFS(Table1[[#This Row],[S0_2]:[S1_2]],Table1[[#This Row],[S0_2]:[S1_2]],"&gt;="&amp;[[#This Row],[L_2]],Table1[[#This Row],[S0_2]:[S1_2]],"&lt;="&amp;[[#This Row],[U_2]])</f>
        <v>0</v>
      </c>
      <c r="BA5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5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52">
        <f>IF([[#This Row],[Std_2]]&gt;0,ROUND([[#This Row],[Range_2]]/(6*[[#This Row],[Std_2]]),2),0)</f>
        <v>0</v>
      </c>
      <c r="BD52">
        <f>IF([[#This Row],[Std_2]]&gt;0,ROUND(MIN(ABS([[#This Row],[U_2]]-[[#This Row],[Mean_2]])/(3*[[#This Row],[Std_2]]),ABS([[#This Row],[Mean_2]]-[[#This Row],[L_2]])/(3*[[#This Row],[Std_2]])),2),0)</f>
        <v>0</v>
      </c>
      <c r="BF52">
        <v>0</v>
      </c>
      <c r="BG52">
        <v>0</v>
      </c>
      <c r="BH52">
        <v>0</v>
      </c>
      <c r="BI52">
        <v>0</v>
      </c>
      <c r="BJ52">
        <v>0</v>
      </c>
      <c r="BL52">
        <v>3319000000</v>
      </c>
      <c r="BM52">
        <v>3319000000</v>
      </c>
      <c r="BO52" t="s">
        <v>83</v>
      </c>
      <c r="BP52" t="s">
        <v>108</v>
      </c>
    </row>
    <row r="53" spans="1:68">
      <c r="A53" t="s">
        <v>150</v>
      </c>
      <c r="B53" t="s">
        <v>134</v>
      </c>
      <c r="C53" t="s">
        <v>71</v>
      </c>
      <c r="D53" t="s">
        <v>114</v>
      </c>
      <c r="J53">
        <v>4500000000</v>
      </c>
      <c r="K53">
        <v>2000000000</v>
      </c>
      <c r="L53">
        <v>7000000000</v>
      </c>
      <c r="M53">
        <v>2000000000</v>
      </c>
      <c r="N53">
        <v>7000000000</v>
      </c>
      <c r="O53">
        <f>1</f>
        <v>0</v>
      </c>
      <c r="P53">
        <f>1</f>
        <v>0</v>
      </c>
      <c r="Q5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5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53">
        <f>[[#This Row],[U_1]]-[[#This Row],[L_1]]</f>
        <v>0</v>
      </c>
      <c r="T53">
        <f>COUNTIF(Table1[[#This Row],[S0_1]:[S2_1]],"&gt;"&amp;[[#This Row],[U_1]])+COUNTIF(Table1[[#This Row],[S0_1]:[S2_1]],"&lt;"&amp;[[#This Row],[L_1]])</f>
        <v>0</v>
      </c>
      <c r="V53">
        <f>_xlfn.MINIFS(Table1[[#This Row],[S0_1]:[S2_1]],Table1[[#This Row],[S0_1]:[S2_1]],"&gt;="&amp;[[#This Row],[L_1]],Table1[[#This Row],[S0_1]:[S2_1]],"&lt;="&amp;[[#This Row],[U_1]])</f>
        <v>0</v>
      </c>
      <c r="W53">
        <f>_xlfn.MAXIFS(Table1[[#This Row],[S0_1]:[S2_1]],Table1[[#This Row],[S0_1]:[S2_1]],"&gt;="&amp;[[#This Row],[L_1]],Table1[[#This Row],[S0_1]:[S2_1]],"&lt;="&amp;[[#This Row],[U_1]])</f>
        <v>0</v>
      </c>
      <c r="X5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5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53">
        <f>IF([[#This Row],[Std_1]]&gt;0,ROUND([[#This Row],[Range_1]]/(6*[[#This Row],[Std_1]]),2),0)</f>
        <v>0</v>
      </c>
      <c r="AA53">
        <f>IF([[#This Row],[Std_1]]&gt;0,ROUND(MIN(ABS([[#This Row],[U_1]]-[[#This Row],[Mean_1]])/(3*[[#This Row],[Std_1]]),ABS([[#This Row],[Mean_1]]-[[#This Row],[L_1]])/(3*[[#This Row],[Std_1]])),2),0)</f>
        <v>0</v>
      </c>
      <c r="AC53">
        <v>1</v>
      </c>
      <c r="AD53">
        <v>0</v>
      </c>
      <c r="AE53">
        <v>0</v>
      </c>
      <c r="AF53">
        <v>0</v>
      </c>
      <c r="AG53">
        <v>1</v>
      </c>
      <c r="AI53">
        <v>3845000000</v>
      </c>
      <c r="AJ53">
        <v>3846000000</v>
      </c>
      <c r="AK53">
        <v>3845500000</v>
      </c>
      <c r="AM53">
        <v>4500000000</v>
      </c>
      <c r="AN53">
        <v>2000000000</v>
      </c>
      <c r="AO53">
        <v>7000000000</v>
      </c>
      <c r="AP53">
        <v>2000000000</v>
      </c>
      <c r="AQ53">
        <v>7000000000</v>
      </c>
      <c r="AR53">
        <f>1</f>
        <v>0</v>
      </c>
      <c r="AS53">
        <f>1</f>
        <v>0</v>
      </c>
      <c r="AT5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5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53">
        <f>[[#This Row],[U_2]]-[[#This Row],[L_2]]</f>
        <v>0</v>
      </c>
      <c r="AW53">
        <f>COUNTIF(Table1[[#This Row],[S0_2]:[S1_2]],"&gt;"&amp;[[#This Row],[U_2]])+COUNTIF(Table1[[#This Row],[S0_2]:[S1_2]],"&lt;"&amp;[[#This Row],[L_2]])</f>
        <v>0</v>
      </c>
      <c r="AY53">
        <f>_xlfn.MINIFS(Table1[[#This Row],[S0_2]:[S1_2]],Table1[[#This Row],[S0_2]:[S1_2]],"&gt;="&amp;[[#This Row],[L_2]],Table1[[#This Row],[S0_2]:[S1_2]],"&lt;="&amp;[[#This Row],[U_2]])</f>
        <v>0</v>
      </c>
      <c r="AZ53">
        <f>_xlfn.MAXIFS(Table1[[#This Row],[S0_2]:[S1_2]],Table1[[#This Row],[S0_2]:[S1_2]],"&gt;="&amp;[[#This Row],[L_2]],Table1[[#This Row],[S0_2]:[S1_2]],"&lt;="&amp;[[#This Row],[U_2]])</f>
        <v>0</v>
      </c>
      <c r="BA5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5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53">
        <f>IF([[#This Row],[Std_2]]&gt;0,ROUND([[#This Row],[Range_2]]/(6*[[#This Row],[Std_2]]),2),0)</f>
        <v>0</v>
      </c>
      <c r="BD53">
        <f>IF([[#This Row],[Std_2]]&gt;0,ROUND(MIN(ABS([[#This Row],[U_2]]-[[#This Row],[Mean_2]])/(3*[[#This Row],[Std_2]]),ABS([[#This Row],[Mean_2]]-[[#This Row],[L_2]])/(3*[[#This Row],[Std_2]])),2),0)</f>
        <v>0</v>
      </c>
      <c r="BF53">
        <v>1</v>
      </c>
      <c r="BG53">
        <v>0</v>
      </c>
      <c r="BH53">
        <v>0</v>
      </c>
      <c r="BI53">
        <v>0</v>
      </c>
      <c r="BJ53">
        <v>1</v>
      </c>
      <c r="BL53">
        <v>3845000000</v>
      </c>
      <c r="BM53">
        <v>3846000000</v>
      </c>
      <c r="BO53" t="s">
        <v>83</v>
      </c>
      <c r="BP53" t="s">
        <v>105</v>
      </c>
    </row>
    <row r="54" spans="1:68">
      <c r="A54" t="s">
        <v>151</v>
      </c>
      <c r="B54" t="s">
        <v>70</v>
      </c>
      <c r="C54" t="s">
        <v>152</v>
      </c>
      <c r="D54" t="s">
        <v>72</v>
      </c>
      <c r="O54">
        <f>1</f>
        <v>0</v>
      </c>
      <c r="P54">
        <f>1</f>
        <v>0</v>
      </c>
      <c r="Q5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5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54">
        <f>[[#This Row],[U_1]]-[[#This Row],[L_1]]</f>
        <v>0</v>
      </c>
      <c r="T54">
        <f>COUNTIF(Table1[[#This Row],[S0_1]:[S2_1]],"&gt;"&amp;[[#This Row],[U_1]])+COUNTIF(Table1[[#This Row],[S0_1]:[S2_1]],"&lt;"&amp;[[#This Row],[L_1]])</f>
        <v>0</v>
      </c>
      <c r="V54">
        <f>_xlfn.MINIFS(Table1[[#This Row],[S0_1]:[S2_1]],Table1[[#This Row],[S0_1]:[S2_1]],"&gt;="&amp;[[#This Row],[L_1]],Table1[[#This Row],[S0_1]:[S2_1]],"&lt;="&amp;[[#This Row],[U_1]])</f>
        <v>0</v>
      </c>
      <c r="W54">
        <f>_xlfn.MAXIFS(Table1[[#This Row],[S0_1]:[S2_1]],Table1[[#This Row],[S0_1]:[S2_1]],"&gt;="&amp;[[#This Row],[L_1]],Table1[[#This Row],[S0_1]:[S2_1]],"&lt;="&amp;[[#This Row],[U_1]])</f>
        <v>0</v>
      </c>
      <c r="X5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5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54">
        <f>IF([[#This Row],[Std_1]]&gt;0,ROUND([[#This Row],[Range_1]]/(6*[[#This Row],[Std_1]]),2),0)</f>
        <v>0</v>
      </c>
      <c r="AA54">
        <f>IF([[#This Row],[Std_1]]&gt;0,ROUND(MIN(ABS([[#This Row],[U_1]]-[[#This Row],[Mean_1]])/(3*[[#This Row],[Std_1]]),ABS([[#This Row],[Mean_1]]-[[#This Row],[L_1]])/(3*[[#This Row],[Std_1]])),2),0)</f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124300000</v>
      </c>
      <c r="AJ54">
        <v>124300000</v>
      </c>
      <c r="AK54">
        <v>124300000</v>
      </c>
      <c r="AR54">
        <f>1</f>
        <v>0</v>
      </c>
      <c r="AS54">
        <f>1</f>
        <v>0</v>
      </c>
      <c r="AT5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5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54">
        <f>[[#This Row],[U_2]]-[[#This Row],[L_2]]</f>
        <v>0</v>
      </c>
      <c r="AW54">
        <f>COUNTIF(Table1[[#This Row],[S0_2]:[S1_2]],"&gt;"&amp;[[#This Row],[U_2]])+COUNTIF(Table1[[#This Row],[S0_2]:[S1_2]],"&lt;"&amp;[[#This Row],[L_2]])</f>
        <v>0</v>
      </c>
      <c r="AY54">
        <f>_xlfn.MINIFS(Table1[[#This Row],[S0_2]:[S1_2]],Table1[[#This Row],[S0_2]:[S1_2]],"&gt;="&amp;[[#This Row],[L_2]],Table1[[#This Row],[S0_2]:[S1_2]],"&lt;="&amp;[[#This Row],[U_2]])</f>
        <v>0</v>
      </c>
      <c r="AZ54">
        <f>_xlfn.MAXIFS(Table1[[#This Row],[S0_2]:[S1_2]],Table1[[#This Row],[S0_2]:[S1_2]],"&gt;="&amp;[[#This Row],[L_2]],Table1[[#This Row],[S0_2]:[S1_2]],"&lt;="&amp;[[#This Row],[U_2]])</f>
        <v>0</v>
      </c>
      <c r="BA5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5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54">
        <f>IF([[#This Row],[Std_2]]&gt;0,ROUND([[#This Row],[Range_2]]/(6*[[#This Row],[Std_2]]),2),0)</f>
        <v>0</v>
      </c>
      <c r="BD54">
        <f>IF([[#This Row],[Std_2]]&gt;0,ROUND(MIN(ABS([[#This Row],[U_2]]-[[#This Row],[Mean_2]])/(3*[[#This Row],[Std_2]]),ABS([[#This Row],[Mean_2]]-[[#This Row],[L_2]])/(3*[[#This Row],[Std_2]])),2),0)</f>
        <v>0</v>
      </c>
      <c r="BF54">
        <v>0</v>
      </c>
      <c r="BG54">
        <v>0</v>
      </c>
      <c r="BH54">
        <v>0</v>
      </c>
      <c r="BI54">
        <v>0</v>
      </c>
      <c r="BJ54">
        <v>0</v>
      </c>
      <c r="BL54">
        <v>124300000</v>
      </c>
      <c r="BM54">
        <v>124300000</v>
      </c>
      <c r="BO54" t="s">
        <v>73</v>
      </c>
      <c r="BP54" t="s">
        <v>74</v>
      </c>
    </row>
    <row r="55" spans="1:68">
      <c r="A55" t="s">
        <v>153</v>
      </c>
      <c r="B55" t="s">
        <v>70</v>
      </c>
      <c r="C55" t="s">
        <v>152</v>
      </c>
      <c r="D55" t="s">
        <v>76</v>
      </c>
      <c r="O55">
        <f>1</f>
        <v>0</v>
      </c>
      <c r="P55">
        <f>1</f>
        <v>0</v>
      </c>
      <c r="Q5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5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55">
        <f>[[#This Row],[U_1]]-[[#This Row],[L_1]]</f>
        <v>0</v>
      </c>
      <c r="T55">
        <f>COUNTIF(Table1[[#This Row],[S0_1]:[S2_1]],"&gt;"&amp;[[#This Row],[U_1]])+COUNTIF(Table1[[#This Row],[S0_1]:[S2_1]],"&lt;"&amp;[[#This Row],[L_1]])</f>
        <v>0</v>
      </c>
      <c r="V55">
        <f>_xlfn.MINIFS(Table1[[#This Row],[S0_1]:[S2_1]],Table1[[#This Row],[S0_1]:[S2_1]],"&gt;="&amp;[[#This Row],[L_1]],Table1[[#This Row],[S0_1]:[S2_1]],"&lt;="&amp;[[#This Row],[U_1]])</f>
        <v>0</v>
      </c>
      <c r="W55">
        <f>_xlfn.MAXIFS(Table1[[#This Row],[S0_1]:[S2_1]],Table1[[#This Row],[S0_1]:[S2_1]],"&gt;="&amp;[[#This Row],[L_1]],Table1[[#This Row],[S0_1]:[S2_1]],"&lt;="&amp;[[#This Row],[U_1]])</f>
        <v>0</v>
      </c>
      <c r="X5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5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55">
        <f>IF([[#This Row],[Std_1]]&gt;0,ROUND([[#This Row],[Range_1]]/(6*[[#This Row],[Std_1]]),2),0)</f>
        <v>0</v>
      </c>
      <c r="AA55">
        <f>IF([[#This Row],[Std_1]]&gt;0,ROUND(MIN(ABS([[#This Row],[U_1]]-[[#This Row],[Mean_1]])/(3*[[#This Row],[Std_1]]),ABS([[#This Row],[Mean_1]]-[[#This Row],[L_1]])/(3*[[#This Row],[Std_1]])),2),0)</f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64940000</v>
      </c>
      <c r="AJ55">
        <v>64940000</v>
      </c>
      <c r="AK55">
        <v>64940000</v>
      </c>
      <c r="AR55">
        <f>1</f>
        <v>0</v>
      </c>
      <c r="AS55">
        <f>1</f>
        <v>0</v>
      </c>
      <c r="AT5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5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55">
        <f>[[#This Row],[U_2]]-[[#This Row],[L_2]]</f>
        <v>0</v>
      </c>
      <c r="AW55">
        <f>COUNTIF(Table1[[#This Row],[S0_2]:[S1_2]],"&gt;"&amp;[[#This Row],[U_2]])+COUNTIF(Table1[[#This Row],[S0_2]:[S1_2]],"&lt;"&amp;[[#This Row],[L_2]])</f>
        <v>0</v>
      </c>
      <c r="AY55">
        <f>_xlfn.MINIFS(Table1[[#This Row],[S0_2]:[S1_2]],Table1[[#This Row],[S0_2]:[S1_2]],"&gt;="&amp;[[#This Row],[L_2]],Table1[[#This Row],[S0_2]:[S1_2]],"&lt;="&amp;[[#This Row],[U_2]])</f>
        <v>0</v>
      </c>
      <c r="AZ55">
        <f>_xlfn.MAXIFS(Table1[[#This Row],[S0_2]:[S1_2]],Table1[[#This Row],[S0_2]:[S1_2]],"&gt;="&amp;[[#This Row],[L_2]],Table1[[#This Row],[S0_2]:[S1_2]],"&lt;="&amp;[[#This Row],[U_2]])</f>
        <v>0</v>
      </c>
      <c r="BA5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5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55">
        <f>IF([[#This Row],[Std_2]]&gt;0,ROUND([[#This Row],[Range_2]]/(6*[[#This Row],[Std_2]]),2),0)</f>
        <v>0</v>
      </c>
      <c r="BD55">
        <f>IF([[#This Row],[Std_2]]&gt;0,ROUND(MIN(ABS([[#This Row],[U_2]]-[[#This Row],[Mean_2]])/(3*[[#This Row],[Std_2]]),ABS([[#This Row],[Mean_2]]-[[#This Row],[L_2]])/(3*[[#This Row],[Std_2]])),2),0)</f>
        <v>0</v>
      </c>
      <c r="BF55">
        <v>0</v>
      </c>
      <c r="BG55">
        <v>0</v>
      </c>
      <c r="BH55">
        <v>0</v>
      </c>
      <c r="BI55">
        <v>0</v>
      </c>
      <c r="BJ55">
        <v>0</v>
      </c>
      <c r="BL55">
        <v>64940000</v>
      </c>
      <c r="BM55">
        <v>64940000</v>
      </c>
      <c r="BO55" t="s">
        <v>73</v>
      </c>
      <c r="BP55" t="s">
        <v>77</v>
      </c>
    </row>
    <row r="56" spans="1:68">
      <c r="A56" t="s">
        <v>154</v>
      </c>
      <c r="B56" t="s">
        <v>70</v>
      </c>
      <c r="C56" t="s">
        <v>152</v>
      </c>
      <c r="D56" t="s">
        <v>79</v>
      </c>
      <c r="O56">
        <f>1</f>
        <v>0</v>
      </c>
      <c r="P56">
        <f>1</f>
        <v>0</v>
      </c>
      <c r="Q5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5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56">
        <f>[[#This Row],[U_1]]-[[#This Row],[L_1]]</f>
        <v>0</v>
      </c>
      <c r="T56">
        <f>COUNTIF(Table1[[#This Row],[S0_1]:[S2_1]],"&gt;"&amp;[[#This Row],[U_1]])+COUNTIF(Table1[[#This Row],[S0_1]:[S2_1]],"&lt;"&amp;[[#This Row],[L_1]])</f>
        <v>0</v>
      </c>
      <c r="V56">
        <f>_xlfn.MINIFS(Table1[[#This Row],[S0_1]:[S2_1]],Table1[[#This Row],[S0_1]:[S2_1]],"&gt;="&amp;[[#This Row],[L_1]],Table1[[#This Row],[S0_1]:[S2_1]],"&lt;="&amp;[[#This Row],[U_1]])</f>
        <v>0</v>
      </c>
      <c r="W56">
        <f>_xlfn.MAXIFS(Table1[[#This Row],[S0_1]:[S2_1]],Table1[[#This Row],[S0_1]:[S2_1]],"&gt;="&amp;[[#This Row],[L_1]],Table1[[#This Row],[S0_1]:[S2_1]],"&lt;="&amp;[[#This Row],[U_1]])</f>
        <v>0</v>
      </c>
      <c r="X5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5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56">
        <f>IF([[#This Row],[Std_1]]&gt;0,ROUND([[#This Row],[Range_1]]/(6*[[#This Row],[Std_1]]),2),0)</f>
        <v>0</v>
      </c>
      <c r="AA56">
        <f>IF([[#This Row],[Std_1]]&gt;0,ROUND(MIN(ABS([[#This Row],[U_1]]-[[#This Row],[Mean_1]])/(3*[[#This Row],[Std_1]]),ABS([[#This Row],[Mean_1]]-[[#This Row],[L_1]])/(3*[[#This Row],[Std_1]])),2),0)</f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174500000</v>
      </c>
      <c r="AJ56">
        <v>174500000</v>
      </c>
      <c r="AK56">
        <v>174500000</v>
      </c>
      <c r="AR56">
        <f>1</f>
        <v>0</v>
      </c>
      <c r="AS56">
        <f>1</f>
        <v>0</v>
      </c>
      <c r="AT5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5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56">
        <f>[[#This Row],[U_2]]-[[#This Row],[L_2]]</f>
        <v>0</v>
      </c>
      <c r="AW56">
        <f>COUNTIF(Table1[[#This Row],[S0_2]:[S1_2]],"&gt;"&amp;[[#This Row],[U_2]])+COUNTIF(Table1[[#This Row],[S0_2]:[S1_2]],"&lt;"&amp;[[#This Row],[L_2]])</f>
        <v>0</v>
      </c>
      <c r="AY56">
        <f>_xlfn.MINIFS(Table1[[#This Row],[S0_2]:[S1_2]],Table1[[#This Row],[S0_2]:[S1_2]],"&gt;="&amp;[[#This Row],[L_2]],Table1[[#This Row],[S0_2]:[S1_2]],"&lt;="&amp;[[#This Row],[U_2]])</f>
        <v>0</v>
      </c>
      <c r="AZ56">
        <f>_xlfn.MAXIFS(Table1[[#This Row],[S0_2]:[S1_2]],Table1[[#This Row],[S0_2]:[S1_2]],"&gt;="&amp;[[#This Row],[L_2]],Table1[[#This Row],[S0_2]:[S1_2]],"&lt;="&amp;[[#This Row],[U_2]])</f>
        <v>0</v>
      </c>
      <c r="BA5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5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56">
        <f>IF([[#This Row],[Std_2]]&gt;0,ROUND([[#This Row],[Range_2]]/(6*[[#This Row],[Std_2]]),2),0)</f>
        <v>0</v>
      </c>
      <c r="BD56">
        <f>IF([[#This Row],[Std_2]]&gt;0,ROUND(MIN(ABS([[#This Row],[U_2]]-[[#This Row],[Mean_2]])/(3*[[#This Row],[Std_2]]),ABS([[#This Row],[Mean_2]]-[[#This Row],[L_2]])/(3*[[#This Row],[Std_2]])),2),0)</f>
        <v>0</v>
      </c>
      <c r="BF56">
        <v>0</v>
      </c>
      <c r="BG56">
        <v>0</v>
      </c>
      <c r="BH56">
        <v>0</v>
      </c>
      <c r="BI56">
        <v>0</v>
      </c>
      <c r="BJ56">
        <v>0</v>
      </c>
      <c r="BL56">
        <v>174500000</v>
      </c>
      <c r="BM56">
        <v>174500000</v>
      </c>
      <c r="BO56" t="s">
        <v>73</v>
      </c>
      <c r="BP56" t="s">
        <v>80</v>
      </c>
    </row>
    <row r="57" spans="1:68">
      <c r="A57" t="s">
        <v>155</v>
      </c>
      <c r="B57" t="s">
        <v>70</v>
      </c>
      <c r="C57" t="s">
        <v>152</v>
      </c>
      <c r="D57" t="s">
        <v>82</v>
      </c>
      <c r="O57">
        <f>1</f>
        <v>0</v>
      </c>
      <c r="P57">
        <f>1</f>
        <v>0</v>
      </c>
      <c r="Q5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5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57">
        <f>[[#This Row],[U_1]]-[[#This Row],[L_1]]</f>
        <v>0</v>
      </c>
      <c r="T57">
        <f>COUNTIF(Table1[[#This Row],[S0_1]:[S2_1]],"&gt;"&amp;[[#This Row],[U_1]])+COUNTIF(Table1[[#This Row],[S0_1]:[S2_1]],"&lt;"&amp;[[#This Row],[L_1]])</f>
        <v>0</v>
      </c>
      <c r="V57">
        <f>_xlfn.MINIFS(Table1[[#This Row],[S0_1]:[S2_1]],Table1[[#This Row],[S0_1]:[S2_1]],"&gt;="&amp;[[#This Row],[L_1]],Table1[[#This Row],[S0_1]:[S2_1]],"&lt;="&amp;[[#This Row],[U_1]])</f>
        <v>0</v>
      </c>
      <c r="W57">
        <f>_xlfn.MAXIFS(Table1[[#This Row],[S0_1]:[S2_1]],Table1[[#This Row],[S0_1]:[S2_1]],"&gt;="&amp;[[#This Row],[L_1]],Table1[[#This Row],[S0_1]:[S2_1]],"&lt;="&amp;[[#This Row],[U_1]])</f>
        <v>0</v>
      </c>
      <c r="X5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5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57">
        <f>IF([[#This Row],[Std_1]]&gt;0,ROUND([[#This Row],[Range_1]]/(6*[[#This Row],[Std_1]]),2),0)</f>
        <v>0</v>
      </c>
      <c r="AA57">
        <f>IF([[#This Row],[Std_1]]&gt;0,ROUND(MIN(ABS([[#This Row],[U_1]]-[[#This Row],[Mean_1]])/(3*[[#This Row],[Std_1]]),ABS([[#This Row],[Mean_1]]-[[#This Row],[L_1]])/(3*[[#This Row],[Std_1]])),2),0)</f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65460000</v>
      </c>
      <c r="AJ57">
        <v>65460000</v>
      </c>
      <c r="AK57">
        <v>65460000</v>
      </c>
      <c r="AR57">
        <f>1</f>
        <v>0</v>
      </c>
      <c r="AS57">
        <f>1</f>
        <v>0</v>
      </c>
      <c r="AT5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5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57">
        <f>[[#This Row],[U_2]]-[[#This Row],[L_2]]</f>
        <v>0</v>
      </c>
      <c r="AW57">
        <f>COUNTIF(Table1[[#This Row],[S0_2]:[S1_2]],"&gt;"&amp;[[#This Row],[U_2]])+COUNTIF(Table1[[#This Row],[S0_2]:[S1_2]],"&lt;"&amp;[[#This Row],[L_2]])</f>
        <v>0</v>
      </c>
      <c r="AY57">
        <f>_xlfn.MINIFS(Table1[[#This Row],[S0_2]:[S1_2]],Table1[[#This Row],[S0_2]:[S1_2]],"&gt;="&amp;[[#This Row],[L_2]],Table1[[#This Row],[S0_2]:[S1_2]],"&lt;="&amp;[[#This Row],[U_2]])</f>
        <v>0</v>
      </c>
      <c r="AZ57">
        <f>_xlfn.MAXIFS(Table1[[#This Row],[S0_2]:[S1_2]],Table1[[#This Row],[S0_2]:[S1_2]],"&gt;="&amp;[[#This Row],[L_2]],Table1[[#This Row],[S0_2]:[S1_2]],"&lt;="&amp;[[#This Row],[U_2]])</f>
        <v>0</v>
      </c>
      <c r="BA5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5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57">
        <f>IF([[#This Row],[Std_2]]&gt;0,ROUND([[#This Row],[Range_2]]/(6*[[#This Row],[Std_2]]),2),0)</f>
        <v>0</v>
      </c>
      <c r="BD57">
        <f>IF([[#This Row],[Std_2]]&gt;0,ROUND(MIN(ABS([[#This Row],[U_2]]-[[#This Row],[Mean_2]])/(3*[[#This Row],[Std_2]]),ABS([[#This Row],[Mean_2]]-[[#This Row],[L_2]])/(3*[[#This Row],[Std_2]])),2),0)</f>
        <v>0</v>
      </c>
      <c r="BF57">
        <v>0</v>
      </c>
      <c r="BG57">
        <v>0</v>
      </c>
      <c r="BH57">
        <v>0</v>
      </c>
      <c r="BI57">
        <v>0</v>
      </c>
      <c r="BJ57">
        <v>0</v>
      </c>
      <c r="BL57">
        <v>65460000</v>
      </c>
      <c r="BM57">
        <v>65460000</v>
      </c>
      <c r="BO57" t="s">
        <v>83</v>
      </c>
      <c r="BP57" t="s">
        <v>77</v>
      </c>
    </row>
    <row r="58" spans="1:68">
      <c r="A58" t="s">
        <v>156</v>
      </c>
      <c r="B58" t="s">
        <v>70</v>
      </c>
      <c r="C58" t="s">
        <v>152</v>
      </c>
      <c r="D58" t="s">
        <v>85</v>
      </c>
      <c r="O58">
        <f>1</f>
        <v>0</v>
      </c>
      <c r="P58">
        <f>1</f>
        <v>0</v>
      </c>
      <c r="Q5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5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58">
        <f>[[#This Row],[U_1]]-[[#This Row],[L_1]]</f>
        <v>0</v>
      </c>
      <c r="T58">
        <f>COUNTIF(Table1[[#This Row],[S0_1]:[S2_1]],"&gt;"&amp;[[#This Row],[U_1]])+COUNTIF(Table1[[#This Row],[S0_1]:[S2_1]],"&lt;"&amp;[[#This Row],[L_1]])</f>
        <v>0</v>
      </c>
      <c r="V58">
        <f>_xlfn.MINIFS(Table1[[#This Row],[S0_1]:[S2_1]],Table1[[#This Row],[S0_1]:[S2_1]],"&gt;="&amp;[[#This Row],[L_1]],Table1[[#This Row],[S0_1]:[S2_1]],"&lt;="&amp;[[#This Row],[U_1]])</f>
        <v>0</v>
      </c>
      <c r="W58">
        <f>_xlfn.MAXIFS(Table1[[#This Row],[S0_1]:[S2_1]],Table1[[#This Row],[S0_1]:[S2_1]],"&gt;="&amp;[[#This Row],[L_1]],Table1[[#This Row],[S0_1]:[S2_1]],"&lt;="&amp;[[#This Row],[U_1]])</f>
        <v>0</v>
      </c>
      <c r="X5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5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58">
        <f>IF([[#This Row],[Std_1]]&gt;0,ROUND([[#This Row],[Range_1]]/(6*[[#This Row],[Std_1]]),2),0)</f>
        <v>0</v>
      </c>
      <c r="AA58">
        <f>IF([[#This Row],[Std_1]]&gt;0,ROUND(MIN(ABS([[#This Row],[U_1]]-[[#This Row],[Mean_1]])/(3*[[#This Row],[Std_1]]),ABS([[#This Row],[Mean_1]]-[[#This Row],[L_1]])/(3*[[#This Row],[Std_1]])),2),0)</f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174500000</v>
      </c>
      <c r="AJ58">
        <v>174500000</v>
      </c>
      <c r="AK58">
        <v>174500000</v>
      </c>
      <c r="AR58">
        <f>1</f>
        <v>0</v>
      </c>
      <c r="AS58">
        <f>1</f>
        <v>0</v>
      </c>
      <c r="AT5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5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58">
        <f>[[#This Row],[U_2]]-[[#This Row],[L_2]]</f>
        <v>0</v>
      </c>
      <c r="AW58">
        <f>COUNTIF(Table1[[#This Row],[S0_2]:[S1_2]],"&gt;"&amp;[[#This Row],[U_2]])+COUNTIF(Table1[[#This Row],[S0_2]:[S1_2]],"&lt;"&amp;[[#This Row],[L_2]])</f>
        <v>0</v>
      </c>
      <c r="AY58">
        <f>_xlfn.MINIFS(Table1[[#This Row],[S0_2]:[S1_2]],Table1[[#This Row],[S0_2]:[S1_2]],"&gt;="&amp;[[#This Row],[L_2]],Table1[[#This Row],[S0_2]:[S1_2]],"&lt;="&amp;[[#This Row],[U_2]])</f>
        <v>0</v>
      </c>
      <c r="AZ58">
        <f>_xlfn.MAXIFS(Table1[[#This Row],[S0_2]:[S1_2]],Table1[[#This Row],[S0_2]:[S1_2]],"&gt;="&amp;[[#This Row],[L_2]],Table1[[#This Row],[S0_2]:[S1_2]],"&lt;="&amp;[[#This Row],[U_2]])</f>
        <v>0</v>
      </c>
      <c r="BA5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5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58">
        <f>IF([[#This Row],[Std_2]]&gt;0,ROUND([[#This Row],[Range_2]]/(6*[[#This Row],[Std_2]]),2),0)</f>
        <v>0</v>
      </c>
      <c r="BD58">
        <f>IF([[#This Row],[Std_2]]&gt;0,ROUND(MIN(ABS([[#This Row],[U_2]]-[[#This Row],[Mean_2]])/(3*[[#This Row],[Std_2]]),ABS([[#This Row],[Mean_2]]-[[#This Row],[L_2]])/(3*[[#This Row],[Std_2]])),2),0)</f>
        <v>0</v>
      </c>
      <c r="BF58">
        <v>0</v>
      </c>
      <c r="BG58">
        <v>0</v>
      </c>
      <c r="BH58">
        <v>0</v>
      </c>
      <c r="BI58">
        <v>0</v>
      </c>
      <c r="BJ58">
        <v>0</v>
      </c>
      <c r="BL58">
        <v>174500000</v>
      </c>
      <c r="BM58">
        <v>174500000</v>
      </c>
      <c r="BO58" t="s">
        <v>83</v>
      </c>
      <c r="BP58" t="s">
        <v>80</v>
      </c>
    </row>
    <row r="59" spans="1:68">
      <c r="A59" t="s">
        <v>157</v>
      </c>
      <c r="B59" t="s">
        <v>70</v>
      </c>
      <c r="C59" t="s">
        <v>152</v>
      </c>
      <c r="D59" t="s">
        <v>87</v>
      </c>
      <c r="O59">
        <f>1</f>
        <v>0</v>
      </c>
      <c r="P59">
        <f>1</f>
        <v>0</v>
      </c>
      <c r="Q5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5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59">
        <f>[[#This Row],[U_1]]-[[#This Row],[L_1]]</f>
        <v>0</v>
      </c>
      <c r="T59">
        <f>COUNTIF(Table1[[#This Row],[S0_1]:[S2_1]],"&gt;"&amp;[[#This Row],[U_1]])+COUNTIF(Table1[[#This Row],[S0_1]:[S2_1]],"&lt;"&amp;[[#This Row],[L_1]])</f>
        <v>0</v>
      </c>
      <c r="V59">
        <f>_xlfn.MINIFS(Table1[[#This Row],[S0_1]:[S2_1]],Table1[[#This Row],[S0_1]:[S2_1]],"&gt;="&amp;[[#This Row],[L_1]],Table1[[#This Row],[S0_1]:[S2_1]],"&lt;="&amp;[[#This Row],[U_1]])</f>
        <v>0</v>
      </c>
      <c r="W59">
        <f>_xlfn.MAXIFS(Table1[[#This Row],[S0_1]:[S2_1]],Table1[[#This Row],[S0_1]:[S2_1]],"&gt;="&amp;[[#This Row],[L_1]],Table1[[#This Row],[S0_1]:[S2_1]],"&lt;="&amp;[[#This Row],[U_1]])</f>
        <v>0</v>
      </c>
      <c r="X5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5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59">
        <f>IF([[#This Row],[Std_1]]&gt;0,ROUND([[#This Row],[Range_1]]/(6*[[#This Row],[Std_1]]),2),0)</f>
        <v>0</v>
      </c>
      <c r="AA59">
        <f>IF([[#This Row],[Std_1]]&gt;0,ROUND(MIN(ABS([[#This Row],[U_1]]-[[#This Row],[Mean_1]])/(3*[[#This Row],[Std_1]]),ABS([[#This Row],[Mean_1]]-[[#This Row],[L_1]])/(3*[[#This Row],[Std_1]])),2),0)</f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123900000</v>
      </c>
      <c r="AJ59">
        <v>123900000</v>
      </c>
      <c r="AK59">
        <v>123900000</v>
      </c>
      <c r="AR59">
        <f>1</f>
        <v>0</v>
      </c>
      <c r="AS59">
        <f>1</f>
        <v>0</v>
      </c>
      <c r="AT5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5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59">
        <f>[[#This Row],[U_2]]-[[#This Row],[L_2]]</f>
        <v>0</v>
      </c>
      <c r="AW59">
        <f>COUNTIF(Table1[[#This Row],[S0_2]:[S1_2]],"&gt;"&amp;[[#This Row],[U_2]])+COUNTIF(Table1[[#This Row],[S0_2]:[S1_2]],"&lt;"&amp;[[#This Row],[L_2]])</f>
        <v>0</v>
      </c>
      <c r="AY59">
        <f>_xlfn.MINIFS(Table1[[#This Row],[S0_2]:[S1_2]],Table1[[#This Row],[S0_2]:[S1_2]],"&gt;="&amp;[[#This Row],[L_2]],Table1[[#This Row],[S0_2]:[S1_2]],"&lt;="&amp;[[#This Row],[U_2]])</f>
        <v>0</v>
      </c>
      <c r="AZ59">
        <f>_xlfn.MAXIFS(Table1[[#This Row],[S0_2]:[S1_2]],Table1[[#This Row],[S0_2]:[S1_2]],"&gt;="&amp;[[#This Row],[L_2]],Table1[[#This Row],[S0_2]:[S1_2]],"&lt;="&amp;[[#This Row],[U_2]])</f>
        <v>0</v>
      </c>
      <c r="BA5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5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59">
        <f>IF([[#This Row],[Std_2]]&gt;0,ROUND([[#This Row],[Range_2]]/(6*[[#This Row],[Std_2]]),2),0)</f>
        <v>0</v>
      </c>
      <c r="BD59">
        <f>IF([[#This Row],[Std_2]]&gt;0,ROUND(MIN(ABS([[#This Row],[U_2]]-[[#This Row],[Mean_2]])/(3*[[#This Row],[Std_2]]),ABS([[#This Row],[Mean_2]]-[[#This Row],[L_2]])/(3*[[#This Row],[Std_2]])),2),0)</f>
        <v>0</v>
      </c>
      <c r="BF59">
        <v>0</v>
      </c>
      <c r="BG59">
        <v>0</v>
      </c>
      <c r="BH59">
        <v>0</v>
      </c>
      <c r="BI59">
        <v>0</v>
      </c>
      <c r="BJ59">
        <v>0</v>
      </c>
      <c r="BL59">
        <v>123900000</v>
      </c>
      <c r="BM59">
        <v>123900000</v>
      </c>
      <c r="BO59" t="s">
        <v>83</v>
      </c>
      <c r="BP59" t="s">
        <v>74</v>
      </c>
    </row>
    <row r="60" spans="1:68">
      <c r="A60" t="s">
        <v>158</v>
      </c>
      <c r="B60" t="s">
        <v>70</v>
      </c>
      <c r="C60" t="s">
        <v>152</v>
      </c>
      <c r="D60" t="s">
        <v>89</v>
      </c>
      <c r="O60">
        <f>1</f>
        <v>0</v>
      </c>
      <c r="P60">
        <f>1</f>
        <v>0</v>
      </c>
      <c r="Q6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6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60">
        <f>[[#This Row],[U_1]]-[[#This Row],[L_1]]</f>
        <v>0</v>
      </c>
      <c r="T60">
        <f>COUNTIF(Table1[[#This Row],[S0_1]:[S2_1]],"&gt;"&amp;[[#This Row],[U_1]])+COUNTIF(Table1[[#This Row],[S0_1]:[S2_1]],"&lt;"&amp;[[#This Row],[L_1]])</f>
        <v>0</v>
      </c>
      <c r="V60">
        <f>_xlfn.MINIFS(Table1[[#This Row],[S0_1]:[S2_1]],Table1[[#This Row],[S0_1]:[S2_1]],"&gt;="&amp;[[#This Row],[L_1]],Table1[[#This Row],[S0_1]:[S2_1]],"&lt;="&amp;[[#This Row],[U_1]])</f>
        <v>0</v>
      </c>
      <c r="W60">
        <f>_xlfn.MAXIFS(Table1[[#This Row],[S0_1]:[S2_1]],Table1[[#This Row],[S0_1]:[S2_1]],"&gt;="&amp;[[#This Row],[L_1]],Table1[[#This Row],[S0_1]:[S2_1]],"&lt;="&amp;[[#This Row],[U_1]])</f>
        <v>0</v>
      </c>
      <c r="X6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6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60">
        <f>IF([[#This Row],[Std_1]]&gt;0,ROUND([[#This Row],[Range_1]]/(6*[[#This Row],[Std_1]]),2),0)</f>
        <v>0</v>
      </c>
      <c r="AA60">
        <f>IF([[#This Row],[Std_1]]&gt;0,ROUND(MIN(ABS([[#This Row],[U_1]]-[[#This Row],[Mean_1]])/(3*[[#This Row],[Std_1]]),ABS([[#This Row],[Mean_1]]-[[#This Row],[L_1]])/(3*[[#This Row],[Std_1]])),2),0)</f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102300000</v>
      </c>
      <c r="AJ60">
        <v>102300000</v>
      </c>
      <c r="AK60">
        <v>102300000</v>
      </c>
      <c r="AR60">
        <f>1</f>
        <v>0</v>
      </c>
      <c r="AS60">
        <f>1</f>
        <v>0</v>
      </c>
      <c r="AT6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6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60">
        <f>[[#This Row],[U_2]]-[[#This Row],[L_2]]</f>
        <v>0</v>
      </c>
      <c r="AW60">
        <f>COUNTIF(Table1[[#This Row],[S0_2]:[S1_2]],"&gt;"&amp;[[#This Row],[U_2]])+COUNTIF(Table1[[#This Row],[S0_2]:[S1_2]],"&lt;"&amp;[[#This Row],[L_2]])</f>
        <v>0</v>
      </c>
      <c r="AY60">
        <f>_xlfn.MINIFS(Table1[[#This Row],[S0_2]:[S1_2]],Table1[[#This Row],[S0_2]:[S1_2]],"&gt;="&amp;[[#This Row],[L_2]],Table1[[#This Row],[S0_2]:[S1_2]],"&lt;="&amp;[[#This Row],[U_2]])</f>
        <v>0</v>
      </c>
      <c r="AZ60">
        <f>_xlfn.MAXIFS(Table1[[#This Row],[S0_2]:[S1_2]],Table1[[#This Row],[S0_2]:[S1_2]],"&gt;="&amp;[[#This Row],[L_2]],Table1[[#This Row],[S0_2]:[S1_2]],"&lt;="&amp;[[#This Row],[U_2]])</f>
        <v>0</v>
      </c>
      <c r="BA6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6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60">
        <f>IF([[#This Row],[Std_2]]&gt;0,ROUND([[#This Row],[Range_2]]/(6*[[#This Row],[Std_2]]),2),0)</f>
        <v>0</v>
      </c>
      <c r="BD60">
        <f>IF([[#This Row],[Std_2]]&gt;0,ROUND(MIN(ABS([[#This Row],[U_2]]-[[#This Row],[Mean_2]])/(3*[[#This Row],[Std_2]]),ABS([[#This Row],[Mean_2]]-[[#This Row],[L_2]])/(3*[[#This Row],[Std_2]])),2),0)</f>
        <v>0</v>
      </c>
      <c r="BF60">
        <v>0</v>
      </c>
      <c r="BG60">
        <v>0</v>
      </c>
      <c r="BH60">
        <v>0</v>
      </c>
      <c r="BI60">
        <v>0</v>
      </c>
      <c r="BJ60">
        <v>0</v>
      </c>
      <c r="BL60">
        <v>102300000</v>
      </c>
      <c r="BM60">
        <v>102300000</v>
      </c>
      <c r="BO60" t="s">
        <v>73</v>
      </c>
      <c r="BP60" t="s">
        <v>90</v>
      </c>
    </row>
    <row r="61" spans="1:68">
      <c r="A61" t="s">
        <v>159</v>
      </c>
      <c r="B61" t="s">
        <v>70</v>
      </c>
      <c r="C61" t="s">
        <v>152</v>
      </c>
      <c r="D61" t="s">
        <v>92</v>
      </c>
      <c r="O61">
        <f>1</f>
        <v>0</v>
      </c>
      <c r="P61">
        <f>1</f>
        <v>0</v>
      </c>
      <c r="Q6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6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61">
        <f>[[#This Row],[U_1]]-[[#This Row],[L_1]]</f>
        <v>0</v>
      </c>
      <c r="T61">
        <f>COUNTIF(Table1[[#This Row],[S0_1]:[S2_1]],"&gt;"&amp;[[#This Row],[U_1]])+COUNTIF(Table1[[#This Row],[S0_1]:[S2_1]],"&lt;"&amp;[[#This Row],[L_1]])</f>
        <v>0</v>
      </c>
      <c r="V61">
        <f>_xlfn.MINIFS(Table1[[#This Row],[S0_1]:[S2_1]],Table1[[#This Row],[S0_1]:[S2_1]],"&gt;="&amp;[[#This Row],[L_1]],Table1[[#This Row],[S0_1]:[S2_1]],"&lt;="&amp;[[#This Row],[U_1]])</f>
        <v>0</v>
      </c>
      <c r="W61">
        <f>_xlfn.MAXIFS(Table1[[#This Row],[S0_1]:[S2_1]],Table1[[#This Row],[S0_1]:[S2_1]],"&gt;="&amp;[[#This Row],[L_1]],Table1[[#This Row],[S0_1]:[S2_1]],"&lt;="&amp;[[#This Row],[U_1]])</f>
        <v>0</v>
      </c>
      <c r="X6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6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61">
        <f>IF([[#This Row],[Std_1]]&gt;0,ROUND([[#This Row],[Range_1]]/(6*[[#This Row],[Std_1]]),2),0)</f>
        <v>0</v>
      </c>
      <c r="AA61">
        <f>IF([[#This Row],[Std_1]]&gt;0,ROUND(MIN(ABS([[#This Row],[U_1]]-[[#This Row],[Mean_1]])/(3*[[#This Row],[Std_1]]),ABS([[#This Row],[Mean_1]]-[[#This Row],[L_1]])/(3*[[#This Row],[Std_1]])),2),0)</f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78050000</v>
      </c>
      <c r="AJ61">
        <v>78050000</v>
      </c>
      <c r="AK61">
        <v>78050000</v>
      </c>
      <c r="AR61">
        <f>1</f>
        <v>0</v>
      </c>
      <c r="AS61">
        <f>1</f>
        <v>0</v>
      </c>
      <c r="AT6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6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61">
        <f>[[#This Row],[U_2]]-[[#This Row],[L_2]]</f>
        <v>0</v>
      </c>
      <c r="AW61">
        <f>COUNTIF(Table1[[#This Row],[S0_2]:[S1_2]],"&gt;"&amp;[[#This Row],[U_2]])+COUNTIF(Table1[[#This Row],[S0_2]:[S1_2]],"&lt;"&amp;[[#This Row],[L_2]])</f>
        <v>0</v>
      </c>
      <c r="AY61">
        <f>_xlfn.MINIFS(Table1[[#This Row],[S0_2]:[S1_2]],Table1[[#This Row],[S0_2]:[S1_2]],"&gt;="&amp;[[#This Row],[L_2]],Table1[[#This Row],[S0_2]:[S1_2]],"&lt;="&amp;[[#This Row],[U_2]])</f>
        <v>0</v>
      </c>
      <c r="AZ61">
        <f>_xlfn.MAXIFS(Table1[[#This Row],[S0_2]:[S1_2]],Table1[[#This Row],[S0_2]:[S1_2]],"&gt;="&amp;[[#This Row],[L_2]],Table1[[#This Row],[S0_2]:[S1_2]],"&lt;="&amp;[[#This Row],[U_2]])</f>
        <v>0</v>
      </c>
      <c r="BA6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6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61">
        <f>IF([[#This Row],[Std_2]]&gt;0,ROUND([[#This Row],[Range_2]]/(6*[[#This Row],[Std_2]]),2),0)</f>
        <v>0</v>
      </c>
      <c r="BD61">
        <f>IF([[#This Row],[Std_2]]&gt;0,ROUND(MIN(ABS([[#This Row],[U_2]]-[[#This Row],[Mean_2]])/(3*[[#This Row],[Std_2]]),ABS([[#This Row],[Mean_2]]-[[#This Row],[L_2]])/(3*[[#This Row],[Std_2]])),2),0)</f>
        <v>0</v>
      </c>
      <c r="BF61">
        <v>0</v>
      </c>
      <c r="BG61">
        <v>0</v>
      </c>
      <c r="BH61">
        <v>0</v>
      </c>
      <c r="BI61">
        <v>0</v>
      </c>
      <c r="BJ61">
        <v>0</v>
      </c>
      <c r="BL61">
        <v>78050000</v>
      </c>
      <c r="BM61">
        <v>78050000</v>
      </c>
      <c r="BO61" t="s">
        <v>73</v>
      </c>
      <c r="BP61" t="s">
        <v>93</v>
      </c>
    </row>
    <row r="62" spans="1:68">
      <c r="A62" t="s">
        <v>160</v>
      </c>
      <c r="B62" t="s">
        <v>70</v>
      </c>
      <c r="C62" t="s">
        <v>152</v>
      </c>
      <c r="D62" t="s">
        <v>95</v>
      </c>
      <c r="O62">
        <f>1</f>
        <v>0</v>
      </c>
      <c r="P62">
        <f>1</f>
        <v>0</v>
      </c>
      <c r="Q6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6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62">
        <f>[[#This Row],[U_1]]-[[#This Row],[L_1]]</f>
        <v>0</v>
      </c>
      <c r="T62">
        <f>COUNTIF(Table1[[#This Row],[S0_1]:[S2_1]],"&gt;"&amp;[[#This Row],[U_1]])+COUNTIF(Table1[[#This Row],[S0_1]:[S2_1]],"&lt;"&amp;[[#This Row],[L_1]])</f>
        <v>0</v>
      </c>
      <c r="V62">
        <f>_xlfn.MINIFS(Table1[[#This Row],[S0_1]:[S2_1]],Table1[[#This Row],[S0_1]:[S2_1]],"&gt;="&amp;[[#This Row],[L_1]],Table1[[#This Row],[S0_1]:[S2_1]],"&lt;="&amp;[[#This Row],[U_1]])</f>
        <v>0</v>
      </c>
      <c r="W62">
        <f>_xlfn.MAXIFS(Table1[[#This Row],[S0_1]:[S2_1]],Table1[[#This Row],[S0_1]:[S2_1]],"&gt;="&amp;[[#This Row],[L_1]],Table1[[#This Row],[S0_1]:[S2_1]],"&lt;="&amp;[[#This Row],[U_1]])</f>
        <v>0</v>
      </c>
      <c r="X6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6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62">
        <f>IF([[#This Row],[Std_1]]&gt;0,ROUND([[#This Row],[Range_1]]/(6*[[#This Row],[Std_1]]),2),0)</f>
        <v>0</v>
      </c>
      <c r="AA62">
        <f>IF([[#This Row],[Std_1]]&gt;0,ROUND(MIN(ABS([[#This Row],[U_1]]-[[#This Row],[Mean_1]])/(3*[[#This Row],[Std_1]]),ABS([[#This Row],[Mean_1]]-[[#This Row],[L_1]])/(3*[[#This Row],[Std_1]])),2),0)</f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65330000</v>
      </c>
      <c r="AJ62">
        <v>65330000</v>
      </c>
      <c r="AK62">
        <v>65330000</v>
      </c>
      <c r="AR62">
        <f>1</f>
        <v>0</v>
      </c>
      <c r="AS62">
        <f>1</f>
        <v>0</v>
      </c>
      <c r="AT6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6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62">
        <f>[[#This Row],[U_2]]-[[#This Row],[L_2]]</f>
        <v>0</v>
      </c>
      <c r="AW62">
        <f>COUNTIF(Table1[[#This Row],[S0_2]:[S1_2]],"&gt;"&amp;[[#This Row],[U_2]])+COUNTIF(Table1[[#This Row],[S0_2]:[S1_2]],"&lt;"&amp;[[#This Row],[L_2]])</f>
        <v>0</v>
      </c>
      <c r="AY62">
        <f>_xlfn.MINIFS(Table1[[#This Row],[S0_2]:[S1_2]],Table1[[#This Row],[S0_2]:[S1_2]],"&gt;="&amp;[[#This Row],[L_2]],Table1[[#This Row],[S0_2]:[S1_2]],"&lt;="&amp;[[#This Row],[U_2]])</f>
        <v>0</v>
      </c>
      <c r="AZ62">
        <f>_xlfn.MAXIFS(Table1[[#This Row],[S0_2]:[S1_2]],Table1[[#This Row],[S0_2]:[S1_2]],"&gt;="&amp;[[#This Row],[L_2]],Table1[[#This Row],[S0_2]:[S1_2]],"&lt;="&amp;[[#This Row],[U_2]])</f>
        <v>0</v>
      </c>
      <c r="BA6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6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62">
        <f>IF([[#This Row],[Std_2]]&gt;0,ROUND([[#This Row],[Range_2]]/(6*[[#This Row],[Std_2]]),2),0)</f>
        <v>0</v>
      </c>
      <c r="BD62">
        <f>IF([[#This Row],[Std_2]]&gt;0,ROUND(MIN(ABS([[#This Row],[U_2]]-[[#This Row],[Mean_2]])/(3*[[#This Row],[Std_2]]),ABS([[#This Row],[Mean_2]]-[[#This Row],[L_2]])/(3*[[#This Row],[Std_2]])),2),0)</f>
        <v>0</v>
      </c>
      <c r="BF62">
        <v>0</v>
      </c>
      <c r="BG62">
        <v>0</v>
      </c>
      <c r="BH62">
        <v>0</v>
      </c>
      <c r="BI62">
        <v>0</v>
      </c>
      <c r="BJ62">
        <v>0</v>
      </c>
      <c r="BL62">
        <v>65330000</v>
      </c>
      <c r="BM62">
        <v>65330000</v>
      </c>
      <c r="BO62" t="s">
        <v>96</v>
      </c>
      <c r="BP62" t="s">
        <v>77</v>
      </c>
    </row>
    <row r="63" spans="1:68">
      <c r="A63" t="s">
        <v>161</v>
      </c>
      <c r="B63" t="s">
        <v>70</v>
      </c>
      <c r="C63" t="s">
        <v>152</v>
      </c>
      <c r="D63" t="s">
        <v>98</v>
      </c>
      <c r="O63">
        <f>1</f>
        <v>0</v>
      </c>
      <c r="P63">
        <f>1</f>
        <v>0</v>
      </c>
      <c r="Q6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6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63">
        <f>[[#This Row],[U_1]]-[[#This Row],[L_1]]</f>
        <v>0</v>
      </c>
      <c r="T63">
        <f>COUNTIF(Table1[[#This Row],[S0_1]:[S2_1]],"&gt;"&amp;[[#This Row],[U_1]])+COUNTIF(Table1[[#This Row],[S0_1]:[S2_1]],"&lt;"&amp;[[#This Row],[L_1]])</f>
        <v>0</v>
      </c>
      <c r="V63">
        <f>_xlfn.MINIFS(Table1[[#This Row],[S0_1]:[S2_1]],Table1[[#This Row],[S0_1]:[S2_1]],"&gt;="&amp;[[#This Row],[L_1]],Table1[[#This Row],[S0_1]:[S2_1]],"&lt;="&amp;[[#This Row],[U_1]])</f>
        <v>0</v>
      </c>
      <c r="W63">
        <f>_xlfn.MAXIFS(Table1[[#This Row],[S0_1]:[S2_1]],Table1[[#This Row],[S0_1]:[S2_1]],"&gt;="&amp;[[#This Row],[L_1]],Table1[[#This Row],[S0_1]:[S2_1]],"&lt;="&amp;[[#This Row],[U_1]])</f>
        <v>0</v>
      </c>
      <c r="X6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6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63">
        <f>IF([[#This Row],[Std_1]]&gt;0,ROUND([[#This Row],[Range_1]]/(6*[[#This Row],[Std_1]]),2),0)</f>
        <v>0</v>
      </c>
      <c r="AA63">
        <f>IF([[#This Row],[Std_1]]&gt;0,ROUND(MIN(ABS([[#This Row],[U_1]]-[[#This Row],[Mean_1]])/(3*[[#This Row],[Std_1]]),ABS([[#This Row],[Mean_1]]-[[#This Row],[L_1]])/(3*[[#This Row],[Std_1]])),2),0)</f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76580000</v>
      </c>
      <c r="AJ63">
        <v>76580000</v>
      </c>
      <c r="AK63">
        <v>76580000</v>
      </c>
      <c r="AR63">
        <f>1</f>
        <v>0</v>
      </c>
      <c r="AS63">
        <f>1</f>
        <v>0</v>
      </c>
      <c r="AT6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6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63">
        <f>[[#This Row],[U_2]]-[[#This Row],[L_2]]</f>
        <v>0</v>
      </c>
      <c r="AW63">
        <f>COUNTIF(Table1[[#This Row],[S0_2]:[S1_2]],"&gt;"&amp;[[#This Row],[U_2]])+COUNTIF(Table1[[#This Row],[S0_2]:[S1_2]],"&lt;"&amp;[[#This Row],[L_2]])</f>
        <v>0</v>
      </c>
      <c r="AY63">
        <f>_xlfn.MINIFS(Table1[[#This Row],[S0_2]:[S1_2]],Table1[[#This Row],[S0_2]:[S1_2]],"&gt;="&amp;[[#This Row],[L_2]],Table1[[#This Row],[S0_2]:[S1_2]],"&lt;="&amp;[[#This Row],[U_2]])</f>
        <v>0</v>
      </c>
      <c r="AZ63">
        <f>_xlfn.MAXIFS(Table1[[#This Row],[S0_2]:[S1_2]],Table1[[#This Row],[S0_2]:[S1_2]],"&gt;="&amp;[[#This Row],[L_2]],Table1[[#This Row],[S0_2]:[S1_2]],"&lt;="&amp;[[#This Row],[U_2]])</f>
        <v>0</v>
      </c>
      <c r="BA6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6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63">
        <f>IF([[#This Row],[Std_2]]&gt;0,ROUND([[#This Row],[Range_2]]/(6*[[#This Row],[Std_2]]),2),0)</f>
        <v>0</v>
      </c>
      <c r="BD63">
        <f>IF([[#This Row],[Std_2]]&gt;0,ROUND(MIN(ABS([[#This Row],[U_2]]-[[#This Row],[Mean_2]])/(3*[[#This Row],[Std_2]]),ABS([[#This Row],[Mean_2]]-[[#This Row],[L_2]])/(3*[[#This Row],[Std_2]])),2),0)</f>
        <v>0</v>
      </c>
      <c r="BF63">
        <v>0</v>
      </c>
      <c r="BG63">
        <v>0</v>
      </c>
      <c r="BH63">
        <v>0</v>
      </c>
      <c r="BI63">
        <v>0</v>
      </c>
      <c r="BJ63">
        <v>0</v>
      </c>
      <c r="BL63">
        <v>76580000</v>
      </c>
      <c r="BM63">
        <v>76580000</v>
      </c>
      <c r="BO63" t="s">
        <v>83</v>
      </c>
      <c r="BP63" t="s">
        <v>93</v>
      </c>
    </row>
    <row r="64" spans="1:68">
      <c r="A64" t="s">
        <v>162</v>
      </c>
      <c r="B64" t="s">
        <v>70</v>
      </c>
      <c r="C64" t="s">
        <v>152</v>
      </c>
      <c r="D64" t="s">
        <v>100</v>
      </c>
      <c r="O64">
        <f>1</f>
        <v>0</v>
      </c>
      <c r="P64">
        <f>1</f>
        <v>0</v>
      </c>
      <c r="Q6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6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64">
        <f>[[#This Row],[U_1]]-[[#This Row],[L_1]]</f>
        <v>0</v>
      </c>
      <c r="T64">
        <f>COUNTIF(Table1[[#This Row],[S0_1]:[S2_1]],"&gt;"&amp;[[#This Row],[U_1]])+COUNTIF(Table1[[#This Row],[S0_1]:[S2_1]],"&lt;"&amp;[[#This Row],[L_1]])</f>
        <v>0</v>
      </c>
      <c r="V64">
        <f>_xlfn.MINIFS(Table1[[#This Row],[S0_1]:[S2_1]],Table1[[#This Row],[S0_1]:[S2_1]],"&gt;="&amp;[[#This Row],[L_1]],Table1[[#This Row],[S0_1]:[S2_1]],"&lt;="&amp;[[#This Row],[U_1]])</f>
        <v>0</v>
      </c>
      <c r="W64">
        <f>_xlfn.MAXIFS(Table1[[#This Row],[S0_1]:[S2_1]],Table1[[#This Row],[S0_1]:[S2_1]],"&gt;="&amp;[[#This Row],[L_1]],Table1[[#This Row],[S0_1]:[S2_1]],"&lt;="&amp;[[#This Row],[U_1]])</f>
        <v>0</v>
      </c>
      <c r="X6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6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64">
        <f>IF([[#This Row],[Std_1]]&gt;0,ROUND([[#This Row],[Range_1]]/(6*[[#This Row],[Std_1]]),2),0)</f>
        <v>0</v>
      </c>
      <c r="AA64">
        <f>IF([[#This Row],[Std_1]]&gt;0,ROUND(MIN(ABS([[#This Row],[U_1]]-[[#This Row],[Mean_1]])/(3*[[#This Row],[Std_1]]),ABS([[#This Row],[Mean_1]]-[[#This Row],[L_1]])/(3*[[#This Row],[Std_1]])),2),0)</f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100400000</v>
      </c>
      <c r="AJ64">
        <v>100400000</v>
      </c>
      <c r="AK64">
        <v>100400000</v>
      </c>
      <c r="AR64">
        <f>1</f>
        <v>0</v>
      </c>
      <c r="AS64">
        <f>1</f>
        <v>0</v>
      </c>
      <c r="AT6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6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64">
        <f>[[#This Row],[U_2]]-[[#This Row],[L_2]]</f>
        <v>0</v>
      </c>
      <c r="AW64">
        <f>COUNTIF(Table1[[#This Row],[S0_2]:[S1_2]],"&gt;"&amp;[[#This Row],[U_2]])+COUNTIF(Table1[[#This Row],[S0_2]:[S1_2]],"&lt;"&amp;[[#This Row],[L_2]])</f>
        <v>0</v>
      </c>
      <c r="AY64">
        <f>_xlfn.MINIFS(Table1[[#This Row],[S0_2]:[S1_2]],Table1[[#This Row],[S0_2]:[S1_2]],"&gt;="&amp;[[#This Row],[L_2]],Table1[[#This Row],[S0_2]:[S1_2]],"&lt;="&amp;[[#This Row],[U_2]])</f>
        <v>0</v>
      </c>
      <c r="AZ64">
        <f>_xlfn.MAXIFS(Table1[[#This Row],[S0_2]:[S1_2]],Table1[[#This Row],[S0_2]:[S1_2]],"&gt;="&amp;[[#This Row],[L_2]],Table1[[#This Row],[S0_2]:[S1_2]],"&lt;="&amp;[[#This Row],[U_2]])</f>
        <v>0</v>
      </c>
      <c r="BA6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6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64">
        <f>IF([[#This Row],[Std_2]]&gt;0,ROUND([[#This Row],[Range_2]]/(6*[[#This Row],[Std_2]]),2),0)</f>
        <v>0</v>
      </c>
      <c r="BD64">
        <f>IF([[#This Row],[Std_2]]&gt;0,ROUND(MIN(ABS([[#This Row],[U_2]]-[[#This Row],[Mean_2]])/(3*[[#This Row],[Std_2]]),ABS([[#This Row],[Mean_2]]-[[#This Row],[L_2]])/(3*[[#This Row],[Std_2]])),2),0)</f>
        <v>0</v>
      </c>
      <c r="BF64">
        <v>0</v>
      </c>
      <c r="BG64">
        <v>0</v>
      </c>
      <c r="BH64">
        <v>0</v>
      </c>
      <c r="BI64">
        <v>0</v>
      </c>
      <c r="BJ64">
        <v>0</v>
      </c>
      <c r="BL64">
        <v>100400000</v>
      </c>
      <c r="BM64">
        <v>100400000</v>
      </c>
      <c r="BO64" t="s">
        <v>83</v>
      </c>
      <c r="BP64" t="s">
        <v>90</v>
      </c>
    </row>
    <row r="65" spans="1:68">
      <c r="A65" t="s">
        <v>163</v>
      </c>
      <c r="B65" t="s">
        <v>70</v>
      </c>
      <c r="C65" t="s">
        <v>152</v>
      </c>
      <c r="D65" t="s">
        <v>102</v>
      </c>
      <c r="O65">
        <f>1</f>
        <v>0</v>
      </c>
      <c r="P65">
        <f>1</f>
        <v>0</v>
      </c>
      <c r="Q6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6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65">
        <f>[[#This Row],[U_1]]-[[#This Row],[L_1]]</f>
        <v>0</v>
      </c>
      <c r="T65">
        <f>COUNTIF(Table1[[#This Row],[S0_1]:[S2_1]],"&gt;"&amp;[[#This Row],[U_1]])+COUNTIF(Table1[[#This Row],[S0_1]:[S2_1]],"&lt;"&amp;[[#This Row],[L_1]])</f>
        <v>0</v>
      </c>
      <c r="V65">
        <f>_xlfn.MINIFS(Table1[[#This Row],[S0_1]:[S2_1]],Table1[[#This Row],[S0_1]:[S2_1]],"&gt;="&amp;[[#This Row],[L_1]],Table1[[#This Row],[S0_1]:[S2_1]],"&lt;="&amp;[[#This Row],[U_1]])</f>
        <v>0</v>
      </c>
      <c r="W65">
        <f>_xlfn.MAXIFS(Table1[[#This Row],[S0_1]:[S2_1]],Table1[[#This Row],[S0_1]:[S2_1]],"&gt;="&amp;[[#This Row],[L_1]],Table1[[#This Row],[S0_1]:[S2_1]],"&lt;="&amp;[[#This Row],[U_1]])</f>
        <v>0</v>
      </c>
      <c r="X6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6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65">
        <f>IF([[#This Row],[Std_1]]&gt;0,ROUND([[#This Row],[Range_1]]/(6*[[#This Row],[Std_1]]),2),0)</f>
        <v>0</v>
      </c>
      <c r="AA65">
        <f>IF([[#This Row],[Std_1]]&gt;0,ROUND(MIN(ABS([[#This Row],[U_1]]-[[#This Row],[Mean_1]])/(3*[[#This Row],[Std_1]]),ABS([[#This Row],[Mean_1]]-[[#This Row],[L_1]])/(3*[[#This Row],[Std_1]])),2),0)</f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122800000</v>
      </c>
      <c r="AJ65">
        <v>122800000</v>
      </c>
      <c r="AK65">
        <v>122800000</v>
      </c>
      <c r="AR65">
        <f>1</f>
        <v>0</v>
      </c>
      <c r="AS65">
        <f>1</f>
        <v>0</v>
      </c>
      <c r="AT6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6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65">
        <f>[[#This Row],[U_2]]-[[#This Row],[L_2]]</f>
        <v>0</v>
      </c>
      <c r="AW65">
        <f>COUNTIF(Table1[[#This Row],[S0_2]:[S1_2]],"&gt;"&amp;[[#This Row],[U_2]])+COUNTIF(Table1[[#This Row],[S0_2]:[S1_2]],"&lt;"&amp;[[#This Row],[L_2]])</f>
        <v>0</v>
      </c>
      <c r="AY65">
        <f>_xlfn.MINIFS(Table1[[#This Row],[S0_2]:[S1_2]],Table1[[#This Row],[S0_2]:[S1_2]],"&gt;="&amp;[[#This Row],[L_2]],Table1[[#This Row],[S0_2]:[S1_2]],"&lt;="&amp;[[#This Row],[U_2]])</f>
        <v>0</v>
      </c>
      <c r="AZ65">
        <f>_xlfn.MAXIFS(Table1[[#This Row],[S0_2]:[S1_2]],Table1[[#This Row],[S0_2]:[S1_2]],"&gt;="&amp;[[#This Row],[L_2]],Table1[[#This Row],[S0_2]:[S1_2]],"&lt;="&amp;[[#This Row],[U_2]])</f>
        <v>0</v>
      </c>
      <c r="BA6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6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65">
        <f>IF([[#This Row],[Std_2]]&gt;0,ROUND([[#This Row],[Range_2]]/(6*[[#This Row],[Std_2]]),2),0)</f>
        <v>0</v>
      </c>
      <c r="BD65">
        <f>IF([[#This Row],[Std_2]]&gt;0,ROUND(MIN(ABS([[#This Row],[U_2]]-[[#This Row],[Mean_2]])/(3*[[#This Row],[Std_2]]),ABS([[#This Row],[Mean_2]]-[[#This Row],[L_2]])/(3*[[#This Row],[Std_2]])),2),0)</f>
        <v>0</v>
      </c>
      <c r="BF65">
        <v>0</v>
      </c>
      <c r="BG65">
        <v>0</v>
      </c>
      <c r="BH65">
        <v>0</v>
      </c>
      <c r="BI65">
        <v>0</v>
      </c>
      <c r="BJ65">
        <v>0</v>
      </c>
      <c r="BL65">
        <v>122800000</v>
      </c>
      <c r="BM65">
        <v>122800000</v>
      </c>
      <c r="BO65" t="s">
        <v>96</v>
      </c>
      <c r="BP65" t="s">
        <v>74</v>
      </c>
    </row>
    <row r="66" spans="1:68">
      <c r="A66" t="s">
        <v>164</v>
      </c>
      <c r="B66" t="s">
        <v>70</v>
      </c>
      <c r="C66" t="s">
        <v>152</v>
      </c>
      <c r="D66" t="s">
        <v>104</v>
      </c>
      <c r="O66">
        <f>1</f>
        <v>0</v>
      </c>
      <c r="P66">
        <f>1</f>
        <v>0</v>
      </c>
      <c r="Q6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6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66">
        <f>[[#This Row],[U_1]]-[[#This Row],[L_1]]</f>
        <v>0</v>
      </c>
      <c r="T66">
        <f>COUNTIF(Table1[[#This Row],[S0_1]:[S2_1]],"&gt;"&amp;[[#This Row],[U_1]])+COUNTIF(Table1[[#This Row],[S0_1]:[S2_1]],"&lt;"&amp;[[#This Row],[L_1]])</f>
        <v>0</v>
      </c>
      <c r="V66">
        <f>_xlfn.MINIFS(Table1[[#This Row],[S0_1]:[S2_1]],Table1[[#This Row],[S0_1]:[S2_1]],"&gt;="&amp;[[#This Row],[L_1]],Table1[[#This Row],[S0_1]:[S2_1]],"&lt;="&amp;[[#This Row],[U_1]])</f>
        <v>0</v>
      </c>
      <c r="W66">
        <f>_xlfn.MAXIFS(Table1[[#This Row],[S0_1]:[S2_1]],Table1[[#This Row],[S0_1]:[S2_1]],"&gt;="&amp;[[#This Row],[L_1]],Table1[[#This Row],[S0_1]:[S2_1]],"&lt;="&amp;[[#This Row],[U_1]])</f>
        <v>0</v>
      </c>
      <c r="X6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6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66">
        <f>IF([[#This Row],[Std_1]]&gt;0,ROUND([[#This Row],[Range_1]]/(6*[[#This Row],[Std_1]]),2),0)</f>
        <v>0</v>
      </c>
      <c r="AA66">
        <f>IF([[#This Row],[Std_1]]&gt;0,ROUND(MIN(ABS([[#This Row],[U_1]]-[[#This Row],[Mean_1]])/(3*[[#This Row],[Std_1]]),ABS([[#This Row],[Mean_1]]-[[#This Row],[L_1]])/(3*[[#This Row],[Std_1]])),2),0)</f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144200000</v>
      </c>
      <c r="AJ66">
        <v>144200000</v>
      </c>
      <c r="AK66">
        <v>144200000</v>
      </c>
      <c r="AR66">
        <f>1</f>
        <v>0</v>
      </c>
      <c r="AS66">
        <f>1</f>
        <v>0</v>
      </c>
      <c r="AT6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6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66">
        <f>[[#This Row],[U_2]]-[[#This Row],[L_2]]</f>
        <v>0</v>
      </c>
      <c r="AW66">
        <f>COUNTIF(Table1[[#This Row],[S0_2]:[S1_2]],"&gt;"&amp;[[#This Row],[U_2]])+COUNTIF(Table1[[#This Row],[S0_2]:[S1_2]],"&lt;"&amp;[[#This Row],[L_2]])</f>
        <v>0</v>
      </c>
      <c r="AY66">
        <f>_xlfn.MINIFS(Table1[[#This Row],[S0_2]:[S1_2]],Table1[[#This Row],[S0_2]:[S1_2]],"&gt;="&amp;[[#This Row],[L_2]],Table1[[#This Row],[S0_2]:[S1_2]],"&lt;="&amp;[[#This Row],[U_2]])</f>
        <v>0</v>
      </c>
      <c r="AZ66">
        <f>_xlfn.MAXIFS(Table1[[#This Row],[S0_2]:[S1_2]],Table1[[#This Row],[S0_2]:[S1_2]],"&gt;="&amp;[[#This Row],[L_2]],Table1[[#This Row],[S0_2]:[S1_2]],"&lt;="&amp;[[#This Row],[U_2]])</f>
        <v>0</v>
      </c>
      <c r="BA6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6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66">
        <f>IF([[#This Row],[Std_2]]&gt;0,ROUND([[#This Row],[Range_2]]/(6*[[#This Row],[Std_2]]),2),0)</f>
        <v>0</v>
      </c>
      <c r="BD66">
        <f>IF([[#This Row],[Std_2]]&gt;0,ROUND(MIN(ABS([[#This Row],[U_2]]-[[#This Row],[Mean_2]])/(3*[[#This Row],[Std_2]]),ABS([[#This Row],[Mean_2]]-[[#This Row],[L_2]])/(3*[[#This Row],[Std_2]])),2),0)</f>
        <v>0</v>
      </c>
      <c r="BF66">
        <v>0</v>
      </c>
      <c r="BG66">
        <v>0</v>
      </c>
      <c r="BH66">
        <v>0</v>
      </c>
      <c r="BI66">
        <v>0</v>
      </c>
      <c r="BJ66">
        <v>0</v>
      </c>
      <c r="BL66">
        <v>144200000</v>
      </c>
      <c r="BM66">
        <v>144200000</v>
      </c>
      <c r="BO66" t="s">
        <v>73</v>
      </c>
      <c r="BP66" t="s">
        <v>105</v>
      </c>
    </row>
    <row r="67" spans="1:68">
      <c r="A67" t="s">
        <v>165</v>
      </c>
      <c r="B67" t="s">
        <v>70</v>
      </c>
      <c r="C67" t="s">
        <v>152</v>
      </c>
      <c r="D67" t="s">
        <v>107</v>
      </c>
      <c r="O67">
        <f>1</f>
        <v>0</v>
      </c>
      <c r="P67">
        <f>1</f>
        <v>0</v>
      </c>
      <c r="Q6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6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67">
        <f>[[#This Row],[U_1]]-[[#This Row],[L_1]]</f>
        <v>0</v>
      </c>
      <c r="T67">
        <f>COUNTIF(Table1[[#This Row],[S0_1]:[S2_1]],"&gt;"&amp;[[#This Row],[U_1]])+COUNTIF(Table1[[#This Row],[S0_1]:[S2_1]],"&lt;"&amp;[[#This Row],[L_1]])</f>
        <v>0</v>
      </c>
      <c r="V67">
        <f>_xlfn.MINIFS(Table1[[#This Row],[S0_1]:[S2_1]],Table1[[#This Row],[S0_1]:[S2_1]],"&gt;="&amp;[[#This Row],[L_1]],Table1[[#This Row],[S0_1]:[S2_1]],"&lt;="&amp;[[#This Row],[U_1]])</f>
        <v>0</v>
      </c>
      <c r="W67">
        <f>_xlfn.MAXIFS(Table1[[#This Row],[S0_1]:[S2_1]],Table1[[#This Row],[S0_1]:[S2_1]],"&gt;="&amp;[[#This Row],[L_1]],Table1[[#This Row],[S0_1]:[S2_1]],"&lt;="&amp;[[#This Row],[U_1]])</f>
        <v>0</v>
      </c>
      <c r="X6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6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67">
        <f>IF([[#This Row],[Std_1]]&gt;0,ROUND([[#This Row],[Range_1]]/(6*[[#This Row],[Std_1]]),2),0)</f>
        <v>0</v>
      </c>
      <c r="AA67">
        <f>IF([[#This Row],[Std_1]]&gt;0,ROUND(MIN(ABS([[#This Row],[U_1]]-[[#This Row],[Mean_1]])/(3*[[#This Row],[Std_1]]),ABS([[#This Row],[Mean_1]]-[[#This Row],[L_1]])/(3*[[#This Row],[Std_1]])),2),0)</f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164600000</v>
      </c>
      <c r="AJ67">
        <v>164600000</v>
      </c>
      <c r="AK67">
        <v>164600000</v>
      </c>
      <c r="AR67">
        <f>1</f>
        <v>0</v>
      </c>
      <c r="AS67">
        <f>1</f>
        <v>0</v>
      </c>
      <c r="AT6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6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67">
        <f>[[#This Row],[U_2]]-[[#This Row],[L_2]]</f>
        <v>0</v>
      </c>
      <c r="AW67">
        <f>COUNTIF(Table1[[#This Row],[S0_2]:[S1_2]],"&gt;"&amp;[[#This Row],[U_2]])+COUNTIF(Table1[[#This Row],[S0_2]:[S1_2]],"&lt;"&amp;[[#This Row],[L_2]])</f>
        <v>0</v>
      </c>
      <c r="AY67">
        <f>_xlfn.MINIFS(Table1[[#This Row],[S0_2]:[S1_2]],Table1[[#This Row],[S0_2]:[S1_2]],"&gt;="&amp;[[#This Row],[L_2]],Table1[[#This Row],[S0_2]:[S1_2]],"&lt;="&amp;[[#This Row],[U_2]])</f>
        <v>0</v>
      </c>
      <c r="AZ67">
        <f>_xlfn.MAXIFS(Table1[[#This Row],[S0_2]:[S1_2]],Table1[[#This Row],[S0_2]:[S1_2]],"&gt;="&amp;[[#This Row],[L_2]],Table1[[#This Row],[S0_2]:[S1_2]],"&lt;="&amp;[[#This Row],[U_2]])</f>
        <v>0</v>
      </c>
      <c r="BA6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6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67">
        <f>IF([[#This Row],[Std_2]]&gt;0,ROUND([[#This Row],[Range_2]]/(6*[[#This Row],[Std_2]]),2),0)</f>
        <v>0</v>
      </c>
      <c r="BD67">
        <f>IF([[#This Row],[Std_2]]&gt;0,ROUND(MIN(ABS([[#This Row],[U_2]]-[[#This Row],[Mean_2]])/(3*[[#This Row],[Std_2]]),ABS([[#This Row],[Mean_2]]-[[#This Row],[L_2]])/(3*[[#This Row],[Std_2]])),2),0)</f>
        <v>0</v>
      </c>
      <c r="BF67">
        <v>0</v>
      </c>
      <c r="BG67">
        <v>0</v>
      </c>
      <c r="BH67">
        <v>0</v>
      </c>
      <c r="BI67">
        <v>0</v>
      </c>
      <c r="BJ67">
        <v>0</v>
      </c>
      <c r="BL67">
        <v>164600000</v>
      </c>
      <c r="BM67">
        <v>164600000</v>
      </c>
      <c r="BO67" t="s">
        <v>73</v>
      </c>
      <c r="BP67" t="s">
        <v>108</v>
      </c>
    </row>
    <row r="68" spans="1:68">
      <c r="A68" t="s">
        <v>166</v>
      </c>
      <c r="B68" t="s">
        <v>70</v>
      </c>
      <c r="C68" t="s">
        <v>152</v>
      </c>
      <c r="D68" t="s">
        <v>110</v>
      </c>
      <c r="O68">
        <f>1</f>
        <v>0</v>
      </c>
      <c r="P68">
        <f>1</f>
        <v>0</v>
      </c>
      <c r="Q6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6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68">
        <f>[[#This Row],[U_1]]-[[#This Row],[L_1]]</f>
        <v>0</v>
      </c>
      <c r="T68">
        <f>COUNTIF(Table1[[#This Row],[S0_1]:[S2_1]],"&gt;"&amp;[[#This Row],[U_1]])+COUNTIF(Table1[[#This Row],[S0_1]:[S2_1]],"&lt;"&amp;[[#This Row],[L_1]])</f>
        <v>0</v>
      </c>
      <c r="V68">
        <f>_xlfn.MINIFS(Table1[[#This Row],[S0_1]:[S2_1]],Table1[[#This Row],[S0_1]:[S2_1]],"&gt;="&amp;[[#This Row],[L_1]],Table1[[#This Row],[S0_1]:[S2_1]],"&lt;="&amp;[[#This Row],[U_1]])</f>
        <v>0</v>
      </c>
      <c r="W68">
        <f>_xlfn.MAXIFS(Table1[[#This Row],[S0_1]:[S2_1]],Table1[[#This Row],[S0_1]:[S2_1]],"&gt;="&amp;[[#This Row],[L_1]],Table1[[#This Row],[S0_1]:[S2_1]],"&lt;="&amp;[[#This Row],[U_1]])</f>
        <v>0</v>
      </c>
      <c r="X6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6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68">
        <f>IF([[#This Row],[Std_1]]&gt;0,ROUND([[#This Row],[Range_1]]/(6*[[#This Row],[Std_1]]),2),0)</f>
        <v>0</v>
      </c>
      <c r="AA68">
        <f>IF([[#This Row],[Std_1]]&gt;0,ROUND(MIN(ABS([[#This Row],[U_1]]-[[#This Row],[Mean_1]])/(3*[[#This Row],[Std_1]]),ABS([[#This Row],[Mean_1]]-[[#This Row],[L_1]])/(3*[[#This Row],[Std_1]])),2),0)</f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174500000</v>
      </c>
      <c r="AJ68">
        <v>174500000</v>
      </c>
      <c r="AK68">
        <v>174500000</v>
      </c>
      <c r="AR68">
        <f>1</f>
        <v>0</v>
      </c>
      <c r="AS68">
        <f>1</f>
        <v>0</v>
      </c>
      <c r="AT6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6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68">
        <f>[[#This Row],[U_2]]-[[#This Row],[L_2]]</f>
        <v>0</v>
      </c>
      <c r="AW68">
        <f>COUNTIF(Table1[[#This Row],[S0_2]:[S1_2]],"&gt;"&amp;[[#This Row],[U_2]])+COUNTIF(Table1[[#This Row],[S0_2]:[S1_2]],"&lt;"&amp;[[#This Row],[L_2]])</f>
        <v>0</v>
      </c>
      <c r="AY68">
        <f>_xlfn.MINIFS(Table1[[#This Row],[S0_2]:[S1_2]],Table1[[#This Row],[S0_2]:[S1_2]],"&gt;="&amp;[[#This Row],[L_2]],Table1[[#This Row],[S0_2]:[S1_2]],"&lt;="&amp;[[#This Row],[U_2]])</f>
        <v>0</v>
      </c>
      <c r="AZ68">
        <f>_xlfn.MAXIFS(Table1[[#This Row],[S0_2]:[S1_2]],Table1[[#This Row],[S0_2]:[S1_2]],"&gt;="&amp;[[#This Row],[L_2]],Table1[[#This Row],[S0_2]:[S1_2]],"&lt;="&amp;[[#This Row],[U_2]])</f>
        <v>0</v>
      </c>
      <c r="BA6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6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68">
        <f>IF([[#This Row],[Std_2]]&gt;0,ROUND([[#This Row],[Range_2]]/(6*[[#This Row],[Std_2]]),2),0)</f>
        <v>0</v>
      </c>
      <c r="BD68">
        <f>IF([[#This Row],[Std_2]]&gt;0,ROUND(MIN(ABS([[#This Row],[U_2]]-[[#This Row],[Mean_2]])/(3*[[#This Row],[Std_2]]),ABS([[#This Row],[Mean_2]]-[[#This Row],[L_2]])/(3*[[#This Row],[Std_2]])),2),0)</f>
        <v>0</v>
      </c>
      <c r="BF68">
        <v>0</v>
      </c>
      <c r="BG68">
        <v>0</v>
      </c>
      <c r="BH68">
        <v>0</v>
      </c>
      <c r="BI68">
        <v>0</v>
      </c>
      <c r="BJ68">
        <v>0</v>
      </c>
      <c r="BL68">
        <v>174500000</v>
      </c>
      <c r="BM68">
        <v>174500000</v>
      </c>
      <c r="BO68" t="s">
        <v>96</v>
      </c>
      <c r="BP68" t="s">
        <v>80</v>
      </c>
    </row>
    <row r="69" spans="1:68">
      <c r="A69" t="s">
        <v>167</v>
      </c>
      <c r="B69" t="s">
        <v>70</v>
      </c>
      <c r="C69" t="s">
        <v>152</v>
      </c>
      <c r="D69" t="s">
        <v>112</v>
      </c>
      <c r="O69">
        <f>1</f>
        <v>0</v>
      </c>
      <c r="P69">
        <f>1</f>
        <v>0</v>
      </c>
      <c r="Q6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6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69">
        <f>[[#This Row],[U_1]]-[[#This Row],[L_1]]</f>
        <v>0</v>
      </c>
      <c r="T69">
        <f>COUNTIF(Table1[[#This Row],[S0_1]:[S2_1]],"&gt;"&amp;[[#This Row],[U_1]])+COUNTIF(Table1[[#This Row],[S0_1]:[S2_1]],"&lt;"&amp;[[#This Row],[L_1]])</f>
        <v>0</v>
      </c>
      <c r="V69">
        <f>_xlfn.MINIFS(Table1[[#This Row],[S0_1]:[S2_1]],Table1[[#This Row],[S0_1]:[S2_1]],"&gt;="&amp;[[#This Row],[L_1]],Table1[[#This Row],[S0_1]:[S2_1]],"&lt;="&amp;[[#This Row],[U_1]])</f>
        <v>0</v>
      </c>
      <c r="W69">
        <f>_xlfn.MAXIFS(Table1[[#This Row],[S0_1]:[S2_1]],Table1[[#This Row],[S0_1]:[S2_1]],"&gt;="&amp;[[#This Row],[L_1]],Table1[[#This Row],[S0_1]:[S2_1]],"&lt;="&amp;[[#This Row],[U_1]])</f>
        <v>0</v>
      </c>
      <c r="X6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6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69">
        <f>IF([[#This Row],[Std_1]]&gt;0,ROUND([[#This Row],[Range_1]]/(6*[[#This Row],[Std_1]]),2),0)</f>
        <v>0</v>
      </c>
      <c r="AA69">
        <f>IF([[#This Row],[Std_1]]&gt;0,ROUND(MIN(ABS([[#This Row],[U_1]]-[[#This Row],[Mean_1]])/(3*[[#This Row],[Std_1]]),ABS([[#This Row],[Mean_1]]-[[#This Row],[L_1]])/(3*[[#This Row],[Std_1]])),2),0)</f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165600000</v>
      </c>
      <c r="AJ69">
        <v>165600000</v>
      </c>
      <c r="AK69">
        <v>165600000</v>
      </c>
      <c r="AR69">
        <f>1</f>
        <v>0</v>
      </c>
      <c r="AS69">
        <f>1</f>
        <v>0</v>
      </c>
      <c r="AT6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6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69">
        <f>[[#This Row],[U_2]]-[[#This Row],[L_2]]</f>
        <v>0</v>
      </c>
      <c r="AW69">
        <f>COUNTIF(Table1[[#This Row],[S0_2]:[S1_2]],"&gt;"&amp;[[#This Row],[U_2]])+COUNTIF(Table1[[#This Row],[S0_2]:[S1_2]],"&lt;"&amp;[[#This Row],[L_2]])</f>
        <v>0</v>
      </c>
      <c r="AY69">
        <f>_xlfn.MINIFS(Table1[[#This Row],[S0_2]:[S1_2]],Table1[[#This Row],[S0_2]:[S1_2]],"&gt;="&amp;[[#This Row],[L_2]],Table1[[#This Row],[S0_2]:[S1_2]],"&lt;="&amp;[[#This Row],[U_2]])</f>
        <v>0</v>
      </c>
      <c r="AZ69">
        <f>_xlfn.MAXIFS(Table1[[#This Row],[S0_2]:[S1_2]],Table1[[#This Row],[S0_2]:[S1_2]],"&gt;="&amp;[[#This Row],[L_2]],Table1[[#This Row],[S0_2]:[S1_2]],"&lt;="&amp;[[#This Row],[U_2]])</f>
        <v>0</v>
      </c>
      <c r="BA6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6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69">
        <f>IF([[#This Row],[Std_2]]&gt;0,ROUND([[#This Row],[Range_2]]/(6*[[#This Row],[Std_2]]),2),0)</f>
        <v>0</v>
      </c>
      <c r="BD69">
        <f>IF([[#This Row],[Std_2]]&gt;0,ROUND(MIN(ABS([[#This Row],[U_2]]-[[#This Row],[Mean_2]])/(3*[[#This Row],[Std_2]]),ABS([[#This Row],[Mean_2]]-[[#This Row],[L_2]])/(3*[[#This Row],[Std_2]])),2),0)</f>
        <v>0</v>
      </c>
      <c r="BF69">
        <v>0</v>
      </c>
      <c r="BG69">
        <v>0</v>
      </c>
      <c r="BH69">
        <v>0</v>
      </c>
      <c r="BI69">
        <v>0</v>
      </c>
      <c r="BJ69">
        <v>0</v>
      </c>
      <c r="BL69">
        <v>165600000</v>
      </c>
      <c r="BM69">
        <v>165600000</v>
      </c>
      <c r="BO69" t="s">
        <v>83</v>
      </c>
      <c r="BP69" t="s">
        <v>108</v>
      </c>
    </row>
    <row r="70" spans="1:68">
      <c r="A70" t="s">
        <v>168</v>
      </c>
      <c r="B70" t="s">
        <v>70</v>
      </c>
      <c r="C70" t="s">
        <v>152</v>
      </c>
      <c r="D70" t="s">
        <v>114</v>
      </c>
      <c r="O70">
        <f>1</f>
        <v>0</v>
      </c>
      <c r="P70">
        <f>1</f>
        <v>0</v>
      </c>
      <c r="Q7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7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70">
        <f>[[#This Row],[U_1]]-[[#This Row],[L_1]]</f>
        <v>0</v>
      </c>
      <c r="T70">
        <f>COUNTIF(Table1[[#This Row],[S0_1]:[S2_1]],"&gt;"&amp;[[#This Row],[U_1]])+COUNTIF(Table1[[#This Row],[S0_1]:[S2_1]],"&lt;"&amp;[[#This Row],[L_1]])</f>
        <v>0</v>
      </c>
      <c r="V70">
        <f>_xlfn.MINIFS(Table1[[#This Row],[S0_1]:[S2_1]],Table1[[#This Row],[S0_1]:[S2_1]],"&gt;="&amp;[[#This Row],[L_1]],Table1[[#This Row],[S0_1]:[S2_1]],"&lt;="&amp;[[#This Row],[U_1]])</f>
        <v>0</v>
      </c>
      <c r="W70">
        <f>_xlfn.MAXIFS(Table1[[#This Row],[S0_1]:[S2_1]],Table1[[#This Row],[S0_1]:[S2_1]],"&gt;="&amp;[[#This Row],[L_1]],Table1[[#This Row],[S0_1]:[S2_1]],"&lt;="&amp;[[#This Row],[U_1]])</f>
        <v>0</v>
      </c>
      <c r="X7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7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70">
        <f>IF([[#This Row],[Std_1]]&gt;0,ROUND([[#This Row],[Range_1]]/(6*[[#This Row],[Std_1]]),2),0)</f>
        <v>0</v>
      </c>
      <c r="AA70">
        <f>IF([[#This Row],[Std_1]]&gt;0,ROUND(MIN(ABS([[#This Row],[U_1]]-[[#This Row],[Mean_1]])/(3*[[#This Row],[Std_1]]),ABS([[#This Row],[Mean_1]]-[[#This Row],[L_1]])/(3*[[#This Row],[Std_1]])),2),0)</f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145700000</v>
      </c>
      <c r="AJ70">
        <v>145700000</v>
      </c>
      <c r="AK70">
        <v>145700000</v>
      </c>
      <c r="AR70">
        <f>1</f>
        <v>0</v>
      </c>
      <c r="AS70">
        <f>1</f>
        <v>0</v>
      </c>
      <c r="AT7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7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70">
        <f>[[#This Row],[U_2]]-[[#This Row],[L_2]]</f>
        <v>0</v>
      </c>
      <c r="AW70">
        <f>COUNTIF(Table1[[#This Row],[S0_2]:[S1_2]],"&gt;"&amp;[[#This Row],[U_2]])+COUNTIF(Table1[[#This Row],[S0_2]:[S1_2]],"&lt;"&amp;[[#This Row],[L_2]])</f>
        <v>0</v>
      </c>
      <c r="AY70">
        <f>_xlfn.MINIFS(Table1[[#This Row],[S0_2]:[S1_2]],Table1[[#This Row],[S0_2]:[S1_2]],"&gt;="&amp;[[#This Row],[L_2]],Table1[[#This Row],[S0_2]:[S1_2]],"&lt;="&amp;[[#This Row],[U_2]])</f>
        <v>0</v>
      </c>
      <c r="AZ70">
        <f>_xlfn.MAXIFS(Table1[[#This Row],[S0_2]:[S1_2]],Table1[[#This Row],[S0_2]:[S1_2]],"&gt;="&amp;[[#This Row],[L_2]],Table1[[#This Row],[S0_2]:[S1_2]],"&lt;="&amp;[[#This Row],[U_2]])</f>
        <v>0</v>
      </c>
      <c r="BA7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7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70">
        <f>IF([[#This Row],[Std_2]]&gt;0,ROUND([[#This Row],[Range_2]]/(6*[[#This Row],[Std_2]]),2),0)</f>
        <v>0</v>
      </c>
      <c r="BD70">
        <f>IF([[#This Row],[Std_2]]&gt;0,ROUND(MIN(ABS([[#This Row],[U_2]]-[[#This Row],[Mean_2]])/(3*[[#This Row],[Std_2]]),ABS([[#This Row],[Mean_2]]-[[#This Row],[L_2]])/(3*[[#This Row],[Std_2]])),2),0)</f>
        <v>0</v>
      </c>
      <c r="BF70">
        <v>0</v>
      </c>
      <c r="BG70">
        <v>0</v>
      </c>
      <c r="BH70">
        <v>0</v>
      </c>
      <c r="BI70">
        <v>0</v>
      </c>
      <c r="BJ70">
        <v>0</v>
      </c>
      <c r="BL70">
        <v>145700000</v>
      </c>
      <c r="BM70">
        <v>145700000</v>
      </c>
      <c r="BO70" t="s">
        <v>83</v>
      </c>
      <c r="BP70" t="s">
        <v>105</v>
      </c>
    </row>
    <row r="71" spans="1:68">
      <c r="A71" t="s">
        <v>169</v>
      </c>
      <c r="B71" t="s">
        <v>116</v>
      </c>
      <c r="C71" t="s">
        <v>152</v>
      </c>
      <c r="D71" t="s">
        <v>72</v>
      </c>
      <c r="O71">
        <f>1</f>
        <v>0</v>
      </c>
      <c r="P71">
        <f>1</f>
        <v>0</v>
      </c>
      <c r="Q7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7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71">
        <f>[[#This Row],[U_1]]-[[#This Row],[L_1]]</f>
        <v>0</v>
      </c>
      <c r="T71">
        <f>COUNTIF(Table1[[#This Row],[S0_1]:[S2_1]],"&gt;"&amp;[[#This Row],[U_1]])+COUNTIF(Table1[[#This Row],[S0_1]:[S2_1]],"&lt;"&amp;[[#This Row],[L_1]])</f>
        <v>0</v>
      </c>
      <c r="V71">
        <f>_xlfn.MINIFS(Table1[[#This Row],[S0_1]:[S2_1]],Table1[[#This Row],[S0_1]:[S2_1]],"&gt;="&amp;[[#This Row],[L_1]],Table1[[#This Row],[S0_1]:[S2_1]],"&lt;="&amp;[[#This Row],[U_1]])</f>
        <v>0</v>
      </c>
      <c r="W71">
        <f>_xlfn.MAXIFS(Table1[[#This Row],[S0_1]:[S2_1]],Table1[[#This Row],[S0_1]:[S2_1]],"&gt;="&amp;[[#This Row],[L_1]],Table1[[#This Row],[S0_1]:[S2_1]],"&lt;="&amp;[[#This Row],[U_1]])</f>
        <v>0</v>
      </c>
      <c r="X7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7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71">
        <f>IF([[#This Row],[Std_1]]&gt;0,ROUND([[#This Row],[Range_1]]/(6*[[#This Row],[Std_1]]),2),0)</f>
        <v>0</v>
      </c>
      <c r="AA71">
        <f>IF([[#This Row],[Std_1]]&gt;0,ROUND(MIN(ABS([[#This Row],[U_1]]-[[#This Row],[Mean_1]])/(3*[[#This Row],[Std_1]]),ABS([[#This Row],[Mean_1]]-[[#This Row],[L_1]])/(3*[[#This Row],[Std_1]])),2),0)</f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212200000</v>
      </c>
      <c r="AJ71">
        <v>212200000</v>
      </c>
      <c r="AK71">
        <v>212200000</v>
      </c>
      <c r="AR71">
        <f>1</f>
        <v>0</v>
      </c>
      <c r="AS71">
        <f>1</f>
        <v>0</v>
      </c>
      <c r="AT7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7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71">
        <f>[[#This Row],[U_2]]-[[#This Row],[L_2]]</f>
        <v>0</v>
      </c>
      <c r="AW71">
        <f>COUNTIF(Table1[[#This Row],[S0_2]:[S1_2]],"&gt;"&amp;[[#This Row],[U_2]])+COUNTIF(Table1[[#This Row],[S0_2]:[S1_2]],"&lt;"&amp;[[#This Row],[L_2]])</f>
        <v>0</v>
      </c>
      <c r="AY71">
        <f>_xlfn.MINIFS(Table1[[#This Row],[S0_2]:[S1_2]],Table1[[#This Row],[S0_2]:[S1_2]],"&gt;="&amp;[[#This Row],[L_2]],Table1[[#This Row],[S0_2]:[S1_2]],"&lt;="&amp;[[#This Row],[U_2]])</f>
        <v>0</v>
      </c>
      <c r="AZ71">
        <f>_xlfn.MAXIFS(Table1[[#This Row],[S0_2]:[S1_2]],Table1[[#This Row],[S0_2]:[S1_2]],"&gt;="&amp;[[#This Row],[L_2]],Table1[[#This Row],[S0_2]:[S1_2]],"&lt;="&amp;[[#This Row],[U_2]])</f>
        <v>0</v>
      </c>
      <c r="BA7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7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71">
        <f>IF([[#This Row],[Std_2]]&gt;0,ROUND([[#This Row],[Range_2]]/(6*[[#This Row],[Std_2]]),2),0)</f>
        <v>0</v>
      </c>
      <c r="BD71">
        <f>IF([[#This Row],[Std_2]]&gt;0,ROUND(MIN(ABS([[#This Row],[U_2]]-[[#This Row],[Mean_2]])/(3*[[#This Row],[Std_2]]),ABS([[#This Row],[Mean_2]]-[[#This Row],[L_2]])/(3*[[#This Row],[Std_2]])),2),0)</f>
        <v>0</v>
      </c>
      <c r="BF71">
        <v>0</v>
      </c>
      <c r="BG71">
        <v>0</v>
      </c>
      <c r="BH71">
        <v>0</v>
      </c>
      <c r="BI71">
        <v>0</v>
      </c>
      <c r="BJ71">
        <v>0</v>
      </c>
      <c r="BL71">
        <v>212200000</v>
      </c>
      <c r="BM71">
        <v>212200000</v>
      </c>
      <c r="BO71" t="s">
        <v>73</v>
      </c>
      <c r="BP71" t="s">
        <v>74</v>
      </c>
    </row>
    <row r="72" spans="1:68">
      <c r="A72" t="s">
        <v>170</v>
      </c>
      <c r="B72" t="s">
        <v>116</v>
      </c>
      <c r="C72" t="s">
        <v>152</v>
      </c>
      <c r="D72" t="s">
        <v>76</v>
      </c>
      <c r="O72">
        <f>1</f>
        <v>0</v>
      </c>
      <c r="P72">
        <f>1</f>
        <v>0</v>
      </c>
      <c r="Q7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7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72">
        <f>[[#This Row],[U_1]]-[[#This Row],[L_1]]</f>
        <v>0</v>
      </c>
      <c r="T72">
        <f>COUNTIF(Table1[[#This Row],[S0_1]:[S2_1]],"&gt;"&amp;[[#This Row],[U_1]])+COUNTIF(Table1[[#This Row],[S0_1]:[S2_1]],"&lt;"&amp;[[#This Row],[L_1]])</f>
        <v>0</v>
      </c>
      <c r="V72">
        <f>_xlfn.MINIFS(Table1[[#This Row],[S0_1]:[S2_1]],Table1[[#This Row],[S0_1]:[S2_1]],"&gt;="&amp;[[#This Row],[L_1]],Table1[[#This Row],[S0_1]:[S2_1]],"&lt;="&amp;[[#This Row],[U_1]])</f>
        <v>0</v>
      </c>
      <c r="W72">
        <f>_xlfn.MAXIFS(Table1[[#This Row],[S0_1]:[S2_1]],Table1[[#This Row],[S0_1]:[S2_1]],"&gt;="&amp;[[#This Row],[L_1]],Table1[[#This Row],[S0_1]:[S2_1]],"&lt;="&amp;[[#This Row],[U_1]])</f>
        <v>0</v>
      </c>
      <c r="X7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7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72">
        <f>IF([[#This Row],[Std_1]]&gt;0,ROUND([[#This Row],[Range_1]]/(6*[[#This Row],[Std_1]]),2),0)</f>
        <v>0</v>
      </c>
      <c r="AA72">
        <f>IF([[#This Row],[Std_1]]&gt;0,ROUND(MIN(ABS([[#This Row],[U_1]]-[[#This Row],[Mean_1]])/(3*[[#This Row],[Std_1]]),ABS([[#This Row],[Mean_1]]-[[#This Row],[L_1]])/(3*[[#This Row],[Std_1]])),2),0)</f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153800000</v>
      </c>
      <c r="AJ72">
        <v>153800000</v>
      </c>
      <c r="AK72">
        <v>153800000</v>
      </c>
      <c r="AR72">
        <f>1</f>
        <v>0</v>
      </c>
      <c r="AS72">
        <f>1</f>
        <v>0</v>
      </c>
      <c r="AT7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7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72">
        <f>[[#This Row],[U_2]]-[[#This Row],[L_2]]</f>
        <v>0</v>
      </c>
      <c r="AW72">
        <f>COUNTIF(Table1[[#This Row],[S0_2]:[S1_2]],"&gt;"&amp;[[#This Row],[U_2]])+COUNTIF(Table1[[#This Row],[S0_2]:[S1_2]],"&lt;"&amp;[[#This Row],[L_2]])</f>
        <v>0</v>
      </c>
      <c r="AY72">
        <f>_xlfn.MINIFS(Table1[[#This Row],[S0_2]:[S1_2]],Table1[[#This Row],[S0_2]:[S1_2]],"&gt;="&amp;[[#This Row],[L_2]],Table1[[#This Row],[S0_2]:[S1_2]],"&lt;="&amp;[[#This Row],[U_2]])</f>
        <v>0</v>
      </c>
      <c r="AZ72">
        <f>_xlfn.MAXIFS(Table1[[#This Row],[S0_2]:[S1_2]],Table1[[#This Row],[S0_2]:[S1_2]],"&gt;="&amp;[[#This Row],[L_2]],Table1[[#This Row],[S0_2]:[S1_2]],"&lt;="&amp;[[#This Row],[U_2]])</f>
        <v>0</v>
      </c>
      <c r="BA7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7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72">
        <f>IF([[#This Row],[Std_2]]&gt;0,ROUND([[#This Row],[Range_2]]/(6*[[#This Row],[Std_2]]),2),0)</f>
        <v>0</v>
      </c>
      <c r="BD72">
        <f>IF([[#This Row],[Std_2]]&gt;0,ROUND(MIN(ABS([[#This Row],[U_2]]-[[#This Row],[Mean_2]])/(3*[[#This Row],[Std_2]]),ABS([[#This Row],[Mean_2]]-[[#This Row],[L_2]])/(3*[[#This Row],[Std_2]])),2),0)</f>
        <v>0</v>
      </c>
      <c r="BF72">
        <v>0</v>
      </c>
      <c r="BG72">
        <v>0</v>
      </c>
      <c r="BH72">
        <v>0</v>
      </c>
      <c r="BI72">
        <v>0</v>
      </c>
      <c r="BJ72">
        <v>0</v>
      </c>
      <c r="BL72">
        <v>153800000</v>
      </c>
      <c r="BM72">
        <v>153800000</v>
      </c>
      <c r="BO72" t="s">
        <v>73</v>
      </c>
      <c r="BP72" t="s">
        <v>77</v>
      </c>
    </row>
    <row r="73" spans="1:68">
      <c r="A73" t="s">
        <v>171</v>
      </c>
      <c r="B73" t="s">
        <v>116</v>
      </c>
      <c r="C73" t="s">
        <v>152</v>
      </c>
      <c r="D73" t="s">
        <v>79</v>
      </c>
      <c r="O73">
        <f>1</f>
        <v>0</v>
      </c>
      <c r="P73">
        <f>1</f>
        <v>0</v>
      </c>
      <c r="Q7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7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73">
        <f>[[#This Row],[U_1]]-[[#This Row],[L_1]]</f>
        <v>0</v>
      </c>
      <c r="T73">
        <f>COUNTIF(Table1[[#This Row],[S0_1]:[S2_1]],"&gt;"&amp;[[#This Row],[U_1]])+COUNTIF(Table1[[#This Row],[S0_1]:[S2_1]],"&lt;"&amp;[[#This Row],[L_1]])</f>
        <v>0</v>
      </c>
      <c r="V73">
        <f>_xlfn.MINIFS(Table1[[#This Row],[S0_1]:[S2_1]],Table1[[#This Row],[S0_1]:[S2_1]],"&gt;="&amp;[[#This Row],[L_1]],Table1[[#This Row],[S0_1]:[S2_1]],"&lt;="&amp;[[#This Row],[U_1]])</f>
        <v>0</v>
      </c>
      <c r="W73">
        <f>_xlfn.MAXIFS(Table1[[#This Row],[S0_1]:[S2_1]],Table1[[#This Row],[S0_1]:[S2_1]],"&gt;="&amp;[[#This Row],[L_1]],Table1[[#This Row],[S0_1]:[S2_1]],"&lt;="&amp;[[#This Row],[U_1]])</f>
        <v>0</v>
      </c>
      <c r="X7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7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73">
        <f>IF([[#This Row],[Std_1]]&gt;0,ROUND([[#This Row],[Range_1]]/(6*[[#This Row],[Std_1]]),2),0)</f>
        <v>0</v>
      </c>
      <c r="AA73">
        <f>IF([[#This Row],[Std_1]]&gt;0,ROUND(MIN(ABS([[#This Row],[U_1]]-[[#This Row],[Mean_1]])/(3*[[#This Row],[Std_1]]),ABS([[#This Row],[Mean_1]]-[[#This Row],[L_1]])/(3*[[#This Row],[Std_1]])),2),0)</f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265100000</v>
      </c>
      <c r="AJ73">
        <v>265100000</v>
      </c>
      <c r="AK73">
        <v>265100000</v>
      </c>
      <c r="AR73">
        <f>1</f>
        <v>0</v>
      </c>
      <c r="AS73">
        <f>1</f>
        <v>0</v>
      </c>
      <c r="AT7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7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73">
        <f>[[#This Row],[U_2]]-[[#This Row],[L_2]]</f>
        <v>0</v>
      </c>
      <c r="AW73">
        <f>COUNTIF(Table1[[#This Row],[S0_2]:[S1_2]],"&gt;"&amp;[[#This Row],[U_2]])+COUNTIF(Table1[[#This Row],[S0_2]:[S1_2]],"&lt;"&amp;[[#This Row],[L_2]])</f>
        <v>0</v>
      </c>
      <c r="AY73">
        <f>_xlfn.MINIFS(Table1[[#This Row],[S0_2]:[S1_2]],Table1[[#This Row],[S0_2]:[S1_2]],"&gt;="&amp;[[#This Row],[L_2]],Table1[[#This Row],[S0_2]:[S1_2]],"&lt;="&amp;[[#This Row],[U_2]])</f>
        <v>0</v>
      </c>
      <c r="AZ73">
        <f>_xlfn.MAXIFS(Table1[[#This Row],[S0_2]:[S1_2]],Table1[[#This Row],[S0_2]:[S1_2]],"&gt;="&amp;[[#This Row],[L_2]],Table1[[#This Row],[S0_2]:[S1_2]],"&lt;="&amp;[[#This Row],[U_2]])</f>
        <v>0</v>
      </c>
      <c r="BA7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7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73">
        <f>IF([[#This Row],[Std_2]]&gt;0,ROUND([[#This Row],[Range_2]]/(6*[[#This Row],[Std_2]]),2),0)</f>
        <v>0</v>
      </c>
      <c r="BD73">
        <f>IF([[#This Row],[Std_2]]&gt;0,ROUND(MIN(ABS([[#This Row],[U_2]]-[[#This Row],[Mean_2]])/(3*[[#This Row],[Std_2]]),ABS([[#This Row],[Mean_2]]-[[#This Row],[L_2]])/(3*[[#This Row],[Std_2]])),2),0)</f>
        <v>0</v>
      </c>
      <c r="BF73">
        <v>0</v>
      </c>
      <c r="BG73">
        <v>0</v>
      </c>
      <c r="BH73">
        <v>0</v>
      </c>
      <c r="BI73">
        <v>0</v>
      </c>
      <c r="BJ73">
        <v>0</v>
      </c>
      <c r="BL73">
        <v>265100000</v>
      </c>
      <c r="BM73">
        <v>265100000</v>
      </c>
      <c r="BO73" t="s">
        <v>73</v>
      </c>
      <c r="BP73" t="s">
        <v>80</v>
      </c>
    </row>
    <row r="74" spans="1:68">
      <c r="A74" t="s">
        <v>172</v>
      </c>
      <c r="B74" t="s">
        <v>116</v>
      </c>
      <c r="C74" t="s">
        <v>152</v>
      </c>
      <c r="D74" t="s">
        <v>82</v>
      </c>
      <c r="O74">
        <f>1</f>
        <v>0</v>
      </c>
      <c r="P74">
        <f>1</f>
        <v>0</v>
      </c>
      <c r="Q7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7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74">
        <f>[[#This Row],[U_1]]-[[#This Row],[L_1]]</f>
        <v>0</v>
      </c>
      <c r="T74">
        <f>COUNTIF(Table1[[#This Row],[S0_1]:[S2_1]],"&gt;"&amp;[[#This Row],[U_1]])+COUNTIF(Table1[[#This Row],[S0_1]:[S2_1]],"&lt;"&amp;[[#This Row],[L_1]])</f>
        <v>0</v>
      </c>
      <c r="V74">
        <f>_xlfn.MINIFS(Table1[[#This Row],[S0_1]:[S2_1]],Table1[[#This Row],[S0_1]:[S2_1]],"&gt;="&amp;[[#This Row],[L_1]],Table1[[#This Row],[S0_1]:[S2_1]],"&lt;="&amp;[[#This Row],[U_1]])</f>
        <v>0</v>
      </c>
      <c r="W74">
        <f>_xlfn.MAXIFS(Table1[[#This Row],[S0_1]:[S2_1]],Table1[[#This Row],[S0_1]:[S2_1]],"&gt;="&amp;[[#This Row],[L_1]],Table1[[#This Row],[S0_1]:[S2_1]],"&lt;="&amp;[[#This Row],[U_1]])</f>
        <v>0</v>
      </c>
      <c r="X7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7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74">
        <f>IF([[#This Row],[Std_1]]&gt;0,ROUND([[#This Row],[Range_1]]/(6*[[#This Row],[Std_1]]),2),0)</f>
        <v>0</v>
      </c>
      <c r="AA74">
        <f>IF([[#This Row],[Std_1]]&gt;0,ROUND(MIN(ABS([[#This Row],[U_1]]-[[#This Row],[Mean_1]])/(3*[[#This Row],[Std_1]]),ABS([[#This Row],[Mean_1]]-[[#This Row],[L_1]])/(3*[[#This Row],[Std_1]])),2),0)</f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154400000</v>
      </c>
      <c r="AJ74">
        <v>154400000</v>
      </c>
      <c r="AK74">
        <v>154400000</v>
      </c>
      <c r="AR74">
        <f>1</f>
        <v>0</v>
      </c>
      <c r="AS74">
        <f>1</f>
        <v>0</v>
      </c>
      <c r="AT7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7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74">
        <f>[[#This Row],[U_2]]-[[#This Row],[L_2]]</f>
        <v>0</v>
      </c>
      <c r="AW74">
        <f>COUNTIF(Table1[[#This Row],[S0_2]:[S1_2]],"&gt;"&amp;[[#This Row],[U_2]])+COUNTIF(Table1[[#This Row],[S0_2]:[S1_2]],"&lt;"&amp;[[#This Row],[L_2]])</f>
        <v>0</v>
      </c>
      <c r="AY74">
        <f>_xlfn.MINIFS(Table1[[#This Row],[S0_2]:[S1_2]],Table1[[#This Row],[S0_2]:[S1_2]],"&gt;="&amp;[[#This Row],[L_2]],Table1[[#This Row],[S0_2]:[S1_2]],"&lt;="&amp;[[#This Row],[U_2]])</f>
        <v>0</v>
      </c>
      <c r="AZ74">
        <f>_xlfn.MAXIFS(Table1[[#This Row],[S0_2]:[S1_2]],Table1[[#This Row],[S0_2]:[S1_2]],"&gt;="&amp;[[#This Row],[L_2]],Table1[[#This Row],[S0_2]:[S1_2]],"&lt;="&amp;[[#This Row],[U_2]])</f>
        <v>0</v>
      </c>
      <c r="BA7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7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74">
        <f>IF([[#This Row],[Std_2]]&gt;0,ROUND([[#This Row],[Range_2]]/(6*[[#This Row],[Std_2]]),2),0)</f>
        <v>0</v>
      </c>
      <c r="BD74">
        <f>IF([[#This Row],[Std_2]]&gt;0,ROUND(MIN(ABS([[#This Row],[U_2]]-[[#This Row],[Mean_2]])/(3*[[#This Row],[Std_2]]),ABS([[#This Row],[Mean_2]]-[[#This Row],[L_2]])/(3*[[#This Row],[Std_2]])),2),0)</f>
        <v>0</v>
      </c>
      <c r="BF74">
        <v>0</v>
      </c>
      <c r="BG74">
        <v>0</v>
      </c>
      <c r="BH74">
        <v>0</v>
      </c>
      <c r="BI74">
        <v>0</v>
      </c>
      <c r="BJ74">
        <v>0</v>
      </c>
      <c r="BL74">
        <v>154400000</v>
      </c>
      <c r="BM74">
        <v>154400000</v>
      </c>
      <c r="BO74" t="s">
        <v>83</v>
      </c>
      <c r="BP74" t="s">
        <v>77</v>
      </c>
    </row>
    <row r="75" spans="1:68">
      <c r="A75" t="s">
        <v>173</v>
      </c>
      <c r="B75" t="s">
        <v>116</v>
      </c>
      <c r="C75" t="s">
        <v>152</v>
      </c>
      <c r="D75" t="s">
        <v>85</v>
      </c>
      <c r="O75">
        <f>1</f>
        <v>0</v>
      </c>
      <c r="P75">
        <f>1</f>
        <v>0</v>
      </c>
      <c r="Q7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7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75">
        <f>[[#This Row],[U_1]]-[[#This Row],[L_1]]</f>
        <v>0</v>
      </c>
      <c r="T75">
        <f>COUNTIF(Table1[[#This Row],[S0_1]:[S2_1]],"&gt;"&amp;[[#This Row],[U_1]])+COUNTIF(Table1[[#This Row],[S0_1]:[S2_1]],"&lt;"&amp;[[#This Row],[L_1]])</f>
        <v>0</v>
      </c>
      <c r="V75">
        <f>_xlfn.MINIFS(Table1[[#This Row],[S0_1]:[S2_1]],Table1[[#This Row],[S0_1]:[S2_1]],"&gt;="&amp;[[#This Row],[L_1]],Table1[[#This Row],[S0_1]:[S2_1]],"&lt;="&amp;[[#This Row],[U_1]])</f>
        <v>0</v>
      </c>
      <c r="W75">
        <f>_xlfn.MAXIFS(Table1[[#This Row],[S0_1]:[S2_1]],Table1[[#This Row],[S0_1]:[S2_1]],"&gt;="&amp;[[#This Row],[L_1]],Table1[[#This Row],[S0_1]:[S2_1]],"&lt;="&amp;[[#This Row],[U_1]])</f>
        <v>0</v>
      </c>
      <c r="X7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7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75">
        <f>IF([[#This Row],[Std_1]]&gt;0,ROUND([[#This Row],[Range_1]]/(6*[[#This Row],[Std_1]]),2),0)</f>
        <v>0</v>
      </c>
      <c r="AA75">
        <f>IF([[#This Row],[Std_1]]&gt;0,ROUND(MIN(ABS([[#This Row],[U_1]]-[[#This Row],[Mean_1]])/(3*[[#This Row],[Std_1]]),ABS([[#This Row],[Mean_1]]-[[#This Row],[L_1]])/(3*[[#This Row],[Std_1]])),2),0)</f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265100000</v>
      </c>
      <c r="AJ75">
        <v>265100000</v>
      </c>
      <c r="AK75">
        <v>265100000</v>
      </c>
      <c r="AR75">
        <f>1</f>
        <v>0</v>
      </c>
      <c r="AS75">
        <f>1</f>
        <v>0</v>
      </c>
      <c r="AT7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7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75">
        <f>[[#This Row],[U_2]]-[[#This Row],[L_2]]</f>
        <v>0</v>
      </c>
      <c r="AW75">
        <f>COUNTIF(Table1[[#This Row],[S0_2]:[S1_2]],"&gt;"&amp;[[#This Row],[U_2]])+COUNTIF(Table1[[#This Row],[S0_2]:[S1_2]],"&lt;"&amp;[[#This Row],[L_2]])</f>
        <v>0</v>
      </c>
      <c r="AY75">
        <f>_xlfn.MINIFS(Table1[[#This Row],[S0_2]:[S1_2]],Table1[[#This Row],[S0_2]:[S1_2]],"&gt;="&amp;[[#This Row],[L_2]],Table1[[#This Row],[S0_2]:[S1_2]],"&lt;="&amp;[[#This Row],[U_2]])</f>
        <v>0</v>
      </c>
      <c r="AZ75">
        <f>_xlfn.MAXIFS(Table1[[#This Row],[S0_2]:[S1_2]],Table1[[#This Row],[S0_2]:[S1_2]],"&gt;="&amp;[[#This Row],[L_2]],Table1[[#This Row],[S0_2]:[S1_2]],"&lt;="&amp;[[#This Row],[U_2]])</f>
        <v>0</v>
      </c>
      <c r="BA7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7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75">
        <f>IF([[#This Row],[Std_2]]&gt;0,ROUND([[#This Row],[Range_2]]/(6*[[#This Row],[Std_2]]),2),0)</f>
        <v>0</v>
      </c>
      <c r="BD75">
        <f>IF([[#This Row],[Std_2]]&gt;0,ROUND(MIN(ABS([[#This Row],[U_2]]-[[#This Row],[Mean_2]])/(3*[[#This Row],[Std_2]]),ABS([[#This Row],[Mean_2]]-[[#This Row],[L_2]])/(3*[[#This Row],[Std_2]])),2),0)</f>
        <v>0</v>
      </c>
      <c r="BF75">
        <v>0</v>
      </c>
      <c r="BG75">
        <v>0</v>
      </c>
      <c r="BH75">
        <v>0</v>
      </c>
      <c r="BI75">
        <v>0</v>
      </c>
      <c r="BJ75">
        <v>0</v>
      </c>
      <c r="BL75">
        <v>265100000</v>
      </c>
      <c r="BM75">
        <v>265100000</v>
      </c>
      <c r="BO75" t="s">
        <v>83</v>
      </c>
      <c r="BP75" t="s">
        <v>80</v>
      </c>
    </row>
    <row r="76" spans="1:68">
      <c r="A76" t="s">
        <v>174</v>
      </c>
      <c r="B76" t="s">
        <v>116</v>
      </c>
      <c r="C76" t="s">
        <v>152</v>
      </c>
      <c r="D76" t="s">
        <v>87</v>
      </c>
      <c r="O76">
        <f>1</f>
        <v>0</v>
      </c>
      <c r="P76">
        <f>1</f>
        <v>0</v>
      </c>
      <c r="Q7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7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76">
        <f>[[#This Row],[U_1]]-[[#This Row],[L_1]]</f>
        <v>0</v>
      </c>
      <c r="T76">
        <f>COUNTIF(Table1[[#This Row],[S0_1]:[S2_1]],"&gt;"&amp;[[#This Row],[U_1]])+COUNTIF(Table1[[#This Row],[S0_1]:[S2_1]],"&lt;"&amp;[[#This Row],[L_1]])</f>
        <v>0</v>
      </c>
      <c r="V76">
        <f>_xlfn.MINIFS(Table1[[#This Row],[S0_1]:[S2_1]],Table1[[#This Row],[S0_1]:[S2_1]],"&gt;="&amp;[[#This Row],[L_1]],Table1[[#This Row],[S0_1]:[S2_1]],"&lt;="&amp;[[#This Row],[U_1]])</f>
        <v>0</v>
      </c>
      <c r="W76">
        <f>_xlfn.MAXIFS(Table1[[#This Row],[S0_1]:[S2_1]],Table1[[#This Row],[S0_1]:[S2_1]],"&gt;="&amp;[[#This Row],[L_1]],Table1[[#This Row],[S0_1]:[S2_1]],"&lt;="&amp;[[#This Row],[U_1]])</f>
        <v>0</v>
      </c>
      <c r="X7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7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76">
        <f>IF([[#This Row],[Std_1]]&gt;0,ROUND([[#This Row],[Range_1]]/(6*[[#This Row],[Std_1]]),2),0)</f>
        <v>0</v>
      </c>
      <c r="AA76">
        <f>IF([[#This Row],[Std_1]]&gt;0,ROUND(MIN(ABS([[#This Row],[U_1]]-[[#This Row],[Mean_1]])/(3*[[#This Row],[Std_1]]),ABS([[#This Row],[Mean_1]]-[[#This Row],[L_1]])/(3*[[#This Row],[Std_1]])),2),0)</f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211700000</v>
      </c>
      <c r="AJ76">
        <v>211700000</v>
      </c>
      <c r="AK76">
        <v>211700000</v>
      </c>
      <c r="AR76">
        <f>1</f>
        <v>0</v>
      </c>
      <c r="AS76">
        <f>1</f>
        <v>0</v>
      </c>
      <c r="AT7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7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76">
        <f>[[#This Row],[U_2]]-[[#This Row],[L_2]]</f>
        <v>0</v>
      </c>
      <c r="AW76">
        <f>COUNTIF(Table1[[#This Row],[S0_2]:[S1_2]],"&gt;"&amp;[[#This Row],[U_2]])+COUNTIF(Table1[[#This Row],[S0_2]:[S1_2]],"&lt;"&amp;[[#This Row],[L_2]])</f>
        <v>0</v>
      </c>
      <c r="AY76">
        <f>_xlfn.MINIFS(Table1[[#This Row],[S0_2]:[S1_2]],Table1[[#This Row],[S0_2]:[S1_2]],"&gt;="&amp;[[#This Row],[L_2]],Table1[[#This Row],[S0_2]:[S1_2]],"&lt;="&amp;[[#This Row],[U_2]])</f>
        <v>0</v>
      </c>
      <c r="AZ76">
        <f>_xlfn.MAXIFS(Table1[[#This Row],[S0_2]:[S1_2]],Table1[[#This Row],[S0_2]:[S1_2]],"&gt;="&amp;[[#This Row],[L_2]],Table1[[#This Row],[S0_2]:[S1_2]],"&lt;="&amp;[[#This Row],[U_2]])</f>
        <v>0</v>
      </c>
      <c r="BA7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7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76">
        <f>IF([[#This Row],[Std_2]]&gt;0,ROUND([[#This Row],[Range_2]]/(6*[[#This Row],[Std_2]]),2),0)</f>
        <v>0</v>
      </c>
      <c r="BD76">
        <f>IF([[#This Row],[Std_2]]&gt;0,ROUND(MIN(ABS([[#This Row],[U_2]]-[[#This Row],[Mean_2]])/(3*[[#This Row],[Std_2]]),ABS([[#This Row],[Mean_2]]-[[#This Row],[L_2]])/(3*[[#This Row],[Std_2]])),2),0)</f>
        <v>0</v>
      </c>
      <c r="BF76">
        <v>0</v>
      </c>
      <c r="BG76">
        <v>0</v>
      </c>
      <c r="BH76">
        <v>0</v>
      </c>
      <c r="BI76">
        <v>0</v>
      </c>
      <c r="BJ76">
        <v>0</v>
      </c>
      <c r="BL76">
        <v>211700000</v>
      </c>
      <c r="BM76">
        <v>211700000</v>
      </c>
      <c r="BO76" t="s">
        <v>83</v>
      </c>
      <c r="BP76" t="s">
        <v>74</v>
      </c>
    </row>
    <row r="77" spans="1:68">
      <c r="A77" t="s">
        <v>175</v>
      </c>
      <c r="B77" t="s">
        <v>116</v>
      </c>
      <c r="C77" t="s">
        <v>152</v>
      </c>
      <c r="D77" t="s">
        <v>89</v>
      </c>
      <c r="O77">
        <f>1</f>
        <v>0</v>
      </c>
      <c r="P77">
        <f>1</f>
        <v>0</v>
      </c>
      <c r="Q7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7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77">
        <f>[[#This Row],[U_1]]-[[#This Row],[L_1]]</f>
        <v>0</v>
      </c>
      <c r="T77">
        <f>COUNTIF(Table1[[#This Row],[S0_1]:[S2_1]],"&gt;"&amp;[[#This Row],[U_1]])+COUNTIF(Table1[[#This Row],[S0_1]:[S2_1]],"&lt;"&amp;[[#This Row],[L_1]])</f>
        <v>0</v>
      </c>
      <c r="V77">
        <f>_xlfn.MINIFS(Table1[[#This Row],[S0_1]:[S2_1]],Table1[[#This Row],[S0_1]:[S2_1]],"&gt;="&amp;[[#This Row],[L_1]],Table1[[#This Row],[S0_1]:[S2_1]],"&lt;="&amp;[[#This Row],[U_1]])</f>
        <v>0</v>
      </c>
      <c r="W77">
        <f>_xlfn.MAXIFS(Table1[[#This Row],[S0_1]:[S2_1]],Table1[[#This Row],[S0_1]:[S2_1]],"&gt;="&amp;[[#This Row],[L_1]],Table1[[#This Row],[S0_1]:[S2_1]],"&lt;="&amp;[[#This Row],[U_1]])</f>
        <v>0</v>
      </c>
      <c r="X7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7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77">
        <f>IF([[#This Row],[Std_1]]&gt;0,ROUND([[#This Row],[Range_1]]/(6*[[#This Row],[Std_1]]),2),0)</f>
        <v>0</v>
      </c>
      <c r="AA77">
        <f>IF([[#This Row],[Std_1]]&gt;0,ROUND(MIN(ABS([[#This Row],[U_1]]-[[#This Row],[Mean_1]])/(3*[[#This Row],[Std_1]]),ABS([[#This Row],[Mean_1]]-[[#This Row],[L_1]])/(3*[[#This Row],[Std_1]])),2),0)</f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190300000</v>
      </c>
      <c r="AJ77">
        <v>190300000</v>
      </c>
      <c r="AK77">
        <v>190300000</v>
      </c>
      <c r="AR77">
        <f>1</f>
        <v>0</v>
      </c>
      <c r="AS77">
        <f>1</f>
        <v>0</v>
      </c>
      <c r="AT7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7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77">
        <f>[[#This Row],[U_2]]-[[#This Row],[L_2]]</f>
        <v>0</v>
      </c>
      <c r="AW77">
        <f>COUNTIF(Table1[[#This Row],[S0_2]:[S1_2]],"&gt;"&amp;[[#This Row],[U_2]])+COUNTIF(Table1[[#This Row],[S0_2]:[S1_2]],"&lt;"&amp;[[#This Row],[L_2]])</f>
        <v>0</v>
      </c>
      <c r="AY77">
        <f>_xlfn.MINIFS(Table1[[#This Row],[S0_2]:[S1_2]],Table1[[#This Row],[S0_2]:[S1_2]],"&gt;="&amp;[[#This Row],[L_2]],Table1[[#This Row],[S0_2]:[S1_2]],"&lt;="&amp;[[#This Row],[U_2]])</f>
        <v>0</v>
      </c>
      <c r="AZ77">
        <f>_xlfn.MAXIFS(Table1[[#This Row],[S0_2]:[S1_2]],Table1[[#This Row],[S0_2]:[S1_2]],"&gt;="&amp;[[#This Row],[L_2]],Table1[[#This Row],[S0_2]:[S1_2]],"&lt;="&amp;[[#This Row],[U_2]])</f>
        <v>0</v>
      </c>
      <c r="BA7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7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77">
        <f>IF([[#This Row],[Std_2]]&gt;0,ROUND([[#This Row],[Range_2]]/(6*[[#This Row],[Std_2]]),2),0)</f>
        <v>0</v>
      </c>
      <c r="BD77">
        <f>IF([[#This Row],[Std_2]]&gt;0,ROUND(MIN(ABS([[#This Row],[U_2]]-[[#This Row],[Mean_2]])/(3*[[#This Row],[Std_2]]),ABS([[#This Row],[Mean_2]]-[[#This Row],[L_2]])/(3*[[#This Row],[Std_2]])),2),0)</f>
        <v>0</v>
      </c>
      <c r="BF77">
        <v>0</v>
      </c>
      <c r="BG77">
        <v>0</v>
      </c>
      <c r="BH77">
        <v>0</v>
      </c>
      <c r="BI77">
        <v>0</v>
      </c>
      <c r="BJ77">
        <v>0</v>
      </c>
      <c r="BL77">
        <v>190300000</v>
      </c>
      <c r="BM77">
        <v>190300000</v>
      </c>
      <c r="BO77" t="s">
        <v>73</v>
      </c>
      <c r="BP77" t="s">
        <v>90</v>
      </c>
    </row>
    <row r="78" spans="1:68">
      <c r="A78" t="s">
        <v>176</v>
      </c>
      <c r="B78" t="s">
        <v>116</v>
      </c>
      <c r="C78" t="s">
        <v>152</v>
      </c>
      <c r="D78" t="s">
        <v>92</v>
      </c>
      <c r="O78">
        <f>1</f>
        <v>0</v>
      </c>
      <c r="P78">
        <f>1</f>
        <v>0</v>
      </c>
      <c r="Q7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7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78">
        <f>[[#This Row],[U_1]]-[[#This Row],[L_1]]</f>
        <v>0</v>
      </c>
      <c r="T78">
        <f>COUNTIF(Table1[[#This Row],[S0_1]:[S2_1]],"&gt;"&amp;[[#This Row],[U_1]])+COUNTIF(Table1[[#This Row],[S0_1]:[S2_1]],"&lt;"&amp;[[#This Row],[L_1]])</f>
        <v>0</v>
      </c>
      <c r="V78">
        <f>_xlfn.MINIFS(Table1[[#This Row],[S0_1]:[S2_1]],Table1[[#This Row],[S0_1]:[S2_1]],"&gt;="&amp;[[#This Row],[L_1]],Table1[[#This Row],[S0_1]:[S2_1]],"&lt;="&amp;[[#This Row],[U_1]])</f>
        <v>0</v>
      </c>
      <c r="W78">
        <f>_xlfn.MAXIFS(Table1[[#This Row],[S0_1]:[S2_1]],Table1[[#This Row],[S0_1]:[S2_1]],"&gt;="&amp;[[#This Row],[L_1]],Table1[[#This Row],[S0_1]:[S2_1]],"&lt;="&amp;[[#This Row],[U_1]])</f>
        <v>0</v>
      </c>
      <c r="X7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7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78">
        <f>IF([[#This Row],[Std_1]]&gt;0,ROUND([[#This Row],[Range_1]]/(6*[[#This Row],[Std_1]]),2),0)</f>
        <v>0</v>
      </c>
      <c r="AA78">
        <f>IF([[#This Row],[Std_1]]&gt;0,ROUND(MIN(ABS([[#This Row],[U_1]]-[[#This Row],[Mean_1]])/(3*[[#This Row],[Std_1]]),ABS([[#This Row],[Mean_1]]-[[#This Row],[L_1]])/(3*[[#This Row],[Std_1]])),2),0)</f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166500000</v>
      </c>
      <c r="AJ78">
        <v>166500000</v>
      </c>
      <c r="AK78">
        <v>166500000</v>
      </c>
      <c r="AR78">
        <f>1</f>
        <v>0</v>
      </c>
      <c r="AS78">
        <f>1</f>
        <v>0</v>
      </c>
      <c r="AT7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7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78">
        <f>[[#This Row],[U_2]]-[[#This Row],[L_2]]</f>
        <v>0</v>
      </c>
      <c r="AW78">
        <f>COUNTIF(Table1[[#This Row],[S0_2]:[S1_2]],"&gt;"&amp;[[#This Row],[U_2]])+COUNTIF(Table1[[#This Row],[S0_2]:[S1_2]],"&lt;"&amp;[[#This Row],[L_2]])</f>
        <v>0</v>
      </c>
      <c r="AY78">
        <f>_xlfn.MINIFS(Table1[[#This Row],[S0_2]:[S1_2]],Table1[[#This Row],[S0_2]:[S1_2]],"&gt;="&amp;[[#This Row],[L_2]],Table1[[#This Row],[S0_2]:[S1_2]],"&lt;="&amp;[[#This Row],[U_2]])</f>
        <v>0</v>
      </c>
      <c r="AZ78">
        <f>_xlfn.MAXIFS(Table1[[#This Row],[S0_2]:[S1_2]],Table1[[#This Row],[S0_2]:[S1_2]],"&gt;="&amp;[[#This Row],[L_2]],Table1[[#This Row],[S0_2]:[S1_2]],"&lt;="&amp;[[#This Row],[U_2]])</f>
        <v>0</v>
      </c>
      <c r="BA7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7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78">
        <f>IF([[#This Row],[Std_2]]&gt;0,ROUND([[#This Row],[Range_2]]/(6*[[#This Row],[Std_2]]),2),0)</f>
        <v>0</v>
      </c>
      <c r="BD78">
        <f>IF([[#This Row],[Std_2]]&gt;0,ROUND(MIN(ABS([[#This Row],[U_2]]-[[#This Row],[Mean_2]])/(3*[[#This Row],[Std_2]]),ABS([[#This Row],[Mean_2]]-[[#This Row],[L_2]])/(3*[[#This Row],[Std_2]])),2),0)</f>
        <v>0</v>
      </c>
      <c r="BF78">
        <v>0</v>
      </c>
      <c r="BG78">
        <v>0</v>
      </c>
      <c r="BH78">
        <v>0</v>
      </c>
      <c r="BI78">
        <v>0</v>
      </c>
      <c r="BJ78">
        <v>0</v>
      </c>
      <c r="BL78">
        <v>166500000</v>
      </c>
      <c r="BM78">
        <v>166500000</v>
      </c>
      <c r="BO78" t="s">
        <v>73</v>
      </c>
      <c r="BP78" t="s">
        <v>93</v>
      </c>
    </row>
    <row r="79" spans="1:68">
      <c r="A79" t="s">
        <v>177</v>
      </c>
      <c r="B79" t="s">
        <v>116</v>
      </c>
      <c r="C79" t="s">
        <v>152</v>
      </c>
      <c r="D79" t="s">
        <v>95</v>
      </c>
      <c r="O79">
        <f>1</f>
        <v>0</v>
      </c>
      <c r="P79">
        <f>1</f>
        <v>0</v>
      </c>
      <c r="Q7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7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79">
        <f>[[#This Row],[U_1]]-[[#This Row],[L_1]]</f>
        <v>0</v>
      </c>
      <c r="T79">
        <f>COUNTIF(Table1[[#This Row],[S0_1]:[S2_1]],"&gt;"&amp;[[#This Row],[U_1]])+COUNTIF(Table1[[#This Row],[S0_1]:[S2_1]],"&lt;"&amp;[[#This Row],[L_1]])</f>
        <v>0</v>
      </c>
      <c r="V79">
        <f>_xlfn.MINIFS(Table1[[#This Row],[S0_1]:[S2_1]],Table1[[#This Row],[S0_1]:[S2_1]],"&gt;="&amp;[[#This Row],[L_1]],Table1[[#This Row],[S0_1]:[S2_1]],"&lt;="&amp;[[#This Row],[U_1]])</f>
        <v>0</v>
      </c>
      <c r="W79">
        <f>_xlfn.MAXIFS(Table1[[#This Row],[S0_1]:[S2_1]],Table1[[#This Row],[S0_1]:[S2_1]],"&gt;="&amp;[[#This Row],[L_1]],Table1[[#This Row],[S0_1]:[S2_1]],"&lt;="&amp;[[#This Row],[U_1]])</f>
        <v>0</v>
      </c>
      <c r="X7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7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79">
        <f>IF([[#This Row],[Std_1]]&gt;0,ROUND([[#This Row],[Range_1]]/(6*[[#This Row],[Std_1]]),2),0)</f>
        <v>0</v>
      </c>
      <c r="AA79">
        <f>IF([[#This Row],[Std_1]]&gt;0,ROUND(MIN(ABS([[#This Row],[U_1]]-[[#This Row],[Mean_1]])/(3*[[#This Row],[Std_1]]),ABS([[#This Row],[Mean_1]]-[[#This Row],[L_1]])/(3*[[#This Row],[Std_1]])),2),0)</f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154300000</v>
      </c>
      <c r="AJ79">
        <v>154300000</v>
      </c>
      <c r="AK79">
        <v>154300000</v>
      </c>
      <c r="AR79">
        <f>1</f>
        <v>0</v>
      </c>
      <c r="AS79">
        <f>1</f>
        <v>0</v>
      </c>
      <c r="AT7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7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79">
        <f>[[#This Row],[U_2]]-[[#This Row],[L_2]]</f>
        <v>0</v>
      </c>
      <c r="AW79">
        <f>COUNTIF(Table1[[#This Row],[S0_2]:[S1_2]],"&gt;"&amp;[[#This Row],[U_2]])+COUNTIF(Table1[[#This Row],[S0_2]:[S1_2]],"&lt;"&amp;[[#This Row],[L_2]])</f>
        <v>0</v>
      </c>
      <c r="AY79">
        <f>_xlfn.MINIFS(Table1[[#This Row],[S0_2]:[S1_2]],Table1[[#This Row],[S0_2]:[S1_2]],"&gt;="&amp;[[#This Row],[L_2]],Table1[[#This Row],[S0_2]:[S1_2]],"&lt;="&amp;[[#This Row],[U_2]])</f>
        <v>0</v>
      </c>
      <c r="AZ79">
        <f>_xlfn.MAXIFS(Table1[[#This Row],[S0_2]:[S1_2]],Table1[[#This Row],[S0_2]:[S1_2]],"&gt;="&amp;[[#This Row],[L_2]],Table1[[#This Row],[S0_2]:[S1_2]],"&lt;="&amp;[[#This Row],[U_2]])</f>
        <v>0</v>
      </c>
      <c r="BA7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7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79">
        <f>IF([[#This Row],[Std_2]]&gt;0,ROUND([[#This Row],[Range_2]]/(6*[[#This Row],[Std_2]]),2),0)</f>
        <v>0</v>
      </c>
      <c r="BD79">
        <f>IF([[#This Row],[Std_2]]&gt;0,ROUND(MIN(ABS([[#This Row],[U_2]]-[[#This Row],[Mean_2]])/(3*[[#This Row],[Std_2]]),ABS([[#This Row],[Mean_2]]-[[#This Row],[L_2]])/(3*[[#This Row],[Std_2]])),2),0)</f>
        <v>0</v>
      </c>
      <c r="BF79">
        <v>0</v>
      </c>
      <c r="BG79">
        <v>0</v>
      </c>
      <c r="BH79">
        <v>0</v>
      </c>
      <c r="BI79">
        <v>0</v>
      </c>
      <c r="BJ79">
        <v>0</v>
      </c>
      <c r="BL79">
        <v>154300000</v>
      </c>
      <c r="BM79">
        <v>154300000</v>
      </c>
      <c r="BO79" t="s">
        <v>96</v>
      </c>
      <c r="BP79" t="s">
        <v>77</v>
      </c>
    </row>
    <row r="80" spans="1:68">
      <c r="A80" t="s">
        <v>178</v>
      </c>
      <c r="B80" t="s">
        <v>116</v>
      </c>
      <c r="C80" t="s">
        <v>152</v>
      </c>
      <c r="D80" t="s">
        <v>98</v>
      </c>
      <c r="O80">
        <f>1</f>
        <v>0</v>
      </c>
      <c r="P80">
        <f>1</f>
        <v>0</v>
      </c>
      <c r="Q8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8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80">
        <f>[[#This Row],[U_1]]-[[#This Row],[L_1]]</f>
        <v>0</v>
      </c>
      <c r="T80">
        <f>COUNTIF(Table1[[#This Row],[S0_1]:[S2_1]],"&gt;"&amp;[[#This Row],[U_1]])+COUNTIF(Table1[[#This Row],[S0_1]:[S2_1]],"&lt;"&amp;[[#This Row],[L_1]])</f>
        <v>0</v>
      </c>
      <c r="V80">
        <f>_xlfn.MINIFS(Table1[[#This Row],[S0_1]:[S2_1]],Table1[[#This Row],[S0_1]:[S2_1]],"&gt;="&amp;[[#This Row],[L_1]],Table1[[#This Row],[S0_1]:[S2_1]],"&lt;="&amp;[[#This Row],[U_1]])</f>
        <v>0</v>
      </c>
      <c r="W80">
        <f>_xlfn.MAXIFS(Table1[[#This Row],[S0_1]:[S2_1]],Table1[[#This Row],[S0_1]:[S2_1]],"&gt;="&amp;[[#This Row],[L_1]],Table1[[#This Row],[S0_1]:[S2_1]],"&lt;="&amp;[[#This Row],[U_1]])</f>
        <v>0</v>
      </c>
      <c r="X8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8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80">
        <f>IF([[#This Row],[Std_1]]&gt;0,ROUND([[#This Row],[Range_1]]/(6*[[#This Row],[Std_1]]),2),0)</f>
        <v>0</v>
      </c>
      <c r="AA80">
        <f>IF([[#This Row],[Std_1]]&gt;0,ROUND(MIN(ABS([[#This Row],[U_1]]-[[#This Row],[Mean_1]])/(3*[[#This Row],[Std_1]]),ABS([[#This Row],[Mean_1]]-[[#This Row],[L_1]])/(3*[[#This Row],[Std_1]])),2),0)</f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164600000</v>
      </c>
      <c r="AJ80">
        <v>164600000</v>
      </c>
      <c r="AK80">
        <v>164600000</v>
      </c>
      <c r="AR80">
        <f>1</f>
        <v>0</v>
      </c>
      <c r="AS80">
        <f>1</f>
        <v>0</v>
      </c>
      <c r="AT8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8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80">
        <f>[[#This Row],[U_2]]-[[#This Row],[L_2]]</f>
        <v>0</v>
      </c>
      <c r="AW80">
        <f>COUNTIF(Table1[[#This Row],[S0_2]:[S1_2]],"&gt;"&amp;[[#This Row],[U_2]])+COUNTIF(Table1[[#This Row],[S0_2]:[S1_2]],"&lt;"&amp;[[#This Row],[L_2]])</f>
        <v>0</v>
      </c>
      <c r="AY80">
        <f>_xlfn.MINIFS(Table1[[#This Row],[S0_2]:[S1_2]],Table1[[#This Row],[S0_2]:[S1_2]],"&gt;="&amp;[[#This Row],[L_2]],Table1[[#This Row],[S0_2]:[S1_2]],"&lt;="&amp;[[#This Row],[U_2]])</f>
        <v>0</v>
      </c>
      <c r="AZ80">
        <f>_xlfn.MAXIFS(Table1[[#This Row],[S0_2]:[S1_2]],Table1[[#This Row],[S0_2]:[S1_2]],"&gt;="&amp;[[#This Row],[L_2]],Table1[[#This Row],[S0_2]:[S1_2]],"&lt;="&amp;[[#This Row],[U_2]])</f>
        <v>0</v>
      </c>
      <c r="BA8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8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80">
        <f>IF([[#This Row],[Std_2]]&gt;0,ROUND([[#This Row],[Range_2]]/(6*[[#This Row],[Std_2]]),2),0)</f>
        <v>0</v>
      </c>
      <c r="BD80">
        <f>IF([[#This Row],[Std_2]]&gt;0,ROUND(MIN(ABS([[#This Row],[U_2]]-[[#This Row],[Mean_2]])/(3*[[#This Row],[Std_2]]),ABS([[#This Row],[Mean_2]]-[[#This Row],[L_2]])/(3*[[#This Row],[Std_2]])),2),0)</f>
        <v>0</v>
      </c>
      <c r="BF80">
        <v>0</v>
      </c>
      <c r="BG80">
        <v>0</v>
      </c>
      <c r="BH80">
        <v>0</v>
      </c>
      <c r="BI80">
        <v>0</v>
      </c>
      <c r="BJ80">
        <v>0</v>
      </c>
      <c r="BL80">
        <v>164600000</v>
      </c>
      <c r="BM80">
        <v>164600000</v>
      </c>
      <c r="BO80" t="s">
        <v>83</v>
      </c>
      <c r="BP80" t="s">
        <v>93</v>
      </c>
    </row>
    <row r="81" spans="1:68">
      <c r="A81" t="s">
        <v>179</v>
      </c>
      <c r="B81" t="s">
        <v>116</v>
      </c>
      <c r="C81" t="s">
        <v>152</v>
      </c>
      <c r="D81" t="s">
        <v>100</v>
      </c>
      <c r="O81">
        <f>1</f>
        <v>0</v>
      </c>
      <c r="P81">
        <f>1</f>
        <v>0</v>
      </c>
      <c r="Q8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8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81">
        <f>[[#This Row],[U_1]]-[[#This Row],[L_1]]</f>
        <v>0</v>
      </c>
      <c r="T81">
        <f>COUNTIF(Table1[[#This Row],[S0_1]:[S2_1]],"&gt;"&amp;[[#This Row],[U_1]])+COUNTIF(Table1[[#This Row],[S0_1]:[S2_1]],"&lt;"&amp;[[#This Row],[L_1]])</f>
        <v>0</v>
      </c>
      <c r="V81">
        <f>_xlfn.MINIFS(Table1[[#This Row],[S0_1]:[S2_1]],Table1[[#This Row],[S0_1]:[S2_1]],"&gt;="&amp;[[#This Row],[L_1]],Table1[[#This Row],[S0_1]:[S2_1]],"&lt;="&amp;[[#This Row],[U_1]])</f>
        <v>0</v>
      </c>
      <c r="W81">
        <f>_xlfn.MAXIFS(Table1[[#This Row],[S0_1]:[S2_1]],Table1[[#This Row],[S0_1]:[S2_1]],"&gt;="&amp;[[#This Row],[L_1]],Table1[[#This Row],[S0_1]:[S2_1]],"&lt;="&amp;[[#This Row],[U_1]])</f>
        <v>0</v>
      </c>
      <c r="X8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8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81">
        <f>IF([[#This Row],[Std_1]]&gt;0,ROUND([[#This Row],[Range_1]]/(6*[[#This Row],[Std_1]]),2),0)</f>
        <v>0</v>
      </c>
      <c r="AA81">
        <f>IF([[#This Row],[Std_1]]&gt;0,ROUND(MIN(ABS([[#This Row],[U_1]]-[[#This Row],[Mean_1]])/(3*[[#This Row],[Std_1]]),ABS([[#This Row],[Mean_1]]-[[#This Row],[L_1]])/(3*[[#This Row],[Std_1]])),2),0)</f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187900000</v>
      </c>
      <c r="AJ81">
        <v>187900000</v>
      </c>
      <c r="AK81">
        <v>187900000</v>
      </c>
      <c r="AR81">
        <f>1</f>
        <v>0</v>
      </c>
      <c r="AS81">
        <f>1</f>
        <v>0</v>
      </c>
      <c r="AT8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8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81">
        <f>[[#This Row],[U_2]]-[[#This Row],[L_2]]</f>
        <v>0</v>
      </c>
      <c r="AW81">
        <f>COUNTIF(Table1[[#This Row],[S0_2]:[S1_2]],"&gt;"&amp;[[#This Row],[U_2]])+COUNTIF(Table1[[#This Row],[S0_2]:[S1_2]],"&lt;"&amp;[[#This Row],[L_2]])</f>
        <v>0</v>
      </c>
      <c r="AY81">
        <f>_xlfn.MINIFS(Table1[[#This Row],[S0_2]:[S1_2]],Table1[[#This Row],[S0_2]:[S1_2]],"&gt;="&amp;[[#This Row],[L_2]],Table1[[#This Row],[S0_2]:[S1_2]],"&lt;="&amp;[[#This Row],[U_2]])</f>
        <v>0</v>
      </c>
      <c r="AZ81">
        <f>_xlfn.MAXIFS(Table1[[#This Row],[S0_2]:[S1_2]],Table1[[#This Row],[S0_2]:[S1_2]],"&gt;="&amp;[[#This Row],[L_2]],Table1[[#This Row],[S0_2]:[S1_2]],"&lt;="&amp;[[#This Row],[U_2]])</f>
        <v>0</v>
      </c>
      <c r="BA8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8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81">
        <f>IF([[#This Row],[Std_2]]&gt;0,ROUND([[#This Row],[Range_2]]/(6*[[#This Row],[Std_2]]),2),0)</f>
        <v>0</v>
      </c>
      <c r="BD81">
        <f>IF([[#This Row],[Std_2]]&gt;0,ROUND(MIN(ABS([[#This Row],[U_2]]-[[#This Row],[Mean_2]])/(3*[[#This Row],[Std_2]]),ABS([[#This Row],[Mean_2]]-[[#This Row],[L_2]])/(3*[[#This Row],[Std_2]])),2),0)</f>
        <v>0</v>
      </c>
      <c r="BF81">
        <v>0</v>
      </c>
      <c r="BG81">
        <v>0</v>
      </c>
      <c r="BH81">
        <v>0</v>
      </c>
      <c r="BI81">
        <v>0</v>
      </c>
      <c r="BJ81">
        <v>0</v>
      </c>
      <c r="BL81">
        <v>187900000</v>
      </c>
      <c r="BM81">
        <v>187900000</v>
      </c>
      <c r="BO81" t="s">
        <v>83</v>
      </c>
      <c r="BP81" t="s">
        <v>90</v>
      </c>
    </row>
    <row r="82" spans="1:68">
      <c r="A82" t="s">
        <v>180</v>
      </c>
      <c r="B82" t="s">
        <v>116</v>
      </c>
      <c r="C82" t="s">
        <v>152</v>
      </c>
      <c r="D82" t="s">
        <v>102</v>
      </c>
      <c r="O82">
        <f>1</f>
        <v>0</v>
      </c>
      <c r="P82">
        <f>1</f>
        <v>0</v>
      </c>
      <c r="Q8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8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82">
        <f>[[#This Row],[U_1]]-[[#This Row],[L_1]]</f>
        <v>0</v>
      </c>
      <c r="T82">
        <f>COUNTIF(Table1[[#This Row],[S0_1]:[S2_1]],"&gt;"&amp;[[#This Row],[U_1]])+COUNTIF(Table1[[#This Row],[S0_1]:[S2_1]],"&lt;"&amp;[[#This Row],[L_1]])</f>
        <v>0</v>
      </c>
      <c r="V82">
        <f>_xlfn.MINIFS(Table1[[#This Row],[S0_1]:[S2_1]],Table1[[#This Row],[S0_1]:[S2_1]],"&gt;="&amp;[[#This Row],[L_1]],Table1[[#This Row],[S0_1]:[S2_1]],"&lt;="&amp;[[#This Row],[U_1]])</f>
        <v>0</v>
      </c>
      <c r="W82">
        <f>_xlfn.MAXIFS(Table1[[#This Row],[S0_1]:[S2_1]],Table1[[#This Row],[S0_1]:[S2_1]],"&gt;="&amp;[[#This Row],[L_1]],Table1[[#This Row],[S0_1]:[S2_1]],"&lt;="&amp;[[#This Row],[U_1]])</f>
        <v>0</v>
      </c>
      <c r="X8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8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82">
        <f>IF([[#This Row],[Std_1]]&gt;0,ROUND([[#This Row],[Range_1]]/(6*[[#This Row],[Std_1]]),2),0)</f>
        <v>0</v>
      </c>
      <c r="AA82">
        <f>IF([[#This Row],[Std_1]]&gt;0,ROUND(MIN(ABS([[#This Row],[U_1]]-[[#This Row],[Mean_1]])/(3*[[#This Row],[Std_1]]),ABS([[#This Row],[Mean_1]]-[[#This Row],[L_1]])/(3*[[#This Row],[Std_1]])),2),0)</f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210300000</v>
      </c>
      <c r="AJ82">
        <v>210300000</v>
      </c>
      <c r="AK82">
        <v>210300000</v>
      </c>
      <c r="AR82">
        <f>1</f>
        <v>0</v>
      </c>
      <c r="AS82">
        <f>1</f>
        <v>0</v>
      </c>
      <c r="AT8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8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82">
        <f>[[#This Row],[U_2]]-[[#This Row],[L_2]]</f>
        <v>0</v>
      </c>
      <c r="AW82">
        <f>COUNTIF(Table1[[#This Row],[S0_2]:[S1_2]],"&gt;"&amp;[[#This Row],[U_2]])+COUNTIF(Table1[[#This Row],[S0_2]:[S1_2]],"&lt;"&amp;[[#This Row],[L_2]])</f>
        <v>0</v>
      </c>
      <c r="AY82">
        <f>_xlfn.MINIFS(Table1[[#This Row],[S0_2]:[S1_2]],Table1[[#This Row],[S0_2]:[S1_2]],"&gt;="&amp;[[#This Row],[L_2]],Table1[[#This Row],[S0_2]:[S1_2]],"&lt;="&amp;[[#This Row],[U_2]])</f>
        <v>0</v>
      </c>
      <c r="AZ82">
        <f>_xlfn.MAXIFS(Table1[[#This Row],[S0_2]:[S1_2]],Table1[[#This Row],[S0_2]:[S1_2]],"&gt;="&amp;[[#This Row],[L_2]],Table1[[#This Row],[S0_2]:[S1_2]],"&lt;="&amp;[[#This Row],[U_2]])</f>
        <v>0</v>
      </c>
      <c r="BA8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8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82">
        <f>IF([[#This Row],[Std_2]]&gt;0,ROUND([[#This Row],[Range_2]]/(6*[[#This Row],[Std_2]]),2),0)</f>
        <v>0</v>
      </c>
      <c r="BD82">
        <f>IF([[#This Row],[Std_2]]&gt;0,ROUND(MIN(ABS([[#This Row],[U_2]]-[[#This Row],[Mean_2]])/(3*[[#This Row],[Std_2]]),ABS([[#This Row],[Mean_2]]-[[#This Row],[L_2]])/(3*[[#This Row],[Std_2]])),2),0)</f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210300000</v>
      </c>
      <c r="BM82">
        <v>210300000</v>
      </c>
      <c r="BO82" t="s">
        <v>96</v>
      </c>
      <c r="BP82" t="s">
        <v>74</v>
      </c>
    </row>
    <row r="83" spans="1:68">
      <c r="A83" t="s">
        <v>181</v>
      </c>
      <c r="B83" t="s">
        <v>116</v>
      </c>
      <c r="C83" t="s">
        <v>152</v>
      </c>
      <c r="D83" t="s">
        <v>104</v>
      </c>
      <c r="O83">
        <f>1</f>
        <v>0</v>
      </c>
      <c r="P83">
        <f>1</f>
        <v>0</v>
      </c>
      <c r="Q8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8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83">
        <f>[[#This Row],[U_1]]-[[#This Row],[L_1]]</f>
        <v>0</v>
      </c>
      <c r="T83">
        <f>COUNTIF(Table1[[#This Row],[S0_1]:[S2_1]],"&gt;"&amp;[[#This Row],[U_1]])+COUNTIF(Table1[[#This Row],[S0_1]:[S2_1]],"&lt;"&amp;[[#This Row],[L_1]])</f>
        <v>0</v>
      </c>
      <c r="V83">
        <f>_xlfn.MINIFS(Table1[[#This Row],[S0_1]:[S2_1]],Table1[[#This Row],[S0_1]:[S2_1]],"&gt;="&amp;[[#This Row],[L_1]],Table1[[#This Row],[S0_1]:[S2_1]],"&lt;="&amp;[[#This Row],[U_1]])</f>
        <v>0</v>
      </c>
      <c r="W83">
        <f>_xlfn.MAXIFS(Table1[[#This Row],[S0_1]:[S2_1]],Table1[[#This Row],[S0_1]:[S2_1]],"&gt;="&amp;[[#This Row],[L_1]],Table1[[#This Row],[S0_1]:[S2_1]],"&lt;="&amp;[[#This Row],[U_1]])</f>
        <v>0</v>
      </c>
      <c r="X8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8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83">
        <f>IF([[#This Row],[Std_1]]&gt;0,ROUND([[#This Row],[Range_1]]/(6*[[#This Row],[Std_1]]),2),0)</f>
        <v>0</v>
      </c>
      <c r="AA83">
        <f>IF([[#This Row],[Std_1]]&gt;0,ROUND(MIN(ABS([[#This Row],[U_1]]-[[#This Row],[Mean_1]])/(3*[[#This Row],[Std_1]]),ABS([[#This Row],[Mean_1]]-[[#This Row],[L_1]])/(3*[[#This Row],[Std_1]])),2),0)</f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232400000</v>
      </c>
      <c r="AJ83">
        <v>232400000</v>
      </c>
      <c r="AK83">
        <v>232400000</v>
      </c>
      <c r="AR83">
        <f>1</f>
        <v>0</v>
      </c>
      <c r="AS83">
        <f>1</f>
        <v>0</v>
      </c>
      <c r="AT8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8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83">
        <f>[[#This Row],[U_2]]-[[#This Row],[L_2]]</f>
        <v>0</v>
      </c>
      <c r="AW83">
        <f>COUNTIF(Table1[[#This Row],[S0_2]:[S1_2]],"&gt;"&amp;[[#This Row],[U_2]])+COUNTIF(Table1[[#This Row],[S0_2]:[S1_2]],"&lt;"&amp;[[#This Row],[L_2]])</f>
        <v>0</v>
      </c>
      <c r="AY83">
        <f>_xlfn.MINIFS(Table1[[#This Row],[S0_2]:[S1_2]],Table1[[#This Row],[S0_2]:[S1_2]],"&gt;="&amp;[[#This Row],[L_2]],Table1[[#This Row],[S0_2]:[S1_2]],"&lt;="&amp;[[#This Row],[U_2]])</f>
        <v>0</v>
      </c>
      <c r="AZ83">
        <f>_xlfn.MAXIFS(Table1[[#This Row],[S0_2]:[S1_2]],Table1[[#This Row],[S0_2]:[S1_2]],"&gt;="&amp;[[#This Row],[L_2]],Table1[[#This Row],[S0_2]:[S1_2]],"&lt;="&amp;[[#This Row],[U_2]])</f>
        <v>0</v>
      </c>
      <c r="BA8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8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83">
        <f>IF([[#This Row],[Std_2]]&gt;0,ROUND([[#This Row],[Range_2]]/(6*[[#This Row],[Std_2]]),2),0)</f>
        <v>0</v>
      </c>
      <c r="BD83">
        <f>IF([[#This Row],[Std_2]]&gt;0,ROUND(MIN(ABS([[#This Row],[U_2]]-[[#This Row],[Mean_2]])/(3*[[#This Row],[Std_2]]),ABS([[#This Row],[Mean_2]]-[[#This Row],[L_2]])/(3*[[#This Row],[Std_2]])),2),0)</f>
        <v>0</v>
      </c>
      <c r="BF83">
        <v>0</v>
      </c>
      <c r="BG83">
        <v>0</v>
      </c>
      <c r="BH83">
        <v>0</v>
      </c>
      <c r="BI83">
        <v>0</v>
      </c>
      <c r="BJ83">
        <v>0</v>
      </c>
      <c r="BL83">
        <v>232400000</v>
      </c>
      <c r="BM83">
        <v>232400000</v>
      </c>
      <c r="BO83" t="s">
        <v>73</v>
      </c>
      <c r="BP83" t="s">
        <v>105</v>
      </c>
    </row>
    <row r="84" spans="1:68">
      <c r="A84" t="s">
        <v>182</v>
      </c>
      <c r="B84" t="s">
        <v>116</v>
      </c>
      <c r="C84" t="s">
        <v>152</v>
      </c>
      <c r="D84" t="s">
        <v>107</v>
      </c>
      <c r="O84">
        <f>1</f>
        <v>0</v>
      </c>
      <c r="P84">
        <f>1</f>
        <v>0</v>
      </c>
      <c r="Q8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8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84">
        <f>[[#This Row],[U_1]]-[[#This Row],[L_1]]</f>
        <v>0</v>
      </c>
      <c r="T84">
        <f>COUNTIF(Table1[[#This Row],[S0_1]:[S2_1]],"&gt;"&amp;[[#This Row],[U_1]])+COUNTIF(Table1[[#This Row],[S0_1]:[S2_1]],"&lt;"&amp;[[#This Row],[L_1]])</f>
        <v>0</v>
      </c>
      <c r="V84">
        <f>_xlfn.MINIFS(Table1[[#This Row],[S0_1]:[S2_1]],Table1[[#This Row],[S0_1]:[S2_1]],"&gt;="&amp;[[#This Row],[L_1]],Table1[[#This Row],[S0_1]:[S2_1]],"&lt;="&amp;[[#This Row],[U_1]])</f>
        <v>0</v>
      </c>
      <c r="W84">
        <f>_xlfn.MAXIFS(Table1[[#This Row],[S0_1]:[S2_1]],Table1[[#This Row],[S0_1]:[S2_1]],"&gt;="&amp;[[#This Row],[L_1]],Table1[[#This Row],[S0_1]:[S2_1]],"&lt;="&amp;[[#This Row],[U_1]])</f>
        <v>0</v>
      </c>
      <c r="X8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8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84">
        <f>IF([[#This Row],[Std_1]]&gt;0,ROUND([[#This Row],[Range_1]]/(6*[[#This Row],[Std_1]]),2),0)</f>
        <v>0</v>
      </c>
      <c r="AA84">
        <f>IF([[#This Row],[Std_1]]&gt;0,ROUND(MIN(ABS([[#This Row],[U_1]]-[[#This Row],[Mean_1]])/(3*[[#This Row],[Std_1]]),ABS([[#This Row],[Mean_1]]-[[#This Row],[L_1]])/(3*[[#This Row],[Std_1]])),2),0)</f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254000000</v>
      </c>
      <c r="AJ84">
        <v>254000000</v>
      </c>
      <c r="AK84">
        <v>254000000</v>
      </c>
      <c r="AR84">
        <f>1</f>
        <v>0</v>
      </c>
      <c r="AS84">
        <f>1</f>
        <v>0</v>
      </c>
      <c r="AT8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8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84">
        <f>[[#This Row],[U_2]]-[[#This Row],[L_2]]</f>
        <v>0</v>
      </c>
      <c r="AW84">
        <f>COUNTIF(Table1[[#This Row],[S0_2]:[S1_2]],"&gt;"&amp;[[#This Row],[U_2]])+COUNTIF(Table1[[#This Row],[S0_2]:[S1_2]],"&lt;"&amp;[[#This Row],[L_2]])</f>
        <v>0</v>
      </c>
      <c r="AY84">
        <f>_xlfn.MINIFS(Table1[[#This Row],[S0_2]:[S1_2]],Table1[[#This Row],[S0_2]:[S1_2]],"&gt;="&amp;[[#This Row],[L_2]],Table1[[#This Row],[S0_2]:[S1_2]],"&lt;="&amp;[[#This Row],[U_2]])</f>
        <v>0</v>
      </c>
      <c r="AZ84">
        <f>_xlfn.MAXIFS(Table1[[#This Row],[S0_2]:[S1_2]],Table1[[#This Row],[S0_2]:[S1_2]],"&gt;="&amp;[[#This Row],[L_2]],Table1[[#This Row],[S0_2]:[S1_2]],"&lt;="&amp;[[#This Row],[U_2]])</f>
        <v>0</v>
      </c>
      <c r="BA8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8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84">
        <f>IF([[#This Row],[Std_2]]&gt;0,ROUND([[#This Row],[Range_2]]/(6*[[#This Row],[Std_2]]),2),0)</f>
        <v>0</v>
      </c>
      <c r="BD84">
        <f>IF([[#This Row],[Std_2]]&gt;0,ROUND(MIN(ABS([[#This Row],[U_2]]-[[#This Row],[Mean_2]])/(3*[[#This Row],[Std_2]]),ABS([[#This Row],[Mean_2]]-[[#This Row],[L_2]])/(3*[[#This Row],[Std_2]])),2),0)</f>
        <v>0</v>
      </c>
      <c r="BF84">
        <v>0</v>
      </c>
      <c r="BG84">
        <v>0</v>
      </c>
      <c r="BH84">
        <v>0</v>
      </c>
      <c r="BI84">
        <v>0</v>
      </c>
      <c r="BJ84">
        <v>0</v>
      </c>
      <c r="BL84">
        <v>254000000</v>
      </c>
      <c r="BM84">
        <v>254000000</v>
      </c>
      <c r="BO84" t="s">
        <v>73</v>
      </c>
      <c r="BP84" t="s">
        <v>108</v>
      </c>
    </row>
    <row r="85" spans="1:68">
      <c r="A85" t="s">
        <v>183</v>
      </c>
      <c r="B85" t="s">
        <v>116</v>
      </c>
      <c r="C85" t="s">
        <v>152</v>
      </c>
      <c r="D85" t="s">
        <v>110</v>
      </c>
      <c r="O85">
        <f>1</f>
        <v>0</v>
      </c>
      <c r="P85">
        <f>1</f>
        <v>0</v>
      </c>
      <c r="Q8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8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85">
        <f>[[#This Row],[U_1]]-[[#This Row],[L_1]]</f>
        <v>0</v>
      </c>
      <c r="T85">
        <f>COUNTIF(Table1[[#This Row],[S0_1]:[S2_1]],"&gt;"&amp;[[#This Row],[U_1]])+COUNTIF(Table1[[#This Row],[S0_1]:[S2_1]],"&lt;"&amp;[[#This Row],[L_1]])</f>
        <v>0</v>
      </c>
      <c r="V85">
        <f>_xlfn.MINIFS(Table1[[#This Row],[S0_1]:[S2_1]],Table1[[#This Row],[S0_1]:[S2_1]],"&gt;="&amp;[[#This Row],[L_1]],Table1[[#This Row],[S0_1]:[S2_1]],"&lt;="&amp;[[#This Row],[U_1]])</f>
        <v>0</v>
      </c>
      <c r="W85">
        <f>_xlfn.MAXIFS(Table1[[#This Row],[S0_1]:[S2_1]],Table1[[#This Row],[S0_1]:[S2_1]],"&gt;="&amp;[[#This Row],[L_1]],Table1[[#This Row],[S0_1]:[S2_1]],"&lt;="&amp;[[#This Row],[U_1]])</f>
        <v>0</v>
      </c>
      <c r="X8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8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85">
        <f>IF([[#This Row],[Std_1]]&gt;0,ROUND([[#This Row],[Range_1]]/(6*[[#This Row],[Std_1]]),2),0)</f>
        <v>0</v>
      </c>
      <c r="AA85">
        <f>IF([[#This Row],[Std_1]]&gt;0,ROUND(MIN(ABS([[#This Row],[U_1]]-[[#This Row],[Mean_1]])/(3*[[#This Row],[Std_1]]),ABS([[#This Row],[Mean_1]]-[[#This Row],[L_1]])/(3*[[#This Row],[Std_1]])),2),0)</f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265000000</v>
      </c>
      <c r="AJ85">
        <v>265000000</v>
      </c>
      <c r="AK85">
        <v>265000000</v>
      </c>
      <c r="AR85">
        <f>1</f>
        <v>0</v>
      </c>
      <c r="AS85">
        <f>1</f>
        <v>0</v>
      </c>
      <c r="AT8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8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85">
        <f>[[#This Row],[U_2]]-[[#This Row],[L_2]]</f>
        <v>0</v>
      </c>
      <c r="AW85">
        <f>COUNTIF(Table1[[#This Row],[S0_2]:[S1_2]],"&gt;"&amp;[[#This Row],[U_2]])+COUNTIF(Table1[[#This Row],[S0_2]:[S1_2]],"&lt;"&amp;[[#This Row],[L_2]])</f>
        <v>0</v>
      </c>
      <c r="AY85">
        <f>_xlfn.MINIFS(Table1[[#This Row],[S0_2]:[S1_2]],Table1[[#This Row],[S0_2]:[S1_2]],"&gt;="&amp;[[#This Row],[L_2]],Table1[[#This Row],[S0_2]:[S1_2]],"&lt;="&amp;[[#This Row],[U_2]])</f>
        <v>0</v>
      </c>
      <c r="AZ85">
        <f>_xlfn.MAXIFS(Table1[[#This Row],[S0_2]:[S1_2]],Table1[[#This Row],[S0_2]:[S1_2]],"&gt;="&amp;[[#This Row],[L_2]],Table1[[#This Row],[S0_2]:[S1_2]],"&lt;="&amp;[[#This Row],[U_2]])</f>
        <v>0</v>
      </c>
      <c r="BA8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8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85">
        <f>IF([[#This Row],[Std_2]]&gt;0,ROUND([[#This Row],[Range_2]]/(6*[[#This Row],[Std_2]]),2),0)</f>
        <v>0</v>
      </c>
      <c r="BD85">
        <f>IF([[#This Row],[Std_2]]&gt;0,ROUND(MIN(ABS([[#This Row],[U_2]]-[[#This Row],[Mean_2]])/(3*[[#This Row],[Std_2]]),ABS([[#This Row],[Mean_2]]-[[#This Row],[L_2]])/(3*[[#This Row],[Std_2]])),2),0)</f>
        <v>0</v>
      </c>
      <c r="BF85">
        <v>0</v>
      </c>
      <c r="BG85">
        <v>0</v>
      </c>
      <c r="BH85">
        <v>0</v>
      </c>
      <c r="BI85">
        <v>0</v>
      </c>
      <c r="BJ85">
        <v>0</v>
      </c>
      <c r="BL85">
        <v>265000000</v>
      </c>
      <c r="BM85">
        <v>265000000</v>
      </c>
      <c r="BO85" t="s">
        <v>96</v>
      </c>
      <c r="BP85" t="s">
        <v>80</v>
      </c>
    </row>
    <row r="86" spans="1:68">
      <c r="A86" t="s">
        <v>184</v>
      </c>
      <c r="B86" t="s">
        <v>116</v>
      </c>
      <c r="C86" t="s">
        <v>152</v>
      </c>
      <c r="D86" t="s">
        <v>112</v>
      </c>
      <c r="O86">
        <f>1</f>
        <v>0</v>
      </c>
      <c r="P86">
        <f>1</f>
        <v>0</v>
      </c>
      <c r="Q8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8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86">
        <f>[[#This Row],[U_1]]-[[#This Row],[L_1]]</f>
        <v>0</v>
      </c>
      <c r="T86">
        <f>COUNTIF(Table1[[#This Row],[S0_1]:[S2_1]],"&gt;"&amp;[[#This Row],[U_1]])+COUNTIF(Table1[[#This Row],[S0_1]:[S2_1]],"&lt;"&amp;[[#This Row],[L_1]])</f>
        <v>0</v>
      </c>
      <c r="V86">
        <f>_xlfn.MINIFS(Table1[[#This Row],[S0_1]:[S2_1]],Table1[[#This Row],[S0_1]:[S2_1]],"&gt;="&amp;[[#This Row],[L_1]],Table1[[#This Row],[S0_1]:[S2_1]],"&lt;="&amp;[[#This Row],[U_1]])</f>
        <v>0</v>
      </c>
      <c r="W86">
        <f>_xlfn.MAXIFS(Table1[[#This Row],[S0_1]:[S2_1]],Table1[[#This Row],[S0_1]:[S2_1]],"&gt;="&amp;[[#This Row],[L_1]],Table1[[#This Row],[S0_1]:[S2_1]],"&lt;="&amp;[[#This Row],[U_1]])</f>
        <v>0</v>
      </c>
      <c r="X8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8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86">
        <f>IF([[#This Row],[Std_1]]&gt;0,ROUND([[#This Row],[Range_1]]/(6*[[#This Row],[Std_1]]),2),0)</f>
        <v>0</v>
      </c>
      <c r="AA86">
        <f>IF([[#This Row],[Std_1]]&gt;0,ROUND(MIN(ABS([[#This Row],[U_1]]-[[#This Row],[Mean_1]])/(3*[[#This Row],[Std_1]]),ABS([[#This Row],[Mean_1]]-[[#This Row],[L_1]])/(3*[[#This Row],[Std_1]])),2),0)</f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255500000</v>
      </c>
      <c r="AJ86">
        <v>255500000</v>
      </c>
      <c r="AK86">
        <v>255500000</v>
      </c>
      <c r="AR86">
        <f>1</f>
        <v>0</v>
      </c>
      <c r="AS86">
        <f>1</f>
        <v>0</v>
      </c>
      <c r="AT8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8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86">
        <f>[[#This Row],[U_2]]-[[#This Row],[L_2]]</f>
        <v>0</v>
      </c>
      <c r="AW86">
        <f>COUNTIF(Table1[[#This Row],[S0_2]:[S1_2]],"&gt;"&amp;[[#This Row],[U_2]])+COUNTIF(Table1[[#This Row],[S0_2]:[S1_2]],"&lt;"&amp;[[#This Row],[L_2]])</f>
        <v>0</v>
      </c>
      <c r="AY86">
        <f>_xlfn.MINIFS(Table1[[#This Row],[S0_2]:[S1_2]],Table1[[#This Row],[S0_2]:[S1_2]],"&gt;="&amp;[[#This Row],[L_2]],Table1[[#This Row],[S0_2]:[S1_2]],"&lt;="&amp;[[#This Row],[U_2]])</f>
        <v>0</v>
      </c>
      <c r="AZ86">
        <f>_xlfn.MAXIFS(Table1[[#This Row],[S0_2]:[S1_2]],Table1[[#This Row],[S0_2]:[S1_2]],"&gt;="&amp;[[#This Row],[L_2]],Table1[[#This Row],[S0_2]:[S1_2]],"&lt;="&amp;[[#This Row],[U_2]])</f>
        <v>0</v>
      </c>
      <c r="BA8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8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86">
        <f>IF([[#This Row],[Std_2]]&gt;0,ROUND([[#This Row],[Range_2]]/(6*[[#This Row],[Std_2]]),2),0)</f>
        <v>0</v>
      </c>
      <c r="BD86">
        <f>IF([[#This Row],[Std_2]]&gt;0,ROUND(MIN(ABS([[#This Row],[U_2]]-[[#This Row],[Mean_2]])/(3*[[#This Row],[Std_2]]),ABS([[#This Row],[Mean_2]]-[[#This Row],[L_2]])/(3*[[#This Row],[Std_2]])),2),0)</f>
        <v>0</v>
      </c>
      <c r="BF86">
        <v>0</v>
      </c>
      <c r="BG86">
        <v>0</v>
      </c>
      <c r="BH86">
        <v>0</v>
      </c>
      <c r="BI86">
        <v>0</v>
      </c>
      <c r="BJ86">
        <v>0</v>
      </c>
      <c r="BL86">
        <v>255500000</v>
      </c>
      <c r="BM86">
        <v>255500000</v>
      </c>
      <c r="BO86" t="s">
        <v>83</v>
      </c>
      <c r="BP86" t="s">
        <v>108</v>
      </c>
    </row>
    <row r="87" spans="1:68">
      <c r="A87" t="s">
        <v>185</v>
      </c>
      <c r="B87" t="s">
        <v>116</v>
      </c>
      <c r="C87" t="s">
        <v>152</v>
      </c>
      <c r="D87" t="s">
        <v>114</v>
      </c>
      <c r="O87">
        <f>1</f>
        <v>0</v>
      </c>
      <c r="P87">
        <f>1</f>
        <v>0</v>
      </c>
      <c r="Q8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8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87">
        <f>[[#This Row],[U_1]]-[[#This Row],[L_1]]</f>
        <v>0</v>
      </c>
      <c r="T87">
        <f>COUNTIF(Table1[[#This Row],[S0_1]:[S2_1]],"&gt;"&amp;[[#This Row],[U_1]])+COUNTIF(Table1[[#This Row],[S0_1]:[S2_1]],"&lt;"&amp;[[#This Row],[L_1]])</f>
        <v>0</v>
      </c>
      <c r="V87">
        <f>_xlfn.MINIFS(Table1[[#This Row],[S0_1]:[S2_1]],Table1[[#This Row],[S0_1]:[S2_1]],"&gt;="&amp;[[#This Row],[L_1]],Table1[[#This Row],[S0_1]:[S2_1]],"&lt;="&amp;[[#This Row],[U_1]])</f>
        <v>0</v>
      </c>
      <c r="W87">
        <f>_xlfn.MAXIFS(Table1[[#This Row],[S0_1]:[S2_1]],Table1[[#This Row],[S0_1]:[S2_1]],"&gt;="&amp;[[#This Row],[L_1]],Table1[[#This Row],[S0_1]:[S2_1]],"&lt;="&amp;[[#This Row],[U_1]])</f>
        <v>0</v>
      </c>
      <c r="X8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8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87">
        <f>IF([[#This Row],[Std_1]]&gt;0,ROUND([[#This Row],[Range_1]]/(6*[[#This Row],[Std_1]]),2),0)</f>
        <v>0</v>
      </c>
      <c r="AA87">
        <f>IF([[#This Row],[Std_1]]&gt;0,ROUND(MIN(ABS([[#This Row],[U_1]]-[[#This Row],[Mean_1]])/(3*[[#This Row],[Std_1]]),ABS([[#This Row],[Mean_1]]-[[#This Row],[L_1]])/(3*[[#This Row],[Std_1]])),2),0)</f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234400000</v>
      </c>
      <c r="AJ87">
        <v>234400000</v>
      </c>
      <c r="AK87">
        <v>234400000</v>
      </c>
      <c r="AR87">
        <f>1</f>
        <v>0</v>
      </c>
      <c r="AS87">
        <f>1</f>
        <v>0</v>
      </c>
      <c r="AT8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8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87">
        <f>[[#This Row],[U_2]]-[[#This Row],[L_2]]</f>
        <v>0</v>
      </c>
      <c r="AW87">
        <f>COUNTIF(Table1[[#This Row],[S0_2]:[S1_2]],"&gt;"&amp;[[#This Row],[U_2]])+COUNTIF(Table1[[#This Row],[S0_2]:[S1_2]],"&lt;"&amp;[[#This Row],[L_2]])</f>
        <v>0</v>
      </c>
      <c r="AY87">
        <f>_xlfn.MINIFS(Table1[[#This Row],[S0_2]:[S1_2]],Table1[[#This Row],[S0_2]:[S1_2]],"&gt;="&amp;[[#This Row],[L_2]],Table1[[#This Row],[S0_2]:[S1_2]],"&lt;="&amp;[[#This Row],[U_2]])</f>
        <v>0</v>
      </c>
      <c r="AZ87">
        <f>_xlfn.MAXIFS(Table1[[#This Row],[S0_2]:[S1_2]],Table1[[#This Row],[S0_2]:[S1_2]],"&gt;="&amp;[[#This Row],[L_2]],Table1[[#This Row],[S0_2]:[S1_2]],"&lt;="&amp;[[#This Row],[U_2]])</f>
        <v>0</v>
      </c>
      <c r="BA8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8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87">
        <f>IF([[#This Row],[Std_2]]&gt;0,ROUND([[#This Row],[Range_2]]/(6*[[#This Row],[Std_2]]),2),0)</f>
        <v>0</v>
      </c>
      <c r="BD87">
        <f>IF([[#This Row],[Std_2]]&gt;0,ROUND(MIN(ABS([[#This Row],[U_2]]-[[#This Row],[Mean_2]])/(3*[[#This Row],[Std_2]]),ABS([[#This Row],[Mean_2]]-[[#This Row],[L_2]])/(3*[[#This Row],[Std_2]])),2),0)</f>
        <v>0</v>
      </c>
      <c r="BF87">
        <v>0</v>
      </c>
      <c r="BG87">
        <v>0</v>
      </c>
      <c r="BH87">
        <v>0</v>
      </c>
      <c r="BI87">
        <v>0</v>
      </c>
      <c r="BJ87">
        <v>0</v>
      </c>
      <c r="BL87">
        <v>234400000</v>
      </c>
      <c r="BM87">
        <v>234400000</v>
      </c>
      <c r="BO87" t="s">
        <v>83</v>
      </c>
      <c r="BP87" t="s">
        <v>105</v>
      </c>
    </row>
    <row r="88" spans="1:68">
      <c r="A88" t="s">
        <v>186</v>
      </c>
      <c r="B88" t="s">
        <v>134</v>
      </c>
      <c r="C88" t="s">
        <v>152</v>
      </c>
      <c r="D88" t="s">
        <v>72</v>
      </c>
      <c r="O88">
        <f>1</f>
        <v>0</v>
      </c>
      <c r="P88">
        <f>1</f>
        <v>0</v>
      </c>
      <c r="Q8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8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88">
        <f>[[#This Row],[U_1]]-[[#This Row],[L_1]]</f>
        <v>0</v>
      </c>
      <c r="T88">
        <f>COUNTIF(Table1[[#This Row],[S0_1]:[S2_1]],"&gt;"&amp;[[#This Row],[U_1]])+COUNTIF(Table1[[#This Row],[S0_1]:[S2_1]],"&lt;"&amp;[[#This Row],[L_1]])</f>
        <v>0</v>
      </c>
      <c r="V88">
        <f>_xlfn.MINIFS(Table1[[#This Row],[S0_1]:[S2_1]],Table1[[#This Row],[S0_1]:[S2_1]],"&gt;="&amp;[[#This Row],[L_1]],Table1[[#This Row],[S0_1]:[S2_1]],"&lt;="&amp;[[#This Row],[U_1]])</f>
        <v>0</v>
      </c>
      <c r="W88">
        <f>_xlfn.MAXIFS(Table1[[#This Row],[S0_1]:[S2_1]],Table1[[#This Row],[S0_1]:[S2_1]],"&gt;="&amp;[[#This Row],[L_1]],Table1[[#This Row],[S0_1]:[S2_1]],"&lt;="&amp;[[#This Row],[U_1]])</f>
        <v>0</v>
      </c>
      <c r="X8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8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88">
        <f>IF([[#This Row],[Std_1]]&gt;0,ROUND([[#This Row],[Range_1]]/(6*[[#This Row],[Std_1]]),2),0)</f>
        <v>0</v>
      </c>
      <c r="AA88">
        <f>IF([[#This Row],[Std_1]]&gt;0,ROUND(MIN(ABS([[#This Row],[U_1]]-[[#This Row],[Mean_1]])/(3*[[#This Row],[Std_1]]),ABS([[#This Row],[Mean_1]]-[[#This Row],[L_1]])/(3*[[#This Row],[Std_1]])),2),0)</f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126400000</v>
      </c>
      <c r="AJ88">
        <v>126400000</v>
      </c>
      <c r="AK88">
        <v>126400000</v>
      </c>
      <c r="AR88">
        <f>1</f>
        <v>0</v>
      </c>
      <c r="AS88">
        <f>1</f>
        <v>0</v>
      </c>
      <c r="AT8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8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88">
        <f>[[#This Row],[U_2]]-[[#This Row],[L_2]]</f>
        <v>0</v>
      </c>
      <c r="AW88">
        <f>COUNTIF(Table1[[#This Row],[S0_2]:[S1_2]],"&gt;"&amp;[[#This Row],[U_2]])+COUNTIF(Table1[[#This Row],[S0_2]:[S1_2]],"&lt;"&amp;[[#This Row],[L_2]])</f>
        <v>0</v>
      </c>
      <c r="AY88">
        <f>_xlfn.MINIFS(Table1[[#This Row],[S0_2]:[S1_2]],Table1[[#This Row],[S0_2]:[S1_2]],"&gt;="&amp;[[#This Row],[L_2]],Table1[[#This Row],[S0_2]:[S1_2]],"&lt;="&amp;[[#This Row],[U_2]])</f>
        <v>0</v>
      </c>
      <c r="AZ88">
        <f>_xlfn.MAXIFS(Table1[[#This Row],[S0_2]:[S1_2]],Table1[[#This Row],[S0_2]:[S1_2]],"&gt;="&amp;[[#This Row],[L_2]],Table1[[#This Row],[S0_2]:[S1_2]],"&lt;="&amp;[[#This Row],[U_2]])</f>
        <v>0</v>
      </c>
      <c r="BA8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8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88">
        <f>IF([[#This Row],[Std_2]]&gt;0,ROUND([[#This Row],[Range_2]]/(6*[[#This Row],[Std_2]]),2),0)</f>
        <v>0</v>
      </c>
      <c r="BD88">
        <f>IF([[#This Row],[Std_2]]&gt;0,ROUND(MIN(ABS([[#This Row],[U_2]]-[[#This Row],[Mean_2]])/(3*[[#This Row],[Std_2]]),ABS([[#This Row],[Mean_2]]-[[#This Row],[L_2]])/(3*[[#This Row],[Std_2]])),2),0)</f>
        <v>0</v>
      </c>
      <c r="BF88">
        <v>0</v>
      </c>
      <c r="BG88">
        <v>0</v>
      </c>
      <c r="BH88">
        <v>0</v>
      </c>
      <c r="BI88">
        <v>0</v>
      </c>
      <c r="BJ88">
        <v>0</v>
      </c>
      <c r="BL88">
        <v>126400000</v>
      </c>
      <c r="BM88">
        <v>126400000</v>
      </c>
      <c r="BO88" t="s">
        <v>73</v>
      </c>
      <c r="BP88" t="s">
        <v>74</v>
      </c>
    </row>
    <row r="89" spans="1:68">
      <c r="A89" t="s">
        <v>187</v>
      </c>
      <c r="B89" t="s">
        <v>134</v>
      </c>
      <c r="C89" t="s">
        <v>152</v>
      </c>
      <c r="D89" t="s">
        <v>76</v>
      </c>
      <c r="O89">
        <f>1</f>
        <v>0</v>
      </c>
      <c r="P89">
        <f>1</f>
        <v>0</v>
      </c>
      <c r="Q8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8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89">
        <f>[[#This Row],[U_1]]-[[#This Row],[L_1]]</f>
        <v>0</v>
      </c>
      <c r="T89">
        <f>COUNTIF(Table1[[#This Row],[S0_1]:[S2_1]],"&gt;"&amp;[[#This Row],[U_1]])+COUNTIF(Table1[[#This Row],[S0_1]:[S2_1]],"&lt;"&amp;[[#This Row],[L_1]])</f>
        <v>0</v>
      </c>
      <c r="V89">
        <f>_xlfn.MINIFS(Table1[[#This Row],[S0_1]:[S2_1]],Table1[[#This Row],[S0_1]:[S2_1]],"&gt;="&amp;[[#This Row],[L_1]],Table1[[#This Row],[S0_1]:[S2_1]],"&lt;="&amp;[[#This Row],[U_1]])</f>
        <v>0</v>
      </c>
      <c r="W89">
        <f>_xlfn.MAXIFS(Table1[[#This Row],[S0_1]:[S2_1]],Table1[[#This Row],[S0_1]:[S2_1]],"&gt;="&amp;[[#This Row],[L_1]],Table1[[#This Row],[S0_1]:[S2_1]],"&lt;="&amp;[[#This Row],[U_1]])</f>
        <v>0</v>
      </c>
      <c r="X8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8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89">
        <f>IF([[#This Row],[Std_1]]&gt;0,ROUND([[#This Row],[Range_1]]/(6*[[#This Row],[Std_1]]),2),0)</f>
        <v>0</v>
      </c>
      <c r="AA89">
        <f>IF([[#This Row],[Std_1]]&gt;0,ROUND(MIN(ABS([[#This Row],[U_1]]-[[#This Row],[Mean_1]])/(3*[[#This Row],[Std_1]]),ABS([[#This Row],[Mean_1]]-[[#This Row],[L_1]])/(3*[[#This Row],[Std_1]])),2),0)</f>
        <v>0</v>
      </c>
      <c r="AC89">
        <v>1</v>
      </c>
      <c r="AD89">
        <v>0</v>
      </c>
      <c r="AE89">
        <v>0</v>
      </c>
      <c r="AF89">
        <v>0</v>
      </c>
      <c r="AG89">
        <v>1</v>
      </c>
      <c r="AI89">
        <v>53420000</v>
      </c>
      <c r="AJ89">
        <v>53300000</v>
      </c>
      <c r="AK89">
        <v>53360000</v>
      </c>
      <c r="AR89">
        <f>1</f>
        <v>0</v>
      </c>
      <c r="AS89">
        <f>1</f>
        <v>0</v>
      </c>
      <c r="AT8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8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89">
        <f>[[#This Row],[U_2]]-[[#This Row],[L_2]]</f>
        <v>0</v>
      </c>
      <c r="AW89">
        <f>COUNTIF(Table1[[#This Row],[S0_2]:[S1_2]],"&gt;"&amp;[[#This Row],[U_2]])+COUNTIF(Table1[[#This Row],[S0_2]:[S1_2]],"&lt;"&amp;[[#This Row],[L_2]])</f>
        <v>0</v>
      </c>
      <c r="AY89">
        <f>_xlfn.MINIFS(Table1[[#This Row],[S0_2]:[S1_2]],Table1[[#This Row],[S0_2]:[S1_2]],"&gt;="&amp;[[#This Row],[L_2]],Table1[[#This Row],[S0_2]:[S1_2]],"&lt;="&amp;[[#This Row],[U_2]])</f>
        <v>0</v>
      </c>
      <c r="AZ89">
        <f>_xlfn.MAXIFS(Table1[[#This Row],[S0_2]:[S1_2]],Table1[[#This Row],[S0_2]:[S1_2]],"&gt;="&amp;[[#This Row],[L_2]],Table1[[#This Row],[S0_2]:[S1_2]],"&lt;="&amp;[[#This Row],[U_2]])</f>
        <v>0</v>
      </c>
      <c r="BA8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8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89">
        <f>IF([[#This Row],[Std_2]]&gt;0,ROUND([[#This Row],[Range_2]]/(6*[[#This Row],[Std_2]]),2),0)</f>
        <v>0</v>
      </c>
      <c r="BD89">
        <f>IF([[#This Row],[Std_2]]&gt;0,ROUND(MIN(ABS([[#This Row],[U_2]]-[[#This Row],[Mean_2]])/(3*[[#This Row],[Std_2]]),ABS([[#This Row],[Mean_2]]-[[#This Row],[L_2]])/(3*[[#This Row],[Std_2]])),2),0)</f>
        <v>0</v>
      </c>
      <c r="BF89">
        <v>1</v>
      </c>
      <c r="BG89">
        <v>0</v>
      </c>
      <c r="BH89">
        <v>0</v>
      </c>
      <c r="BI89">
        <v>0</v>
      </c>
      <c r="BJ89">
        <v>1</v>
      </c>
      <c r="BL89">
        <v>53420000</v>
      </c>
      <c r="BM89">
        <v>53300000</v>
      </c>
      <c r="BO89" t="s">
        <v>73</v>
      </c>
      <c r="BP89" t="s">
        <v>77</v>
      </c>
    </row>
    <row r="90" spans="1:68">
      <c r="A90" t="s">
        <v>188</v>
      </c>
      <c r="B90" t="s">
        <v>134</v>
      </c>
      <c r="C90" t="s">
        <v>152</v>
      </c>
      <c r="D90" t="s">
        <v>79</v>
      </c>
      <c r="O90">
        <f>1</f>
        <v>0</v>
      </c>
      <c r="P90">
        <f>1</f>
        <v>0</v>
      </c>
      <c r="Q9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9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90">
        <f>[[#This Row],[U_1]]-[[#This Row],[L_1]]</f>
        <v>0</v>
      </c>
      <c r="T90">
        <f>COUNTIF(Table1[[#This Row],[S0_1]:[S2_1]],"&gt;"&amp;[[#This Row],[U_1]])+COUNTIF(Table1[[#This Row],[S0_1]:[S2_1]],"&lt;"&amp;[[#This Row],[L_1]])</f>
        <v>0</v>
      </c>
      <c r="V90">
        <f>_xlfn.MINIFS(Table1[[#This Row],[S0_1]:[S2_1]],Table1[[#This Row],[S0_1]:[S2_1]],"&gt;="&amp;[[#This Row],[L_1]],Table1[[#This Row],[S0_1]:[S2_1]],"&lt;="&amp;[[#This Row],[U_1]])</f>
        <v>0</v>
      </c>
      <c r="W90">
        <f>_xlfn.MAXIFS(Table1[[#This Row],[S0_1]:[S2_1]],Table1[[#This Row],[S0_1]:[S2_1]],"&gt;="&amp;[[#This Row],[L_1]],Table1[[#This Row],[S0_1]:[S2_1]],"&lt;="&amp;[[#This Row],[U_1]])</f>
        <v>0</v>
      </c>
      <c r="X9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9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90">
        <f>IF([[#This Row],[Std_1]]&gt;0,ROUND([[#This Row],[Range_1]]/(6*[[#This Row],[Std_1]]),2),0)</f>
        <v>0</v>
      </c>
      <c r="AA90">
        <f>IF([[#This Row],[Std_1]]&gt;0,ROUND(MIN(ABS([[#This Row],[U_1]]-[[#This Row],[Mean_1]])/(3*[[#This Row],[Std_1]]),ABS([[#This Row],[Mean_1]]-[[#This Row],[L_1]])/(3*[[#This Row],[Std_1]])),2),0)</f>
        <v>0</v>
      </c>
      <c r="AC90">
        <v>1</v>
      </c>
      <c r="AD90">
        <v>0</v>
      </c>
      <c r="AE90">
        <v>0</v>
      </c>
      <c r="AF90">
        <v>0</v>
      </c>
      <c r="AG90">
        <v>1</v>
      </c>
      <c r="AI90">
        <v>194000000</v>
      </c>
      <c r="AJ90">
        <v>193800000</v>
      </c>
      <c r="AK90">
        <v>193900000</v>
      </c>
      <c r="AR90">
        <f>1</f>
        <v>0</v>
      </c>
      <c r="AS90">
        <f>1</f>
        <v>0</v>
      </c>
      <c r="AT9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9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90">
        <f>[[#This Row],[U_2]]-[[#This Row],[L_2]]</f>
        <v>0</v>
      </c>
      <c r="AW90">
        <f>COUNTIF(Table1[[#This Row],[S0_2]:[S1_2]],"&gt;"&amp;[[#This Row],[U_2]])+COUNTIF(Table1[[#This Row],[S0_2]:[S1_2]],"&lt;"&amp;[[#This Row],[L_2]])</f>
        <v>0</v>
      </c>
      <c r="AY90">
        <f>_xlfn.MINIFS(Table1[[#This Row],[S0_2]:[S1_2]],Table1[[#This Row],[S0_2]:[S1_2]],"&gt;="&amp;[[#This Row],[L_2]],Table1[[#This Row],[S0_2]:[S1_2]],"&lt;="&amp;[[#This Row],[U_2]])</f>
        <v>0</v>
      </c>
      <c r="AZ90">
        <f>_xlfn.MAXIFS(Table1[[#This Row],[S0_2]:[S1_2]],Table1[[#This Row],[S0_2]:[S1_2]],"&gt;="&amp;[[#This Row],[L_2]],Table1[[#This Row],[S0_2]:[S1_2]],"&lt;="&amp;[[#This Row],[U_2]])</f>
        <v>0</v>
      </c>
      <c r="BA9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9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90">
        <f>IF([[#This Row],[Std_2]]&gt;0,ROUND([[#This Row],[Range_2]]/(6*[[#This Row],[Std_2]]),2),0)</f>
        <v>0</v>
      </c>
      <c r="BD90">
        <f>IF([[#This Row],[Std_2]]&gt;0,ROUND(MIN(ABS([[#This Row],[U_2]]-[[#This Row],[Mean_2]])/(3*[[#This Row],[Std_2]]),ABS([[#This Row],[Mean_2]]-[[#This Row],[L_2]])/(3*[[#This Row],[Std_2]])),2),0)</f>
        <v>0</v>
      </c>
      <c r="BF90">
        <v>1</v>
      </c>
      <c r="BG90">
        <v>0</v>
      </c>
      <c r="BH90">
        <v>0</v>
      </c>
      <c r="BI90">
        <v>0</v>
      </c>
      <c r="BJ90">
        <v>1</v>
      </c>
      <c r="BL90">
        <v>194000000</v>
      </c>
      <c r="BM90">
        <v>193800000</v>
      </c>
      <c r="BO90" t="s">
        <v>73</v>
      </c>
      <c r="BP90" t="s">
        <v>80</v>
      </c>
    </row>
    <row r="91" spans="1:68">
      <c r="A91" t="s">
        <v>189</v>
      </c>
      <c r="B91" t="s">
        <v>134</v>
      </c>
      <c r="C91" t="s">
        <v>152</v>
      </c>
      <c r="D91" t="s">
        <v>82</v>
      </c>
      <c r="O91">
        <f>1</f>
        <v>0</v>
      </c>
      <c r="P91">
        <f>1</f>
        <v>0</v>
      </c>
      <c r="Q9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9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91">
        <f>[[#This Row],[U_1]]-[[#This Row],[L_1]]</f>
        <v>0</v>
      </c>
      <c r="T91">
        <f>COUNTIF(Table1[[#This Row],[S0_1]:[S2_1]],"&gt;"&amp;[[#This Row],[U_1]])+COUNTIF(Table1[[#This Row],[S0_1]:[S2_1]],"&lt;"&amp;[[#This Row],[L_1]])</f>
        <v>0</v>
      </c>
      <c r="V91">
        <f>_xlfn.MINIFS(Table1[[#This Row],[S0_1]:[S2_1]],Table1[[#This Row],[S0_1]:[S2_1]],"&gt;="&amp;[[#This Row],[L_1]],Table1[[#This Row],[S0_1]:[S2_1]],"&lt;="&amp;[[#This Row],[U_1]])</f>
        <v>0</v>
      </c>
      <c r="W91">
        <f>_xlfn.MAXIFS(Table1[[#This Row],[S0_1]:[S2_1]],Table1[[#This Row],[S0_1]:[S2_1]],"&gt;="&amp;[[#This Row],[L_1]],Table1[[#This Row],[S0_1]:[S2_1]],"&lt;="&amp;[[#This Row],[U_1]])</f>
        <v>0</v>
      </c>
      <c r="X9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9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91">
        <f>IF([[#This Row],[Std_1]]&gt;0,ROUND([[#This Row],[Range_1]]/(6*[[#This Row],[Std_1]]),2),0)</f>
        <v>0</v>
      </c>
      <c r="AA91">
        <f>IF([[#This Row],[Std_1]]&gt;0,ROUND(MIN(ABS([[#This Row],[U_1]]-[[#This Row],[Mean_1]])/(3*[[#This Row],[Std_1]]),ABS([[#This Row],[Mean_1]]-[[#This Row],[L_1]])/(3*[[#This Row],[Std_1]])),2),0)</f>
        <v>0</v>
      </c>
      <c r="AC91">
        <v>1</v>
      </c>
      <c r="AD91">
        <v>0</v>
      </c>
      <c r="AE91">
        <v>0</v>
      </c>
      <c r="AF91">
        <v>0</v>
      </c>
      <c r="AG91">
        <v>1</v>
      </c>
      <c r="AI91">
        <v>53810000</v>
      </c>
      <c r="AJ91">
        <v>53740000</v>
      </c>
      <c r="AK91">
        <v>53775000</v>
      </c>
      <c r="AR91">
        <f>1</f>
        <v>0</v>
      </c>
      <c r="AS91">
        <f>1</f>
        <v>0</v>
      </c>
      <c r="AT9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9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91">
        <f>[[#This Row],[U_2]]-[[#This Row],[L_2]]</f>
        <v>0</v>
      </c>
      <c r="AW91">
        <f>COUNTIF(Table1[[#This Row],[S0_2]:[S1_2]],"&gt;"&amp;[[#This Row],[U_2]])+COUNTIF(Table1[[#This Row],[S0_2]:[S1_2]],"&lt;"&amp;[[#This Row],[L_2]])</f>
        <v>0</v>
      </c>
      <c r="AY91">
        <f>_xlfn.MINIFS(Table1[[#This Row],[S0_2]:[S1_2]],Table1[[#This Row],[S0_2]:[S1_2]],"&gt;="&amp;[[#This Row],[L_2]],Table1[[#This Row],[S0_2]:[S1_2]],"&lt;="&amp;[[#This Row],[U_2]])</f>
        <v>0</v>
      </c>
      <c r="AZ91">
        <f>_xlfn.MAXIFS(Table1[[#This Row],[S0_2]:[S1_2]],Table1[[#This Row],[S0_2]:[S1_2]],"&gt;="&amp;[[#This Row],[L_2]],Table1[[#This Row],[S0_2]:[S1_2]],"&lt;="&amp;[[#This Row],[U_2]])</f>
        <v>0</v>
      </c>
      <c r="BA9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9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91">
        <f>IF([[#This Row],[Std_2]]&gt;0,ROUND([[#This Row],[Range_2]]/(6*[[#This Row],[Std_2]]),2),0)</f>
        <v>0</v>
      </c>
      <c r="BD91">
        <f>IF([[#This Row],[Std_2]]&gt;0,ROUND(MIN(ABS([[#This Row],[U_2]]-[[#This Row],[Mean_2]])/(3*[[#This Row],[Std_2]]),ABS([[#This Row],[Mean_2]]-[[#This Row],[L_2]])/(3*[[#This Row],[Std_2]])),2),0)</f>
        <v>0</v>
      </c>
      <c r="BF91">
        <v>1</v>
      </c>
      <c r="BG91">
        <v>0</v>
      </c>
      <c r="BH91">
        <v>0</v>
      </c>
      <c r="BI91">
        <v>0</v>
      </c>
      <c r="BJ91">
        <v>1</v>
      </c>
      <c r="BL91">
        <v>53810000</v>
      </c>
      <c r="BM91">
        <v>53740000</v>
      </c>
      <c r="BO91" t="s">
        <v>83</v>
      </c>
      <c r="BP91" t="s">
        <v>77</v>
      </c>
    </row>
    <row r="92" spans="1:68">
      <c r="A92" t="s">
        <v>190</v>
      </c>
      <c r="B92" t="s">
        <v>134</v>
      </c>
      <c r="C92" t="s">
        <v>152</v>
      </c>
      <c r="D92" t="s">
        <v>85</v>
      </c>
      <c r="O92">
        <f>1</f>
        <v>0</v>
      </c>
      <c r="P92">
        <f>1</f>
        <v>0</v>
      </c>
      <c r="Q9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9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92">
        <f>[[#This Row],[U_1]]-[[#This Row],[L_1]]</f>
        <v>0</v>
      </c>
      <c r="T92">
        <f>COUNTIF(Table1[[#This Row],[S0_1]:[S2_1]],"&gt;"&amp;[[#This Row],[U_1]])+COUNTIF(Table1[[#This Row],[S0_1]:[S2_1]],"&lt;"&amp;[[#This Row],[L_1]])</f>
        <v>0</v>
      </c>
      <c r="V92">
        <f>_xlfn.MINIFS(Table1[[#This Row],[S0_1]:[S2_1]],Table1[[#This Row],[S0_1]:[S2_1]],"&gt;="&amp;[[#This Row],[L_1]],Table1[[#This Row],[S0_1]:[S2_1]],"&lt;="&amp;[[#This Row],[U_1]])</f>
        <v>0</v>
      </c>
      <c r="W92">
        <f>_xlfn.MAXIFS(Table1[[#This Row],[S0_1]:[S2_1]],Table1[[#This Row],[S0_1]:[S2_1]],"&gt;="&amp;[[#This Row],[L_1]],Table1[[#This Row],[S0_1]:[S2_1]],"&lt;="&amp;[[#This Row],[U_1]])</f>
        <v>0</v>
      </c>
      <c r="X9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9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92">
        <f>IF([[#This Row],[Std_1]]&gt;0,ROUND([[#This Row],[Range_1]]/(6*[[#This Row],[Std_1]]),2),0)</f>
        <v>0</v>
      </c>
      <c r="AA92">
        <f>IF([[#This Row],[Std_1]]&gt;0,ROUND(MIN(ABS([[#This Row],[U_1]]-[[#This Row],[Mean_1]])/(3*[[#This Row],[Std_1]]),ABS([[#This Row],[Mean_1]]-[[#This Row],[L_1]])/(3*[[#This Row],[Std_1]])),2),0)</f>
        <v>0</v>
      </c>
      <c r="AC92">
        <v>1</v>
      </c>
      <c r="AD92">
        <v>0</v>
      </c>
      <c r="AE92">
        <v>0</v>
      </c>
      <c r="AF92">
        <v>0</v>
      </c>
      <c r="AG92">
        <v>1</v>
      </c>
      <c r="AI92">
        <v>193800000</v>
      </c>
      <c r="AJ92">
        <v>193600000</v>
      </c>
      <c r="AK92">
        <v>193700000</v>
      </c>
      <c r="AR92">
        <f>1</f>
        <v>0</v>
      </c>
      <c r="AS92">
        <f>1</f>
        <v>0</v>
      </c>
      <c r="AT9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9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92">
        <f>[[#This Row],[U_2]]-[[#This Row],[L_2]]</f>
        <v>0</v>
      </c>
      <c r="AW92">
        <f>COUNTIF(Table1[[#This Row],[S0_2]:[S1_2]],"&gt;"&amp;[[#This Row],[U_2]])+COUNTIF(Table1[[#This Row],[S0_2]:[S1_2]],"&lt;"&amp;[[#This Row],[L_2]])</f>
        <v>0</v>
      </c>
      <c r="AY92">
        <f>_xlfn.MINIFS(Table1[[#This Row],[S0_2]:[S1_2]],Table1[[#This Row],[S0_2]:[S1_2]],"&gt;="&amp;[[#This Row],[L_2]],Table1[[#This Row],[S0_2]:[S1_2]],"&lt;="&amp;[[#This Row],[U_2]])</f>
        <v>0</v>
      </c>
      <c r="AZ92">
        <f>_xlfn.MAXIFS(Table1[[#This Row],[S0_2]:[S1_2]],Table1[[#This Row],[S0_2]:[S1_2]],"&gt;="&amp;[[#This Row],[L_2]],Table1[[#This Row],[S0_2]:[S1_2]],"&lt;="&amp;[[#This Row],[U_2]])</f>
        <v>0</v>
      </c>
      <c r="BA9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9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92">
        <f>IF([[#This Row],[Std_2]]&gt;0,ROUND([[#This Row],[Range_2]]/(6*[[#This Row],[Std_2]]),2),0)</f>
        <v>0</v>
      </c>
      <c r="BD92">
        <f>IF([[#This Row],[Std_2]]&gt;0,ROUND(MIN(ABS([[#This Row],[U_2]]-[[#This Row],[Mean_2]])/(3*[[#This Row],[Std_2]]),ABS([[#This Row],[Mean_2]]-[[#This Row],[L_2]])/(3*[[#This Row],[Std_2]])),2),0)</f>
        <v>0</v>
      </c>
      <c r="BF92">
        <v>1</v>
      </c>
      <c r="BG92">
        <v>0</v>
      </c>
      <c r="BH92">
        <v>0</v>
      </c>
      <c r="BI92">
        <v>0</v>
      </c>
      <c r="BJ92">
        <v>1</v>
      </c>
      <c r="BL92">
        <v>193800000</v>
      </c>
      <c r="BM92">
        <v>193600000</v>
      </c>
      <c r="BO92" t="s">
        <v>83</v>
      </c>
      <c r="BP92" t="s">
        <v>80</v>
      </c>
    </row>
    <row r="93" spans="1:68">
      <c r="A93" t="s">
        <v>191</v>
      </c>
      <c r="B93" t="s">
        <v>134</v>
      </c>
      <c r="C93" t="s">
        <v>152</v>
      </c>
      <c r="D93" t="s">
        <v>87</v>
      </c>
      <c r="O93">
        <f>1</f>
        <v>0</v>
      </c>
      <c r="P93">
        <f>1</f>
        <v>0</v>
      </c>
      <c r="Q9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9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93">
        <f>[[#This Row],[U_1]]-[[#This Row],[L_1]]</f>
        <v>0</v>
      </c>
      <c r="T93">
        <f>COUNTIF(Table1[[#This Row],[S0_1]:[S2_1]],"&gt;"&amp;[[#This Row],[U_1]])+COUNTIF(Table1[[#This Row],[S0_1]:[S2_1]],"&lt;"&amp;[[#This Row],[L_1]])</f>
        <v>0</v>
      </c>
      <c r="V93">
        <f>_xlfn.MINIFS(Table1[[#This Row],[S0_1]:[S2_1]],Table1[[#This Row],[S0_1]:[S2_1]],"&gt;="&amp;[[#This Row],[L_1]],Table1[[#This Row],[S0_1]:[S2_1]],"&lt;="&amp;[[#This Row],[U_1]])</f>
        <v>0</v>
      </c>
      <c r="W93">
        <f>_xlfn.MAXIFS(Table1[[#This Row],[S0_1]:[S2_1]],Table1[[#This Row],[S0_1]:[S2_1]],"&gt;="&amp;[[#This Row],[L_1]],Table1[[#This Row],[S0_1]:[S2_1]],"&lt;="&amp;[[#This Row],[U_1]])</f>
        <v>0</v>
      </c>
      <c r="X9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9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93">
        <f>IF([[#This Row],[Std_1]]&gt;0,ROUND([[#This Row],[Range_1]]/(6*[[#This Row],[Std_1]]),2),0)</f>
        <v>0</v>
      </c>
      <c r="AA93">
        <f>IF([[#This Row],[Std_1]]&gt;0,ROUND(MIN(ABS([[#This Row],[U_1]]-[[#This Row],[Mean_1]])/(3*[[#This Row],[Std_1]]),ABS([[#This Row],[Mean_1]]-[[#This Row],[L_1]])/(3*[[#This Row],[Std_1]])),2),0)</f>
        <v>0</v>
      </c>
      <c r="AC93">
        <v>1</v>
      </c>
      <c r="AD93">
        <v>0</v>
      </c>
      <c r="AE93">
        <v>0</v>
      </c>
      <c r="AF93">
        <v>0</v>
      </c>
      <c r="AG93">
        <v>1</v>
      </c>
      <c r="AI93">
        <v>125900000</v>
      </c>
      <c r="AJ93">
        <v>125700000</v>
      </c>
      <c r="AK93">
        <v>125800000</v>
      </c>
      <c r="AR93">
        <f>1</f>
        <v>0</v>
      </c>
      <c r="AS93">
        <f>1</f>
        <v>0</v>
      </c>
      <c r="AT9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9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93">
        <f>[[#This Row],[U_2]]-[[#This Row],[L_2]]</f>
        <v>0</v>
      </c>
      <c r="AW93">
        <f>COUNTIF(Table1[[#This Row],[S0_2]:[S1_2]],"&gt;"&amp;[[#This Row],[U_2]])+COUNTIF(Table1[[#This Row],[S0_2]:[S1_2]],"&lt;"&amp;[[#This Row],[L_2]])</f>
        <v>0</v>
      </c>
      <c r="AY93">
        <f>_xlfn.MINIFS(Table1[[#This Row],[S0_2]:[S1_2]],Table1[[#This Row],[S0_2]:[S1_2]],"&gt;="&amp;[[#This Row],[L_2]],Table1[[#This Row],[S0_2]:[S1_2]],"&lt;="&amp;[[#This Row],[U_2]])</f>
        <v>0</v>
      </c>
      <c r="AZ93">
        <f>_xlfn.MAXIFS(Table1[[#This Row],[S0_2]:[S1_2]],Table1[[#This Row],[S0_2]:[S1_2]],"&gt;="&amp;[[#This Row],[L_2]],Table1[[#This Row],[S0_2]:[S1_2]],"&lt;="&amp;[[#This Row],[U_2]])</f>
        <v>0</v>
      </c>
      <c r="BA9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9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93">
        <f>IF([[#This Row],[Std_2]]&gt;0,ROUND([[#This Row],[Range_2]]/(6*[[#This Row],[Std_2]]),2),0)</f>
        <v>0</v>
      </c>
      <c r="BD93">
        <f>IF([[#This Row],[Std_2]]&gt;0,ROUND(MIN(ABS([[#This Row],[U_2]]-[[#This Row],[Mean_2]])/(3*[[#This Row],[Std_2]]),ABS([[#This Row],[Mean_2]]-[[#This Row],[L_2]])/(3*[[#This Row],[Std_2]])),2),0)</f>
        <v>0</v>
      </c>
      <c r="BF93">
        <v>1</v>
      </c>
      <c r="BG93">
        <v>0</v>
      </c>
      <c r="BH93">
        <v>0</v>
      </c>
      <c r="BI93">
        <v>0</v>
      </c>
      <c r="BJ93">
        <v>1</v>
      </c>
      <c r="BL93">
        <v>125900000</v>
      </c>
      <c r="BM93">
        <v>125700000</v>
      </c>
      <c r="BO93" t="s">
        <v>83</v>
      </c>
      <c r="BP93" t="s">
        <v>74</v>
      </c>
    </row>
    <row r="94" spans="1:68">
      <c r="A94" t="s">
        <v>192</v>
      </c>
      <c r="B94" t="s">
        <v>134</v>
      </c>
      <c r="C94" t="s">
        <v>152</v>
      </c>
      <c r="D94" t="s">
        <v>89</v>
      </c>
      <c r="O94">
        <f>1</f>
        <v>0</v>
      </c>
      <c r="P94">
        <f>1</f>
        <v>0</v>
      </c>
      <c r="Q9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9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94">
        <f>[[#This Row],[U_1]]-[[#This Row],[L_1]]</f>
        <v>0</v>
      </c>
      <c r="T94">
        <f>COUNTIF(Table1[[#This Row],[S0_1]:[S2_1]],"&gt;"&amp;[[#This Row],[U_1]])+COUNTIF(Table1[[#This Row],[S0_1]:[S2_1]],"&lt;"&amp;[[#This Row],[L_1]])</f>
        <v>0</v>
      </c>
      <c r="V94">
        <f>_xlfn.MINIFS(Table1[[#This Row],[S0_1]:[S2_1]],Table1[[#This Row],[S0_1]:[S2_1]],"&gt;="&amp;[[#This Row],[L_1]],Table1[[#This Row],[S0_1]:[S2_1]],"&lt;="&amp;[[#This Row],[U_1]])</f>
        <v>0</v>
      </c>
      <c r="W94">
        <f>_xlfn.MAXIFS(Table1[[#This Row],[S0_1]:[S2_1]],Table1[[#This Row],[S0_1]:[S2_1]],"&gt;="&amp;[[#This Row],[L_1]],Table1[[#This Row],[S0_1]:[S2_1]],"&lt;="&amp;[[#This Row],[U_1]])</f>
        <v>0</v>
      </c>
      <c r="X9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9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94">
        <f>IF([[#This Row],[Std_1]]&gt;0,ROUND([[#This Row],[Range_1]]/(6*[[#This Row],[Std_1]]),2),0)</f>
        <v>0</v>
      </c>
      <c r="AA94">
        <f>IF([[#This Row],[Std_1]]&gt;0,ROUND(MIN(ABS([[#This Row],[U_1]]-[[#This Row],[Mean_1]])/(3*[[#This Row],[Std_1]]),ABS([[#This Row],[Mean_1]]-[[#This Row],[L_1]])/(3*[[#This Row],[Std_1]])),2),0)</f>
        <v>0</v>
      </c>
      <c r="AC94">
        <v>1</v>
      </c>
      <c r="AD94">
        <v>0</v>
      </c>
      <c r="AE94">
        <v>0</v>
      </c>
      <c r="AF94">
        <v>0</v>
      </c>
      <c r="AG94">
        <v>1</v>
      </c>
      <c r="AI94">
        <v>98370000</v>
      </c>
      <c r="AJ94">
        <v>98240000</v>
      </c>
      <c r="AK94">
        <v>98305000</v>
      </c>
      <c r="AR94">
        <f>1</f>
        <v>0</v>
      </c>
      <c r="AS94">
        <f>1</f>
        <v>0</v>
      </c>
      <c r="AT9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9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94">
        <f>[[#This Row],[U_2]]-[[#This Row],[L_2]]</f>
        <v>0</v>
      </c>
      <c r="AW94">
        <f>COUNTIF(Table1[[#This Row],[S0_2]:[S1_2]],"&gt;"&amp;[[#This Row],[U_2]])+COUNTIF(Table1[[#This Row],[S0_2]:[S1_2]],"&lt;"&amp;[[#This Row],[L_2]])</f>
        <v>0</v>
      </c>
      <c r="AY94">
        <f>_xlfn.MINIFS(Table1[[#This Row],[S0_2]:[S1_2]],Table1[[#This Row],[S0_2]:[S1_2]],"&gt;="&amp;[[#This Row],[L_2]],Table1[[#This Row],[S0_2]:[S1_2]],"&lt;="&amp;[[#This Row],[U_2]])</f>
        <v>0</v>
      </c>
      <c r="AZ94">
        <f>_xlfn.MAXIFS(Table1[[#This Row],[S0_2]:[S1_2]],Table1[[#This Row],[S0_2]:[S1_2]],"&gt;="&amp;[[#This Row],[L_2]],Table1[[#This Row],[S0_2]:[S1_2]],"&lt;="&amp;[[#This Row],[U_2]])</f>
        <v>0</v>
      </c>
      <c r="BA9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9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94">
        <f>IF([[#This Row],[Std_2]]&gt;0,ROUND([[#This Row],[Range_2]]/(6*[[#This Row],[Std_2]]),2),0)</f>
        <v>0</v>
      </c>
      <c r="BD94">
        <f>IF([[#This Row],[Std_2]]&gt;0,ROUND(MIN(ABS([[#This Row],[U_2]]-[[#This Row],[Mean_2]])/(3*[[#This Row],[Std_2]]),ABS([[#This Row],[Mean_2]]-[[#This Row],[L_2]])/(3*[[#This Row],[Std_2]])),2),0)</f>
        <v>0</v>
      </c>
      <c r="BF94">
        <v>1</v>
      </c>
      <c r="BG94">
        <v>0</v>
      </c>
      <c r="BH94">
        <v>0</v>
      </c>
      <c r="BI94">
        <v>0</v>
      </c>
      <c r="BJ94">
        <v>1</v>
      </c>
      <c r="BL94">
        <v>98370000</v>
      </c>
      <c r="BM94">
        <v>98240000</v>
      </c>
      <c r="BO94" t="s">
        <v>73</v>
      </c>
      <c r="BP94" t="s">
        <v>90</v>
      </c>
    </row>
    <row r="95" spans="1:68">
      <c r="A95" t="s">
        <v>193</v>
      </c>
      <c r="B95" t="s">
        <v>134</v>
      </c>
      <c r="C95" t="s">
        <v>152</v>
      </c>
      <c r="D95" t="s">
        <v>92</v>
      </c>
      <c r="O95">
        <f>1</f>
        <v>0</v>
      </c>
      <c r="P95">
        <f>1</f>
        <v>0</v>
      </c>
      <c r="Q9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9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95">
        <f>[[#This Row],[U_1]]-[[#This Row],[L_1]]</f>
        <v>0</v>
      </c>
      <c r="T95">
        <f>COUNTIF(Table1[[#This Row],[S0_1]:[S2_1]],"&gt;"&amp;[[#This Row],[U_1]])+COUNTIF(Table1[[#This Row],[S0_1]:[S2_1]],"&lt;"&amp;[[#This Row],[L_1]])</f>
        <v>0</v>
      </c>
      <c r="V95">
        <f>_xlfn.MINIFS(Table1[[#This Row],[S0_1]:[S2_1]],Table1[[#This Row],[S0_1]:[S2_1]],"&gt;="&amp;[[#This Row],[L_1]],Table1[[#This Row],[S0_1]:[S2_1]],"&lt;="&amp;[[#This Row],[U_1]])</f>
        <v>0</v>
      </c>
      <c r="W95">
        <f>_xlfn.MAXIFS(Table1[[#This Row],[S0_1]:[S2_1]],Table1[[#This Row],[S0_1]:[S2_1]],"&gt;="&amp;[[#This Row],[L_1]],Table1[[#This Row],[S0_1]:[S2_1]],"&lt;="&amp;[[#This Row],[U_1]])</f>
        <v>0</v>
      </c>
      <c r="X9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9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95">
        <f>IF([[#This Row],[Std_1]]&gt;0,ROUND([[#This Row],[Range_1]]/(6*[[#This Row],[Std_1]]),2),0)</f>
        <v>0</v>
      </c>
      <c r="AA95">
        <f>IF([[#This Row],[Std_1]]&gt;0,ROUND(MIN(ABS([[#This Row],[U_1]]-[[#This Row],[Mean_1]])/(3*[[#This Row],[Std_1]]),ABS([[#This Row],[Mean_1]]-[[#This Row],[L_1]])/(3*[[#This Row],[Std_1]])),2),0)</f>
        <v>0</v>
      </c>
      <c r="AC95">
        <v>1</v>
      </c>
      <c r="AD95">
        <v>0</v>
      </c>
      <c r="AE95">
        <v>0</v>
      </c>
      <c r="AF95">
        <v>0</v>
      </c>
      <c r="AG95">
        <v>1</v>
      </c>
      <c r="AI95">
        <v>68450000</v>
      </c>
      <c r="AJ95">
        <v>68380000</v>
      </c>
      <c r="AK95">
        <v>68415000</v>
      </c>
      <c r="AR95">
        <f>1</f>
        <v>0</v>
      </c>
      <c r="AS95">
        <f>1</f>
        <v>0</v>
      </c>
      <c r="AT9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9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95">
        <f>[[#This Row],[U_2]]-[[#This Row],[L_2]]</f>
        <v>0</v>
      </c>
      <c r="AW95">
        <f>COUNTIF(Table1[[#This Row],[S0_2]:[S1_2]],"&gt;"&amp;[[#This Row],[U_2]])+COUNTIF(Table1[[#This Row],[S0_2]:[S1_2]],"&lt;"&amp;[[#This Row],[L_2]])</f>
        <v>0</v>
      </c>
      <c r="AY95">
        <f>_xlfn.MINIFS(Table1[[#This Row],[S0_2]:[S1_2]],Table1[[#This Row],[S0_2]:[S1_2]],"&gt;="&amp;[[#This Row],[L_2]],Table1[[#This Row],[S0_2]:[S1_2]],"&lt;="&amp;[[#This Row],[U_2]])</f>
        <v>0</v>
      </c>
      <c r="AZ95">
        <f>_xlfn.MAXIFS(Table1[[#This Row],[S0_2]:[S1_2]],Table1[[#This Row],[S0_2]:[S1_2]],"&gt;="&amp;[[#This Row],[L_2]],Table1[[#This Row],[S0_2]:[S1_2]],"&lt;="&amp;[[#This Row],[U_2]])</f>
        <v>0</v>
      </c>
      <c r="BA9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9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95">
        <f>IF([[#This Row],[Std_2]]&gt;0,ROUND([[#This Row],[Range_2]]/(6*[[#This Row],[Std_2]]),2),0)</f>
        <v>0</v>
      </c>
      <c r="BD95">
        <f>IF([[#This Row],[Std_2]]&gt;0,ROUND(MIN(ABS([[#This Row],[U_2]]-[[#This Row],[Mean_2]])/(3*[[#This Row],[Std_2]]),ABS([[#This Row],[Mean_2]]-[[#This Row],[L_2]])/(3*[[#This Row],[Std_2]])),2),0)</f>
        <v>0</v>
      </c>
      <c r="BF95">
        <v>1</v>
      </c>
      <c r="BG95">
        <v>0</v>
      </c>
      <c r="BH95">
        <v>0</v>
      </c>
      <c r="BI95">
        <v>0</v>
      </c>
      <c r="BJ95">
        <v>1</v>
      </c>
      <c r="BL95">
        <v>68450000</v>
      </c>
      <c r="BM95">
        <v>68380000</v>
      </c>
      <c r="BO95" t="s">
        <v>73</v>
      </c>
      <c r="BP95" t="s">
        <v>93</v>
      </c>
    </row>
    <row r="96" spans="1:68">
      <c r="A96" t="s">
        <v>194</v>
      </c>
      <c r="B96" t="s">
        <v>134</v>
      </c>
      <c r="C96" t="s">
        <v>152</v>
      </c>
      <c r="D96" t="s">
        <v>95</v>
      </c>
      <c r="O96">
        <f>1</f>
        <v>0</v>
      </c>
      <c r="P96">
        <f>1</f>
        <v>0</v>
      </c>
      <c r="Q9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9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96">
        <f>[[#This Row],[U_1]]-[[#This Row],[L_1]]</f>
        <v>0</v>
      </c>
      <c r="T96">
        <f>COUNTIF(Table1[[#This Row],[S0_1]:[S2_1]],"&gt;"&amp;[[#This Row],[U_1]])+COUNTIF(Table1[[#This Row],[S0_1]:[S2_1]],"&lt;"&amp;[[#This Row],[L_1]])</f>
        <v>0</v>
      </c>
      <c r="V96">
        <f>_xlfn.MINIFS(Table1[[#This Row],[S0_1]:[S2_1]],Table1[[#This Row],[S0_1]:[S2_1]],"&gt;="&amp;[[#This Row],[L_1]],Table1[[#This Row],[S0_1]:[S2_1]],"&lt;="&amp;[[#This Row],[U_1]])</f>
        <v>0</v>
      </c>
      <c r="W96">
        <f>_xlfn.MAXIFS(Table1[[#This Row],[S0_1]:[S2_1]],Table1[[#This Row],[S0_1]:[S2_1]],"&gt;="&amp;[[#This Row],[L_1]],Table1[[#This Row],[S0_1]:[S2_1]],"&lt;="&amp;[[#This Row],[U_1]])</f>
        <v>0</v>
      </c>
      <c r="X9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9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96">
        <f>IF([[#This Row],[Std_1]]&gt;0,ROUND([[#This Row],[Range_1]]/(6*[[#This Row],[Std_1]]),2),0)</f>
        <v>0</v>
      </c>
      <c r="AA96">
        <f>IF([[#This Row],[Std_1]]&gt;0,ROUND(MIN(ABS([[#This Row],[U_1]]-[[#This Row],[Mean_1]])/(3*[[#This Row],[Std_1]]),ABS([[#This Row],[Mean_1]]-[[#This Row],[L_1]])/(3*[[#This Row],[Std_1]])),2),0)</f>
        <v>0</v>
      </c>
      <c r="AC96">
        <v>1</v>
      </c>
      <c r="AD96">
        <v>0</v>
      </c>
      <c r="AE96">
        <v>0</v>
      </c>
      <c r="AF96">
        <v>0</v>
      </c>
      <c r="AG96">
        <v>1</v>
      </c>
      <c r="AI96">
        <v>53680000</v>
      </c>
      <c r="AJ96">
        <v>53550000</v>
      </c>
      <c r="AK96">
        <v>53615000</v>
      </c>
      <c r="AR96">
        <f>1</f>
        <v>0</v>
      </c>
      <c r="AS96">
        <f>1</f>
        <v>0</v>
      </c>
      <c r="AT9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9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96">
        <f>[[#This Row],[U_2]]-[[#This Row],[L_2]]</f>
        <v>0</v>
      </c>
      <c r="AW96">
        <f>COUNTIF(Table1[[#This Row],[S0_2]:[S1_2]],"&gt;"&amp;[[#This Row],[U_2]])+COUNTIF(Table1[[#This Row],[S0_2]:[S1_2]],"&lt;"&amp;[[#This Row],[L_2]])</f>
        <v>0</v>
      </c>
      <c r="AY96">
        <f>_xlfn.MINIFS(Table1[[#This Row],[S0_2]:[S1_2]],Table1[[#This Row],[S0_2]:[S1_2]],"&gt;="&amp;[[#This Row],[L_2]],Table1[[#This Row],[S0_2]:[S1_2]],"&lt;="&amp;[[#This Row],[U_2]])</f>
        <v>0</v>
      </c>
      <c r="AZ96">
        <f>_xlfn.MAXIFS(Table1[[#This Row],[S0_2]:[S1_2]],Table1[[#This Row],[S0_2]:[S1_2]],"&gt;="&amp;[[#This Row],[L_2]],Table1[[#This Row],[S0_2]:[S1_2]],"&lt;="&amp;[[#This Row],[U_2]])</f>
        <v>0</v>
      </c>
      <c r="BA9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9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96">
        <f>IF([[#This Row],[Std_2]]&gt;0,ROUND([[#This Row],[Range_2]]/(6*[[#This Row],[Std_2]]),2),0)</f>
        <v>0</v>
      </c>
      <c r="BD96">
        <f>IF([[#This Row],[Std_2]]&gt;0,ROUND(MIN(ABS([[#This Row],[U_2]]-[[#This Row],[Mean_2]])/(3*[[#This Row],[Std_2]]),ABS([[#This Row],[Mean_2]]-[[#This Row],[L_2]])/(3*[[#This Row],[Std_2]])),2),0)</f>
        <v>0</v>
      </c>
      <c r="BF96">
        <v>1</v>
      </c>
      <c r="BG96">
        <v>0</v>
      </c>
      <c r="BH96">
        <v>0</v>
      </c>
      <c r="BI96">
        <v>0</v>
      </c>
      <c r="BJ96">
        <v>1</v>
      </c>
      <c r="BL96">
        <v>53680000</v>
      </c>
      <c r="BM96">
        <v>53550000</v>
      </c>
      <c r="BO96" t="s">
        <v>96</v>
      </c>
      <c r="BP96" t="s">
        <v>77</v>
      </c>
    </row>
    <row r="97" spans="1:68">
      <c r="A97" t="s">
        <v>195</v>
      </c>
      <c r="B97" t="s">
        <v>134</v>
      </c>
      <c r="C97" t="s">
        <v>152</v>
      </c>
      <c r="D97" t="s">
        <v>98</v>
      </c>
      <c r="O97">
        <f>1</f>
        <v>0</v>
      </c>
      <c r="P97">
        <f>1</f>
        <v>0</v>
      </c>
      <c r="Q9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9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97">
        <f>[[#This Row],[U_1]]-[[#This Row],[L_1]]</f>
        <v>0</v>
      </c>
      <c r="T97">
        <f>COUNTIF(Table1[[#This Row],[S0_1]:[S2_1]],"&gt;"&amp;[[#This Row],[U_1]])+COUNTIF(Table1[[#This Row],[S0_1]:[S2_1]],"&lt;"&amp;[[#This Row],[L_1]])</f>
        <v>0</v>
      </c>
      <c r="V97">
        <f>_xlfn.MINIFS(Table1[[#This Row],[S0_1]:[S2_1]],Table1[[#This Row],[S0_1]:[S2_1]],"&gt;="&amp;[[#This Row],[L_1]],Table1[[#This Row],[S0_1]:[S2_1]],"&lt;="&amp;[[#This Row],[U_1]])</f>
        <v>0</v>
      </c>
      <c r="W97">
        <f>_xlfn.MAXIFS(Table1[[#This Row],[S0_1]:[S2_1]],Table1[[#This Row],[S0_1]:[S2_1]],"&gt;="&amp;[[#This Row],[L_1]],Table1[[#This Row],[S0_1]:[S2_1]],"&lt;="&amp;[[#This Row],[U_1]])</f>
        <v>0</v>
      </c>
      <c r="X9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9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97">
        <f>IF([[#This Row],[Std_1]]&gt;0,ROUND([[#This Row],[Range_1]]/(6*[[#This Row],[Std_1]]),2),0)</f>
        <v>0</v>
      </c>
      <c r="AA97">
        <f>IF([[#This Row],[Std_1]]&gt;0,ROUND(MIN(ABS([[#This Row],[U_1]]-[[#This Row],[Mean_1]])/(3*[[#This Row],[Std_1]]),ABS([[#This Row],[Mean_1]]-[[#This Row],[L_1]])/(3*[[#This Row],[Std_1]])),2),0)</f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66270000</v>
      </c>
      <c r="AJ97">
        <v>66270000</v>
      </c>
      <c r="AK97">
        <v>66270000</v>
      </c>
      <c r="AR97">
        <f>1</f>
        <v>0</v>
      </c>
      <c r="AS97">
        <f>1</f>
        <v>0</v>
      </c>
      <c r="AT9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9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97">
        <f>[[#This Row],[U_2]]-[[#This Row],[L_2]]</f>
        <v>0</v>
      </c>
      <c r="AW97">
        <f>COUNTIF(Table1[[#This Row],[S0_2]:[S1_2]],"&gt;"&amp;[[#This Row],[U_2]])+COUNTIF(Table1[[#This Row],[S0_2]:[S1_2]],"&lt;"&amp;[[#This Row],[L_2]])</f>
        <v>0</v>
      </c>
      <c r="AY97">
        <f>_xlfn.MINIFS(Table1[[#This Row],[S0_2]:[S1_2]],Table1[[#This Row],[S0_2]:[S1_2]],"&gt;="&amp;[[#This Row],[L_2]],Table1[[#This Row],[S0_2]:[S1_2]],"&lt;="&amp;[[#This Row],[U_2]])</f>
        <v>0</v>
      </c>
      <c r="AZ97">
        <f>_xlfn.MAXIFS(Table1[[#This Row],[S0_2]:[S1_2]],Table1[[#This Row],[S0_2]:[S1_2]],"&gt;="&amp;[[#This Row],[L_2]],Table1[[#This Row],[S0_2]:[S1_2]],"&lt;="&amp;[[#This Row],[U_2]])</f>
        <v>0</v>
      </c>
      <c r="BA9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9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97">
        <f>IF([[#This Row],[Std_2]]&gt;0,ROUND([[#This Row],[Range_2]]/(6*[[#This Row],[Std_2]]),2),0)</f>
        <v>0</v>
      </c>
      <c r="BD97">
        <f>IF([[#This Row],[Std_2]]&gt;0,ROUND(MIN(ABS([[#This Row],[U_2]]-[[#This Row],[Mean_2]])/(3*[[#This Row],[Std_2]]),ABS([[#This Row],[Mean_2]]-[[#This Row],[L_2]])/(3*[[#This Row],[Std_2]])),2),0)</f>
        <v>0</v>
      </c>
      <c r="BF97">
        <v>0</v>
      </c>
      <c r="BG97">
        <v>0</v>
      </c>
      <c r="BH97">
        <v>0</v>
      </c>
      <c r="BI97">
        <v>0</v>
      </c>
      <c r="BJ97">
        <v>0</v>
      </c>
      <c r="BL97">
        <v>66270000</v>
      </c>
      <c r="BM97">
        <v>66270000</v>
      </c>
      <c r="BO97" t="s">
        <v>83</v>
      </c>
      <c r="BP97" t="s">
        <v>93</v>
      </c>
    </row>
    <row r="98" spans="1:68">
      <c r="A98" t="s">
        <v>196</v>
      </c>
      <c r="B98" t="s">
        <v>134</v>
      </c>
      <c r="C98" t="s">
        <v>152</v>
      </c>
      <c r="D98" t="s">
        <v>100</v>
      </c>
      <c r="O98">
        <f>1</f>
        <v>0</v>
      </c>
      <c r="P98">
        <f>1</f>
        <v>0</v>
      </c>
      <c r="Q9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9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98">
        <f>[[#This Row],[U_1]]-[[#This Row],[L_1]]</f>
        <v>0</v>
      </c>
      <c r="T98">
        <f>COUNTIF(Table1[[#This Row],[S0_1]:[S2_1]],"&gt;"&amp;[[#This Row],[U_1]])+COUNTIF(Table1[[#This Row],[S0_1]:[S2_1]],"&lt;"&amp;[[#This Row],[L_1]])</f>
        <v>0</v>
      </c>
      <c r="V98">
        <f>_xlfn.MINIFS(Table1[[#This Row],[S0_1]:[S2_1]],Table1[[#This Row],[S0_1]:[S2_1]],"&gt;="&amp;[[#This Row],[L_1]],Table1[[#This Row],[S0_1]:[S2_1]],"&lt;="&amp;[[#This Row],[U_1]])</f>
        <v>0</v>
      </c>
      <c r="W98">
        <f>_xlfn.MAXIFS(Table1[[#This Row],[S0_1]:[S2_1]],Table1[[#This Row],[S0_1]:[S2_1]],"&gt;="&amp;[[#This Row],[L_1]],Table1[[#This Row],[S0_1]:[S2_1]],"&lt;="&amp;[[#This Row],[U_1]])</f>
        <v>0</v>
      </c>
      <c r="X9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9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98">
        <f>IF([[#This Row],[Std_1]]&gt;0,ROUND([[#This Row],[Range_1]]/(6*[[#This Row],[Std_1]]),2),0)</f>
        <v>0</v>
      </c>
      <c r="AA98">
        <f>IF([[#This Row],[Std_1]]&gt;0,ROUND(MIN(ABS([[#This Row],[U_1]]-[[#This Row],[Mean_1]])/(3*[[#This Row],[Std_1]]),ABS([[#This Row],[Mean_1]]-[[#This Row],[L_1]])/(3*[[#This Row],[Std_1]])),2),0)</f>
        <v>0</v>
      </c>
      <c r="AC98">
        <v>1</v>
      </c>
      <c r="AD98">
        <v>0</v>
      </c>
      <c r="AE98">
        <v>0</v>
      </c>
      <c r="AF98">
        <v>0</v>
      </c>
      <c r="AG98">
        <v>1</v>
      </c>
      <c r="AI98">
        <v>95360000</v>
      </c>
      <c r="AJ98">
        <v>95230000</v>
      </c>
      <c r="AK98">
        <v>95295000</v>
      </c>
      <c r="AR98">
        <f>1</f>
        <v>0</v>
      </c>
      <c r="AS98">
        <f>1</f>
        <v>0</v>
      </c>
      <c r="AT9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9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98">
        <f>[[#This Row],[U_2]]-[[#This Row],[L_2]]</f>
        <v>0</v>
      </c>
      <c r="AW98">
        <f>COUNTIF(Table1[[#This Row],[S0_2]:[S1_2]],"&gt;"&amp;[[#This Row],[U_2]])+COUNTIF(Table1[[#This Row],[S0_2]:[S1_2]],"&lt;"&amp;[[#This Row],[L_2]])</f>
        <v>0</v>
      </c>
      <c r="AY98">
        <f>_xlfn.MINIFS(Table1[[#This Row],[S0_2]:[S1_2]],Table1[[#This Row],[S0_2]:[S1_2]],"&gt;="&amp;[[#This Row],[L_2]],Table1[[#This Row],[S0_2]:[S1_2]],"&lt;="&amp;[[#This Row],[U_2]])</f>
        <v>0</v>
      </c>
      <c r="AZ98">
        <f>_xlfn.MAXIFS(Table1[[#This Row],[S0_2]:[S1_2]],Table1[[#This Row],[S0_2]:[S1_2]],"&gt;="&amp;[[#This Row],[L_2]],Table1[[#This Row],[S0_2]:[S1_2]],"&lt;="&amp;[[#This Row],[U_2]])</f>
        <v>0</v>
      </c>
      <c r="BA9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9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98">
        <f>IF([[#This Row],[Std_2]]&gt;0,ROUND([[#This Row],[Range_2]]/(6*[[#This Row],[Std_2]]),2),0)</f>
        <v>0</v>
      </c>
      <c r="BD98">
        <f>IF([[#This Row],[Std_2]]&gt;0,ROUND(MIN(ABS([[#This Row],[U_2]]-[[#This Row],[Mean_2]])/(3*[[#This Row],[Std_2]]),ABS([[#This Row],[Mean_2]]-[[#This Row],[L_2]])/(3*[[#This Row],[Std_2]])),2),0)</f>
        <v>0</v>
      </c>
      <c r="BF98">
        <v>1</v>
      </c>
      <c r="BG98">
        <v>0</v>
      </c>
      <c r="BH98">
        <v>0</v>
      </c>
      <c r="BI98">
        <v>0</v>
      </c>
      <c r="BJ98">
        <v>1</v>
      </c>
      <c r="BL98">
        <v>95360000</v>
      </c>
      <c r="BM98">
        <v>95230000</v>
      </c>
      <c r="BO98" t="s">
        <v>83</v>
      </c>
      <c r="BP98" t="s">
        <v>90</v>
      </c>
    </row>
    <row r="99" spans="1:68">
      <c r="A99" t="s">
        <v>197</v>
      </c>
      <c r="B99" t="s">
        <v>134</v>
      </c>
      <c r="C99" t="s">
        <v>152</v>
      </c>
      <c r="D99" t="s">
        <v>102</v>
      </c>
      <c r="O99">
        <f>1</f>
        <v>0</v>
      </c>
      <c r="P99">
        <f>1</f>
        <v>0</v>
      </c>
      <c r="Q9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9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99">
        <f>[[#This Row],[U_1]]-[[#This Row],[L_1]]</f>
        <v>0</v>
      </c>
      <c r="T99">
        <f>COUNTIF(Table1[[#This Row],[S0_1]:[S2_1]],"&gt;"&amp;[[#This Row],[U_1]])+COUNTIF(Table1[[#This Row],[S0_1]:[S2_1]],"&lt;"&amp;[[#This Row],[L_1]])</f>
        <v>0</v>
      </c>
      <c r="V99">
        <f>_xlfn.MINIFS(Table1[[#This Row],[S0_1]:[S2_1]],Table1[[#This Row],[S0_1]:[S2_1]],"&gt;="&amp;[[#This Row],[L_1]],Table1[[#This Row],[S0_1]:[S2_1]],"&lt;="&amp;[[#This Row],[U_1]])</f>
        <v>0</v>
      </c>
      <c r="W99">
        <f>_xlfn.MAXIFS(Table1[[#This Row],[S0_1]:[S2_1]],Table1[[#This Row],[S0_1]:[S2_1]],"&gt;="&amp;[[#This Row],[L_1]],Table1[[#This Row],[S0_1]:[S2_1]],"&lt;="&amp;[[#This Row],[U_1]])</f>
        <v>0</v>
      </c>
      <c r="X9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9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99">
        <f>IF([[#This Row],[Std_1]]&gt;0,ROUND([[#This Row],[Range_1]]/(6*[[#This Row],[Std_1]]),2),0)</f>
        <v>0</v>
      </c>
      <c r="AA99">
        <f>IF([[#This Row],[Std_1]]&gt;0,ROUND(MIN(ABS([[#This Row],[U_1]]-[[#This Row],[Mean_1]])/(3*[[#This Row],[Std_1]]),ABS([[#This Row],[Mean_1]]-[[#This Row],[L_1]])/(3*[[#This Row],[Std_1]])),2),0)</f>
        <v>0</v>
      </c>
      <c r="AC99">
        <v>1</v>
      </c>
      <c r="AD99">
        <v>0</v>
      </c>
      <c r="AE99">
        <v>0</v>
      </c>
      <c r="AF99">
        <v>0</v>
      </c>
      <c r="AG99">
        <v>1</v>
      </c>
      <c r="AI99">
        <v>123900000</v>
      </c>
      <c r="AJ99">
        <v>123800000</v>
      </c>
      <c r="AK99">
        <v>123850000</v>
      </c>
      <c r="AR99">
        <f>1</f>
        <v>0</v>
      </c>
      <c r="AS99">
        <f>1</f>
        <v>0</v>
      </c>
      <c r="AT9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9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99">
        <f>[[#This Row],[U_2]]-[[#This Row],[L_2]]</f>
        <v>0</v>
      </c>
      <c r="AW99">
        <f>COUNTIF(Table1[[#This Row],[S0_2]:[S1_2]],"&gt;"&amp;[[#This Row],[U_2]])+COUNTIF(Table1[[#This Row],[S0_2]:[S1_2]],"&lt;"&amp;[[#This Row],[L_2]])</f>
        <v>0</v>
      </c>
      <c r="AY99">
        <f>_xlfn.MINIFS(Table1[[#This Row],[S0_2]:[S1_2]],Table1[[#This Row],[S0_2]:[S1_2]],"&gt;="&amp;[[#This Row],[L_2]],Table1[[#This Row],[S0_2]:[S1_2]],"&lt;="&amp;[[#This Row],[U_2]])</f>
        <v>0</v>
      </c>
      <c r="AZ99">
        <f>_xlfn.MAXIFS(Table1[[#This Row],[S0_2]:[S1_2]],Table1[[#This Row],[S0_2]:[S1_2]],"&gt;="&amp;[[#This Row],[L_2]],Table1[[#This Row],[S0_2]:[S1_2]],"&lt;="&amp;[[#This Row],[U_2]])</f>
        <v>0</v>
      </c>
      <c r="BA9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9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99">
        <f>IF([[#This Row],[Std_2]]&gt;0,ROUND([[#This Row],[Range_2]]/(6*[[#This Row],[Std_2]]),2),0)</f>
        <v>0</v>
      </c>
      <c r="BD99">
        <f>IF([[#This Row],[Std_2]]&gt;0,ROUND(MIN(ABS([[#This Row],[U_2]]-[[#This Row],[Mean_2]])/(3*[[#This Row],[Std_2]]),ABS([[#This Row],[Mean_2]]-[[#This Row],[L_2]])/(3*[[#This Row],[Std_2]])),2),0)</f>
        <v>0</v>
      </c>
      <c r="BF99">
        <v>1</v>
      </c>
      <c r="BG99">
        <v>0</v>
      </c>
      <c r="BH99">
        <v>0</v>
      </c>
      <c r="BI99">
        <v>0</v>
      </c>
      <c r="BJ99">
        <v>1</v>
      </c>
      <c r="BL99">
        <v>123900000</v>
      </c>
      <c r="BM99">
        <v>123800000</v>
      </c>
      <c r="BO99" t="s">
        <v>96</v>
      </c>
      <c r="BP99" t="s">
        <v>74</v>
      </c>
    </row>
    <row r="100" spans="1:68">
      <c r="A100" t="s">
        <v>198</v>
      </c>
      <c r="B100" t="s">
        <v>134</v>
      </c>
      <c r="C100" t="s">
        <v>152</v>
      </c>
      <c r="D100" t="s">
        <v>104</v>
      </c>
      <c r="O100">
        <f>1</f>
        <v>0</v>
      </c>
      <c r="P100">
        <f>1</f>
        <v>0</v>
      </c>
      <c r="Q10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0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00">
        <f>[[#This Row],[U_1]]-[[#This Row],[L_1]]</f>
        <v>0</v>
      </c>
      <c r="T100">
        <f>COUNTIF(Table1[[#This Row],[S0_1]:[S2_1]],"&gt;"&amp;[[#This Row],[U_1]])+COUNTIF(Table1[[#This Row],[S0_1]:[S2_1]],"&lt;"&amp;[[#This Row],[L_1]])</f>
        <v>0</v>
      </c>
      <c r="V100">
        <f>_xlfn.MINIFS(Table1[[#This Row],[S0_1]:[S2_1]],Table1[[#This Row],[S0_1]:[S2_1]],"&gt;="&amp;[[#This Row],[L_1]],Table1[[#This Row],[S0_1]:[S2_1]],"&lt;="&amp;[[#This Row],[U_1]])</f>
        <v>0</v>
      </c>
      <c r="W100">
        <f>_xlfn.MAXIFS(Table1[[#This Row],[S0_1]:[S2_1]],Table1[[#This Row],[S0_1]:[S2_1]],"&gt;="&amp;[[#This Row],[L_1]],Table1[[#This Row],[S0_1]:[S2_1]],"&lt;="&amp;[[#This Row],[U_1]])</f>
        <v>0</v>
      </c>
      <c r="X10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0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00">
        <f>IF([[#This Row],[Std_1]]&gt;0,ROUND([[#This Row],[Range_1]]/(6*[[#This Row],[Std_1]]),2),0)</f>
        <v>0</v>
      </c>
      <c r="AA100">
        <f>IF([[#This Row],[Std_1]]&gt;0,ROUND(MIN(ABS([[#This Row],[U_1]]-[[#This Row],[Mean_1]])/(3*[[#This Row],[Std_1]]),ABS([[#This Row],[Mean_1]]-[[#This Row],[L_1]])/(3*[[#This Row],[Std_1]])),2),0)</f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I100">
        <v>152200000</v>
      </c>
      <c r="AJ100">
        <v>152000000</v>
      </c>
      <c r="AK100">
        <v>152100000</v>
      </c>
      <c r="AR100">
        <f>1</f>
        <v>0</v>
      </c>
      <c r="AS100">
        <f>1</f>
        <v>0</v>
      </c>
      <c r="AT10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0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00">
        <f>[[#This Row],[U_2]]-[[#This Row],[L_2]]</f>
        <v>0</v>
      </c>
      <c r="AW100">
        <f>COUNTIF(Table1[[#This Row],[S0_2]:[S1_2]],"&gt;"&amp;[[#This Row],[U_2]])+COUNTIF(Table1[[#This Row],[S0_2]:[S1_2]],"&lt;"&amp;[[#This Row],[L_2]])</f>
        <v>0</v>
      </c>
      <c r="AY100">
        <f>_xlfn.MINIFS(Table1[[#This Row],[S0_2]:[S1_2]],Table1[[#This Row],[S0_2]:[S1_2]],"&gt;="&amp;[[#This Row],[L_2]],Table1[[#This Row],[S0_2]:[S1_2]],"&lt;="&amp;[[#This Row],[U_2]])</f>
        <v>0</v>
      </c>
      <c r="AZ100">
        <f>_xlfn.MAXIFS(Table1[[#This Row],[S0_2]:[S1_2]],Table1[[#This Row],[S0_2]:[S1_2]],"&gt;="&amp;[[#This Row],[L_2]],Table1[[#This Row],[S0_2]:[S1_2]],"&lt;="&amp;[[#This Row],[U_2]])</f>
        <v>0</v>
      </c>
      <c r="BA10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0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00">
        <f>IF([[#This Row],[Std_2]]&gt;0,ROUND([[#This Row],[Range_2]]/(6*[[#This Row],[Std_2]]),2),0)</f>
        <v>0</v>
      </c>
      <c r="BD100">
        <f>IF([[#This Row],[Std_2]]&gt;0,ROUND(MIN(ABS([[#This Row],[U_2]]-[[#This Row],[Mean_2]])/(3*[[#This Row],[Std_2]]),ABS([[#This Row],[Mean_2]]-[[#This Row],[L_2]])/(3*[[#This Row],[Std_2]])),2),0)</f>
        <v>0</v>
      </c>
      <c r="BF100">
        <v>1</v>
      </c>
      <c r="BG100">
        <v>0</v>
      </c>
      <c r="BH100">
        <v>0</v>
      </c>
      <c r="BI100">
        <v>0</v>
      </c>
      <c r="BJ100">
        <v>1</v>
      </c>
      <c r="BL100">
        <v>152200000</v>
      </c>
      <c r="BM100">
        <v>152000000</v>
      </c>
      <c r="BO100" t="s">
        <v>73</v>
      </c>
      <c r="BP100" t="s">
        <v>105</v>
      </c>
    </row>
    <row r="101" spans="1:68">
      <c r="A101" t="s">
        <v>199</v>
      </c>
      <c r="B101" t="s">
        <v>134</v>
      </c>
      <c r="C101" t="s">
        <v>152</v>
      </c>
      <c r="D101" t="s">
        <v>107</v>
      </c>
      <c r="O101">
        <f>1</f>
        <v>0</v>
      </c>
      <c r="P101">
        <f>1</f>
        <v>0</v>
      </c>
      <c r="Q10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0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01">
        <f>[[#This Row],[U_1]]-[[#This Row],[L_1]]</f>
        <v>0</v>
      </c>
      <c r="T101">
        <f>COUNTIF(Table1[[#This Row],[S0_1]:[S2_1]],"&gt;"&amp;[[#This Row],[U_1]])+COUNTIF(Table1[[#This Row],[S0_1]:[S2_1]],"&lt;"&amp;[[#This Row],[L_1]])</f>
        <v>0</v>
      </c>
      <c r="V101">
        <f>_xlfn.MINIFS(Table1[[#This Row],[S0_1]:[S2_1]],Table1[[#This Row],[S0_1]:[S2_1]],"&gt;="&amp;[[#This Row],[L_1]],Table1[[#This Row],[S0_1]:[S2_1]],"&lt;="&amp;[[#This Row],[U_1]])</f>
        <v>0</v>
      </c>
      <c r="W101">
        <f>_xlfn.MAXIFS(Table1[[#This Row],[S0_1]:[S2_1]],Table1[[#This Row],[S0_1]:[S2_1]],"&gt;="&amp;[[#This Row],[L_1]],Table1[[#This Row],[S0_1]:[S2_1]],"&lt;="&amp;[[#This Row],[U_1]])</f>
        <v>0</v>
      </c>
      <c r="X10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0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01">
        <f>IF([[#This Row],[Std_1]]&gt;0,ROUND([[#This Row],[Range_1]]/(6*[[#This Row],[Std_1]]),2),0)</f>
        <v>0</v>
      </c>
      <c r="AA101">
        <f>IF([[#This Row],[Std_1]]&gt;0,ROUND(MIN(ABS([[#This Row],[U_1]]-[[#This Row],[Mean_1]])/(3*[[#This Row],[Std_1]]),ABS([[#This Row],[Mean_1]]-[[#This Row],[L_1]])/(3*[[#This Row],[Std_1]])),2),0)</f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I101">
        <v>179900000</v>
      </c>
      <c r="AJ101">
        <v>179700000</v>
      </c>
      <c r="AK101">
        <v>179800000</v>
      </c>
      <c r="AR101">
        <f>1</f>
        <v>0</v>
      </c>
      <c r="AS101">
        <f>1</f>
        <v>0</v>
      </c>
      <c r="AT10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0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01">
        <f>[[#This Row],[U_2]]-[[#This Row],[L_2]]</f>
        <v>0</v>
      </c>
      <c r="AW101">
        <f>COUNTIF(Table1[[#This Row],[S0_2]:[S1_2]],"&gt;"&amp;[[#This Row],[U_2]])+COUNTIF(Table1[[#This Row],[S0_2]:[S1_2]],"&lt;"&amp;[[#This Row],[L_2]])</f>
        <v>0</v>
      </c>
      <c r="AY101">
        <f>_xlfn.MINIFS(Table1[[#This Row],[S0_2]:[S1_2]],Table1[[#This Row],[S0_2]:[S1_2]],"&gt;="&amp;[[#This Row],[L_2]],Table1[[#This Row],[S0_2]:[S1_2]],"&lt;="&amp;[[#This Row],[U_2]])</f>
        <v>0</v>
      </c>
      <c r="AZ101">
        <f>_xlfn.MAXIFS(Table1[[#This Row],[S0_2]:[S1_2]],Table1[[#This Row],[S0_2]:[S1_2]],"&gt;="&amp;[[#This Row],[L_2]],Table1[[#This Row],[S0_2]:[S1_2]],"&lt;="&amp;[[#This Row],[U_2]])</f>
        <v>0</v>
      </c>
      <c r="BA10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0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01">
        <f>IF([[#This Row],[Std_2]]&gt;0,ROUND([[#This Row],[Range_2]]/(6*[[#This Row],[Std_2]]),2),0)</f>
        <v>0</v>
      </c>
      <c r="BD101">
        <f>IF([[#This Row],[Std_2]]&gt;0,ROUND(MIN(ABS([[#This Row],[U_2]]-[[#This Row],[Mean_2]])/(3*[[#This Row],[Std_2]]),ABS([[#This Row],[Mean_2]]-[[#This Row],[L_2]])/(3*[[#This Row],[Std_2]])),2),0)</f>
        <v>0</v>
      </c>
      <c r="BF101">
        <v>1</v>
      </c>
      <c r="BG101">
        <v>0</v>
      </c>
      <c r="BH101">
        <v>0</v>
      </c>
      <c r="BI101">
        <v>0</v>
      </c>
      <c r="BJ101">
        <v>1</v>
      </c>
      <c r="BL101">
        <v>179900000</v>
      </c>
      <c r="BM101">
        <v>179700000</v>
      </c>
      <c r="BO101" t="s">
        <v>73</v>
      </c>
      <c r="BP101" t="s">
        <v>108</v>
      </c>
    </row>
    <row r="102" spans="1:68">
      <c r="A102" t="s">
        <v>200</v>
      </c>
      <c r="B102" t="s">
        <v>134</v>
      </c>
      <c r="C102" t="s">
        <v>152</v>
      </c>
      <c r="D102" t="s">
        <v>110</v>
      </c>
      <c r="O102">
        <f>1</f>
        <v>0</v>
      </c>
      <c r="P102">
        <f>1</f>
        <v>0</v>
      </c>
      <c r="Q10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0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02">
        <f>[[#This Row],[U_1]]-[[#This Row],[L_1]]</f>
        <v>0</v>
      </c>
      <c r="T102">
        <f>COUNTIF(Table1[[#This Row],[S0_1]:[S2_1]],"&gt;"&amp;[[#This Row],[U_1]])+COUNTIF(Table1[[#This Row],[S0_1]:[S2_1]],"&lt;"&amp;[[#This Row],[L_1]])</f>
        <v>0</v>
      </c>
      <c r="V102">
        <f>_xlfn.MINIFS(Table1[[#This Row],[S0_1]:[S2_1]],Table1[[#This Row],[S0_1]:[S2_1]],"&gt;="&amp;[[#This Row],[L_1]],Table1[[#This Row],[S0_1]:[S2_1]],"&lt;="&amp;[[#This Row],[U_1]])</f>
        <v>0</v>
      </c>
      <c r="W102">
        <f>_xlfn.MAXIFS(Table1[[#This Row],[S0_1]:[S2_1]],Table1[[#This Row],[S0_1]:[S2_1]],"&gt;="&amp;[[#This Row],[L_1]],Table1[[#This Row],[S0_1]:[S2_1]],"&lt;="&amp;[[#This Row],[U_1]])</f>
        <v>0</v>
      </c>
      <c r="X10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0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02">
        <f>IF([[#This Row],[Std_1]]&gt;0,ROUND([[#This Row],[Range_1]]/(6*[[#This Row],[Std_1]]),2),0)</f>
        <v>0</v>
      </c>
      <c r="AA102">
        <f>IF([[#This Row],[Std_1]]&gt;0,ROUND(MIN(ABS([[#This Row],[U_1]]-[[#This Row],[Mean_1]])/(3*[[#This Row],[Std_1]]),ABS([[#This Row],[Mean_1]]-[[#This Row],[L_1]])/(3*[[#This Row],[Std_1]])),2),0)</f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I102">
        <v>193500000</v>
      </c>
      <c r="AJ102">
        <v>193300000</v>
      </c>
      <c r="AK102">
        <v>193400000</v>
      </c>
      <c r="AR102">
        <f>1</f>
        <v>0</v>
      </c>
      <c r="AS102">
        <f>1</f>
        <v>0</v>
      </c>
      <c r="AT10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0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02">
        <f>[[#This Row],[U_2]]-[[#This Row],[L_2]]</f>
        <v>0</v>
      </c>
      <c r="AW102">
        <f>COUNTIF(Table1[[#This Row],[S0_2]:[S1_2]],"&gt;"&amp;[[#This Row],[U_2]])+COUNTIF(Table1[[#This Row],[S0_2]:[S1_2]],"&lt;"&amp;[[#This Row],[L_2]])</f>
        <v>0</v>
      </c>
      <c r="AY102">
        <f>_xlfn.MINIFS(Table1[[#This Row],[S0_2]:[S1_2]],Table1[[#This Row],[S0_2]:[S1_2]],"&gt;="&amp;[[#This Row],[L_2]],Table1[[#This Row],[S0_2]:[S1_2]],"&lt;="&amp;[[#This Row],[U_2]])</f>
        <v>0</v>
      </c>
      <c r="AZ102">
        <f>_xlfn.MAXIFS(Table1[[#This Row],[S0_2]:[S1_2]],Table1[[#This Row],[S0_2]:[S1_2]],"&gt;="&amp;[[#This Row],[L_2]],Table1[[#This Row],[S0_2]:[S1_2]],"&lt;="&amp;[[#This Row],[U_2]])</f>
        <v>0</v>
      </c>
      <c r="BA10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0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02">
        <f>IF([[#This Row],[Std_2]]&gt;0,ROUND([[#This Row],[Range_2]]/(6*[[#This Row],[Std_2]]),2),0)</f>
        <v>0</v>
      </c>
      <c r="BD102">
        <f>IF([[#This Row],[Std_2]]&gt;0,ROUND(MIN(ABS([[#This Row],[U_2]]-[[#This Row],[Mean_2]])/(3*[[#This Row],[Std_2]]),ABS([[#This Row],[Mean_2]]-[[#This Row],[L_2]])/(3*[[#This Row],[Std_2]])),2),0)</f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L102">
        <v>193500000</v>
      </c>
      <c r="BM102">
        <v>193300000</v>
      </c>
      <c r="BO102" t="s">
        <v>96</v>
      </c>
      <c r="BP102" t="s">
        <v>80</v>
      </c>
    </row>
    <row r="103" spans="1:68">
      <c r="A103" t="s">
        <v>201</v>
      </c>
      <c r="B103" t="s">
        <v>134</v>
      </c>
      <c r="C103" t="s">
        <v>152</v>
      </c>
      <c r="D103" t="s">
        <v>112</v>
      </c>
      <c r="O103">
        <f>1</f>
        <v>0</v>
      </c>
      <c r="P103">
        <f>1</f>
        <v>0</v>
      </c>
      <c r="Q10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0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03">
        <f>[[#This Row],[U_1]]-[[#This Row],[L_1]]</f>
        <v>0</v>
      </c>
      <c r="T103">
        <f>COUNTIF(Table1[[#This Row],[S0_1]:[S2_1]],"&gt;"&amp;[[#This Row],[U_1]])+COUNTIF(Table1[[#This Row],[S0_1]:[S2_1]],"&lt;"&amp;[[#This Row],[L_1]])</f>
        <v>0</v>
      </c>
      <c r="V103">
        <f>_xlfn.MINIFS(Table1[[#This Row],[S0_1]:[S2_1]],Table1[[#This Row],[S0_1]:[S2_1]],"&gt;="&amp;[[#This Row],[L_1]],Table1[[#This Row],[S0_1]:[S2_1]],"&lt;="&amp;[[#This Row],[U_1]])</f>
        <v>0</v>
      </c>
      <c r="W103">
        <f>_xlfn.MAXIFS(Table1[[#This Row],[S0_1]:[S2_1]],Table1[[#This Row],[S0_1]:[S2_1]],"&gt;="&amp;[[#This Row],[L_1]],Table1[[#This Row],[S0_1]:[S2_1]],"&lt;="&amp;[[#This Row],[U_1]])</f>
        <v>0</v>
      </c>
      <c r="X10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0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03">
        <f>IF([[#This Row],[Std_1]]&gt;0,ROUND([[#This Row],[Range_1]]/(6*[[#This Row],[Std_1]]),2),0)</f>
        <v>0</v>
      </c>
      <c r="AA103">
        <f>IF([[#This Row],[Std_1]]&gt;0,ROUND(MIN(ABS([[#This Row],[U_1]]-[[#This Row],[Mean_1]])/(3*[[#This Row],[Std_1]]),ABS([[#This Row],[Mean_1]]-[[#This Row],[L_1]])/(3*[[#This Row],[Std_1]])),2),0)</f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I103">
        <v>181500000</v>
      </c>
      <c r="AJ103">
        <v>181200000</v>
      </c>
      <c r="AK103">
        <v>181350000</v>
      </c>
      <c r="AR103">
        <f>1</f>
        <v>0</v>
      </c>
      <c r="AS103">
        <f>1</f>
        <v>0</v>
      </c>
      <c r="AT10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0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03">
        <f>[[#This Row],[U_2]]-[[#This Row],[L_2]]</f>
        <v>0</v>
      </c>
      <c r="AW103">
        <f>COUNTIF(Table1[[#This Row],[S0_2]:[S1_2]],"&gt;"&amp;[[#This Row],[U_2]])+COUNTIF(Table1[[#This Row],[S0_2]:[S1_2]],"&lt;"&amp;[[#This Row],[L_2]])</f>
        <v>0</v>
      </c>
      <c r="AY103">
        <f>_xlfn.MINIFS(Table1[[#This Row],[S0_2]:[S1_2]],Table1[[#This Row],[S0_2]:[S1_2]],"&gt;="&amp;[[#This Row],[L_2]],Table1[[#This Row],[S0_2]:[S1_2]],"&lt;="&amp;[[#This Row],[U_2]])</f>
        <v>0</v>
      </c>
      <c r="AZ103">
        <f>_xlfn.MAXIFS(Table1[[#This Row],[S0_2]:[S1_2]],Table1[[#This Row],[S0_2]:[S1_2]],"&gt;="&amp;[[#This Row],[L_2]],Table1[[#This Row],[S0_2]:[S1_2]],"&lt;="&amp;[[#This Row],[U_2]])</f>
        <v>0</v>
      </c>
      <c r="BA10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0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03">
        <f>IF([[#This Row],[Std_2]]&gt;0,ROUND([[#This Row],[Range_2]]/(6*[[#This Row],[Std_2]]),2),0)</f>
        <v>0</v>
      </c>
      <c r="BD103">
        <f>IF([[#This Row],[Std_2]]&gt;0,ROUND(MIN(ABS([[#This Row],[U_2]]-[[#This Row],[Mean_2]])/(3*[[#This Row],[Std_2]]),ABS([[#This Row],[Mean_2]]-[[#This Row],[L_2]])/(3*[[#This Row],[Std_2]])),2),0)</f>
        <v>0</v>
      </c>
      <c r="BF103">
        <v>1</v>
      </c>
      <c r="BG103">
        <v>0</v>
      </c>
      <c r="BH103">
        <v>0</v>
      </c>
      <c r="BI103">
        <v>0</v>
      </c>
      <c r="BJ103">
        <v>1</v>
      </c>
      <c r="BL103">
        <v>181500000</v>
      </c>
      <c r="BM103">
        <v>181200000</v>
      </c>
      <c r="BO103" t="s">
        <v>83</v>
      </c>
      <c r="BP103" t="s">
        <v>108</v>
      </c>
    </row>
    <row r="104" spans="1:68">
      <c r="A104" t="s">
        <v>202</v>
      </c>
      <c r="B104" t="s">
        <v>134</v>
      </c>
      <c r="C104" t="s">
        <v>152</v>
      </c>
      <c r="D104" t="s">
        <v>114</v>
      </c>
      <c r="O104">
        <f>1</f>
        <v>0</v>
      </c>
      <c r="P104">
        <f>1</f>
        <v>0</v>
      </c>
      <c r="Q10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0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04">
        <f>[[#This Row],[U_1]]-[[#This Row],[L_1]]</f>
        <v>0</v>
      </c>
      <c r="T104">
        <f>COUNTIF(Table1[[#This Row],[S0_1]:[S2_1]],"&gt;"&amp;[[#This Row],[U_1]])+COUNTIF(Table1[[#This Row],[S0_1]:[S2_1]],"&lt;"&amp;[[#This Row],[L_1]])</f>
        <v>0</v>
      </c>
      <c r="V104">
        <f>_xlfn.MINIFS(Table1[[#This Row],[S0_1]:[S2_1]],Table1[[#This Row],[S0_1]:[S2_1]],"&gt;="&amp;[[#This Row],[L_1]],Table1[[#This Row],[S0_1]:[S2_1]],"&lt;="&amp;[[#This Row],[U_1]])</f>
        <v>0</v>
      </c>
      <c r="W104">
        <f>_xlfn.MAXIFS(Table1[[#This Row],[S0_1]:[S2_1]],Table1[[#This Row],[S0_1]:[S2_1]],"&gt;="&amp;[[#This Row],[L_1]],Table1[[#This Row],[S0_1]:[S2_1]],"&lt;="&amp;[[#This Row],[U_1]])</f>
        <v>0</v>
      </c>
      <c r="X10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0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04">
        <f>IF([[#This Row],[Std_1]]&gt;0,ROUND([[#This Row],[Range_1]]/(6*[[#This Row],[Std_1]]),2),0)</f>
        <v>0</v>
      </c>
      <c r="AA104">
        <f>IF([[#This Row],[Std_1]]&gt;0,ROUND(MIN(ABS([[#This Row],[U_1]]-[[#This Row],[Mean_1]])/(3*[[#This Row],[Std_1]]),ABS([[#This Row],[Mean_1]]-[[#This Row],[L_1]])/(3*[[#This Row],[Std_1]])),2),0)</f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I104">
        <v>154600000</v>
      </c>
      <c r="AJ104">
        <v>154300000</v>
      </c>
      <c r="AK104">
        <v>154450000</v>
      </c>
      <c r="AR104">
        <f>1</f>
        <v>0</v>
      </c>
      <c r="AS104">
        <f>1</f>
        <v>0</v>
      </c>
      <c r="AT10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0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04">
        <f>[[#This Row],[U_2]]-[[#This Row],[L_2]]</f>
        <v>0</v>
      </c>
      <c r="AW104">
        <f>COUNTIF(Table1[[#This Row],[S0_2]:[S1_2]],"&gt;"&amp;[[#This Row],[U_2]])+COUNTIF(Table1[[#This Row],[S0_2]:[S1_2]],"&lt;"&amp;[[#This Row],[L_2]])</f>
        <v>0</v>
      </c>
      <c r="AY104">
        <f>_xlfn.MINIFS(Table1[[#This Row],[S0_2]:[S1_2]],Table1[[#This Row],[S0_2]:[S1_2]],"&gt;="&amp;[[#This Row],[L_2]],Table1[[#This Row],[S0_2]:[S1_2]],"&lt;="&amp;[[#This Row],[U_2]])</f>
        <v>0</v>
      </c>
      <c r="AZ104">
        <f>_xlfn.MAXIFS(Table1[[#This Row],[S0_2]:[S1_2]],Table1[[#This Row],[S0_2]:[S1_2]],"&gt;="&amp;[[#This Row],[L_2]],Table1[[#This Row],[S0_2]:[S1_2]],"&lt;="&amp;[[#This Row],[U_2]])</f>
        <v>0</v>
      </c>
      <c r="BA10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0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04">
        <f>IF([[#This Row],[Std_2]]&gt;0,ROUND([[#This Row],[Range_2]]/(6*[[#This Row],[Std_2]]),2),0)</f>
        <v>0</v>
      </c>
      <c r="BD104">
        <f>IF([[#This Row],[Std_2]]&gt;0,ROUND(MIN(ABS([[#This Row],[U_2]]-[[#This Row],[Mean_2]])/(3*[[#This Row],[Std_2]]),ABS([[#This Row],[Mean_2]]-[[#This Row],[L_2]])/(3*[[#This Row],[Std_2]])),2),0)</f>
        <v>0</v>
      </c>
      <c r="BF104">
        <v>1</v>
      </c>
      <c r="BG104">
        <v>0</v>
      </c>
      <c r="BH104">
        <v>0</v>
      </c>
      <c r="BI104">
        <v>0</v>
      </c>
      <c r="BJ104">
        <v>1</v>
      </c>
      <c r="BL104">
        <v>154600000</v>
      </c>
      <c r="BM104">
        <v>154300000</v>
      </c>
      <c r="BO104" t="s">
        <v>83</v>
      </c>
      <c r="BP104" t="s">
        <v>105</v>
      </c>
    </row>
    <row r="105" spans="1:68">
      <c r="A105" t="s">
        <v>203</v>
      </c>
      <c r="B105" t="s">
        <v>70</v>
      </c>
      <c r="C105" t="s">
        <v>204</v>
      </c>
      <c r="D105" t="s">
        <v>72</v>
      </c>
      <c r="J105">
        <v>0</v>
      </c>
      <c r="L105">
        <v>65535</v>
      </c>
      <c r="N105">
        <v>65535</v>
      </c>
      <c r="O105">
        <f>1</f>
        <v>0</v>
      </c>
      <c r="P105">
        <f>1</f>
        <v>0</v>
      </c>
      <c r="Q10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0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05">
        <f>[[#This Row],[U_1]]-[[#This Row],[L_1]]</f>
        <v>0</v>
      </c>
      <c r="T105">
        <f>COUNTIF(Table1[[#This Row],[S0_1]:[S2_1]],"&gt;"&amp;[[#This Row],[U_1]])+COUNTIF(Table1[[#This Row],[S0_1]:[S2_1]],"&lt;"&amp;[[#This Row],[L_1]])</f>
        <v>0</v>
      </c>
      <c r="V105">
        <f>_xlfn.MINIFS(Table1[[#This Row],[S0_1]:[S2_1]],Table1[[#This Row],[S0_1]:[S2_1]],"&gt;="&amp;[[#This Row],[L_1]],Table1[[#This Row],[S0_1]:[S2_1]],"&lt;="&amp;[[#This Row],[U_1]])</f>
        <v>0</v>
      </c>
      <c r="W105">
        <f>_xlfn.MAXIFS(Table1[[#This Row],[S0_1]:[S2_1]],Table1[[#This Row],[S0_1]:[S2_1]],"&gt;="&amp;[[#This Row],[L_1]],Table1[[#This Row],[S0_1]:[S2_1]],"&lt;="&amp;[[#This Row],[U_1]])</f>
        <v>0</v>
      </c>
      <c r="X10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0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05">
        <f>IF([[#This Row],[Std_1]]&gt;0,ROUND([[#This Row],[Range_1]]/(6*[[#This Row],[Std_1]]),2),0)</f>
        <v>0</v>
      </c>
      <c r="AA105">
        <f>IF([[#This Row],[Std_1]]&gt;0,ROUND(MIN(ABS([[#This Row],[U_1]]-[[#This Row],[Mean_1]])/(3*[[#This Row],[Std_1]]),ABS([[#This Row],[Mean_1]]-[[#This Row],[L_1]])/(3*[[#This Row],[Std_1]])),2),0)</f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33397</v>
      </c>
      <c r="AJ105">
        <v>33397</v>
      </c>
      <c r="AK105">
        <v>33397</v>
      </c>
      <c r="AM105">
        <v>0</v>
      </c>
      <c r="AO105">
        <v>65535</v>
      </c>
      <c r="AQ105">
        <v>65535</v>
      </c>
      <c r="AR105">
        <f>1</f>
        <v>0</v>
      </c>
      <c r="AS105">
        <f>1</f>
        <v>0</v>
      </c>
      <c r="AT10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0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05">
        <f>[[#This Row],[U_2]]-[[#This Row],[L_2]]</f>
        <v>0</v>
      </c>
      <c r="AW105">
        <f>COUNTIF(Table1[[#This Row],[S0_2]:[S1_2]],"&gt;"&amp;[[#This Row],[U_2]])+COUNTIF(Table1[[#This Row],[S0_2]:[S1_2]],"&lt;"&amp;[[#This Row],[L_2]])</f>
        <v>0</v>
      </c>
      <c r="AY105">
        <f>_xlfn.MINIFS(Table1[[#This Row],[S0_2]:[S1_2]],Table1[[#This Row],[S0_2]:[S1_2]],"&gt;="&amp;[[#This Row],[L_2]],Table1[[#This Row],[S0_2]:[S1_2]],"&lt;="&amp;[[#This Row],[U_2]])</f>
        <v>0</v>
      </c>
      <c r="AZ105">
        <f>_xlfn.MAXIFS(Table1[[#This Row],[S0_2]:[S1_2]],Table1[[#This Row],[S0_2]:[S1_2]],"&gt;="&amp;[[#This Row],[L_2]],Table1[[#This Row],[S0_2]:[S1_2]],"&lt;="&amp;[[#This Row],[U_2]])</f>
        <v>0</v>
      </c>
      <c r="BA10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0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05">
        <f>IF([[#This Row],[Std_2]]&gt;0,ROUND([[#This Row],[Range_2]]/(6*[[#This Row],[Std_2]]),2),0)</f>
        <v>0</v>
      </c>
      <c r="BD105">
        <f>IF([[#This Row],[Std_2]]&gt;0,ROUND(MIN(ABS([[#This Row],[U_2]]-[[#This Row],[Mean_2]])/(3*[[#This Row],[Std_2]]),ABS([[#This Row],[Mean_2]]-[[#This Row],[L_2]])/(3*[[#This Row],[Std_2]])),2),0)</f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L105">
        <v>33397</v>
      </c>
      <c r="BM105">
        <v>33397</v>
      </c>
      <c r="BO105" t="s">
        <v>73</v>
      </c>
      <c r="BP105" t="s">
        <v>74</v>
      </c>
    </row>
    <row r="106" spans="1:68">
      <c r="A106" t="s">
        <v>205</v>
      </c>
      <c r="B106" t="s">
        <v>70</v>
      </c>
      <c r="C106" t="s">
        <v>204</v>
      </c>
      <c r="D106" t="s">
        <v>76</v>
      </c>
      <c r="J106">
        <v>0</v>
      </c>
      <c r="L106">
        <v>65535</v>
      </c>
      <c r="N106">
        <v>65535</v>
      </c>
      <c r="O106">
        <f>1</f>
        <v>0</v>
      </c>
      <c r="P106">
        <f>1</f>
        <v>0</v>
      </c>
      <c r="Q10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0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06">
        <f>[[#This Row],[U_1]]-[[#This Row],[L_1]]</f>
        <v>0</v>
      </c>
      <c r="T106">
        <f>COUNTIF(Table1[[#This Row],[S0_1]:[S2_1]],"&gt;"&amp;[[#This Row],[U_1]])+COUNTIF(Table1[[#This Row],[S0_1]:[S2_1]],"&lt;"&amp;[[#This Row],[L_1]])</f>
        <v>0</v>
      </c>
      <c r="V106">
        <f>_xlfn.MINIFS(Table1[[#This Row],[S0_1]:[S2_1]],Table1[[#This Row],[S0_1]:[S2_1]],"&gt;="&amp;[[#This Row],[L_1]],Table1[[#This Row],[S0_1]:[S2_1]],"&lt;="&amp;[[#This Row],[U_1]])</f>
        <v>0</v>
      </c>
      <c r="W106">
        <f>_xlfn.MAXIFS(Table1[[#This Row],[S0_1]:[S2_1]],Table1[[#This Row],[S0_1]:[S2_1]],"&gt;="&amp;[[#This Row],[L_1]],Table1[[#This Row],[S0_1]:[S2_1]],"&lt;="&amp;[[#This Row],[U_1]])</f>
        <v>0</v>
      </c>
      <c r="X10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0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06">
        <f>IF([[#This Row],[Std_1]]&gt;0,ROUND([[#This Row],[Range_1]]/(6*[[#This Row],[Std_1]]),2),0)</f>
        <v>0</v>
      </c>
      <c r="AA106">
        <f>IF([[#This Row],[Std_1]]&gt;0,ROUND(MIN(ABS([[#This Row],[U_1]]-[[#This Row],[Mean_1]])/(3*[[#This Row],[Std_1]]),ABS([[#This Row],[Mean_1]]-[[#This Row],[L_1]])/(3*[[#This Row],[Std_1]])),2),0)</f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51282</v>
      </c>
      <c r="AJ106">
        <v>51282</v>
      </c>
      <c r="AK106">
        <v>51282</v>
      </c>
      <c r="AM106">
        <v>0</v>
      </c>
      <c r="AO106">
        <v>65535</v>
      </c>
      <c r="AQ106">
        <v>65535</v>
      </c>
      <c r="AR106">
        <f>1</f>
        <v>0</v>
      </c>
      <c r="AS106">
        <f>1</f>
        <v>0</v>
      </c>
      <c r="AT10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0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06">
        <f>[[#This Row],[U_2]]-[[#This Row],[L_2]]</f>
        <v>0</v>
      </c>
      <c r="AW106">
        <f>COUNTIF(Table1[[#This Row],[S0_2]:[S1_2]],"&gt;"&amp;[[#This Row],[U_2]])+COUNTIF(Table1[[#This Row],[S0_2]:[S1_2]],"&lt;"&amp;[[#This Row],[L_2]])</f>
        <v>0</v>
      </c>
      <c r="AY106">
        <f>_xlfn.MINIFS(Table1[[#This Row],[S0_2]:[S1_2]],Table1[[#This Row],[S0_2]:[S1_2]],"&gt;="&amp;[[#This Row],[L_2]],Table1[[#This Row],[S0_2]:[S1_2]],"&lt;="&amp;[[#This Row],[U_2]])</f>
        <v>0</v>
      </c>
      <c r="AZ106">
        <f>_xlfn.MAXIFS(Table1[[#This Row],[S0_2]:[S1_2]],Table1[[#This Row],[S0_2]:[S1_2]],"&gt;="&amp;[[#This Row],[L_2]],Table1[[#This Row],[S0_2]:[S1_2]],"&lt;="&amp;[[#This Row],[U_2]])</f>
        <v>0</v>
      </c>
      <c r="BA10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0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06">
        <f>IF([[#This Row],[Std_2]]&gt;0,ROUND([[#This Row],[Range_2]]/(6*[[#This Row],[Std_2]]),2),0)</f>
        <v>0</v>
      </c>
      <c r="BD106">
        <f>IF([[#This Row],[Std_2]]&gt;0,ROUND(MIN(ABS([[#This Row],[U_2]]-[[#This Row],[Mean_2]])/(3*[[#This Row],[Std_2]]),ABS([[#This Row],[Mean_2]]-[[#This Row],[L_2]])/(3*[[#This Row],[Std_2]])),2),0)</f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L106">
        <v>51282</v>
      </c>
      <c r="BM106">
        <v>51282</v>
      </c>
      <c r="BO106" t="s">
        <v>73</v>
      </c>
      <c r="BP106" t="s">
        <v>77</v>
      </c>
    </row>
    <row r="107" spans="1:68">
      <c r="A107" t="s">
        <v>206</v>
      </c>
      <c r="B107" t="s">
        <v>70</v>
      </c>
      <c r="C107" t="s">
        <v>204</v>
      </c>
      <c r="D107" t="s">
        <v>79</v>
      </c>
      <c r="J107">
        <v>0</v>
      </c>
      <c r="L107">
        <v>65535</v>
      </c>
      <c r="N107">
        <v>65535</v>
      </c>
      <c r="O107">
        <f>1</f>
        <v>0</v>
      </c>
      <c r="P107">
        <f>1</f>
        <v>0</v>
      </c>
      <c r="Q10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0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07">
        <f>[[#This Row],[U_1]]-[[#This Row],[L_1]]</f>
        <v>0</v>
      </c>
      <c r="T107">
        <f>COUNTIF(Table1[[#This Row],[S0_1]:[S2_1]],"&gt;"&amp;[[#This Row],[U_1]])+COUNTIF(Table1[[#This Row],[S0_1]:[S2_1]],"&lt;"&amp;[[#This Row],[L_1]])</f>
        <v>0</v>
      </c>
      <c r="V107">
        <f>_xlfn.MINIFS(Table1[[#This Row],[S0_1]:[S2_1]],Table1[[#This Row],[S0_1]:[S2_1]],"&gt;="&amp;[[#This Row],[L_1]],Table1[[#This Row],[S0_1]:[S2_1]],"&lt;="&amp;[[#This Row],[U_1]])</f>
        <v>0</v>
      </c>
      <c r="W107">
        <f>_xlfn.MAXIFS(Table1[[#This Row],[S0_1]:[S2_1]],Table1[[#This Row],[S0_1]:[S2_1]],"&gt;="&amp;[[#This Row],[L_1]],Table1[[#This Row],[S0_1]:[S2_1]],"&lt;="&amp;[[#This Row],[U_1]])</f>
        <v>0</v>
      </c>
      <c r="X10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0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07">
        <f>IF([[#This Row],[Std_1]]&gt;0,ROUND([[#This Row],[Range_1]]/(6*[[#This Row],[Std_1]]),2),0)</f>
        <v>0</v>
      </c>
      <c r="AA107">
        <f>IF([[#This Row],[Std_1]]&gt;0,ROUND(MIN(ABS([[#This Row],[U_1]]-[[#This Row],[Mean_1]])/(3*[[#This Row],[Std_1]]),ABS([[#This Row],[Mean_1]]-[[#This Row],[L_1]])/(3*[[#This Row],[Std_1]])),2),0)</f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15197</v>
      </c>
      <c r="AJ107">
        <v>15197</v>
      </c>
      <c r="AK107">
        <v>15197</v>
      </c>
      <c r="AM107">
        <v>0</v>
      </c>
      <c r="AO107">
        <v>65535</v>
      </c>
      <c r="AQ107">
        <v>65535</v>
      </c>
      <c r="AR107">
        <f>1</f>
        <v>0</v>
      </c>
      <c r="AS107">
        <f>1</f>
        <v>0</v>
      </c>
      <c r="AT10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0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07">
        <f>[[#This Row],[U_2]]-[[#This Row],[L_2]]</f>
        <v>0</v>
      </c>
      <c r="AW107">
        <f>COUNTIF(Table1[[#This Row],[S0_2]:[S1_2]],"&gt;"&amp;[[#This Row],[U_2]])+COUNTIF(Table1[[#This Row],[S0_2]:[S1_2]],"&lt;"&amp;[[#This Row],[L_2]])</f>
        <v>0</v>
      </c>
      <c r="AY107">
        <f>_xlfn.MINIFS(Table1[[#This Row],[S0_2]:[S1_2]],Table1[[#This Row],[S0_2]:[S1_2]],"&gt;="&amp;[[#This Row],[L_2]],Table1[[#This Row],[S0_2]:[S1_2]],"&lt;="&amp;[[#This Row],[U_2]])</f>
        <v>0</v>
      </c>
      <c r="AZ107">
        <f>_xlfn.MAXIFS(Table1[[#This Row],[S0_2]:[S1_2]],Table1[[#This Row],[S0_2]:[S1_2]],"&gt;="&amp;[[#This Row],[L_2]],Table1[[#This Row],[S0_2]:[S1_2]],"&lt;="&amp;[[#This Row],[U_2]])</f>
        <v>0</v>
      </c>
      <c r="BA10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0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07">
        <f>IF([[#This Row],[Std_2]]&gt;0,ROUND([[#This Row],[Range_2]]/(6*[[#This Row],[Std_2]]),2),0)</f>
        <v>0</v>
      </c>
      <c r="BD107">
        <f>IF([[#This Row],[Std_2]]&gt;0,ROUND(MIN(ABS([[#This Row],[U_2]]-[[#This Row],[Mean_2]])/(3*[[#This Row],[Std_2]]),ABS([[#This Row],[Mean_2]]-[[#This Row],[L_2]])/(3*[[#This Row],[Std_2]])),2),0)</f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L107">
        <v>15197</v>
      </c>
      <c r="BM107">
        <v>15197</v>
      </c>
      <c r="BO107" t="s">
        <v>73</v>
      </c>
      <c r="BP107" t="s">
        <v>80</v>
      </c>
    </row>
    <row r="108" spans="1:68">
      <c r="A108" t="s">
        <v>207</v>
      </c>
      <c r="B108" t="s">
        <v>70</v>
      </c>
      <c r="C108" t="s">
        <v>204</v>
      </c>
      <c r="D108" t="s">
        <v>82</v>
      </c>
      <c r="J108">
        <v>0</v>
      </c>
      <c r="L108">
        <v>65535</v>
      </c>
      <c r="N108">
        <v>65535</v>
      </c>
      <c r="O108">
        <f>1</f>
        <v>0</v>
      </c>
      <c r="P108">
        <f>1</f>
        <v>0</v>
      </c>
      <c r="Q10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0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08">
        <f>[[#This Row],[U_1]]-[[#This Row],[L_1]]</f>
        <v>0</v>
      </c>
      <c r="T108">
        <f>COUNTIF(Table1[[#This Row],[S0_1]:[S2_1]],"&gt;"&amp;[[#This Row],[U_1]])+COUNTIF(Table1[[#This Row],[S0_1]:[S2_1]],"&lt;"&amp;[[#This Row],[L_1]])</f>
        <v>0</v>
      </c>
      <c r="V108">
        <f>_xlfn.MINIFS(Table1[[#This Row],[S0_1]:[S2_1]],Table1[[#This Row],[S0_1]:[S2_1]],"&gt;="&amp;[[#This Row],[L_1]],Table1[[#This Row],[S0_1]:[S2_1]],"&lt;="&amp;[[#This Row],[U_1]])</f>
        <v>0</v>
      </c>
      <c r="W108">
        <f>_xlfn.MAXIFS(Table1[[#This Row],[S0_1]:[S2_1]],Table1[[#This Row],[S0_1]:[S2_1]],"&gt;="&amp;[[#This Row],[L_1]],Table1[[#This Row],[S0_1]:[S2_1]],"&lt;="&amp;[[#This Row],[U_1]])</f>
        <v>0</v>
      </c>
      <c r="X10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0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08">
        <f>IF([[#This Row],[Std_1]]&gt;0,ROUND([[#This Row],[Range_1]]/(6*[[#This Row],[Std_1]]),2),0)</f>
        <v>0</v>
      </c>
      <c r="AA108">
        <f>IF([[#This Row],[Std_1]]&gt;0,ROUND(MIN(ABS([[#This Row],[U_1]]-[[#This Row],[Mean_1]])/(3*[[#This Row],[Std_1]]),ABS([[#This Row],[Mean_1]]-[[#This Row],[L_1]])/(3*[[#This Row],[Std_1]])),2),0)</f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51282</v>
      </c>
      <c r="AJ108">
        <v>51282</v>
      </c>
      <c r="AK108">
        <v>51282</v>
      </c>
      <c r="AM108">
        <v>0</v>
      </c>
      <c r="AO108">
        <v>65535</v>
      </c>
      <c r="AQ108">
        <v>65535</v>
      </c>
      <c r="AR108">
        <f>1</f>
        <v>0</v>
      </c>
      <c r="AS108">
        <f>1</f>
        <v>0</v>
      </c>
      <c r="AT10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0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08">
        <f>[[#This Row],[U_2]]-[[#This Row],[L_2]]</f>
        <v>0</v>
      </c>
      <c r="AW108">
        <f>COUNTIF(Table1[[#This Row],[S0_2]:[S1_2]],"&gt;"&amp;[[#This Row],[U_2]])+COUNTIF(Table1[[#This Row],[S0_2]:[S1_2]],"&lt;"&amp;[[#This Row],[L_2]])</f>
        <v>0</v>
      </c>
      <c r="AY108">
        <f>_xlfn.MINIFS(Table1[[#This Row],[S0_2]:[S1_2]],Table1[[#This Row],[S0_2]:[S1_2]],"&gt;="&amp;[[#This Row],[L_2]],Table1[[#This Row],[S0_2]:[S1_2]],"&lt;="&amp;[[#This Row],[U_2]])</f>
        <v>0</v>
      </c>
      <c r="AZ108">
        <f>_xlfn.MAXIFS(Table1[[#This Row],[S0_2]:[S1_2]],Table1[[#This Row],[S0_2]:[S1_2]],"&gt;="&amp;[[#This Row],[L_2]],Table1[[#This Row],[S0_2]:[S1_2]],"&lt;="&amp;[[#This Row],[U_2]])</f>
        <v>0</v>
      </c>
      <c r="BA10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0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08">
        <f>IF([[#This Row],[Std_2]]&gt;0,ROUND([[#This Row],[Range_2]]/(6*[[#This Row],[Std_2]]),2),0)</f>
        <v>0</v>
      </c>
      <c r="BD108">
        <f>IF([[#This Row],[Std_2]]&gt;0,ROUND(MIN(ABS([[#This Row],[U_2]]-[[#This Row],[Mean_2]])/(3*[[#This Row],[Std_2]]),ABS([[#This Row],[Mean_2]]-[[#This Row],[L_2]])/(3*[[#This Row],[Std_2]])),2),0)</f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L108">
        <v>51282</v>
      </c>
      <c r="BM108">
        <v>51282</v>
      </c>
      <c r="BO108" t="s">
        <v>83</v>
      </c>
      <c r="BP108" t="s">
        <v>77</v>
      </c>
    </row>
    <row r="109" spans="1:68">
      <c r="A109" t="s">
        <v>208</v>
      </c>
      <c r="B109" t="s">
        <v>70</v>
      </c>
      <c r="C109" t="s">
        <v>204</v>
      </c>
      <c r="D109" t="s">
        <v>85</v>
      </c>
      <c r="J109">
        <v>0</v>
      </c>
      <c r="L109">
        <v>65535</v>
      </c>
      <c r="N109">
        <v>65535</v>
      </c>
      <c r="O109">
        <f>1</f>
        <v>0</v>
      </c>
      <c r="P109">
        <f>1</f>
        <v>0</v>
      </c>
      <c r="Q10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0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09">
        <f>[[#This Row],[U_1]]-[[#This Row],[L_1]]</f>
        <v>0</v>
      </c>
      <c r="T109">
        <f>COUNTIF(Table1[[#This Row],[S0_1]:[S2_1]],"&gt;"&amp;[[#This Row],[U_1]])+COUNTIF(Table1[[#This Row],[S0_1]:[S2_1]],"&lt;"&amp;[[#This Row],[L_1]])</f>
        <v>0</v>
      </c>
      <c r="V109">
        <f>_xlfn.MINIFS(Table1[[#This Row],[S0_1]:[S2_1]],Table1[[#This Row],[S0_1]:[S2_1]],"&gt;="&amp;[[#This Row],[L_1]],Table1[[#This Row],[S0_1]:[S2_1]],"&lt;="&amp;[[#This Row],[U_1]])</f>
        <v>0</v>
      </c>
      <c r="W109">
        <f>_xlfn.MAXIFS(Table1[[#This Row],[S0_1]:[S2_1]],Table1[[#This Row],[S0_1]:[S2_1]],"&gt;="&amp;[[#This Row],[L_1]],Table1[[#This Row],[S0_1]:[S2_1]],"&lt;="&amp;[[#This Row],[U_1]])</f>
        <v>0</v>
      </c>
      <c r="X10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0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09">
        <f>IF([[#This Row],[Std_1]]&gt;0,ROUND([[#This Row],[Range_1]]/(6*[[#This Row],[Std_1]]),2),0)</f>
        <v>0</v>
      </c>
      <c r="AA109">
        <f>IF([[#This Row],[Std_1]]&gt;0,ROUND(MIN(ABS([[#This Row],[U_1]]-[[#This Row],[Mean_1]])/(3*[[#This Row],[Std_1]]),ABS([[#This Row],[Mean_1]]-[[#This Row],[L_1]])/(3*[[#This Row],[Std_1]])),2),0)</f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15197</v>
      </c>
      <c r="AJ109">
        <v>15197</v>
      </c>
      <c r="AK109">
        <v>15197</v>
      </c>
      <c r="AM109">
        <v>0</v>
      </c>
      <c r="AO109">
        <v>65535</v>
      </c>
      <c r="AQ109">
        <v>65535</v>
      </c>
      <c r="AR109">
        <f>1</f>
        <v>0</v>
      </c>
      <c r="AS109">
        <f>1</f>
        <v>0</v>
      </c>
      <c r="AT10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0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09">
        <f>[[#This Row],[U_2]]-[[#This Row],[L_2]]</f>
        <v>0</v>
      </c>
      <c r="AW109">
        <f>COUNTIF(Table1[[#This Row],[S0_2]:[S1_2]],"&gt;"&amp;[[#This Row],[U_2]])+COUNTIF(Table1[[#This Row],[S0_2]:[S1_2]],"&lt;"&amp;[[#This Row],[L_2]])</f>
        <v>0</v>
      </c>
      <c r="AY109">
        <f>_xlfn.MINIFS(Table1[[#This Row],[S0_2]:[S1_2]],Table1[[#This Row],[S0_2]:[S1_2]],"&gt;="&amp;[[#This Row],[L_2]],Table1[[#This Row],[S0_2]:[S1_2]],"&lt;="&amp;[[#This Row],[U_2]])</f>
        <v>0</v>
      </c>
      <c r="AZ109">
        <f>_xlfn.MAXIFS(Table1[[#This Row],[S0_2]:[S1_2]],Table1[[#This Row],[S0_2]:[S1_2]],"&gt;="&amp;[[#This Row],[L_2]],Table1[[#This Row],[S0_2]:[S1_2]],"&lt;="&amp;[[#This Row],[U_2]])</f>
        <v>0</v>
      </c>
      <c r="BA10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0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09">
        <f>IF([[#This Row],[Std_2]]&gt;0,ROUND([[#This Row],[Range_2]]/(6*[[#This Row],[Std_2]]),2),0)</f>
        <v>0</v>
      </c>
      <c r="BD109">
        <f>IF([[#This Row],[Std_2]]&gt;0,ROUND(MIN(ABS([[#This Row],[U_2]]-[[#This Row],[Mean_2]])/(3*[[#This Row],[Std_2]]),ABS([[#This Row],[Mean_2]]-[[#This Row],[L_2]])/(3*[[#This Row],[Std_2]])),2),0)</f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L109">
        <v>15197</v>
      </c>
      <c r="BM109">
        <v>15197</v>
      </c>
      <c r="BO109" t="s">
        <v>83</v>
      </c>
      <c r="BP109" t="s">
        <v>80</v>
      </c>
    </row>
    <row r="110" spans="1:68">
      <c r="A110" t="s">
        <v>209</v>
      </c>
      <c r="B110" t="s">
        <v>70</v>
      </c>
      <c r="C110" t="s">
        <v>204</v>
      </c>
      <c r="D110" t="s">
        <v>87</v>
      </c>
      <c r="J110">
        <v>0</v>
      </c>
      <c r="L110">
        <v>65535</v>
      </c>
      <c r="N110">
        <v>65535</v>
      </c>
      <c r="O110">
        <f>1</f>
        <v>0</v>
      </c>
      <c r="P110">
        <f>1</f>
        <v>0</v>
      </c>
      <c r="Q11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1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10">
        <f>[[#This Row],[U_1]]-[[#This Row],[L_1]]</f>
        <v>0</v>
      </c>
      <c r="T110">
        <f>COUNTIF(Table1[[#This Row],[S0_1]:[S2_1]],"&gt;"&amp;[[#This Row],[U_1]])+COUNTIF(Table1[[#This Row],[S0_1]:[S2_1]],"&lt;"&amp;[[#This Row],[L_1]])</f>
        <v>0</v>
      </c>
      <c r="V110">
        <f>_xlfn.MINIFS(Table1[[#This Row],[S0_1]:[S2_1]],Table1[[#This Row],[S0_1]:[S2_1]],"&gt;="&amp;[[#This Row],[L_1]],Table1[[#This Row],[S0_1]:[S2_1]],"&lt;="&amp;[[#This Row],[U_1]])</f>
        <v>0</v>
      </c>
      <c r="W110">
        <f>_xlfn.MAXIFS(Table1[[#This Row],[S0_1]:[S2_1]],Table1[[#This Row],[S0_1]:[S2_1]],"&gt;="&amp;[[#This Row],[L_1]],Table1[[#This Row],[S0_1]:[S2_1]],"&lt;="&amp;[[#This Row],[U_1]])</f>
        <v>0</v>
      </c>
      <c r="X11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1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10">
        <f>IF([[#This Row],[Std_1]]&gt;0,ROUND([[#This Row],[Range_1]]/(6*[[#This Row],[Std_1]]),2),0)</f>
        <v>0</v>
      </c>
      <c r="AA110">
        <f>IF([[#This Row],[Std_1]]&gt;0,ROUND(MIN(ABS([[#This Row],[U_1]]-[[#This Row],[Mean_1]])/(3*[[#This Row],[Std_1]]),ABS([[#This Row],[Mean_1]]-[[#This Row],[L_1]])/(3*[[#This Row],[Std_1]])),2),0)</f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33397</v>
      </c>
      <c r="AJ110">
        <v>33397</v>
      </c>
      <c r="AK110">
        <v>33397</v>
      </c>
      <c r="AM110">
        <v>0</v>
      </c>
      <c r="AO110">
        <v>65535</v>
      </c>
      <c r="AQ110">
        <v>65535</v>
      </c>
      <c r="AR110">
        <f>1</f>
        <v>0</v>
      </c>
      <c r="AS110">
        <f>1</f>
        <v>0</v>
      </c>
      <c r="AT11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1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10">
        <f>[[#This Row],[U_2]]-[[#This Row],[L_2]]</f>
        <v>0</v>
      </c>
      <c r="AW110">
        <f>COUNTIF(Table1[[#This Row],[S0_2]:[S1_2]],"&gt;"&amp;[[#This Row],[U_2]])+COUNTIF(Table1[[#This Row],[S0_2]:[S1_2]],"&lt;"&amp;[[#This Row],[L_2]])</f>
        <v>0</v>
      </c>
      <c r="AY110">
        <f>_xlfn.MINIFS(Table1[[#This Row],[S0_2]:[S1_2]],Table1[[#This Row],[S0_2]:[S1_2]],"&gt;="&amp;[[#This Row],[L_2]],Table1[[#This Row],[S0_2]:[S1_2]],"&lt;="&amp;[[#This Row],[U_2]])</f>
        <v>0</v>
      </c>
      <c r="AZ110">
        <f>_xlfn.MAXIFS(Table1[[#This Row],[S0_2]:[S1_2]],Table1[[#This Row],[S0_2]:[S1_2]],"&gt;="&amp;[[#This Row],[L_2]],Table1[[#This Row],[S0_2]:[S1_2]],"&lt;="&amp;[[#This Row],[U_2]])</f>
        <v>0</v>
      </c>
      <c r="BA11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1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10">
        <f>IF([[#This Row],[Std_2]]&gt;0,ROUND([[#This Row],[Range_2]]/(6*[[#This Row],[Std_2]]),2),0)</f>
        <v>0</v>
      </c>
      <c r="BD110">
        <f>IF([[#This Row],[Std_2]]&gt;0,ROUND(MIN(ABS([[#This Row],[U_2]]-[[#This Row],[Mean_2]])/(3*[[#This Row],[Std_2]]),ABS([[#This Row],[Mean_2]]-[[#This Row],[L_2]])/(3*[[#This Row],[Std_2]])),2),0)</f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L110">
        <v>33397</v>
      </c>
      <c r="BM110">
        <v>33397</v>
      </c>
      <c r="BO110" t="s">
        <v>83</v>
      </c>
      <c r="BP110" t="s">
        <v>74</v>
      </c>
    </row>
    <row r="111" spans="1:68">
      <c r="A111" t="s">
        <v>210</v>
      </c>
      <c r="B111" t="s">
        <v>70</v>
      </c>
      <c r="C111" t="s">
        <v>204</v>
      </c>
      <c r="D111" t="s">
        <v>89</v>
      </c>
      <c r="J111">
        <v>0</v>
      </c>
      <c r="L111">
        <v>65535</v>
      </c>
      <c r="N111">
        <v>65535</v>
      </c>
      <c r="O111">
        <f>1</f>
        <v>0</v>
      </c>
      <c r="P111">
        <f>1</f>
        <v>0</v>
      </c>
      <c r="Q11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1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11">
        <f>[[#This Row],[U_1]]-[[#This Row],[L_1]]</f>
        <v>0</v>
      </c>
      <c r="T111">
        <f>COUNTIF(Table1[[#This Row],[S0_1]:[S2_1]],"&gt;"&amp;[[#This Row],[U_1]])+COUNTIF(Table1[[#This Row],[S0_1]:[S2_1]],"&lt;"&amp;[[#This Row],[L_1]])</f>
        <v>0</v>
      </c>
      <c r="V111">
        <f>_xlfn.MINIFS(Table1[[#This Row],[S0_1]:[S2_1]],Table1[[#This Row],[S0_1]:[S2_1]],"&gt;="&amp;[[#This Row],[L_1]],Table1[[#This Row],[S0_1]:[S2_1]],"&lt;="&amp;[[#This Row],[U_1]])</f>
        <v>0</v>
      </c>
      <c r="W111">
        <f>_xlfn.MAXIFS(Table1[[#This Row],[S0_1]:[S2_1]],Table1[[#This Row],[S0_1]:[S2_1]],"&gt;="&amp;[[#This Row],[L_1]],Table1[[#This Row],[S0_1]:[S2_1]],"&lt;="&amp;[[#This Row],[U_1]])</f>
        <v>0</v>
      </c>
      <c r="X11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1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11">
        <f>IF([[#This Row],[Std_1]]&gt;0,ROUND([[#This Row],[Range_1]]/(6*[[#This Row],[Std_1]]),2),0)</f>
        <v>0</v>
      </c>
      <c r="AA111">
        <f>IF([[#This Row],[Std_1]]&gt;0,ROUND(MIN(ABS([[#This Row],[U_1]]-[[#This Row],[Mean_1]])/(3*[[#This Row],[Std_1]]),ABS([[#This Row],[Mean_1]]-[[#This Row],[L_1]])/(3*[[#This Row],[Std_1]])),2),0)</f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40586</v>
      </c>
      <c r="AJ111">
        <v>40586</v>
      </c>
      <c r="AK111">
        <v>40586</v>
      </c>
      <c r="AM111">
        <v>0</v>
      </c>
      <c r="AO111">
        <v>65535</v>
      </c>
      <c r="AQ111">
        <v>65535</v>
      </c>
      <c r="AR111">
        <f>1</f>
        <v>0</v>
      </c>
      <c r="AS111">
        <f>1</f>
        <v>0</v>
      </c>
      <c r="AT11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1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11">
        <f>[[#This Row],[U_2]]-[[#This Row],[L_2]]</f>
        <v>0</v>
      </c>
      <c r="AW111">
        <f>COUNTIF(Table1[[#This Row],[S0_2]:[S1_2]],"&gt;"&amp;[[#This Row],[U_2]])+COUNTIF(Table1[[#This Row],[S0_2]:[S1_2]],"&lt;"&amp;[[#This Row],[L_2]])</f>
        <v>0</v>
      </c>
      <c r="AY111">
        <f>_xlfn.MINIFS(Table1[[#This Row],[S0_2]:[S1_2]],Table1[[#This Row],[S0_2]:[S1_2]],"&gt;="&amp;[[#This Row],[L_2]],Table1[[#This Row],[S0_2]:[S1_2]],"&lt;="&amp;[[#This Row],[U_2]])</f>
        <v>0</v>
      </c>
      <c r="AZ111">
        <f>_xlfn.MAXIFS(Table1[[#This Row],[S0_2]:[S1_2]],Table1[[#This Row],[S0_2]:[S1_2]],"&gt;="&amp;[[#This Row],[L_2]],Table1[[#This Row],[S0_2]:[S1_2]],"&lt;="&amp;[[#This Row],[U_2]])</f>
        <v>0</v>
      </c>
      <c r="BA11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1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11">
        <f>IF([[#This Row],[Std_2]]&gt;0,ROUND([[#This Row],[Range_2]]/(6*[[#This Row],[Std_2]]),2),0)</f>
        <v>0</v>
      </c>
      <c r="BD111">
        <f>IF([[#This Row],[Std_2]]&gt;0,ROUND(MIN(ABS([[#This Row],[U_2]]-[[#This Row],[Mean_2]])/(3*[[#This Row],[Std_2]]),ABS([[#This Row],[Mean_2]]-[[#This Row],[L_2]])/(3*[[#This Row],[Std_2]])),2),0)</f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L111">
        <v>40586</v>
      </c>
      <c r="BM111">
        <v>40586</v>
      </c>
      <c r="BO111" t="s">
        <v>73</v>
      </c>
      <c r="BP111" t="s">
        <v>90</v>
      </c>
    </row>
    <row r="112" spans="1:68">
      <c r="A112" t="s">
        <v>211</v>
      </c>
      <c r="B112" t="s">
        <v>70</v>
      </c>
      <c r="C112" t="s">
        <v>204</v>
      </c>
      <c r="D112" t="s">
        <v>92</v>
      </c>
      <c r="J112">
        <v>0</v>
      </c>
      <c r="L112">
        <v>65535</v>
      </c>
      <c r="N112">
        <v>65535</v>
      </c>
      <c r="O112">
        <f>1</f>
        <v>0</v>
      </c>
      <c r="P112">
        <f>1</f>
        <v>0</v>
      </c>
      <c r="Q11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1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12">
        <f>[[#This Row],[U_1]]-[[#This Row],[L_1]]</f>
        <v>0</v>
      </c>
      <c r="T112">
        <f>COUNTIF(Table1[[#This Row],[S0_1]:[S2_1]],"&gt;"&amp;[[#This Row],[U_1]])+COUNTIF(Table1[[#This Row],[S0_1]:[S2_1]],"&lt;"&amp;[[#This Row],[L_1]])</f>
        <v>0</v>
      </c>
      <c r="V112">
        <f>_xlfn.MINIFS(Table1[[#This Row],[S0_1]:[S2_1]],Table1[[#This Row],[S0_1]:[S2_1]],"&gt;="&amp;[[#This Row],[L_1]],Table1[[#This Row],[S0_1]:[S2_1]],"&lt;="&amp;[[#This Row],[U_1]])</f>
        <v>0</v>
      </c>
      <c r="W112">
        <f>_xlfn.MAXIFS(Table1[[#This Row],[S0_1]:[S2_1]],Table1[[#This Row],[S0_1]:[S2_1]],"&gt;="&amp;[[#This Row],[L_1]],Table1[[#This Row],[S0_1]:[S2_1]],"&lt;="&amp;[[#This Row],[U_1]])</f>
        <v>0</v>
      </c>
      <c r="X11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1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12">
        <f>IF([[#This Row],[Std_1]]&gt;0,ROUND([[#This Row],[Range_1]]/(6*[[#This Row],[Std_1]]),2),0)</f>
        <v>0</v>
      </c>
      <c r="AA112">
        <f>IF([[#This Row],[Std_1]]&gt;0,ROUND(MIN(ABS([[#This Row],[U_1]]-[[#This Row],[Mean_1]])/(3*[[#This Row],[Std_1]]),ABS([[#This Row],[Mean_1]]-[[#This Row],[L_1]])/(3*[[#This Row],[Std_1]])),2),0)</f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47726</v>
      </c>
      <c r="AJ112">
        <v>47726</v>
      </c>
      <c r="AK112">
        <v>47726</v>
      </c>
      <c r="AM112">
        <v>0</v>
      </c>
      <c r="AO112">
        <v>65535</v>
      </c>
      <c r="AQ112">
        <v>65535</v>
      </c>
      <c r="AR112">
        <f>1</f>
        <v>0</v>
      </c>
      <c r="AS112">
        <f>1</f>
        <v>0</v>
      </c>
      <c r="AT11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1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12">
        <f>[[#This Row],[U_2]]-[[#This Row],[L_2]]</f>
        <v>0</v>
      </c>
      <c r="AW112">
        <f>COUNTIF(Table1[[#This Row],[S0_2]:[S1_2]],"&gt;"&amp;[[#This Row],[U_2]])+COUNTIF(Table1[[#This Row],[S0_2]:[S1_2]],"&lt;"&amp;[[#This Row],[L_2]])</f>
        <v>0</v>
      </c>
      <c r="AY112">
        <f>_xlfn.MINIFS(Table1[[#This Row],[S0_2]:[S1_2]],Table1[[#This Row],[S0_2]:[S1_2]],"&gt;="&amp;[[#This Row],[L_2]],Table1[[#This Row],[S0_2]:[S1_2]],"&lt;="&amp;[[#This Row],[U_2]])</f>
        <v>0</v>
      </c>
      <c r="AZ112">
        <f>_xlfn.MAXIFS(Table1[[#This Row],[S0_2]:[S1_2]],Table1[[#This Row],[S0_2]:[S1_2]],"&gt;="&amp;[[#This Row],[L_2]],Table1[[#This Row],[S0_2]:[S1_2]],"&lt;="&amp;[[#This Row],[U_2]])</f>
        <v>0</v>
      </c>
      <c r="BA11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1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12">
        <f>IF([[#This Row],[Std_2]]&gt;0,ROUND([[#This Row],[Range_2]]/(6*[[#This Row],[Std_2]]),2),0)</f>
        <v>0</v>
      </c>
      <c r="BD112">
        <f>IF([[#This Row],[Std_2]]&gt;0,ROUND(MIN(ABS([[#This Row],[U_2]]-[[#This Row],[Mean_2]])/(3*[[#This Row],[Std_2]]),ABS([[#This Row],[Mean_2]]-[[#This Row],[L_2]])/(3*[[#This Row],[Std_2]])),2),0)</f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L112">
        <v>47726</v>
      </c>
      <c r="BM112">
        <v>47726</v>
      </c>
      <c r="BO112" t="s">
        <v>73</v>
      </c>
      <c r="BP112" t="s">
        <v>93</v>
      </c>
    </row>
    <row r="113" spans="1:68">
      <c r="A113" t="s">
        <v>212</v>
      </c>
      <c r="B113" t="s">
        <v>70</v>
      </c>
      <c r="C113" t="s">
        <v>204</v>
      </c>
      <c r="D113" t="s">
        <v>95</v>
      </c>
      <c r="J113">
        <v>0</v>
      </c>
      <c r="L113">
        <v>65535</v>
      </c>
      <c r="N113">
        <v>65535</v>
      </c>
      <c r="O113">
        <f>1</f>
        <v>0</v>
      </c>
      <c r="P113">
        <f>1</f>
        <v>0</v>
      </c>
      <c r="Q11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1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13">
        <f>[[#This Row],[U_1]]-[[#This Row],[L_1]]</f>
        <v>0</v>
      </c>
      <c r="T113">
        <f>COUNTIF(Table1[[#This Row],[S0_1]:[S2_1]],"&gt;"&amp;[[#This Row],[U_1]])+COUNTIF(Table1[[#This Row],[S0_1]:[S2_1]],"&lt;"&amp;[[#This Row],[L_1]])</f>
        <v>0</v>
      </c>
      <c r="V113">
        <f>_xlfn.MINIFS(Table1[[#This Row],[S0_1]:[S2_1]],Table1[[#This Row],[S0_1]:[S2_1]],"&gt;="&amp;[[#This Row],[L_1]],Table1[[#This Row],[S0_1]:[S2_1]],"&lt;="&amp;[[#This Row],[U_1]])</f>
        <v>0</v>
      </c>
      <c r="W113">
        <f>_xlfn.MAXIFS(Table1[[#This Row],[S0_1]:[S2_1]],Table1[[#This Row],[S0_1]:[S2_1]],"&gt;="&amp;[[#This Row],[L_1]],Table1[[#This Row],[S0_1]:[S2_1]],"&lt;="&amp;[[#This Row],[U_1]])</f>
        <v>0</v>
      </c>
      <c r="X11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1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13">
        <f>IF([[#This Row],[Std_1]]&gt;0,ROUND([[#This Row],[Range_1]]/(6*[[#This Row],[Std_1]]),2),0)</f>
        <v>0</v>
      </c>
      <c r="AA113">
        <f>IF([[#This Row],[Std_1]]&gt;0,ROUND(MIN(ABS([[#This Row],[U_1]]-[[#This Row],[Mean_1]])/(3*[[#This Row],[Std_1]]),ABS([[#This Row],[Mean_1]]-[[#This Row],[L_1]])/(3*[[#This Row],[Std_1]])),2),0)</f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51282</v>
      </c>
      <c r="AJ113">
        <v>51282</v>
      </c>
      <c r="AK113">
        <v>51282</v>
      </c>
      <c r="AM113">
        <v>0</v>
      </c>
      <c r="AO113">
        <v>65535</v>
      </c>
      <c r="AQ113">
        <v>65535</v>
      </c>
      <c r="AR113">
        <f>1</f>
        <v>0</v>
      </c>
      <c r="AS113">
        <f>1</f>
        <v>0</v>
      </c>
      <c r="AT11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1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13">
        <f>[[#This Row],[U_2]]-[[#This Row],[L_2]]</f>
        <v>0</v>
      </c>
      <c r="AW113">
        <f>COUNTIF(Table1[[#This Row],[S0_2]:[S1_2]],"&gt;"&amp;[[#This Row],[U_2]])+COUNTIF(Table1[[#This Row],[S0_2]:[S1_2]],"&lt;"&amp;[[#This Row],[L_2]])</f>
        <v>0</v>
      </c>
      <c r="AY113">
        <f>_xlfn.MINIFS(Table1[[#This Row],[S0_2]:[S1_2]],Table1[[#This Row],[S0_2]:[S1_2]],"&gt;="&amp;[[#This Row],[L_2]],Table1[[#This Row],[S0_2]:[S1_2]],"&lt;="&amp;[[#This Row],[U_2]])</f>
        <v>0</v>
      </c>
      <c r="AZ113">
        <f>_xlfn.MAXIFS(Table1[[#This Row],[S0_2]:[S1_2]],Table1[[#This Row],[S0_2]:[S1_2]],"&gt;="&amp;[[#This Row],[L_2]],Table1[[#This Row],[S0_2]:[S1_2]],"&lt;="&amp;[[#This Row],[U_2]])</f>
        <v>0</v>
      </c>
      <c r="BA11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1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13">
        <f>IF([[#This Row],[Std_2]]&gt;0,ROUND([[#This Row],[Range_2]]/(6*[[#This Row],[Std_2]]),2),0)</f>
        <v>0</v>
      </c>
      <c r="BD113">
        <f>IF([[#This Row],[Std_2]]&gt;0,ROUND(MIN(ABS([[#This Row],[U_2]]-[[#This Row],[Mean_2]])/(3*[[#This Row],[Std_2]]),ABS([[#This Row],[Mean_2]]-[[#This Row],[L_2]])/(3*[[#This Row],[Std_2]])),2),0)</f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L113">
        <v>51282</v>
      </c>
      <c r="BM113">
        <v>51282</v>
      </c>
      <c r="BO113" t="s">
        <v>96</v>
      </c>
      <c r="BP113" t="s">
        <v>77</v>
      </c>
    </row>
    <row r="114" spans="1:68">
      <c r="A114" t="s">
        <v>213</v>
      </c>
      <c r="B114" t="s">
        <v>70</v>
      </c>
      <c r="C114" t="s">
        <v>204</v>
      </c>
      <c r="D114" t="s">
        <v>98</v>
      </c>
      <c r="J114">
        <v>0</v>
      </c>
      <c r="L114">
        <v>65535</v>
      </c>
      <c r="N114">
        <v>65535</v>
      </c>
      <c r="O114">
        <f>1</f>
        <v>0</v>
      </c>
      <c r="P114">
        <f>1</f>
        <v>0</v>
      </c>
      <c r="Q11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1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14">
        <f>[[#This Row],[U_1]]-[[#This Row],[L_1]]</f>
        <v>0</v>
      </c>
      <c r="T114">
        <f>COUNTIF(Table1[[#This Row],[S0_1]:[S2_1]],"&gt;"&amp;[[#This Row],[U_1]])+COUNTIF(Table1[[#This Row],[S0_1]:[S2_1]],"&lt;"&amp;[[#This Row],[L_1]])</f>
        <v>0</v>
      </c>
      <c r="V114">
        <f>_xlfn.MINIFS(Table1[[#This Row],[S0_1]:[S2_1]],Table1[[#This Row],[S0_1]:[S2_1]],"&gt;="&amp;[[#This Row],[L_1]],Table1[[#This Row],[S0_1]:[S2_1]],"&lt;="&amp;[[#This Row],[U_1]])</f>
        <v>0</v>
      </c>
      <c r="W114">
        <f>_xlfn.MAXIFS(Table1[[#This Row],[S0_1]:[S2_1]],Table1[[#This Row],[S0_1]:[S2_1]],"&gt;="&amp;[[#This Row],[L_1]],Table1[[#This Row],[S0_1]:[S2_1]],"&lt;="&amp;[[#This Row],[U_1]])</f>
        <v>0</v>
      </c>
      <c r="X11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1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14">
        <f>IF([[#This Row],[Std_1]]&gt;0,ROUND([[#This Row],[Range_1]]/(6*[[#This Row],[Std_1]]),2),0)</f>
        <v>0</v>
      </c>
      <c r="AA114">
        <f>IF([[#This Row],[Std_1]]&gt;0,ROUND(MIN(ABS([[#This Row],[U_1]]-[[#This Row],[Mean_1]])/(3*[[#This Row],[Std_1]]),ABS([[#This Row],[Mean_1]]-[[#This Row],[L_1]])/(3*[[#This Row],[Std_1]])),2),0)</f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47726</v>
      </c>
      <c r="AJ114">
        <v>47726</v>
      </c>
      <c r="AK114">
        <v>47726</v>
      </c>
      <c r="AM114">
        <v>0</v>
      </c>
      <c r="AO114">
        <v>65535</v>
      </c>
      <c r="AQ114">
        <v>65535</v>
      </c>
      <c r="AR114">
        <f>1</f>
        <v>0</v>
      </c>
      <c r="AS114">
        <f>1</f>
        <v>0</v>
      </c>
      <c r="AT11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1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14">
        <f>[[#This Row],[U_2]]-[[#This Row],[L_2]]</f>
        <v>0</v>
      </c>
      <c r="AW114">
        <f>COUNTIF(Table1[[#This Row],[S0_2]:[S1_2]],"&gt;"&amp;[[#This Row],[U_2]])+COUNTIF(Table1[[#This Row],[S0_2]:[S1_2]],"&lt;"&amp;[[#This Row],[L_2]])</f>
        <v>0</v>
      </c>
      <c r="AY114">
        <f>_xlfn.MINIFS(Table1[[#This Row],[S0_2]:[S1_2]],Table1[[#This Row],[S0_2]:[S1_2]],"&gt;="&amp;[[#This Row],[L_2]],Table1[[#This Row],[S0_2]:[S1_2]],"&lt;="&amp;[[#This Row],[U_2]])</f>
        <v>0</v>
      </c>
      <c r="AZ114">
        <f>_xlfn.MAXIFS(Table1[[#This Row],[S0_2]:[S1_2]],Table1[[#This Row],[S0_2]:[S1_2]],"&gt;="&amp;[[#This Row],[L_2]],Table1[[#This Row],[S0_2]:[S1_2]],"&lt;="&amp;[[#This Row],[U_2]])</f>
        <v>0</v>
      </c>
      <c r="BA11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1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14">
        <f>IF([[#This Row],[Std_2]]&gt;0,ROUND([[#This Row],[Range_2]]/(6*[[#This Row],[Std_2]]),2),0)</f>
        <v>0</v>
      </c>
      <c r="BD114">
        <f>IF([[#This Row],[Std_2]]&gt;0,ROUND(MIN(ABS([[#This Row],[U_2]]-[[#This Row],[Mean_2]])/(3*[[#This Row],[Std_2]]),ABS([[#This Row],[Mean_2]]-[[#This Row],[L_2]])/(3*[[#This Row],[Std_2]])),2),0)</f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L114">
        <v>47726</v>
      </c>
      <c r="BM114">
        <v>47726</v>
      </c>
      <c r="BO114" t="s">
        <v>83</v>
      </c>
      <c r="BP114" t="s">
        <v>93</v>
      </c>
    </row>
    <row r="115" spans="1:68">
      <c r="A115" t="s">
        <v>214</v>
      </c>
      <c r="B115" t="s">
        <v>70</v>
      </c>
      <c r="C115" t="s">
        <v>204</v>
      </c>
      <c r="D115" t="s">
        <v>100</v>
      </c>
      <c r="J115">
        <v>0</v>
      </c>
      <c r="L115">
        <v>65535</v>
      </c>
      <c r="N115">
        <v>65535</v>
      </c>
      <c r="O115">
        <f>1</f>
        <v>0</v>
      </c>
      <c r="P115">
        <f>1</f>
        <v>0</v>
      </c>
      <c r="Q11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1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15">
        <f>[[#This Row],[U_1]]-[[#This Row],[L_1]]</f>
        <v>0</v>
      </c>
      <c r="T115">
        <f>COUNTIF(Table1[[#This Row],[S0_1]:[S2_1]],"&gt;"&amp;[[#This Row],[U_1]])+COUNTIF(Table1[[#This Row],[S0_1]:[S2_1]],"&lt;"&amp;[[#This Row],[L_1]])</f>
        <v>0</v>
      </c>
      <c r="V115">
        <f>_xlfn.MINIFS(Table1[[#This Row],[S0_1]:[S2_1]],Table1[[#This Row],[S0_1]:[S2_1]],"&gt;="&amp;[[#This Row],[L_1]],Table1[[#This Row],[S0_1]:[S2_1]],"&lt;="&amp;[[#This Row],[U_1]])</f>
        <v>0</v>
      </c>
      <c r="W115">
        <f>_xlfn.MAXIFS(Table1[[#This Row],[S0_1]:[S2_1]],Table1[[#This Row],[S0_1]:[S2_1]],"&gt;="&amp;[[#This Row],[L_1]],Table1[[#This Row],[S0_1]:[S2_1]],"&lt;="&amp;[[#This Row],[U_1]])</f>
        <v>0</v>
      </c>
      <c r="X11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1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15">
        <f>IF([[#This Row],[Std_1]]&gt;0,ROUND([[#This Row],[Range_1]]/(6*[[#This Row],[Std_1]]),2),0)</f>
        <v>0</v>
      </c>
      <c r="AA115">
        <f>IF([[#This Row],[Std_1]]&gt;0,ROUND(MIN(ABS([[#This Row],[U_1]]-[[#This Row],[Mean_1]])/(3*[[#This Row],[Std_1]]),ABS([[#This Row],[Mean_1]]-[[#This Row],[L_1]])/(3*[[#This Row],[Std_1]])),2),0)</f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40586</v>
      </c>
      <c r="AJ115">
        <v>40586</v>
      </c>
      <c r="AK115">
        <v>40586</v>
      </c>
      <c r="AM115">
        <v>0</v>
      </c>
      <c r="AO115">
        <v>65535</v>
      </c>
      <c r="AQ115">
        <v>65535</v>
      </c>
      <c r="AR115">
        <f>1</f>
        <v>0</v>
      </c>
      <c r="AS115">
        <f>1</f>
        <v>0</v>
      </c>
      <c r="AT11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1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15">
        <f>[[#This Row],[U_2]]-[[#This Row],[L_2]]</f>
        <v>0</v>
      </c>
      <c r="AW115">
        <f>COUNTIF(Table1[[#This Row],[S0_2]:[S1_2]],"&gt;"&amp;[[#This Row],[U_2]])+COUNTIF(Table1[[#This Row],[S0_2]:[S1_2]],"&lt;"&amp;[[#This Row],[L_2]])</f>
        <v>0</v>
      </c>
      <c r="AY115">
        <f>_xlfn.MINIFS(Table1[[#This Row],[S0_2]:[S1_2]],Table1[[#This Row],[S0_2]:[S1_2]],"&gt;="&amp;[[#This Row],[L_2]],Table1[[#This Row],[S0_2]:[S1_2]],"&lt;="&amp;[[#This Row],[U_2]])</f>
        <v>0</v>
      </c>
      <c r="AZ115">
        <f>_xlfn.MAXIFS(Table1[[#This Row],[S0_2]:[S1_2]],Table1[[#This Row],[S0_2]:[S1_2]],"&gt;="&amp;[[#This Row],[L_2]],Table1[[#This Row],[S0_2]:[S1_2]],"&lt;="&amp;[[#This Row],[U_2]])</f>
        <v>0</v>
      </c>
      <c r="BA11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1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15">
        <f>IF([[#This Row],[Std_2]]&gt;0,ROUND([[#This Row],[Range_2]]/(6*[[#This Row],[Std_2]]),2),0)</f>
        <v>0</v>
      </c>
      <c r="BD115">
        <f>IF([[#This Row],[Std_2]]&gt;0,ROUND(MIN(ABS([[#This Row],[U_2]]-[[#This Row],[Mean_2]])/(3*[[#This Row],[Std_2]]),ABS([[#This Row],[Mean_2]]-[[#This Row],[L_2]])/(3*[[#This Row],[Std_2]])),2),0)</f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L115">
        <v>40586</v>
      </c>
      <c r="BM115">
        <v>40586</v>
      </c>
      <c r="BO115" t="s">
        <v>83</v>
      </c>
      <c r="BP115" t="s">
        <v>90</v>
      </c>
    </row>
    <row r="116" spans="1:68">
      <c r="A116" t="s">
        <v>215</v>
      </c>
      <c r="B116" t="s">
        <v>70</v>
      </c>
      <c r="C116" t="s">
        <v>204</v>
      </c>
      <c r="D116" t="s">
        <v>102</v>
      </c>
      <c r="J116">
        <v>0</v>
      </c>
      <c r="L116">
        <v>65535</v>
      </c>
      <c r="N116">
        <v>65535</v>
      </c>
      <c r="O116">
        <f>1</f>
        <v>0</v>
      </c>
      <c r="P116">
        <f>1</f>
        <v>0</v>
      </c>
      <c r="Q11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1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16">
        <f>[[#This Row],[U_1]]-[[#This Row],[L_1]]</f>
        <v>0</v>
      </c>
      <c r="T116">
        <f>COUNTIF(Table1[[#This Row],[S0_1]:[S2_1]],"&gt;"&amp;[[#This Row],[U_1]])+COUNTIF(Table1[[#This Row],[S0_1]:[S2_1]],"&lt;"&amp;[[#This Row],[L_1]])</f>
        <v>0</v>
      </c>
      <c r="V116">
        <f>_xlfn.MINIFS(Table1[[#This Row],[S0_1]:[S2_1]],Table1[[#This Row],[S0_1]:[S2_1]],"&gt;="&amp;[[#This Row],[L_1]],Table1[[#This Row],[S0_1]:[S2_1]],"&lt;="&amp;[[#This Row],[U_1]])</f>
        <v>0</v>
      </c>
      <c r="W116">
        <f>_xlfn.MAXIFS(Table1[[#This Row],[S0_1]:[S2_1]],Table1[[#This Row],[S0_1]:[S2_1]],"&gt;="&amp;[[#This Row],[L_1]],Table1[[#This Row],[S0_1]:[S2_1]],"&lt;="&amp;[[#This Row],[U_1]])</f>
        <v>0</v>
      </c>
      <c r="X11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1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16">
        <f>IF([[#This Row],[Std_1]]&gt;0,ROUND([[#This Row],[Range_1]]/(6*[[#This Row],[Std_1]]),2),0)</f>
        <v>0</v>
      </c>
      <c r="AA116">
        <f>IF([[#This Row],[Std_1]]&gt;0,ROUND(MIN(ABS([[#This Row],[U_1]]-[[#This Row],[Mean_1]])/(3*[[#This Row],[Std_1]]),ABS([[#This Row],[Mean_1]]-[[#This Row],[L_1]])/(3*[[#This Row],[Std_1]])),2),0)</f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33397</v>
      </c>
      <c r="AJ116">
        <v>33397</v>
      </c>
      <c r="AK116">
        <v>33397</v>
      </c>
      <c r="AM116">
        <v>0</v>
      </c>
      <c r="AO116">
        <v>65535</v>
      </c>
      <c r="AQ116">
        <v>65535</v>
      </c>
      <c r="AR116">
        <f>1</f>
        <v>0</v>
      </c>
      <c r="AS116">
        <f>1</f>
        <v>0</v>
      </c>
      <c r="AT11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1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16">
        <f>[[#This Row],[U_2]]-[[#This Row],[L_2]]</f>
        <v>0</v>
      </c>
      <c r="AW116">
        <f>COUNTIF(Table1[[#This Row],[S0_2]:[S1_2]],"&gt;"&amp;[[#This Row],[U_2]])+COUNTIF(Table1[[#This Row],[S0_2]:[S1_2]],"&lt;"&amp;[[#This Row],[L_2]])</f>
        <v>0</v>
      </c>
      <c r="AY116">
        <f>_xlfn.MINIFS(Table1[[#This Row],[S0_2]:[S1_2]],Table1[[#This Row],[S0_2]:[S1_2]],"&gt;="&amp;[[#This Row],[L_2]],Table1[[#This Row],[S0_2]:[S1_2]],"&lt;="&amp;[[#This Row],[U_2]])</f>
        <v>0</v>
      </c>
      <c r="AZ116">
        <f>_xlfn.MAXIFS(Table1[[#This Row],[S0_2]:[S1_2]],Table1[[#This Row],[S0_2]:[S1_2]],"&gt;="&amp;[[#This Row],[L_2]],Table1[[#This Row],[S0_2]:[S1_2]],"&lt;="&amp;[[#This Row],[U_2]])</f>
        <v>0</v>
      </c>
      <c r="BA11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1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16">
        <f>IF([[#This Row],[Std_2]]&gt;0,ROUND([[#This Row],[Range_2]]/(6*[[#This Row],[Std_2]]),2),0)</f>
        <v>0</v>
      </c>
      <c r="BD116">
        <f>IF([[#This Row],[Std_2]]&gt;0,ROUND(MIN(ABS([[#This Row],[U_2]]-[[#This Row],[Mean_2]])/(3*[[#This Row],[Std_2]]),ABS([[#This Row],[Mean_2]]-[[#This Row],[L_2]])/(3*[[#This Row],[Std_2]])),2),0)</f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L116">
        <v>33397</v>
      </c>
      <c r="BM116">
        <v>33397</v>
      </c>
      <c r="BO116" t="s">
        <v>96</v>
      </c>
      <c r="BP116" t="s">
        <v>74</v>
      </c>
    </row>
    <row r="117" spans="1:68">
      <c r="A117" t="s">
        <v>216</v>
      </c>
      <c r="B117" t="s">
        <v>70</v>
      </c>
      <c r="C117" t="s">
        <v>204</v>
      </c>
      <c r="D117" t="s">
        <v>104</v>
      </c>
      <c r="J117">
        <v>0</v>
      </c>
      <c r="L117">
        <v>65535</v>
      </c>
      <c r="N117">
        <v>65535</v>
      </c>
      <c r="O117">
        <f>1</f>
        <v>0</v>
      </c>
      <c r="P117">
        <f>1</f>
        <v>0</v>
      </c>
      <c r="Q11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1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17">
        <f>[[#This Row],[U_1]]-[[#This Row],[L_1]]</f>
        <v>0</v>
      </c>
      <c r="T117">
        <f>COUNTIF(Table1[[#This Row],[S0_1]:[S2_1]],"&gt;"&amp;[[#This Row],[U_1]])+COUNTIF(Table1[[#This Row],[S0_1]:[S2_1]],"&lt;"&amp;[[#This Row],[L_1]])</f>
        <v>0</v>
      </c>
      <c r="V117">
        <f>_xlfn.MINIFS(Table1[[#This Row],[S0_1]:[S2_1]],Table1[[#This Row],[S0_1]:[S2_1]],"&gt;="&amp;[[#This Row],[L_1]],Table1[[#This Row],[S0_1]:[S2_1]],"&lt;="&amp;[[#This Row],[U_1]])</f>
        <v>0</v>
      </c>
      <c r="W117">
        <f>_xlfn.MAXIFS(Table1[[#This Row],[S0_1]:[S2_1]],Table1[[#This Row],[S0_1]:[S2_1]],"&gt;="&amp;[[#This Row],[L_1]],Table1[[#This Row],[S0_1]:[S2_1]],"&lt;="&amp;[[#This Row],[U_1]])</f>
        <v>0</v>
      </c>
      <c r="X11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1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17">
        <f>IF([[#This Row],[Std_1]]&gt;0,ROUND([[#This Row],[Range_1]]/(6*[[#This Row],[Std_1]]),2),0)</f>
        <v>0</v>
      </c>
      <c r="AA117">
        <f>IF([[#This Row],[Std_1]]&gt;0,ROUND(MIN(ABS([[#This Row],[U_1]]-[[#This Row],[Mean_1]])/(3*[[#This Row],[Std_1]]),ABS([[#This Row],[Mean_1]]-[[#This Row],[L_1]])/(3*[[#This Row],[Std_1]])),2),0)</f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26154</v>
      </c>
      <c r="AJ117">
        <v>26154</v>
      </c>
      <c r="AK117">
        <v>26154</v>
      </c>
      <c r="AM117">
        <v>0</v>
      </c>
      <c r="AO117">
        <v>65535</v>
      </c>
      <c r="AQ117">
        <v>65535</v>
      </c>
      <c r="AR117">
        <f>1</f>
        <v>0</v>
      </c>
      <c r="AS117">
        <f>1</f>
        <v>0</v>
      </c>
      <c r="AT11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1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17">
        <f>[[#This Row],[U_2]]-[[#This Row],[L_2]]</f>
        <v>0</v>
      </c>
      <c r="AW117">
        <f>COUNTIF(Table1[[#This Row],[S0_2]:[S1_2]],"&gt;"&amp;[[#This Row],[U_2]])+COUNTIF(Table1[[#This Row],[S0_2]:[S1_2]],"&lt;"&amp;[[#This Row],[L_2]])</f>
        <v>0</v>
      </c>
      <c r="AY117">
        <f>_xlfn.MINIFS(Table1[[#This Row],[S0_2]:[S1_2]],Table1[[#This Row],[S0_2]:[S1_2]],"&gt;="&amp;[[#This Row],[L_2]],Table1[[#This Row],[S0_2]:[S1_2]],"&lt;="&amp;[[#This Row],[U_2]])</f>
        <v>0</v>
      </c>
      <c r="AZ117">
        <f>_xlfn.MAXIFS(Table1[[#This Row],[S0_2]:[S1_2]],Table1[[#This Row],[S0_2]:[S1_2]],"&gt;="&amp;[[#This Row],[L_2]],Table1[[#This Row],[S0_2]:[S1_2]],"&lt;="&amp;[[#This Row],[U_2]])</f>
        <v>0</v>
      </c>
      <c r="BA11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1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17">
        <f>IF([[#This Row],[Std_2]]&gt;0,ROUND([[#This Row],[Range_2]]/(6*[[#This Row],[Std_2]]),2),0)</f>
        <v>0</v>
      </c>
      <c r="BD117">
        <f>IF([[#This Row],[Std_2]]&gt;0,ROUND(MIN(ABS([[#This Row],[U_2]]-[[#This Row],[Mean_2]])/(3*[[#This Row],[Std_2]]),ABS([[#This Row],[Mean_2]]-[[#This Row],[L_2]])/(3*[[#This Row],[Std_2]])),2),0)</f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L117">
        <v>26154</v>
      </c>
      <c r="BM117">
        <v>26154</v>
      </c>
      <c r="BO117" t="s">
        <v>73</v>
      </c>
      <c r="BP117" t="s">
        <v>105</v>
      </c>
    </row>
    <row r="118" spans="1:68">
      <c r="A118" t="s">
        <v>217</v>
      </c>
      <c r="B118" t="s">
        <v>70</v>
      </c>
      <c r="C118" t="s">
        <v>204</v>
      </c>
      <c r="D118" t="s">
        <v>107</v>
      </c>
      <c r="J118">
        <v>0</v>
      </c>
      <c r="L118">
        <v>65535</v>
      </c>
      <c r="N118">
        <v>65535</v>
      </c>
      <c r="O118">
        <f>1</f>
        <v>0</v>
      </c>
      <c r="P118">
        <f>1</f>
        <v>0</v>
      </c>
      <c r="Q11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1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18">
        <f>[[#This Row],[U_1]]-[[#This Row],[L_1]]</f>
        <v>0</v>
      </c>
      <c r="T118">
        <f>COUNTIF(Table1[[#This Row],[S0_1]:[S2_1]],"&gt;"&amp;[[#This Row],[U_1]])+COUNTIF(Table1[[#This Row],[S0_1]:[S2_1]],"&lt;"&amp;[[#This Row],[L_1]])</f>
        <v>0</v>
      </c>
      <c r="V118">
        <f>_xlfn.MINIFS(Table1[[#This Row],[S0_1]:[S2_1]],Table1[[#This Row],[S0_1]:[S2_1]],"&gt;="&amp;[[#This Row],[L_1]],Table1[[#This Row],[S0_1]:[S2_1]],"&lt;="&amp;[[#This Row],[U_1]])</f>
        <v>0</v>
      </c>
      <c r="W118">
        <f>_xlfn.MAXIFS(Table1[[#This Row],[S0_1]:[S2_1]],Table1[[#This Row],[S0_1]:[S2_1]],"&gt;="&amp;[[#This Row],[L_1]],Table1[[#This Row],[S0_1]:[S2_1]],"&lt;="&amp;[[#This Row],[U_1]])</f>
        <v>0</v>
      </c>
      <c r="X11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1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18">
        <f>IF([[#This Row],[Std_1]]&gt;0,ROUND([[#This Row],[Range_1]]/(6*[[#This Row],[Std_1]]),2),0)</f>
        <v>0</v>
      </c>
      <c r="AA118">
        <f>IF([[#This Row],[Std_1]]&gt;0,ROUND(MIN(ABS([[#This Row],[U_1]]-[[#This Row],[Mean_1]])/(3*[[#This Row],[Std_1]]),ABS([[#This Row],[Mean_1]]-[[#This Row],[L_1]])/(3*[[#This Row],[Std_1]])),2),0)</f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18862</v>
      </c>
      <c r="AJ118">
        <v>18862</v>
      </c>
      <c r="AK118">
        <v>18862</v>
      </c>
      <c r="AM118">
        <v>0</v>
      </c>
      <c r="AO118">
        <v>65535</v>
      </c>
      <c r="AQ118">
        <v>65535</v>
      </c>
      <c r="AR118">
        <f>1</f>
        <v>0</v>
      </c>
      <c r="AS118">
        <f>1</f>
        <v>0</v>
      </c>
      <c r="AT11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1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18">
        <f>[[#This Row],[U_2]]-[[#This Row],[L_2]]</f>
        <v>0</v>
      </c>
      <c r="AW118">
        <f>COUNTIF(Table1[[#This Row],[S0_2]:[S1_2]],"&gt;"&amp;[[#This Row],[U_2]])+COUNTIF(Table1[[#This Row],[S0_2]:[S1_2]],"&lt;"&amp;[[#This Row],[L_2]])</f>
        <v>0</v>
      </c>
      <c r="AY118">
        <f>_xlfn.MINIFS(Table1[[#This Row],[S0_2]:[S1_2]],Table1[[#This Row],[S0_2]:[S1_2]],"&gt;="&amp;[[#This Row],[L_2]],Table1[[#This Row],[S0_2]:[S1_2]],"&lt;="&amp;[[#This Row],[U_2]])</f>
        <v>0</v>
      </c>
      <c r="AZ118">
        <f>_xlfn.MAXIFS(Table1[[#This Row],[S0_2]:[S1_2]],Table1[[#This Row],[S0_2]:[S1_2]],"&gt;="&amp;[[#This Row],[L_2]],Table1[[#This Row],[S0_2]:[S1_2]],"&lt;="&amp;[[#This Row],[U_2]])</f>
        <v>0</v>
      </c>
      <c r="BA11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1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18">
        <f>IF([[#This Row],[Std_2]]&gt;0,ROUND([[#This Row],[Range_2]]/(6*[[#This Row],[Std_2]]),2),0)</f>
        <v>0</v>
      </c>
      <c r="BD118">
        <f>IF([[#This Row],[Std_2]]&gt;0,ROUND(MIN(ABS([[#This Row],[U_2]]-[[#This Row],[Mean_2]])/(3*[[#This Row],[Std_2]]),ABS([[#This Row],[Mean_2]]-[[#This Row],[L_2]])/(3*[[#This Row],[Std_2]])),2),0)</f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L118">
        <v>18862</v>
      </c>
      <c r="BM118">
        <v>18862</v>
      </c>
      <c r="BO118" t="s">
        <v>73</v>
      </c>
      <c r="BP118" t="s">
        <v>108</v>
      </c>
    </row>
    <row r="119" spans="1:68">
      <c r="A119" t="s">
        <v>218</v>
      </c>
      <c r="B119" t="s">
        <v>70</v>
      </c>
      <c r="C119" t="s">
        <v>204</v>
      </c>
      <c r="D119" t="s">
        <v>110</v>
      </c>
      <c r="J119">
        <v>0</v>
      </c>
      <c r="L119">
        <v>65535</v>
      </c>
      <c r="N119">
        <v>65535</v>
      </c>
      <c r="O119">
        <f>1</f>
        <v>0</v>
      </c>
      <c r="P119">
        <f>1</f>
        <v>0</v>
      </c>
      <c r="Q11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1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19">
        <f>[[#This Row],[U_1]]-[[#This Row],[L_1]]</f>
        <v>0</v>
      </c>
      <c r="T119">
        <f>COUNTIF(Table1[[#This Row],[S0_1]:[S2_1]],"&gt;"&amp;[[#This Row],[U_1]])+COUNTIF(Table1[[#This Row],[S0_1]:[S2_1]],"&lt;"&amp;[[#This Row],[L_1]])</f>
        <v>0</v>
      </c>
      <c r="V119">
        <f>_xlfn.MINIFS(Table1[[#This Row],[S0_1]:[S2_1]],Table1[[#This Row],[S0_1]:[S2_1]],"&gt;="&amp;[[#This Row],[L_1]],Table1[[#This Row],[S0_1]:[S2_1]],"&lt;="&amp;[[#This Row],[U_1]])</f>
        <v>0</v>
      </c>
      <c r="W119">
        <f>_xlfn.MAXIFS(Table1[[#This Row],[S0_1]:[S2_1]],Table1[[#This Row],[S0_1]:[S2_1]],"&gt;="&amp;[[#This Row],[L_1]],Table1[[#This Row],[S0_1]:[S2_1]],"&lt;="&amp;[[#This Row],[U_1]])</f>
        <v>0</v>
      </c>
      <c r="X11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1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19">
        <f>IF([[#This Row],[Std_1]]&gt;0,ROUND([[#This Row],[Range_1]]/(6*[[#This Row],[Std_1]]),2),0)</f>
        <v>0</v>
      </c>
      <c r="AA119">
        <f>IF([[#This Row],[Std_1]]&gt;0,ROUND(MIN(ABS([[#This Row],[U_1]]-[[#This Row],[Mean_1]])/(3*[[#This Row],[Std_1]]),ABS([[#This Row],[Mean_1]]-[[#This Row],[L_1]])/(3*[[#This Row],[Std_1]])),2),0)</f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15197</v>
      </c>
      <c r="AJ119">
        <v>15197</v>
      </c>
      <c r="AK119">
        <v>15197</v>
      </c>
      <c r="AM119">
        <v>0</v>
      </c>
      <c r="AO119">
        <v>65535</v>
      </c>
      <c r="AQ119">
        <v>65535</v>
      </c>
      <c r="AR119">
        <f>1</f>
        <v>0</v>
      </c>
      <c r="AS119">
        <f>1</f>
        <v>0</v>
      </c>
      <c r="AT11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1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19">
        <f>[[#This Row],[U_2]]-[[#This Row],[L_2]]</f>
        <v>0</v>
      </c>
      <c r="AW119">
        <f>COUNTIF(Table1[[#This Row],[S0_2]:[S1_2]],"&gt;"&amp;[[#This Row],[U_2]])+COUNTIF(Table1[[#This Row],[S0_2]:[S1_2]],"&lt;"&amp;[[#This Row],[L_2]])</f>
        <v>0</v>
      </c>
      <c r="AY119">
        <f>_xlfn.MINIFS(Table1[[#This Row],[S0_2]:[S1_2]],Table1[[#This Row],[S0_2]:[S1_2]],"&gt;="&amp;[[#This Row],[L_2]],Table1[[#This Row],[S0_2]:[S1_2]],"&lt;="&amp;[[#This Row],[U_2]])</f>
        <v>0</v>
      </c>
      <c r="AZ119">
        <f>_xlfn.MAXIFS(Table1[[#This Row],[S0_2]:[S1_2]],Table1[[#This Row],[S0_2]:[S1_2]],"&gt;="&amp;[[#This Row],[L_2]],Table1[[#This Row],[S0_2]:[S1_2]],"&lt;="&amp;[[#This Row],[U_2]])</f>
        <v>0</v>
      </c>
      <c r="BA11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1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19">
        <f>IF([[#This Row],[Std_2]]&gt;0,ROUND([[#This Row],[Range_2]]/(6*[[#This Row],[Std_2]]),2),0)</f>
        <v>0</v>
      </c>
      <c r="BD119">
        <f>IF([[#This Row],[Std_2]]&gt;0,ROUND(MIN(ABS([[#This Row],[U_2]]-[[#This Row],[Mean_2]])/(3*[[#This Row],[Std_2]]),ABS([[#This Row],[Mean_2]]-[[#This Row],[L_2]])/(3*[[#This Row],[Std_2]])),2),0)</f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L119">
        <v>15197</v>
      </c>
      <c r="BM119">
        <v>15197</v>
      </c>
      <c r="BO119" t="s">
        <v>96</v>
      </c>
      <c r="BP119" t="s">
        <v>80</v>
      </c>
    </row>
    <row r="120" spans="1:68">
      <c r="A120" t="s">
        <v>219</v>
      </c>
      <c r="B120" t="s">
        <v>70</v>
      </c>
      <c r="C120" t="s">
        <v>204</v>
      </c>
      <c r="D120" t="s">
        <v>112</v>
      </c>
      <c r="J120">
        <v>0</v>
      </c>
      <c r="L120">
        <v>65535</v>
      </c>
      <c r="N120">
        <v>65535</v>
      </c>
      <c r="O120">
        <f>1</f>
        <v>0</v>
      </c>
      <c r="P120">
        <f>1</f>
        <v>0</v>
      </c>
      <c r="Q12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2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20">
        <f>[[#This Row],[U_1]]-[[#This Row],[L_1]]</f>
        <v>0</v>
      </c>
      <c r="T120">
        <f>COUNTIF(Table1[[#This Row],[S0_1]:[S2_1]],"&gt;"&amp;[[#This Row],[U_1]])+COUNTIF(Table1[[#This Row],[S0_1]:[S2_1]],"&lt;"&amp;[[#This Row],[L_1]])</f>
        <v>0</v>
      </c>
      <c r="V120">
        <f>_xlfn.MINIFS(Table1[[#This Row],[S0_1]:[S2_1]],Table1[[#This Row],[S0_1]:[S2_1]],"&gt;="&amp;[[#This Row],[L_1]],Table1[[#This Row],[S0_1]:[S2_1]],"&lt;="&amp;[[#This Row],[U_1]])</f>
        <v>0</v>
      </c>
      <c r="W120">
        <f>_xlfn.MAXIFS(Table1[[#This Row],[S0_1]:[S2_1]],Table1[[#This Row],[S0_1]:[S2_1]],"&gt;="&amp;[[#This Row],[L_1]],Table1[[#This Row],[S0_1]:[S2_1]],"&lt;="&amp;[[#This Row],[U_1]])</f>
        <v>0</v>
      </c>
      <c r="X12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2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20">
        <f>IF([[#This Row],[Std_1]]&gt;0,ROUND([[#This Row],[Range_1]]/(6*[[#This Row],[Std_1]]),2),0)</f>
        <v>0</v>
      </c>
      <c r="AA120">
        <f>IF([[#This Row],[Std_1]]&gt;0,ROUND(MIN(ABS([[#This Row],[U_1]]-[[#This Row],[Mean_1]])/(3*[[#This Row],[Std_1]]),ABS([[#This Row],[Mean_1]]-[[#This Row],[L_1]])/(3*[[#This Row],[Std_1]])),2),0)</f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18862</v>
      </c>
      <c r="AJ120">
        <v>18862</v>
      </c>
      <c r="AK120">
        <v>18862</v>
      </c>
      <c r="AM120">
        <v>0</v>
      </c>
      <c r="AO120">
        <v>65535</v>
      </c>
      <c r="AQ120">
        <v>65535</v>
      </c>
      <c r="AR120">
        <f>1</f>
        <v>0</v>
      </c>
      <c r="AS120">
        <f>1</f>
        <v>0</v>
      </c>
      <c r="AT12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2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20">
        <f>[[#This Row],[U_2]]-[[#This Row],[L_2]]</f>
        <v>0</v>
      </c>
      <c r="AW120">
        <f>COUNTIF(Table1[[#This Row],[S0_2]:[S1_2]],"&gt;"&amp;[[#This Row],[U_2]])+COUNTIF(Table1[[#This Row],[S0_2]:[S1_2]],"&lt;"&amp;[[#This Row],[L_2]])</f>
        <v>0</v>
      </c>
      <c r="AY120">
        <f>_xlfn.MINIFS(Table1[[#This Row],[S0_2]:[S1_2]],Table1[[#This Row],[S0_2]:[S1_2]],"&gt;="&amp;[[#This Row],[L_2]],Table1[[#This Row],[S0_2]:[S1_2]],"&lt;="&amp;[[#This Row],[U_2]])</f>
        <v>0</v>
      </c>
      <c r="AZ120">
        <f>_xlfn.MAXIFS(Table1[[#This Row],[S0_2]:[S1_2]],Table1[[#This Row],[S0_2]:[S1_2]],"&gt;="&amp;[[#This Row],[L_2]],Table1[[#This Row],[S0_2]:[S1_2]],"&lt;="&amp;[[#This Row],[U_2]])</f>
        <v>0</v>
      </c>
      <c r="BA12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2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20">
        <f>IF([[#This Row],[Std_2]]&gt;0,ROUND([[#This Row],[Range_2]]/(6*[[#This Row],[Std_2]]),2),0)</f>
        <v>0</v>
      </c>
      <c r="BD120">
        <f>IF([[#This Row],[Std_2]]&gt;0,ROUND(MIN(ABS([[#This Row],[U_2]]-[[#This Row],[Mean_2]])/(3*[[#This Row],[Std_2]]),ABS([[#This Row],[Mean_2]]-[[#This Row],[L_2]])/(3*[[#This Row],[Std_2]])),2),0)</f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L120">
        <v>18862</v>
      </c>
      <c r="BM120">
        <v>18862</v>
      </c>
      <c r="BO120" t="s">
        <v>83</v>
      </c>
      <c r="BP120" t="s">
        <v>108</v>
      </c>
    </row>
    <row r="121" spans="1:68">
      <c r="A121" t="s">
        <v>220</v>
      </c>
      <c r="B121" t="s">
        <v>70</v>
      </c>
      <c r="C121" t="s">
        <v>204</v>
      </c>
      <c r="D121" t="s">
        <v>114</v>
      </c>
      <c r="J121">
        <v>0</v>
      </c>
      <c r="L121">
        <v>65535</v>
      </c>
      <c r="N121">
        <v>65535</v>
      </c>
      <c r="O121">
        <f>1</f>
        <v>0</v>
      </c>
      <c r="P121">
        <f>1</f>
        <v>0</v>
      </c>
      <c r="Q12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2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21">
        <f>[[#This Row],[U_1]]-[[#This Row],[L_1]]</f>
        <v>0</v>
      </c>
      <c r="T121">
        <f>COUNTIF(Table1[[#This Row],[S0_1]:[S2_1]],"&gt;"&amp;[[#This Row],[U_1]])+COUNTIF(Table1[[#This Row],[S0_1]:[S2_1]],"&lt;"&amp;[[#This Row],[L_1]])</f>
        <v>0</v>
      </c>
      <c r="V121">
        <f>_xlfn.MINIFS(Table1[[#This Row],[S0_1]:[S2_1]],Table1[[#This Row],[S0_1]:[S2_1]],"&gt;="&amp;[[#This Row],[L_1]],Table1[[#This Row],[S0_1]:[S2_1]],"&lt;="&amp;[[#This Row],[U_1]])</f>
        <v>0</v>
      </c>
      <c r="W121">
        <f>_xlfn.MAXIFS(Table1[[#This Row],[S0_1]:[S2_1]],Table1[[#This Row],[S0_1]:[S2_1]],"&gt;="&amp;[[#This Row],[L_1]],Table1[[#This Row],[S0_1]:[S2_1]],"&lt;="&amp;[[#This Row],[U_1]])</f>
        <v>0</v>
      </c>
      <c r="X12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2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21">
        <f>IF([[#This Row],[Std_1]]&gt;0,ROUND([[#This Row],[Range_1]]/(6*[[#This Row],[Std_1]]),2),0)</f>
        <v>0</v>
      </c>
      <c r="AA121">
        <f>IF([[#This Row],[Std_1]]&gt;0,ROUND(MIN(ABS([[#This Row],[U_1]]-[[#This Row],[Mean_1]])/(3*[[#This Row],[Std_1]]),ABS([[#This Row],[Mean_1]]-[[#This Row],[L_1]])/(3*[[#This Row],[Std_1]])),2),0)</f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26154</v>
      </c>
      <c r="AJ121">
        <v>26154</v>
      </c>
      <c r="AK121">
        <v>26154</v>
      </c>
      <c r="AM121">
        <v>0</v>
      </c>
      <c r="AO121">
        <v>65535</v>
      </c>
      <c r="AQ121">
        <v>65535</v>
      </c>
      <c r="AR121">
        <f>1</f>
        <v>0</v>
      </c>
      <c r="AS121">
        <f>1</f>
        <v>0</v>
      </c>
      <c r="AT12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2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21">
        <f>[[#This Row],[U_2]]-[[#This Row],[L_2]]</f>
        <v>0</v>
      </c>
      <c r="AW121">
        <f>COUNTIF(Table1[[#This Row],[S0_2]:[S1_2]],"&gt;"&amp;[[#This Row],[U_2]])+COUNTIF(Table1[[#This Row],[S0_2]:[S1_2]],"&lt;"&amp;[[#This Row],[L_2]])</f>
        <v>0</v>
      </c>
      <c r="AY121">
        <f>_xlfn.MINIFS(Table1[[#This Row],[S0_2]:[S1_2]],Table1[[#This Row],[S0_2]:[S1_2]],"&gt;="&amp;[[#This Row],[L_2]],Table1[[#This Row],[S0_2]:[S1_2]],"&lt;="&amp;[[#This Row],[U_2]])</f>
        <v>0</v>
      </c>
      <c r="AZ121">
        <f>_xlfn.MAXIFS(Table1[[#This Row],[S0_2]:[S1_2]],Table1[[#This Row],[S0_2]:[S1_2]],"&gt;="&amp;[[#This Row],[L_2]],Table1[[#This Row],[S0_2]:[S1_2]],"&lt;="&amp;[[#This Row],[U_2]])</f>
        <v>0</v>
      </c>
      <c r="BA12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2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21">
        <f>IF([[#This Row],[Std_2]]&gt;0,ROUND([[#This Row],[Range_2]]/(6*[[#This Row],[Std_2]]),2),0)</f>
        <v>0</v>
      </c>
      <c r="BD121">
        <f>IF([[#This Row],[Std_2]]&gt;0,ROUND(MIN(ABS([[#This Row],[U_2]]-[[#This Row],[Mean_2]])/(3*[[#This Row],[Std_2]]),ABS([[#This Row],[Mean_2]]-[[#This Row],[L_2]])/(3*[[#This Row],[Std_2]])),2),0)</f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L121">
        <v>26154</v>
      </c>
      <c r="BM121">
        <v>26154</v>
      </c>
      <c r="BO121" t="s">
        <v>83</v>
      </c>
      <c r="BP121" t="s">
        <v>105</v>
      </c>
    </row>
    <row r="122" spans="1:68">
      <c r="A122" t="s">
        <v>221</v>
      </c>
      <c r="B122" t="s">
        <v>116</v>
      </c>
      <c r="C122" t="s">
        <v>204</v>
      </c>
      <c r="D122" t="s">
        <v>72</v>
      </c>
      <c r="J122">
        <v>0</v>
      </c>
      <c r="L122">
        <v>65535</v>
      </c>
      <c r="N122">
        <v>65535</v>
      </c>
      <c r="O122">
        <f>1</f>
        <v>0</v>
      </c>
      <c r="P122">
        <f>1</f>
        <v>0</v>
      </c>
      <c r="Q12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2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22">
        <f>[[#This Row],[U_1]]-[[#This Row],[L_1]]</f>
        <v>0</v>
      </c>
      <c r="T122">
        <f>COUNTIF(Table1[[#This Row],[S0_1]:[S2_1]],"&gt;"&amp;[[#This Row],[U_1]])+COUNTIF(Table1[[#This Row],[S0_1]:[S2_1]],"&lt;"&amp;[[#This Row],[L_1]])</f>
        <v>0</v>
      </c>
      <c r="V122">
        <f>_xlfn.MINIFS(Table1[[#This Row],[S0_1]:[S2_1]],Table1[[#This Row],[S0_1]:[S2_1]],"&gt;="&amp;[[#This Row],[L_1]],Table1[[#This Row],[S0_1]:[S2_1]],"&lt;="&amp;[[#This Row],[U_1]])</f>
        <v>0</v>
      </c>
      <c r="W122">
        <f>_xlfn.MAXIFS(Table1[[#This Row],[S0_1]:[S2_1]],Table1[[#This Row],[S0_1]:[S2_1]],"&gt;="&amp;[[#This Row],[L_1]],Table1[[#This Row],[S0_1]:[S2_1]],"&lt;="&amp;[[#This Row],[U_1]])</f>
        <v>0</v>
      </c>
      <c r="X12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2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22">
        <f>IF([[#This Row],[Std_1]]&gt;0,ROUND([[#This Row],[Range_1]]/(6*[[#This Row],[Std_1]]),2),0)</f>
        <v>0</v>
      </c>
      <c r="AA122">
        <f>IF([[#This Row],[Std_1]]&gt;0,ROUND(MIN(ABS([[#This Row],[U_1]]-[[#This Row],[Mean_1]])/(3*[[#This Row],[Std_1]]),ABS([[#This Row],[Mean_1]]-[[#This Row],[L_1]])/(3*[[#This Row],[Std_1]])),2),0)</f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33397</v>
      </c>
      <c r="AJ122">
        <v>33397</v>
      </c>
      <c r="AK122">
        <v>33397</v>
      </c>
      <c r="AM122">
        <v>0</v>
      </c>
      <c r="AO122">
        <v>65535</v>
      </c>
      <c r="AQ122">
        <v>65535</v>
      </c>
      <c r="AR122">
        <f>1</f>
        <v>0</v>
      </c>
      <c r="AS122">
        <f>1</f>
        <v>0</v>
      </c>
      <c r="AT12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2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22">
        <f>[[#This Row],[U_2]]-[[#This Row],[L_2]]</f>
        <v>0</v>
      </c>
      <c r="AW122">
        <f>COUNTIF(Table1[[#This Row],[S0_2]:[S1_2]],"&gt;"&amp;[[#This Row],[U_2]])+COUNTIF(Table1[[#This Row],[S0_2]:[S1_2]],"&lt;"&amp;[[#This Row],[L_2]])</f>
        <v>0</v>
      </c>
      <c r="AY122">
        <f>_xlfn.MINIFS(Table1[[#This Row],[S0_2]:[S1_2]],Table1[[#This Row],[S0_2]:[S1_2]],"&gt;="&amp;[[#This Row],[L_2]],Table1[[#This Row],[S0_2]:[S1_2]],"&lt;="&amp;[[#This Row],[U_2]])</f>
        <v>0</v>
      </c>
      <c r="AZ122">
        <f>_xlfn.MAXIFS(Table1[[#This Row],[S0_2]:[S1_2]],Table1[[#This Row],[S0_2]:[S1_2]],"&gt;="&amp;[[#This Row],[L_2]],Table1[[#This Row],[S0_2]:[S1_2]],"&lt;="&amp;[[#This Row],[U_2]])</f>
        <v>0</v>
      </c>
      <c r="BA12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2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22">
        <f>IF([[#This Row],[Std_2]]&gt;0,ROUND([[#This Row],[Range_2]]/(6*[[#This Row],[Std_2]]),2),0)</f>
        <v>0</v>
      </c>
      <c r="BD122">
        <f>IF([[#This Row],[Std_2]]&gt;0,ROUND(MIN(ABS([[#This Row],[U_2]]-[[#This Row],[Mean_2]])/(3*[[#This Row],[Std_2]]),ABS([[#This Row],[Mean_2]]-[[#This Row],[L_2]])/(3*[[#This Row],[Std_2]])),2),0)</f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L122">
        <v>33397</v>
      </c>
      <c r="BM122">
        <v>33397</v>
      </c>
      <c r="BO122" t="s">
        <v>73</v>
      </c>
      <c r="BP122" t="s">
        <v>74</v>
      </c>
    </row>
    <row r="123" spans="1:68">
      <c r="A123" t="s">
        <v>222</v>
      </c>
      <c r="B123" t="s">
        <v>116</v>
      </c>
      <c r="C123" t="s">
        <v>204</v>
      </c>
      <c r="D123" t="s">
        <v>76</v>
      </c>
      <c r="J123">
        <v>0</v>
      </c>
      <c r="L123">
        <v>65535</v>
      </c>
      <c r="N123">
        <v>65535</v>
      </c>
      <c r="O123">
        <f>1</f>
        <v>0</v>
      </c>
      <c r="P123">
        <f>1</f>
        <v>0</v>
      </c>
      <c r="Q12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2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23">
        <f>[[#This Row],[U_1]]-[[#This Row],[L_1]]</f>
        <v>0</v>
      </c>
      <c r="T123">
        <f>COUNTIF(Table1[[#This Row],[S0_1]:[S2_1]],"&gt;"&amp;[[#This Row],[U_1]])+COUNTIF(Table1[[#This Row],[S0_1]:[S2_1]],"&lt;"&amp;[[#This Row],[L_1]])</f>
        <v>0</v>
      </c>
      <c r="V123">
        <f>_xlfn.MINIFS(Table1[[#This Row],[S0_1]:[S2_1]],Table1[[#This Row],[S0_1]:[S2_1]],"&gt;="&amp;[[#This Row],[L_1]],Table1[[#This Row],[S0_1]:[S2_1]],"&lt;="&amp;[[#This Row],[U_1]])</f>
        <v>0</v>
      </c>
      <c r="W123">
        <f>_xlfn.MAXIFS(Table1[[#This Row],[S0_1]:[S2_1]],Table1[[#This Row],[S0_1]:[S2_1]],"&gt;="&amp;[[#This Row],[L_1]],Table1[[#This Row],[S0_1]:[S2_1]],"&lt;="&amp;[[#This Row],[U_1]])</f>
        <v>0</v>
      </c>
      <c r="X12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2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23">
        <f>IF([[#This Row],[Std_1]]&gt;0,ROUND([[#This Row],[Range_1]]/(6*[[#This Row],[Std_1]]),2),0)</f>
        <v>0</v>
      </c>
      <c r="AA123">
        <f>IF([[#This Row],[Std_1]]&gt;0,ROUND(MIN(ABS([[#This Row],[U_1]]-[[#This Row],[Mean_1]])/(3*[[#This Row],[Std_1]]),ABS([[#This Row],[Mean_1]]-[[#This Row],[L_1]])/(3*[[#This Row],[Std_1]])),2),0)</f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51282</v>
      </c>
      <c r="AJ123">
        <v>51282</v>
      </c>
      <c r="AK123">
        <v>51282</v>
      </c>
      <c r="AM123">
        <v>0</v>
      </c>
      <c r="AO123">
        <v>65535</v>
      </c>
      <c r="AQ123">
        <v>65535</v>
      </c>
      <c r="AR123">
        <f>1</f>
        <v>0</v>
      </c>
      <c r="AS123">
        <f>1</f>
        <v>0</v>
      </c>
      <c r="AT12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2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23">
        <f>[[#This Row],[U_2]]-[[#This Row],[L_2]]</f>
        <v>0</v>
      </c>
      <c r="AW123">
        <f>COUNTIF(Table1[[#This Row],[S0_2]:[S1_2]],"&gt;"&amp;[[#This Row],[U_2]])+COUNTIF(Table1[[#This Row],[S0_2]:[S1_2]],"&lt;"&amp;[[#This Row],[L_2]])</f>
        <v>0</v>
      </c>
      <c r="AY123">
        <f>_xlfn.MINIFS(Table1[[#This Row],[S0_2]:[S1_2]],Table1[[#This Row],[S0_2]:[S1_2]],"&gt;="&amp;[[#This Row],[L_2]],Table1[[#This Row],[S0_2]:[S1_2]],"&lt;="&amp;[[#This Row],[U_2]])</f>
        <v>0</v>
      </c>
      <c r="AZ123">
        <f>_xlfn.MAXIFS(Table1[[#This Row],[S0_2]:[S1_2]],Table1[[#This Row],[S0_2]:[S1_2]],"&gt;="&amp;[[#This Row],[L_2]],Table1[[#This Row],[S0_2]:[S1_2]],"&lt;="&amp;[[#This Row],[U_2]])</f>
        <v>0</v>
      </c>
      <c r="BA12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2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23">
        <f>IF([[#This Row],[Std_2]]&gt;0,ROUND([[#This Row],[Range_2]]/(6*[[#This Row],[Std_2]]),2),0)</f>
        <v>0</v>
      </c>
      <c r="BD123">
        <f>IF([[#This Row],[Std_2]]&gt;0,ROUND(MIN(ABS([[#This Row],[U_2]]-[[#This Row],[Mean_2]])/(3*[[#This Row],[Std_2]]),ABS([[#This Row],[Mean_2]]-[[#This Row],[L_2]])/(3*[[#This Row],[Std_2]])),2),0)</f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L123">
        <v>51282</v>
      </c>
      <c r="BM123">
        <v>51282</v>
      </c>
      <c r="BO123" t="s">
        <v>73</v>
      </c>
      <c r="BP123" t="s">
        <v>77</v>
      </c>
    </row>
    <row r="124" spans="1:68">
      <c r="A124" t="s">
        <v>223</v>
      </c>
      <c r="B124" t="s">
        <v>116</v>
      </c>
      <c r="C124" t="s">
        <v>204</v>
      </c>
      <c r="D124" t="s">
        <v>79</v>
      </c>
      <c r="J124">
        <v>0</v>
      </c>
      <c r="L124">
        <v>65535</v>
      </c>
      <c r="N124">
        <v>65535</v>
      </c>
      <c r="O124">
        <f>1</f>
        <v>0</v>
      </c>
      <c r="P124">
        <f>1</f>
        <v>0</v>
      </c>
      <c r="Q12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2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24">
        <f>[[#This Row],[U_1]]-[[#This Row],[L_1]]</f>
        <v>0</v>
      </c>
      <c r="T124">
        <f>COUNTIF(Table1[[#This Row],[S0_1]:[S2_1]],"&gt;"&amp;[[#This Row],[U_1]])+COUNTIF(Table1[[#This Row],[S0_1]:[S2_1]],"&lt;"&amp;[[#This Row],[L_1]])</f>
        <v>0</v>
      </c>
      <c r="V124">
        <f>_xlfn.MINIFS(Table1[[#This Row],[S0_1]:[S2_1]],Table1[[#This Row],[S0_1]:[S2_1]],"&gt;="&amp;[[#This Row],[L_1]],Table1[[#This Row],[S0_1]:[S2_1]],"&lt;="&amp;[[#This Row],[U_1]])</f>
        <v>0</v>
      </c>
      <c r="W124">
        <f>_xlfn.MAXIFS(Table1[[#This Row],[S0_1]:[S2_1]],Table1[[#This Row],[S0_1]:[S2_1]],"&gt;="&amp;[[#This Row],[L_1]],Table1[[#This Row],[S0_1]:[S2_1]],"&lt;="&amp;[[#This Row],[U_1]])</f>
        <v>0</v>
      </c>
      <c r="X12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2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24">
        <f>IF([[#This Row],[Std_1]]&gt;0,ROUND([[#This Row],[Range_1]]/(6*[[#This Row],[Std_1]]),2),0)</f>
        <v>0</v>
      </c>
      <c r="AA124">
        <f>IF([[#This Row],[Std_1]]&gt;0,ROUND(MIN(ABS([[#This Row],[U_1]]-[[#This Row],[Mean_1]])/(3*[[#This Row],[Std_1]]),ABS([[#This Row],[Mean_1]]-[[#This Row],[L_1]])/(3*[[#This Row],[Std_1]])),2),0)</f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15197</v>
      </c>
      <c r="AJ124">
        <v>15197</v>
      </c>
      <c r="AK124">
        <v>15197</v>
      </c>
      <c r="AM124">
        <v>0</v>
      </c>
      <c r="AO124">
        <v>65535</v>
      </c>
      <c r="AQ124">
        <v>65535</v>
      </c>
      <c r="AR124">
        <f>1</f>
        <v>0</v>
      </c>
      <c r="AS124">
        <f>1</f>
        <v>0</v>
      </c>
      <c r="AT12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2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24">
        <f>[[#This Row],[U_2]]-[[#This Row],[L_2]]</f>
        <v>0</v>
      </c>
      <c r="AW124">
        <f>COUNTIF(Table1[[#This Row],[S0_2]:[S1_2]],"&gt;"&amp;[[#This Row],[U_2]])+COUNTIF(Table1[[#This Row],[S0_2]:[S1_2]],"&lt;"&amp;[[#This Row],[L_2]])</f>
        <v>0</v>
      </c>
      <c r="AY124">
        <f>_xlfn.MINIFS(Table1[[#This Row],[S0_2]:[S1_2]],Table1[[#This Row],[S0_2]:[S1_2]],"&gt;="&amp;[[#This Row],[L_2]],Table1[[#This Row],[S0_2]:[S1_2]],"&lt;="&amp;[[#This Row],[U_2]])</f>
        <v>0</v>
      </c>
      <c r="AZ124">
        <f>_xlfn.MAXIFS(Table1[[#This Row],[S0_2]:[S1_2]],Table1[[#This Row],[S0_2]:[S1_2]],"&gt;="&amp;[[#This Row],[L_2]],Table1[[#This Row],[S0_2]:[S1_2]],"&lt;="&amp;[[#This Row],[U_2]])</f>
        <v>0</v>
      </c>
      <c r="BA12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2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24">
        <f>IF([[#This Row],[Std_2]]&gt;0,ROUND([[#This Row],[Range_2]]/(6*[[#This Row],[Std_2]]),2),0)</f>
        <v>0</v>
      </c>
      <c r="BD124">
        <f>IF([[#This Row],[Std_2]]&gt;0,ROUND(MIN(ABS([[#This Row],[U_2]]-[[#This Row],[Mean_2]])/(3*[[#This Row],[Std_2]]),ABS([[#This Row],[Mean_2]]-[[#This Row],[L_2]])/(3*[[#This Row],[Std_2]])),2),0)</f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L124">
        <v>15197</v>
      </c>
      <c r="BM124">
        <v>15197</v>
      </c>
      <c r="BO124" t="s">
        <v>73</v>
      </c>
      <c r="BP124" t="s">
        <v>80</v>
      </c>
    </row>
    <row r="125" spans="1:68">
      <c r="A125" t="s">
        <v>224</v>
      </c>
      <c r="B125" t="s">
        <v>116</v>
      </c>
      <c r="C125" t="s">
        <v>204</v>
      </c>
      <c r="D125" t="s">
        <v>82</v>
      </c>
      <c r="J125">
        <v>0</v>
      </c>
      <c r="L125">
        <v>65535</v>
      </c>
      <c r="N125">
        <v>65535</v>
      </c>
      <c r="O125">
        <f>1</f>
        <v>0</v>
      </c>
      <c r="P125">
        <f>1</f>
        <v>0</v>
      </c>
      <c r="Q12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2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25">
        <f>[[#This Row],[U_1]]-[[#This Row],[L_1]]</f>
        <v>0</v>
      </c>
      <c r="T125">
        <f>COUNTIF(Table1[[#This Row],[S0_1]:[S2_1]],"&gt;"&amp;[[#This Row],[U_1]])+COUNTIF(Table1[[#This Row],[S0_1]:[S2_1]],"&lt;"&amp;[[#This Row],[L_1]])</f>
        <v>0</v>
      </c>
      <c r="V125">
        <f>_xlfn.MINIFS(Table1[[#This Row],[S0_1]:[S2_1]],Table1[[#This Row],[S0_1]:[S2_1]],"&gt;="&amp;[[#This Row],[L_1]],Table1[[#This Row],[S0_1]:[S2_1]],"&lt;="&amp;[[#This Row],[U_1]])</f>
        <v>0</v>
      </c>
      <c r="W125">
        <f>_xlfn.MAXIFS(Table1[[#This Row],[S0_1]:[S2_1]],Table1[[#This Row],[S0_1]:[S2_1]],"&gt;="&amp;[[#This Row],[L_1]],Table1[[#This Row],[S0_1]:[S2_1]],"&lt;="&amp;[[#This Row],[U_1]])</f>
        <v>0</v>
      </c>
      <c r="X12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2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25">
        <f>IF([[#This Row],[Std_1]]&gt;0,ROUND([[#This Row],[Range_1]]/(6*[[#This Row],[Std_1]]),2),0)</f>
        <v>0</v>
      </c>
      <c r="AA125">
        <f>IF([[#This Row],[Std_1]]&gt;0,ROUND(MIN(ABS([[#This Row],[U_1]]-[[#This Row],[Mean_1]])/(3*[[#This Row],[Std_1]]),ABS([[#This Row],[Mean_1]]-[[#This Row],[L_1]])/(3*[[#This Row],[Std_1]])),2),0)</f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51282</v>
      </c>
      <c r="AJ125">
        <v>51282</v>
      </c>
      <c r="AK125">
        <v>51282</v>
      </c>
      <c r="AM125">
        <v>0</v>
      </c>
      <c r="AO125">
        <v>65535</v>
      </c>
      <c r="AQ125">
        <v>65535</v>
      </c>
      <c r="AR125">
        <f>1</f>
        <v>0</v>
      </c>
      <c r="AS125">
        <f>1</f>
        <v>0</v>
      </c>
      <c r="AT12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2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25">
        <f>[[#This Row],[U_2]]-[[#This Row],[L_2]]</f>
        <v>0</v>
      </c>
      <c r="AW125">
        <f>COUNTIF(Table1[[#This Row],[S0_2]:[S1_2]],"&gt;"&amp;[[#This Row],[U_2]])+COUNTIF(Table1[[#This Row],[S0_2]:[S1_2]],"&lt;"&amp;[[#This Row],[L_2]])</f>
        <v>0</v>
      </c>
      <c r="AY125">
        <f>_xlfn.MINIFS(Table1[[#This Row],[S0_2]:[S1_2]],Table1[[#This Row],[S0_2]:[S1_2]],"&gt;="&amp;[[#This Row],[L_2]],Table1[[#This Row],[S0_2]:[S1_2]],"&lt;="&amp;[[#This Row],[U_2]])</f>
        <v>0</v>
      </c>
      <c r="AZ125">
        <f>_xlfn.MAXIFS(Table1[[#This Row],[S0_2]:[S1_2]],Table1[[#This Row],[S0_2]:[S1_2]],"&gt;="&amp;[[#This Row],[L_2]],Table1[[#This Row],[S0_2]:[S1_2]],"&lt;="&amp;[[#This Row],[U_2]])</f>
        <v>0</v>
      </c>
      <c r="BA12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2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25">
        <f>IF([[#This Row],[Std_2]]&gt;0,ROUND([[#This Row],[Range_2]]/(6*[[#This Row],[Std_2]]),2),0)</f>
        <v>0</v>
      </c>
      <c r="BD125">
        <f>IF([[#This Row],[Std_2]]&gt;0,ROUND(MIN(ABS([[#This Row],[U_2]]-[[#This Row],[Mean_2]])/(3*[[#This Row],[Std_2]]),ABS([[#This Row],[Mean_2]]-[[#This Row],[L_2]])/(3*[[#This Row],[Std_2]])),2),0)</f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L125">
        <v>51282</v>
      </c>
      <c r="BM125">
        <v>51282</v>
      </c>
      <c r="BO125" t="s">
        <v>83</v>
      </c>
      <c r="BP125" t="s">
        <v>77</v>
      </c>
    </row>
    <row r="126" spans="1:68">
      <c r="A126" t="s">
        <v>225</v>
      </c>
      <c r="B126" t="s">
        <v>116</v>
      </c>
      <c r="C126" t="s">
        <v>204</v>
      </c>
      <c r="D126" t="s">
        <v>85</v>
      </c>
      <c r="J126">
        <v>0</v>
      </c>
      <c r="L126">
        <v>65535</v>
      </c>
      <c r="N126">
        <v>65535</v>
      </c>
      <c r="O126">
        <f>1</f>
        <v>0</v>
      </c>
      <c r="P126">
        <f>1</f>
        <v>0</v>
      </c>
      <c r="Q12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2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26">
        <f>[[#This Row],[U_1]]-[[#This Row],[L_1]]</f>
        <v>0</v>
      </c>
      <c r="T126">
        <f>COUNTIF(Table1[[#This Row],[S0_1]:[S2_1]],"&gt;"&amp;[[#This Row],[U_1]])+COUNTIF(Table1[[#This Row],[S0_1]:[S2_1]],"&lt;"&amp;[[#This Row],[L_1]])</f>
        <v>0</v>
      </c>
      <c r="V126">
        <f>_xlfn.MINIFS(Table1[[#This Row],[S0_1]:[S2_1]],Table1[[#This Row],[S0_1]:[S2_1]],"&gt;="&amp;[[#This Row],[L_1]],Table1[[#This Row],[S0_1]:[S2_1]],"&lt;="&amp;[[#This Row],[U_1]])</f>
        <v>0</v>
      </c>
      <c r="W126">
        <f>_xlfn.MAXIFS(Table1[[#This Row],[S0_1]:[S2_1]],Table1[[#This Row],[S0_1]:[S2_1]],"&gt;="&amp;[[#This Row],[L_1]],Table1[[#This Row],[S0_1]:[S2_1]],"&lt;="&amp;[[#This Row],[U_1]])</f>
        <v>0</v>
      </c>
      <c r="X12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2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26">
        <f>IF([[#This Row],[Std_1]]&gt;0,ROUND([[#This Row],[Range_1]]/(6*[[#This Row],[Std_1]]),2),0)</f>
        <v>0</v>
      </c>
      <c r="AA126">
        <f>IF([[#This Row],[Std_1]]&gt;0,ROUND(MIN(ABS([[#This Row],[U_1]]-[[#This Row],[Mean_1]])/(3*[[#This Row],[Std_1]]),ABS([[#This Row],[Mean_1]]-[[#This Row],[L_1]])/(3*[[#This Row],[Std_1]])),2),0)</f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15197</v>
      </c>
      <c r="AJ126">
        <v>15197</v>
      </c>
      <c r="AK126">
        <v>15197</v>
      </c>
      <c r="AM126">
        <v>0</v>
      </c>
      <c r="AO126">
        <v>65535</v>
      </c>
      <c r="AQ126">
        <v>65535</v>
      </c>
      <c r="AR126">
        <f>1</f>
        <v>0</v>
      </c>
      <c r="AS126">
        <f>1</f>
        <v>0</v>
      </c>
      <c r="AT12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2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26">
        <f>[[#This Row],[U_2]]-[[#This Row],[L_2]]</f>
        <v>0</v>
      </c>
      <c r="AW126">
        <f>COUNTIF(Table1[[#This Row],[S0_2]:[S1_2]],"&gt;"&amp;[[#This Row],[U_2]])+COUNTIF(Table1[[#This Row],[S0_2]:[S1_2]],"&lt;"&amp;[[#This Row],[L_2]])</f>
        <v>0</v>
      </c>
      <c r="AY126">
        <f>_xlfn.MINIFS(Table1[[#This Row],[S0_2]:[S1_2]],Table1[[#This Row],[S0_2]:[S1_2]],"&gt;="&amp;[[#This Row],[L_2]],Table1[[#This Row],[S0_2]:[S1_2]],"&lt;="&amp;[[#This Row],[U_2]])</f>
        <v>0</v>
      </c>
      <c r="AZ126">
        <f>_xlfn.MAXIFS(Table1[[#This Row],[S0_2]:[S1_2]],Table1[[#This Row],[S0_2]:[S1_2]],"&gt;="&amp;[[#This Row],[L_2]],Table1[[#This Row],[S0_2]:[S1_2]],"&lt;="&amp;[[#This Row],[U_2]])</f>
        <v>0</v>
      </c>
      <c r="BA12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2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26">
        <f>IF([[#This Row],[Std_2]]&gt;0,ROUND([[#This Row],[Range_2]]/(6*[[#This Row],[Std_2]]),2),0)</f>
        <v>0</v>
      </c>
      <c r="BD126">
        <f>IF([[#This Row],[Std_2]]&gt;0,ROUND(MIN(ABS([[#This Row],[U_2]]-[[#This Row],[Mean_2]])/(3*[[#This Row],[Std_2]]),ABS([[#This Row],[Mean_2]]-[[#This Row],[L_2]])/(3*[[#This Row],[Std_2]])),2),0)</f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L126">
        <v>15197</v>
      </c>
      <c r="BM126">
        <v>15197</v>
      </c>
      <c r="BO126" t="s">
        <v>83</v>
      </c>
      <c r="BP126" t="s">
        <v>80</v>
      </c>
    </row>
    <row r="127" spans="1:68">
      <c r="A127" t="s">
        <v>226</v>
      </c>
      <c r="B127" t="s">
        <v>116</v>
      </c>
      <c r="C127" t="s">
        <v>204</v>
      </c>
      <c r="D127" t="s">
        <v>87</v>
      </c>
      <c r="J127">
        <v>0</v>
      </c>
      <c r="L127">
        <v>65535</v>
      </c>
      <c r="N127">
        <v>65535</v>
      </c>
      <c r="O127">
        <f>1</f>
        <v>0</v>
      </c>
      <c r="P127">
        <f>1</f>
        <v>0</v>
      </c>
      <c r="Q12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2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27">
        <f>[[#This Row],[U_1]]-[[#This Row],[L_1]]</f>
        <v>0</v>
      </c>
      <c r="T127">
        <f>COUNTIF(Table1[[#This Row],[S0_1]:[S2_1]],"&gt;"&amp;[[#This Row],[U_1]])+COUNTIF(Table1[[#This Row],[S0_1]:[S2_1]],"&lt;"&amp;[[#This Row],[L_1]])</f>
        <v>0</v>
      </c>
      <c r="V127">
        <f>_xlfn.MINIFS(Table1[[#This Row],[S0_1]:[S2_1]],Table1[[#This Row],[S0_1]:[S2_1]],"&gt;="&amp;[[#This Row],[L_1]],Table1[[#This Row],[S0_1]:[S2_1]],"&lt;="&amp;[[#This Row],[U_1]])</f>
        <v>0</v>
      </c>
      <c r="W127">
        <f>_xlfn.MAXIFS(Table1[[#This Row],[S0_1]:[S2_1]],Table1[[#This Row],[S0_1]:[S2_1]],"&gt;="&amp;[[#This Row],[L_1]],Table1[[#This Row],[S0_1]:[S2_1]],"&lt;="&amp;[[#This Row],[U_1]])</f>
        <v>0</v>
      </c>
      <c r="X12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2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27">
        <f>IF([[#This Row],[Std_1]]&gt;0,ROUND([[#This Row],[Range_1]]/(6*[[#This Row],[Std_1]]),2),0)</f>
        <v>0</v>
      </c>
      <c r="AA127">
        <f>IF([[#This Row],[Std_1]]&gt;0,ROUND(MIN(ABS([[#This Row],[U_1]]-[[#This Row],[Mean_1]])/(3*[[#This Row],[Std_1]]),ABS([[#This Row],[Mean_1]]-[[#This Row],[L_1]])/(3*[[#This Row],[Std_1]])),2),0)</f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33397</v>
      </c>
      <c r="AJ127">
        <v>33397</v>
      </c>
      <c r="AK127">
        <v>33397</v>
      </c>
      <c r="AM127">
        <v>0</v>
      </c>
      <c r="AO127">
        <v>65535</v>
      </c>
      <c r="AQ127">
        <v>65535</v>
      </c>
      <c r="AR127">
        <f>1</f>
        <v>0</v>
      </c>
      <c r="AS127">
        <f>1</f>
        <v>0</v>
      </c>
      <c r="AT12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2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27">
        <f>[[#This Row],[U_2]]-[[#This Row],[L_2]]</f>
        <v>0</v>
      </c>
      <c r="AW127">
        <f>COUNTIF(Table1[[#This Row],[S0_2]:[S1_2]],"&gt;"&amp;[[#This Row],[U_2]])+COUNTIF(Table1[[#This Row],[S0_2]:[S1_2]],"&lt;"&amp;[[#This Row],[L_2]])</f>
        <v>0</v>
      </c>
      <c r="AY127">
        <f>_xlfn.MINIFS(Table1[[#This Row],[S0_2]:[S1_2]],Table1[[#This Row],[S0_2]:[S1_2]],"&gt;="&amp;[[#This Row],[L_2]],Table1[[#This Row],[S0_2]:[S1_2]],"&lt;="&amp;[[#This Row],[U_2]])</f>
        <v>0</v>
      </c>
      <c r="AZ127">
        <f>_xlfn.MAXIFS(Table1[[#This Row],[S0_2]:[S1_2]],Table1[[#This Row],[S0_2]:[S1_2]],"&gt;="&amp;[[#This Row],[L_2]],Table1[[#This Row],[S0_2]:[S1_2]],"&lt;="&amp;[[#This Row],[U_2]])</f>
        <v>0</v>
      </c>
      <c r="BA12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2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27">
        <f>IF([[#This Row],[Std_2]]&gt;0,ROUND([[#This Row],[Range_2]]/(6*[[#This Row],[Std_2]]),2),0)</f>
        <v>0</v>
      </c>
      <c r="BD127">
        <f>IF([[#This Row],[Std_2]]&gt;0,ROUND(MIN(ABS([[#This Row],[U_2]]-[[#This Row],[Mean_2]])/(3*[[#This Row],[Std_2]]),ABS([[#This Row],[Mean_2]]-[[#This Row],[L_2]])/(3*[[#This Row],[Std_2]])),2),0)</f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L127">
        <v>33397</v>
      </c>
      <c r="BM127">
        <v>33397</v>
      </c>
      <c r="BO127" t="s">
        <v>83</v>
      </c>
      <c r="BP127" t="s">
        <v>74</v>
      </c>
    </row>
    <row r="128" spans="1:68">
      <c r="A128" t="s">
        <v>227</v>
      </c>
      <c r="B128" t="s">
        <v>116</v>
      </c>
      <c r="C128" t="s">
        <v>204</v>
      </c>
      <c r="D128" t="s">
        <v>89</v>
      </c>
      <c r="J128">
        <v>0</v>
      </c>
      <c r="L128">
        <v>65535</v>
      </c>
      <c r="N128">
        <v>65535</v>
      </c>
      <c r="O128">
        <f>1</f>
        <v>0</v>
      </c>
      <c r="P128">
        <f>1</f>
        <v>0</v>
      </c>
      <c r="Q12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2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28">
        <f>[[#This Row],[U_1]]-[[#This Row],[L_1]]</f>
        <v>0</v>
      </c>
      <c r="T128">
        <f>COUNTIF(Table1[[#This Row],[S0_1]:[S2_1]],"&gt;"&amp;[[#This Row],[U_1]])+COUNTIF(Table1[[#This Row],[S0_1]:[S2_1]],"&lt;"&amp;[[#This Row],[L_1]])</f>
        <v>0</v>
      </c>
      <c r="V128">
        <f>_xlfn.MINIFS(Table1[[#This Row],[S0_1]:[S2_1]],Table1[[#This Row],[S0_1]:[S2_1]],"&gt;="&amp;[[#This Row],[L_1]],Table1[[#This Row],[S0_1]:[S2_1]],"&lt;="&amp;[[#This Row],[U_1]])</f>
        <v>0</v>
      </c>
      <c r="W128">
        <f>_xlfn.MAXIFS(Table1[[#This Row],[S0_1]:[S2_1]],Table1[[#This Row],[S0_1]:[S2_1]],"&gt;="&amp;[[#This Row],[L_1]],Table1[[#This Row],[S0_1]:[S2_1]],"&lt;="&amp;[[#This Row],[U_1]])</f>
        <v>0</v>
      </c>
      <c r="X12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2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28">
        <f>IF([[#This Row],[Std_1]]&gt;0,ROUND([[#This Row],[Range_1]]/(6*[[#This Row],[Std_1]]),2),0)</f>
        <v>0</v>
      </c>
      <c r="AA128">
        <f>IF([[#This Row],[Std_1]]&gt;0,ROUND(MIN(ABS([[#This Row],[U_1]]-[[#This Row],[Mean_1]])/(3*[[#This Row],[Std_1]]),ABS([[#This Row],[Mean_1]]-[[#This Row],[L_1]])/(3*[[#This Row],[Std_1]])),2),0)</f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40586</v>
      </c>
      <c r="AJ128">
        <v>40586</v>
      </c>
      <c r="AK128">
        <v>40586</v>
      </c>
      <c r="AM128">
        <v>0</v>
      </c>
      <c r="AO128">
        <v>65535</v>
      </c>
      <c r="AQ128">
        <v>65535</v>
      </c>
      <c r="AR128">
        <f>1</f>
        <v>0</v>
      </c>
      <c r="AS128">
        <f>1</f>
        <v>0</v>
      </c>
      <c r="AT12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2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28">
        <f>[[#This Row],[U_2]]-[[#This Row],[L_2]]</f>
        <v>0</v>
      </c>
      <c r="AW128">
        <f>COUNTIF(Table1[[#This Row],[S0_2]:[S1_2]],"&gt;"&amp;[[#This Row],[U_2]])+COUNTIF(Table1[[#This Row],[S0_2]:[S1_2]],"&lt;"&amp;[[#This Row],[L_2]])</f>
        <v>0</v>
      </c>
      <c r="AY128">
        <f>_xlfn.MINIFS(Table1[[#This Row],[S0_2]:[S1_2]],Table1[[#This Row],[S0_2]:[S1_2]],"&gt;="&amp;[[#This Row],[L_2]],Table1[[#This Row],[S0_2]:[S1_2]],"&lt;="&amp;[[#This Row],[U_2]])</f>
        <v>0</v>
      </c>
      <c r="AZ128">
        <f>_xlfn.MAXIFS(Table1[[#This Row],[S0_2]:[S1_2]],Table1[[#This Row],[S0_2]:[S1_2]],"&gt;="&amp;[[#This Row],[L_2]],Table1[[#This Row],[S0_2]:[S1_2]],"&lt;="&amp;[[#This Row],[U_2]])</f>
        <v>0</v>
      </c>
      <c r="BA12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2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28">
        <f>IF([[#This Row],[Std_2]]&gt;0,ROUND([[#This Row],[Range_2]]/(6*[[#This Row],[Std_2]]),2),0)</f>
        <v>0</v>
      </c>
      <c r="BD128">
        <f>IF([[#This Row],[Std_2]]&gt;0,ROUND(MIN(ABS([[#This Row],[U_2]]-[[#This Row],[Mean_2]])/(3*[[#This Row],[Std_2]]),ABS([[#This Row],[Mean_2]]-[[#This Row],[L_2]])/(3*[[#This Row],[Std_2]])),2),0)</f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L128">
        <v>40586</v>
      </c>
      <c r="BM128">
        <v>40586</v>
      </c>
      <c r="BO128" t="s">
        <v>73</v>
      </c>
      <c r="BP128" t="s">
        <v>90</v>
      </c>
    </row>
    <row r="129" spans="1:68">
      <c r="A129" t="s">
        <v>228</v>
      </c>
      <c r="B129" t="s">
        <v>116</v>
      </c>
      <c r="C129" t="s">
        <v>204</v>
      </c>
      <c r="D129" t="s">
        <v>92</v>
      </c>
      <c r="J129">
        <v>0</v>
      </c>
      <c r="L129">
        <v>65535</v>
      </c>
      <c r="N129">
        <v>65535</v>
      </c>
      <c r="O129">
        <f>1</f>
        <v>0</v>
      </c>
      <c r="P129">
        <f>1</f>
        <v>0</v>
      </c>
      <c r="Q12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2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29">
        <f>[[#This Row],[U_1]]-[[#This Row],[L_1]]</f>
        <v>0</v>
      </c>
      <c r="T129">
        <f>COUNTIF(Table1[[#This Row],[S0_1]:[S2_1]],"&gt;"&amp;[[#This Row],[U_1]])+COUNTIF(Table1[[#This Row],[S0_1]:[S2_1]],"&lt;"&amp;[[#This Row],[L_1]])</f>
        <v>0</v>
      </c>
      <c r="V129">
        <f>_xlfn.MINIFS(Table1[[#This Row],[S0_1]:[S2_1]],Table1[[#This Row],[S0_1]:[S2_1]],"&gt;="&amp;[[#This Row],[L_1]],Table1[[#This Row],[S0_1]:[S2_1]],"&lt;="&amp;[[#This Row],[U_1]])</f>
        <v>0</v>
      </c>
      <c r="W129">
        <f>_xlfn.MAXIFS(Table1[[#This Row],[S0_1]:[S2_1]],Table1[[#This Row],[S0_1]:[S2_1]],"&gt;="&amp;[[#This Row],[L_1]],Table1[[#This Row],[S0_1]:[S2_1]],"&lt;="&amp;[[#This Row],[U_1]])</f>
        <v>0</v>
      </c>
      <c r="X12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2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29">
        <f>IF([[#This Row],[Std_1]]&gt;0,ROUND([[#This Row],[Range_1]]/(6*[[#This Row],[Std_1]]),2),0)</f>
        <v>0</v>
      </c>
      <c r="AA129">
        <f>IF([[#This Row],[Std_1]]&gt;0,ROUND(MIN(ABS([[#This Row],[U_1]]-[[#This Row],[Mean_1]])/(3*[[#This Row],[Std_1]]),ABS([[#This Row],[Mean_1]]-[[#This Row],[L_1]])/(3*[[#This Row],[Std_1]])),2),0)</f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47726</v>
      </c>
      <c r="AJ129">
        <v>47726</v>
      </c>
      <c r="AK129">
        <v>47726</v>
      </c>
      <c r="AM129">
        <v>0</v>
      </c>
      <c r="AO129">
        <v>65535</v>
      </c>
      <c r="AQ129">
        <v>65535</v>
      </c>
      <c r="AR129">
        <f>1</f>
        <v>0</v>
      </c>
      <c r="AS129">
        <f>1</f>
        <v>0</v>
      </c>
      <c r="AT12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2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29">
        <f>[[#This Row],[U_2]]-[[#This Row],[L_2]]</f>
        <v>0</v>
      </c>
      <c r="AW129">
        <f>COUNTIF(Table1[[#This Row],[S0_2]:[S1_2]],"&gt;"&amp;[[#This Row],[U_2]])+COUNTIF(Table1[[#This Row],[S0_2]:[S1_2]],"&lt;"&amp;[[#This Row],[L_2]])</f>
        <v>0</v>
      </c>
      <c r="AY129">
        <f>_xlfn.MINIFS(Table1[[#This Row],[S0_2]:[S1_2]],Table1[[#This Row],[S0_2]:[S1_2]],"&gt;="&amp;[[#This Row],[L_2]],Table1[[#This Row],[S0_2]:[S1_2]],"&lt;="&amp;[[#This Row],[U_2]])</f>
        <v>0</v>
      </c>
      <c r="AZ129">
        <f>_xlfn.MAXIFS(Table1[[#This Row],[S0_2]:[S1_2]],Table1[[#This Row],[S0_2]:[S1_2]],"&gt;="&amp;[[#This Row],[L_2]],Table1[[#This Row],[S0_2]:[S1_2]],"&lt;="&amp;[[#This Row],[U_2]])</f>
        <v>0</v>
      </c>
      <c r="BA12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2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29">
        <f>IF([[#This Row],[Std_2]]&gt;0,ROUND([[#This Row],[Range_2]]/(6*[[#This Row],[Std_2]]),2),0)</f>
        <v>0</v>
      </c>
      <c r="BD129">
        <f>IF([[#This Row],[Std_2]]&gt;0,ROUND(MIN(ABS([[#This Row],[U_2]]-[[#This Row],[Mean_2]])/(3*[[#This Row],[Std_2]]),ABS([[#This Row],[Mean_2]]-[[#This Row],[L_2]])/(3*[[#This Row],[Std_2]])),2),0)</f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L129">
        <v>47726</v>
      </c>
      <c r="BM129">
        <v>47726</v>
      </c>
      <c r="BO129" t="s">
        <v>73</v>
      </c>
      <c r="BP129" t="s">
        <v>93</v>
      </c>
    </row>
    <row r="130" spans="1:68">
      <c r="A130" t="s">
        <v>229</v>
      </c>
      <c r="B130" t="s">
        <v>116</v>
      </c>
      <c r="C130" t="s">
        <v>204</v>
      </c>
      <c r="D130" t="s">
        <v>95</v>
      </c>
      <c r="J130">
        <v>0</v>
      </c>
      <c r="L130">
        <v>65535</v>
      </c>
      <c r="N130">
        <v>65535</v>
      </c>
      <c r="O130">
        <f>1</f>
        <v>0</v>
      </c>
      <c r="P130">
        <f>1</f>
        <v>0</v>
      </c>
      <c r="Q13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3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30">
        <f>[[#This Row],[U_1]]-[[#This Row],[L_1]]</f>
        <v>0</v>
      </c>
      <c r="T130">
        <f>COUNTIF(Table1[[#This Row],[S0_1]:[S2_1]],"&gt;"&amp;[[#This Row],[U_1]])+COUNTIF(Table1[[#This Row],[S0_1]:[S2_1]],"&lt;"&amp;[[#This Row],[L_1]])</f>
        <v>0</v>
      </c>
      <c r="V130">
        <f>_xlfn.MINIFS(Table1[[#This Row],[S0_1]:[S2_1]],Table1[[#This Row],[S0_1]:[S2_1]],"&gt;="&amp;[[#This Row],[L_1]],Table1[[#This Row],[S0_1]:[S2_1]],"&lt;="&amp;[[#This Row],[U_1]])</f>
        <v>0</v>
      </c>
      <c r="W130">
        <f>_xlfn.MAXIFS(Table1[[#This Row],[S0_1]:[S2_1]],Table1[[#This Row],[S0_1]:[S2_1]],"&gt;="&amp;[[#This Row],[L_1]],Table1[[#This Row],[S0_1]:[S2_1]],"&lt;="&amp;[[#This Row],[U_1]])</f>
        <v>0</v>
      </c>
      <c r="X13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3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30">
        <f>IF([[#This Row],[Std_1]]&gt;0,ROUND([[#This Row],[Range_1]]/(6*[[#This Row],[Std_1]]),2),0)</f>
        <v>0</v>
      </c>
      <c r="AA130">
        <f>IF([[#This Row],[Std_1]]&gt;0,ROUND(MIN(ABS([[#This Row],[U_1]]-[[#This Row],[Mean_1]])/(3*[[#This Row],[Std_1]]),ABS([[#This Row],[Mean_1]]-[[#This Row],[L_1]])/(3*[[#This Row],[Std_1]])),2),0)</f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51282</v>
      </c>
      <c r="AJ130">
        <v>51282</v>
      </c>
      <c r="AK130">
        <v>51282</v>
      </c>
      <c r="AM130">
        <v>0</v>
      </c>
      <c r="AO130">
        <v>65535</v>
      </c>
      <c r="AQ130">
        <v>65535</v>
      </c>
      <c r="AR130">
        <f>1</f>
        <v>0</v>
      </c>
      <c r="AS130">
        <f>1</f>
        <v>0</v>
      </c>
      <c r="AT13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3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30">
        <f>[[#This Row],[U_2]]-[[#This Row],[L_2]]</f>
        <v>0</v>
      </c>
      <c r="AW130">
        <f>COUNTIF(Table1[[#This Row],[S0_2]:[S1_2]],"&gt;"&amp;[[#This Row],[U_2]])+COUNTIF(Table1[[#This Row],[S0_2]:[S1_2]],"&lt;"&amp;[[#This Row],[L_2]])</f>
        <v>0</v>
      </c>
      <c r="AY130">
        <f>_xlfn.MINIFS(Table1[[#This Row],[S0_2]:[S1_2]],Table1[[#This Row],[S0_2]:[S1_2]],"&gt;="&amp;[[#This Row],[L_2]],Table1[[#This Row],[S0_2]:[S1_2]],"&lt;="&amp;[[#This Row],[U_2]])</f>
        <v>0</v>
      </c>
      <c r="AZ130">
        <f>_xlfn.MAXIFS(Table1[[#This Row],[S0_2]:[S1_2]],Table1[[#This Row],[S0_2]:[S1_2]],"&gt;="&amp;[[#This Row],[L_2]],Table1[[#This Row],[S0_2]:[S1_2]],"&lt;="&amp;[[#This Row],[U_2]])</f>
        <v>0</v>
      </c>
      <c r="BA13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3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30">
        <f>IF([[#This Row],[Std_2]]&gt;0,ROUND([[#This Row],[Range_2]]/(6*[[#This Row],[Std_2]]),2),0)</f>
        <v>0</v>
      </c>
      <c r="BD130">
        <f>IF([[#This Row],[Std_2]]&gt;0,ROUND(MIN(ABS([[#This Row],[U_2]]-[[#This Row],[Mean_2]])/(3*[[#This Row],[Std_2]]),ABS([[#This Row],[Mean_2]]-[[#This Row],[L_2]])/(3*[[#This Row],[Std_2]])),2),0)</f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L130">
        <v>51282</v>
      </c>
      <c r="BM130">
        <v>51282</v>
      </c>
      <c r="BO130" t="s">
        <v>96</v>
      </c>
      <c r="BP130" t="s">
        <v>77</v>
      </c>
    </row>
    <row r="131" spans="1:68">
      <c r="A131" t="s">
        <v>230</v>
      </c>
      <c r="B131" t="s">
        <v>116</v>
      </c>
      <c r="C131" t="s">
        <v>204</v>
      </c>
      <c r="D131" t="s">
        <v>98</v>
      </c>
      <c r="J131">
        <v>0</v>
      </c>
      <c r="L131">
        <v>65535</v>
      </c>
      <c r="N131">
        <v>65535</v>
      </c>
      <c r="O131">
        <f>1</f>
        <v>0</v>
      </c>
      <c r="P131">
        <f>1</f>
        <v>0</v>
      </c>
      <c r="Q13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3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31">
        <f>[[#This Row],[U_1]]-[[#This Row],[L_1]]</f>
        <v>0</v>
      </c>
      <c r="T131">
        <f>COUNTIF(Table1[[#This Row],[S0_1]:[S2_1]],"&gt;"&amp;[[#This Row],[U_1]])+COUNTIF(Table1[[#This Row],[S0_1]:[S2_1]],"&lt;"&amp;[[#This Row],[L_1]])</f>
        <v>0</v>
      </c>
      <c r="V131">
        <f>_xlfn.MINIFS(Table1[[#This Row],[S0_1]:[S2_1]],Table1[[#This Row],[S0_1]:[S2_1]],"&gt;="&amp;[[#This Row],[L_1]],Table1[[#This Row],[S0_1]:[S2_1]],"&lt;="&amp;[[#This Row],[U_1]])</f>
        <v>0</v>
      </c>
      <c r="W131">
        <f>_xlfn.MAXIFS(Table1[[#This Row],[S0_1]:[S2_1]],Table1[[#This Row],[S0_1]:[S2_1]],"&gt;="&amp;[[#This Row],[L_1]],Table1[[#This Row],[S0_1]:[S2_1]],"&lt;="&amp;[[#This Row],[U_1]])</f>
        <v>0</v>
      </c>
      <c r="X13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3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31">
        <f>IF([[#This Row],[Std_1]]&gt;0,ROUND([[#This Row],[Range_1]]/(6*[[#This Row],[Std_1]]),2),0)</f>
        <v>0</v>
      </c>
      <c r="AA131">
        <f>IF([[#This Row],[Std_1]]&gt;0,ROUND(MIN(ABS([[#This Row],[U_1]]-[[#This Row],[Mean_1]])/(3*[[#This Row],[Std_1]]),ABS([[#This Row],[Mean_1]]-[[#This Row],[L_1]])/(3*[[#This Row],[Std_1]])),2),0)</f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>
        <v>47726</v>
      </c>
      <c r="AJ131">
        <v>47726</v>
      </c>
      <c r="AK131">
        <v>47726</v>
      </c>
      <c r="AM131">
        <v>0</v>
      </c>
      <c r="AO131">
        <v>65535</v>
      </c>
      <c r="AQ131">
        <v>65535</v>
      </c>
      <c r="AR131">
        <f>1</f>
        <v>0</v>
      </c>
      <c r="AS131">
        <f>1</f>
        <v>0</v>
      </c>
      <c r="AT13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3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31">
        <f>[[#This Row],[U_2]]-[[#This Row],[L_2]]</f>
        <v>0</v>
      </c>
      <c r="AW131">
        <f>COUNTIF(Table1[[#This Row],[S0_2]:[S1_2]],"&gt;"&amp;[[#This Row],[U_2]])+COUNTIF(Table1[[#This Row],[S0_2]:[S1_2]],"&lt;"&amp;[[#This Row],[L_2]])</f>
        <v>0</v>
      </c>
      <c r="AY131">
        <f>_xlfn.MINIFS(Table1[[#This Row],[S0_2]:[S1_2]],Table1[[#This Row],[S0_2]:[S1_2]],"&gt;="&amp;[[#This Row],[L_2]],Table1[[#This Row],[S0_2]:[S1_2]],"&lt;="&amp;[[#This Row],[U_2]])</f>
        <v>0</v>
      </c>
      <c r="AZ131">
        <f>_xlfn.MAXIFS(Table1[[#This Row],[S0_2]:[S1_2]],Table1[[#This Row],[S0_2]:[S1_2]],"&gt;="&amp;[[#This Row],[L_2]],Table1[[#This Row],[S0_2]:[S1_2]],"&lt;="&amp;[[#This Row],[U_2]])</f>
        <v>0</v>
      </c>
      <c r="BA13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3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31">
        <f>IF([[#This Row],[Std_2]]&gt;0,ROUND([[#This Row],[Range_2]]/(6*[[#This Row],[Std_2]]),2),0)</f>
        <v>0</v>
      </c>
      <c r="BD131">
        <f>IF([[#This Row],[Std_2]]&gt;0,ROUND(MIN(ABS([[#This Row],[U_2]]-[[#This Row],[Mean_2]])/(3*[[#This Row],[Std_2]]),ABS([[#This Row],[Mean_2]]-[[#This Row],[L_2]])/(3*[[#This Row],[Std_2]])),2),0)</f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L131">
        <v>47726</v>
      </c>
      <c r="BM131">
        <v>47726</v>
      </c>
      <c r="BO131" t="s">
        <v>83</v>
      </c>
      <c r="BP131" t="s">
        <v>93</v>
      </c>
    </row>
    <row r="132" spans="1:68">
      <c r="A132" t="s">
        <v>231</v>
      </c>
      <c r="B132" t="s">
        <v>116</v>
      </c>
      <c r="C132" t="s">
        <v>204</v>
      </c>
      <c r="D132" t="s">
        <v>100</v>
      </c>
      <c r="J132">
        <v>0</v>
      </c>
      <c r="L132">
        <v>65535</v>
      </c>
      <c r="N132">
        <v>65535</v>
      </c>
      <c r="O132">
        <f>1</f>
        <v>0</v>
      </c>
      <c r="P132">
        <f>1</f>
        <v>0</v>
      </c>
      <c r="Q13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3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32">
        <f>[[#This Row],[U_1]]-[[#This Row],[L_1]]</f>
        <v>0</v>
      </c>
      <c r="T132">
        <f>COUNTIF(Table1[[#This Row],[S0_1]:[S2_1]],"&gt;"&amp;[[#This Row],[U_1]])+COUNTIF(Table1[[#This Row],[S0_1]:[S2_1]],"&lt;"&amp;[[#This Row],[L_1]])</f>
        <v>0</v>
      </c>
      <c r="V132">
        <f>_xlfn.MINIFS(Table1[[#This Row],[S0_1]:[S2_1]],Table1[[#This Row],[S0_1]:[S2_1]],"&gt;="&amp;[[#This Row],[L_1]],Table1[[#This Row],[S0_1]:[S2_1]],"&lt;="&amp;[[#This Row],[U_1]])</f>
        <v>0</v>
      </c>
      <c r="W132">
        <f>_xlfn.MAXIFS(Table1[[#This Row],[S0_1]:[S2_1]],Table1[[#This Row],[S0_1]:[S2_1]],"&gt;="&amp;[[#This Row],[L_1]],Table1[[#This Row],[S0_1]:[S2_1]],"&lt;="&amp;[[#This Row],[U_1]])</f>
        <v>0</v>
      </c>
      <c r="X13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3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32">
        <f>IF([[#This Row],[Std_1]]&gt;0,ROUND([[#This Row],[Range_1]]/(6*[[#This Row],[Std_1]]),2),0)</f>
        <v>0</v>
      </c>
      <c r="AA132">
        <f>IF([[#This Row],[Std_1]]&gt;0,ROUND(MIN(ABS([[#This Row],[U_1]]-[[#This Row],[Mean_1]])/(3*[[#This Row],[Std_1]]),ABS([[#This Row],[Mean_1]]-[[#This Row],[L_1]])/(3*[[#This Row],[Std_1]])),2),0)</f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40586</v>
      </c>
      <c r="AJ132">
        <v>40586</v>
      </c>
      <c r="AK132">
        <v>40586</v>
      </c>
      <c r="AM132">
        <v>0</v>
      </c>
      <c r="AO132">
        <v>65535</v>
      </c>
      <c r="AQ132">
        <v>65535</v>
      </c>
      <c r="AR132">
        <f>1</f>
        <v>0</v>
      </c>
      <c r="AS132">
        <f>1</f>
        <v>0</v>
      </c>
      <c r="AT13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3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32">
        <f>[[#This Row],[U_2]]-[[#This Row],[L_2]]</f>
        <v>0</v>
      </c>
      <c r="AW132">
        <f>COUNTIF(Table1[[#This Row],[S0_2]:[S1_2]],"&gt;"&amp;[[#This Row],[U_2]])+COUNTIF(Table1[[#This Row],[S0_2]:[S1_2]],"&lt;"&amp;[[#This Row],[L_2]])</f>
        <v>0</v>
      </c>
      <c r="AY132">
        <f>_xlfn.MINIFS(Table1[[#This Row],[S0_2]:[S1_2]],Table1[[#This Row],[S0_2]:[S1_2]],"&gt;="&amp;[[#This Row],[L_2]],Table1[[#This Row],[S0_2]:[S1_2]],"&lt;="&amp;[[#This Row],[U_2]])</f>
        <v>0</v>
      </c>
      <c r="AZ132">
        <f>_xlfn.MAXIFS(Table1[[#This Row],[S0_2]:[S1_2]],Table1[[#This Row],[S0_2]:[S1_2]],"&gt;="&amp;[[#This Row],[L_2]],Table1[[#This Row],[S0_2]:[S1_2]],"&lt;="&amp;[[#This Row],[U_2]])</f>
        <v>0</v>
      </c>
      <c r="BA13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3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32">
        <f>IF([[#This Row],[Std_2]]&gt;0,ROUND([[#This Row],[Range_2]]/(6*[[#This Row],[Std_2]]),2),0)</f>
        <v>0</v>
      </c>
      <c r="BD132">
        <f>IF([[#This Row],[Std_2]]&gt;0,ROUND(MIN(ABS([[#This Row],[U_2]]-[[#This Row],[Mean_2]])/(3*[[#This Row],[Std_2]]),ABS([[#This Row],[Mean_2]]-[[#This Row],[L_2]])/(3*[[#This Row],[Std_2]])),2),0)</f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L132">
        <v>40586</v>
      </c>
      <c r="BM132">
        <v>40586</v>
      </c>
      <c r="BO132" t="s">
        <v>83</v>
      </c>
      <c r="BP132" t="s">
        <v>90</v>
      </c>
    </row>
    <row r="133" spans="1:68">
      <c r="A133" t="s">
        <v>232</v>
      </c>
      <c r="B133" t="s">
        <v>116</v>
      </c>
      <c r="C133" t="s">
        <v>204</v>
      </c>
      <c r="D133" t="s">
        <v>102</v>
      </c>
      <c r="J133">
        <v>0</v>
      </c>
      <c r="L133">
        <v>65535</v>
      </c>
      <c r="N133">
        <v>65535</v>
      </c>
      <c r="O133">
        <f>1</f>
        <v>0</v>
      </c>
      <c r="P133">
        <f>1</f>
        <v>0</v>
      </c>
      <c r="Q13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3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33">
        <f>[[#This Row],[U_1]]-[[#This Row],[L_1]]</f>
        <v>0</v>
      </c>
      <c r="T133">
        <f>COUNTIF(Table1[[#This Row],[S0_1]:[S2_1]],"&gt;"&amp;[[#This Row],[U_1]])+COUNTIF(Table1[[#This Row],[S0_1]:[S2_1]],"&lt;"&amp;[[#This Row],[L_1]])</f>
        <v>0</v>
      </c>
      <c r="V133">
        <f>_xlfn.MINIFS(Table1[[#This Row],[S0_1]:[S2_1]],Table1[[#This Row],[S0_1]:[S2_1]],"&gt;="&amp;[[#This Row],[L_1]],Table1[[#This Row],[S0_1]:[S2_1]],"&lt;="&amp;[[#This Row],[U_1]])</f>
        <v>0</v>
      </c>
      <c r="W133">
        <f>_xlfn.MAXIFS(Table1[[#This Row],[S0_1]:[S2_1]],Table1[[#This Row],[S0_1]:[S2_1]],"&gt;="&amp;[[#This Row],[L_1]],Table1[[#This Row],[S0_1]:[S2_1]],"&lt;="&amp;[[#This Row],[U_1]])</f>
        <v>0</v>
      </c>
      <c r="X13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3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33">
        <f>IF([[#This Row],[Std_1]]&gt;0,ROUND([[#This Row],[Range_1]]/(6*[[#This Row],[Std_1]]),2),0)</f>
        <v>0</v>
      </c>
      <c r="AA133">
        <f>IF([[#This Row],[Std_1]]&gt;0,ROUND(MIN(ABS([[#This Row],[U_1]]-[[#This Row],[Mean_1]])/(3*[[#This Row],[Std_1]]),ABS([[#This Row],[Mean_1]]-[[#This Row],[L_1]])/(3*[[#This Row],[Std_1]])),2),0)</f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33397</v>
      </c>
      <c r="AJ133">
        <v>33397</v>
      </c>
      <c r="AK133">
        <v>33397</v>
      </c>
      <c r="AM133">
        <v>0</v>
      </c>
      <c r="AO133">
        <v>65535</v>
      </c>
      <c r="AQ133">
        <v>65535</v>
      </c>
      <c r="AR133">
        <f>1</f>
        <v>0</v>
      </c>
      <c r="AS133">
        <f>1</f>
        <v>0</v>
      </c>
      <c r="AT13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3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33">
        <f>[[#This Row],[U_2]]-[[#This Row],[L_2]]</f>
        <v>0</v>
      </c>
      <c r="AW133">
        <f>COUNTIF(Table1[[#This Row],[S0_2]:[S1_2]],"&gt;"&amp;[[#This Row],[U_2]])+COUNTIF(Table1[[#This Row],[S0_2]:[S1_2]],"&lt;"&amp;[[#This Row],[L_2]])</f>
        <v>0</v>
      </c>
      <c r="AY133">
        <f>_xlfn.MINIFS(Table1[[#This Row],[S0_2]:[S1_2]],Table1[[#This Row],[S0_2]:[S1_2]],"&gt;="&amp;[[#This Row],[L_2]],Table1[[#This Row],[S0_2]:[S1_2]],"&lt;="&amp;[[#This Row],[U_2]])</f>
        <v>0</v>
      </c>
      <c r="AZ133">
        <f>_xlfn.MAXIFS(Table1[[#This Row],[S0_2]:[S1_2]],Table1[[#This Row],[S0_2]:[S1_2]],"&gt;="&amp;[[#This Row],[L_2]],Table1[[#This Row],[S0_2]:[S1_2]],"&lt;="&amp;[[#This Row],[U_2]])</f>
        <v>0</v>
      </c>
      <c r="BA13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3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33">
        <f>IF([[#This Row],[Std_2]]&gt;0,ROUND([[#This Row],[Range_2]]/(6*[[#This Row],[Std_2]]),2),0)</f>
        <v>0</v>
      </c>
      <c r="BD133">
        <f>IF([[#This Row],[Std_2]]&gt;0,ROUND(MIN(ABS([[#This Row],[U_2]]-[[#This Row],[Mean_2]])/(3*[[#This Row],[Std_2]]),ABS([[#This Row],[Mean_2]]-[[#This Row],[L_2]])/(3*[[#This Row],[Std_2]])),2),0)</f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L133">
        <v>33397</v>
      </c>
      <c r="BM133">
        <v>33397</v>
      </c>
      <c r="BO133" t="s">
        <v>96</v>
      </c>
      <c r="BP133" t="s">
        <v>74</v>
      </c>
    </row>
    <row r="134" spans="1:68">
      <c r="A134" t="s">
        <v>233</v>
      </c>
      <c r="B134" t="s">
        <v>116</v>
      </c>
      <c r="C134" t="s">
        <v>204</v>
      </c>
      <c r="D134" t="s">
        <v>104</v>
      </c>
      <c r="J134">
        <v>0</v>
      </c>
      <c r="L134">
        <v>65535</v>
      </c>
      <c r="N134">
        <v>65535</v>
      </c>
      <c r="O134">
        <f>1</f>
        <v>0</v>
      </c>
      <c r="P134">
        <f>1</f>
        <v>0</v>
      </c>
      <c r="Q13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3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34">
        <f>[[#This Row],[U_1]]-[[#This Row],[L_1]]</f>
        <v>0</v>
      </c>
      <c r="T134">
        <f>COUNTIF(Table1[[#This Row],[S0_1]:[S2_1]],"&gt;"&amp;[[#This Row],[U_1]])+COUNTIF(Table1[[#This Row],[S0_1]:[S2_1]],"&lt;"&amp;[[#This Row],[L_1]])</f>
        <v>0</v>
      </c>
      <c r="V134">
        <f>_xlfn.MINIFS(Table1[[#This Row],[S0_1]:[S2_1]],Table1[[#This Row],[S0_1]:[S2_1]],"&gt;="&amp;[[#This Row],[L_1]],Table1[[#This Row],[S0_1]:[S2_1]],"&lt;="&amp;[[#This Row],[U_1]])</f>
        <v>0</v>
      </c>
      <c r="W134">
        <f>_xlfn.MAXIFS(Table1[[#This Row],[S0_1]:[S2_1]],Table1[[#This Row],[S0_1]:[S2_1]],"&gt;="&amp;[[#This Row],[L_1]],Table1[[#This Row],[S0_1]:[S2_1]],"&lt;="&amp;[[#This Row],[U_1]])</f>
        <v>0</v>
      </c>
      <c r="X13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3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34">
        <f>IF([[#This Row],[Std_1]]&gt;0,ROUND([[#This Row],[Range_1]]/(6*[[#This Row],[Std_1]]),2),0)</f>
        <v>0</v>
      </c>
      <c r="AA134">
        <f>IF([[#This Row],[Std_1]]&gt;0,ROUND(MIN(ABS([[#This Row],[U_1]]-[[#This Row],[Mean_1]])/(3*[[#This Row],[Std_1]]),ABS([[#This Row],[Mean_1]]-[[#This Row],[L_1]])/(3*[[#This Row],[Std_1]])),2),0)</f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26154</v>
      </c>
      <c r="AJ134">
        <v>26154</v>
      </c>
      <c r="AK134">
        <v>26154</v>
      </c>
      <c r="AM134">
        <v>0</v>
      </c>
      <c r="AO134">
        <v>65535</v>
      </c>
      <c r="AQ134">
        <v>65535</v>
      </c>
      <c r="AR134">
        <f>1</f>
        <v>0</v>
      </c>
      <c r="AS134">
        <f>1</f>
        <v>0</v>
      </c>
      <c r="AT13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3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34">
        <f>[[#This Row],[U_2]]-[[#This Row],[L_2]]</f>
        <v>0</v>
      </c>
      <c r="AW134">
        <f>COUNTIF(Table1[[#This Row],[S0_2]:[S1_2]],"&gt;"&amp;[[#This Row],[U_2]])+COUNTIF(Table1[[#This Row],[S0_2]:[S1_2]],"&lt;"&amp;[[#This Row],[L_2]])</f>
        <v>0</v>
      </c>
      <c r="AY134">
        <f>_xlfn.MINIFS(Table1[[#This Row],[S0_2]:[S1_2]],Table1[[#This Row],[S0_2]:[S1_2]],"&gt;="&amp;[[#This Row],[L_2]],Table1[[#This Row],[S0_2]:[S1_2]],"&lt;="&amp;[[#This Row],[U_2]])</f>
        <v>0</v>
      </c>
      <c r="AZ134">
        <f>_xlfn.MAXIFS(Table1[[#This Row],[S0_2]:[S1_2]],Table1[[#This Row],[S0_2]:[S1_2]],"&gt;="&amp;[[#This Row],[L_2]],Table1[[#This Row],[S0_2]:[S1_2]],"&lt;="&amp;[[#This Row],[U_2]])</f>
        <v>0</v>
      </c>
      <c r="BA13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3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34">
        <f>IF([[#This Row],[Std_2]]&gt;0,ROUND([[#This Row],[Range_2]]/(6*[[#This Row],[Std_2]]),2),0)</f>
        <v>0</v>
      </c>
      <c r="BD134">
        <f>IF([[#This Row],[Std_2]]&gt;0,ROUND(MIN(ABS([[#This Row],[U_2]]-[[#This Row],[Mean_2]])/(3*[[#This Row],[Std_2]]),ABS([[#This Row],[Mean_2]]-[[#This Row],[L_2]])/(3*[[#This Row],[Std_2]])),2),0)</f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L134">
        <v>26154</v>
      </c>
      <c r="BM134">
        <v>26154</v>
      </c>
      <c r="BO134" t="s">
        <v>73</v>
      </c>
      <c r="BP134" t="s">
        <v>105</v>
      </c>
    </row>
    <row r="135" spans="1:68">
      <c r="A135" t="s">
        <v>234</v>
      </c>
      <c r="B135" t="s">
        <v>116</v>
      </c>
      <c r="C135" t="s">
        <v>204</v>
      </c>
      <c r="D135" t="s">
        <v>107</v>
      </c>
      <c r="J135">
        <v>0</v>
      </c>
      <c r="L135">
        <v>65535</v>
      </c>
      <c r="N135">
        <v>65535</v>
      </c>
      <c r="O135">
        <f>1</f>
        <v>0</v>
      </c>
      <c r="P135">
        <f>1</f>
        <v>0</v>
      </c>
      <c r="Q13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3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35">
        <f>[[#This Row],[U_1]]-[[#This Row],[L_1]]</f>
        <v>0</v>
      </c>
      <c r="T135">
        <f>COUNTIF(Table1[[#This Row],[S0_1]:[S2_1]],"&gt;"&amp;[[#This Row],[U_1]])+COUNTIF(Table1[[#This Row],[S0_1]:[S2_1]],"&lt;"&amp;[[#This Row],[L_1]])</f>
        <v>0</v>
      </c>
      <c r="V135">
        <f>_xlfn.MINIFS(Table1[[#This Row],[S0_1]:[S2_1]],Table1[[#This Row],[S0_1]:[S2_1]],"&gt;="&amp;[[#This Row],[L_1]],Table1[[#This Row],[S0_1]:[S2_1]],"&lt;="&amp;[[#This Row],[U_1]])</f>
        <v>0</v>
      </c>
      <c r="W135">
        <f>_xlfn.MAXIFS(Table1[[#This Row],[S0_1]:[S2_1]],Table1[[#This Row],[S0_1]:[S2_1]],"&gt;="&amp;[[#This Row],[L_1]],Table1[[#This Row],[S0_1]:[S2_1]],"&lt;="&amp;[[#This Row],[U_1]])</f>
        <v>0</v>
      </c>
      <c r="X13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3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35">
        <f>IF([[#This Row],[Std_1]]&gt;0,ROUND([[#This Row],[Range_1]]/(6*[[#This Row],[Std_1]]),2),0)</f>
        <v>0</v>
      </c>
      <c r="AA135">
        <f>IF([[#This Row],[Std_1]]&gt;0,ROUND(MIN(ABS([[#This Row],[U_1]]-[[#This Row],[Mean_1]])/(3*[[#This Row],[Std_1]]),ABS([[#This Row],[Mean_1]]-[[#This Row],[L_1]])/(3*[[#This Row],[Std_1]])),2),0)</f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18862</v>
      </c>
      <c r="AJ135">
        <v>18862</v>
      </c>
      <c r="AK135">
        <v>18862</v>
      </c>
      <c r="AM135">
        <v>0</v>
      </c>
      <c r="AO135">
        <v>65535</v>
      </c>
      <c r="AQ135">
        <v>65535</v>
      </c>
      <c r="AR135">
        <f>1</f>
        <v>0</v>
      </c>
      <c r="AS135">
        <f>1</f>
        <v>0</v>
      </c>
      <c r="AT13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3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35">
        <f>[[#This Row],[U_2]]-[[#This Row],[L_2]]</f>
        <v>0</v>
      </c>
      <c r="AW135">
        <f>COUNTIF(Table1[[#This Row],[S0_2]:[S1_2]],"&gt;"&amp;[[#This Row],[U_2]])+COUNTIF(Table1[[#This Row],[S0_2]:[S1_2]],"&lt;"&amp;[[#This Row],[L_2]])</f>
        <v>0</v>
      </c>
      <c r="AY135">
        <f>_xlfn.MINIFS(Table1[[#This Row],[S0_2]:[S1_2]],Table1[[#This Row],[S0_2]:[S1_2]],"&gt;="&amp;[[#This Row],[L_2]],Table1[[#This Row],[S0_2]:[S1_2]],"&lt;="&amp;[[#This Row],[U_2]])</f>
        <v>0</v>
      </c>
      <c r="AZ135">
        <f>_xlfn.MAXIFS(Table1[[#This Row],[S0_2]:[S1_2]],Table1[[#This Row],[S0_2]:[S1_2]],"&gt;="&amp;[[#This Row],[L_2]],Table1[[#This Row],[S0_2]:[S1_2]],"&lt;="&amp;[[#This Row],[U_2]])</f>
        <v>0</v>
      </c>
      <c r="BA13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3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35">
        <f>IF([[#This Row],[Std_2]]&gt;0,ROUND([[#This Row],[Range_2]]/(6*[[#This Row],[Std_2]]),2),0)</f>
        <v>0</v>
      </c>
      <c r="BD135">
        <f>IF([[#This Row],[Std_2]]&gt;0,ROUND(MIN(ABS([[#This Row],[U_2]]-[[#This Row],[Mean_2]])/(3*[[#This Row],[Std_2]]),ABS([[#This Row],[Mean_2]]-[[#This Row],[L_2]])/(3*[[#This Row],[Std_2]])),2),0)</f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L135">
        <v>18862</v>
      </c>
      <c r="BM135">
        <v>18862</v>
      </c>
      <c r="BO135" t="s">
        <v>73</v>
      </c>
      <c r="BP135" t="s">
        <v>108</v>
      </c>
    </row>
    <row r="136" spans="1:68">
      <c r="A136" t="s">
        <v>235</v>
      </c>
      <c r="B136" t="s">
        <v>116</v>
      </c>
      <c r="C136" t="s">
        <v>204</v>
      </c>
      <c r="D136" t="s">
        <v>110</v>
      </c>
      <c r="J136">
        <v>0</v>
      </c>
      <c r="L136">
        <v>65535</v>
      </c>
      <c r="N136">
        <v>65535</v>
      </c>
      <c r="O136">
        <f>1</f>
        <v>0</v>
      </c>
      <c r="P136">
        <f>1</f>
        <v>0</v>
      </c>
      <c r="Q13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3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36">
        <f>[[#This Row],[U_1]]-[[#This Row],[L_1]]</f>
        <v>0</v>
      </c>
      <c r="T136">
        <f>COUNTIF(Table1[[#This Row],[S0_1]:[S2_1]],"&gt;"&amp;[[#This Row],[U_1]])+COUNTIF(Table1[[#This Row],[S0_1]:[S2_1]],"&lt;"&amp;[[#This Row],[L_1]])</f>
        <v>0</v>
      </c>
      <c r="V136">
        <f>_xlfn.MINIFS(Table1[[#This Row],[S0_1]:[S2_1]],Table1[[#This Row],[S0_1]:[S2_1]],"&gt;="&amp;[[#This Row],[L_1]],Table1[[#This Row],[S0_1]:[S2_1]],"&lt;="&amp;[[#This Row],[U_1]])</f>
        <v>0</v>
      </c>
      <c r="W136">
        <f>_xlfn.MAXIFS(Table1[[#This Row],[S0_1]:[S2_1]],Table1[[#This Row],[S0_1]:[S2_1]],"&gt;="&amp;[[#This Row],[L_1]],Table1[[#This Row],[S0_1]:[S2_1]],"&lt;="&amp;[[#This Row],[U_1]])</f>
        <v>0</v>
      </c>
      <c r="X13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3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36">
        <f>IF([[#This Row],[Std_1]]&gt;0,ROUND([[#This Row],[Range_1]]/(6*[[#This Row],[Std_1]]),2),0)</f>
        <v>0</v>
      </c>
      <c r="AA136">
        <f>IF([[#This Row],[Std_1]]&gt;0,ROUND(MIN(ABS([[#This Row],[U_1]]-[[#This Row],[Mean_1]])/(3*[[#This Row],[Std_1]]),ABS([[#This Row],[Mean_1]]-[[#This Row],[L_1]])/(3*[[#This Row],[Std_1]])),2),0)</f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15197</v>
      </c>
      <c r="AJ136">
        <v>15197</v>
      </c>
      <c r="AK136">
        <v>15197</v>
      </c>
      <c r="AM136">
        <v>0</v>
      </c>
      <c r="AO136">
        <v>65535</v>
      </c>
      <c r="AQ136">
        <v>65535</v>
      </c>
      <c r="AR136">
        <f>1</f>
        <v>0</v>
      </c>
      <c r="AS136">
        <f>1</f>
        <v>0</v>
      </c>
      <c r="AT13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3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36">
        <f>[[#This Row],[U_2]]-[[#This Row],[L_2]]</f>
        <v>0</v>
      </c>
      <c r="AW136">
        <f>COUNTIF(Table1[[#This Row],[S0_2]:[S1_2]],"&gt;"&amp;[[#This Row],[U_2]])+COUNTIF(Table1[[#This Row],[S0_2]:[S1_2]],"&lt;"&amp;[[#This Row],[L_2]])</f>
        <v>0</v>
      </c>
      <c r="AY136">
        <f>_xlfn.MINIFS(Table1[[#This Row],[S0_2]:[S1_2]],Table1[[#This Row],[S0_2]:[S1_2]],"&gt;="&amp;[[#This Row],[L_2]],Table1[[#This Row],[S0_2]:[S1_2]],"&lt;="&amp;[[#This Row],[U_2]])</f>
        <v>0</v>
      </c>
      <c r="AZ136">
        <f>_xlfn.MAXIFS(Table1[[#This Row],[S0_2]:[S1_2]],Table1[[#This Row],[S0_2]:[S1_2]],"&gt;="&amp;[[#This Row],[L_2]],Table1[[#This Row],[S0_2]:[S1_2]],"&lt;="&amp;[[#This Row],[U_2]])</f>
        <v>0</v>
      </c>
      <c r="BA13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3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36">
        <f>IF([[#This Row],[Std_2]]&gt;0,ROUND([[#This Row],[Range_2]]/(6*[[#This Row],[Std_2]]),2),0)</f>
        <v>0</v>
      </c>
      <c r="BD136">
        <f>IF([[#This Row],[Std_2]]&gt;0,ROUND(MIN(ABS([[#This Row],[U_2]]-[[#This Row],[Mean_2]])/(3*[[#This Row],[Std_2]]),ABS([[#This Row],[Mean_2]]-[[#This Row],[L_2]])/(3*[[#This Row],[Std_2]])),2),0)</f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L136">
        <v>15197</v>
      </c>
      <c r="BM136">
        <v>15197</v>
      </c>
      <c r="BO136" t="s">
        <v>96</v>
      </c>
      <c r="BP136" t="s">
        <v>80</v>
      </c>
    </row>
    <row r="137" spans="1:68">
      <c r="A137" t="s">
        <v>236</v>
      </c>
      <c r="B137" t="s">
        <v>116</v>
      </c>
      <c r="C137" t="s">
        <v>204</v>
      </c>
      <c r="D137" t="s">
        <v>112</v>
      </c>
      <c r="J137">
        <v>0</v>
      </c>
      <c r="L137">
        <v>65535</v>
      </c>
      <c r="N137">
        <v>65535</v>
      </c>
      <c r="O137">
        <f>1</f>
        <v>0</v>
      </c>
      <c r="P137">
        <f>1</f>
        <v>0</v>
      </c>
      <c r="Q13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3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37">
        <f>[[#This Row],[U_1]]-[[#This Row],[L_1]]</f>
        <v>0</v>
      </c>
      <c r="T137">
        <f>COUNTIF(Table1[[#This Row],[S0_1]:[S2_1]],"&gt;"&amp;[[#This Row],[U_1]])+COUNTIF(Table1[[#This Row],[S0_1]:[S2_1]],"&lt;"&amp;[[#This Row],[L_1]])</f>
        <v>0</v>
      </c>
      <c r="V137">
        <f>_xlfn.MINIFS(Table1[[#This Row],[S0_1]:[S2_1]],Table1[[#This Row],[S0_1]:[S2_1]],"&gt;="&amp;[[#This Row],[L_1]],Table1[[#This Row],[S0_1]:[S2_1]],"&lt;="&amp;[[#This Row],[U_1]])</f>
        <v>0</v>
      </c>
      <c r="W137">
        <f>_xlfn.MAXIFS(Table1[[#This Row],[S0_1]:[S2_1]],Table1[[#This Row],[S0_1]:[S2_1]],"&gt;="&amp;[[#This Row],[L_1]],Table1[[#This Row],[S0_1]:[S2_1]],"&lt;="&amp;[[#This Row],[U_1]])</f>
        <v>0</v>
      </c>
      <c r="X13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3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37">
        <f>IF([[#This Row],[Std_1]]&gt;0,ROUND([[#This Row],[Range_1]]/(6*[[#This Row],[Std_1]]),2),0)</f>
        <v>0</v>
      </c>
      <c r="AA137">
        <f>IF([[#This Row],[Std_1]]&gt;0,ROUND(MIN(ABS([[#This Row],[U_1]]-[[#This Row],[Mean_1]])/(3*[[#This Row],[Std_1]]),ABS([[#This Row],[Mean_1]]-[[#This Row],[L_1]])/(3*[[#This Row],[Std_1]])),2),0)</f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18862</v>
      </c>
      <c r="AJ137">
        <v>18862</v>
      </c>
      <c r="AK137">
        <v>18862</v>
      </c>
      <c r="AM137">
        <v>0</v>
      </c>
      <c r="AO137">
        <v>65535</v>
      </c>
      <c r="AQ137">
        <v>65535</v>
      </c>
      <c r="AR137">
        <f>1</f>
        <v>0</v>
      </c>
      <c r="AS137">
        <f>1</f>
        <v>0</v>
      </c>
      <c r="AT13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3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37">
        <f>[[#This Row],[U_2]]-[[#This Row],[L_2]]</f>
        <v>0</v>
      </c>
      <c r="AW137">
        <f>COUNTIF(Table1[[#This Row],[S0_2]:[S1_2]],"&gt;"&amp;[[#This Row],[U_2]])+COUNTIF(Table1[[#This Row],[S0_2]:[S1_2]],"&lt;"&amp;[[#This Row],[L_2]])</f>
        <v>0</v>
      </c>
      <c r="AY137">
        <f>_xlfn.MINIFS(Table1[[#This Row],[S0_2]:[S1_2]],Table1[[#This Row],[S0_2]:[S1_2]],"&gt;="&amp;[[#This Row],[L_2]],Table1[[#This Row],[S0_2]:[S1_2]],"&lt;="&amp;[[#This Row],[U_2]])</f>
        <v>0</v>
      </c>
      <c r="AZ137">
        <f>_xlfn.MAXIFS(Table1[[#This Row],[S0_2]:[S1_2]],Table1[[#This Row],[S0_2]:[S1_2]],"&gt;="&amp;[[#This Row],[L_2]],Table1[[#This Row],[S0_2]:[S1_2]],"&lt;="&amp;[[#This Row],[U_2]])</f>
        <v>0</v>
      </c>
      <c r="BA13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3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37">
        <f>IF([[#This Row],[Std_2]]&gt;0,ROUND([[#This Row],[Range_2]]/(6*[[#This Row],[Std_2]]),2),0)</f>
        <v>0</v>
      </c>
      <c r="BD137">
        <f>IF([[#This Row],[Std_2]]&gt;0,ROUND(MIN(ABS([[#This Row],[U_2]]-[[#This Row],[Mean_2]])/(3*[[#This Row],[Std_2]]),ABS([[#This Row],[Mean_2]]-[[#This Row],[L_2]])/(3*[[#This Row],[Std_2]])),2),0)</f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L137">
        <v>18862</v>
      </c>
      <c r="BM137">
        <v>18862</v>
      </c>
      <c r="BO137" t="s">
        <v>83</v>
      </c>
      <c r="BP137" t="s">
        <v>108</v>
      </c>
    </row>
    <row r="138" spans="1:68">
      <c r="A138" t="s">
        <v>237</v>
      </c>
      <c r="B138" t="s">
        <v>116</v>
      </c>
      <c r="C138" t="s">
        <v>204</v>
      </c>
      <c r="D138" t="s">
        <v>114</v>
      </c>
      <c r="J138">
        <v>0</v>
      </c>
      <c r="L138">
        <v>65535</v>
      </c>
      <c r="N138">
        <v>65535</v>
      </c>
      <c r="O138">
        <f>1</f>
        <v>0</v>
      </c>
      <c r="P138">
        <f>1</f>
        <v>0</v>
      </c>
      <c r="Q13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3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38">
        <f>[[#This Row],[U_1]]-[[#This Row],[L_1]]</f>
        <v>0</v>
      </c>
      <c r="T138">
        <f>COUNTIF(Table1[[#This Row],[S0_1]:[S2_1]],"&gt;"&amp;[[#This Row],[U_1]])+COUNTIF(Table1[[#This Row],[S0_1]:[S2_1]],"&lt;"&amp;[[#This Row],[L_1]])</f>
        <v>0</v>
      </c>
      <c r="V138">
        <f>_xlfn.MINIFS(Table1[[#This Row],[S0_1]:[S2_1]],Table1[[#This Row],[S0_1]:[S2_1]],"&gt;="&amp;[[#This Row],[L_1]],Table1[[#This Row],[S0_1]:[S2_1]],"&lt;="&amp;[[#This Row],[U_1]])</f>
        <v>0</v>
      </c>
      <c r="W138">
        <f>_xlfn.MAXIFS(Table1[[#This Row],[S0_1]:[S2_1]],Table1[[#This Row],[S0_1]:[S2_1]],"&gt;="&amp;[[#This Row],[L_1]],Table1[[#This Row],[S0_1]:[S2_1]],"&lt;="&amp;[[#This Row],[U_1]])</f>
        <v>0</v>
      </c>
      <c r="X13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3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38">
        <f>IF([[#This Row],[Std_1]]&gt;0,ROUND([[#This Row],[Range_1]]/(6*[[#This Row],[Std_1]]),2),0)</f>
        <v>0</v>
      </c>
      <c r="AA138">
        <f>IF([[#This Row],[Std_1]]&gt;0,ROUND(MIN(ABS([[#This Row],[U_1]]-[[#This Row],[Mean_1]])/(3*[[#This Row],[Std_1]]),ABS([[#This Row],[Mean_1]]-[[#This Row],[L_1]])/(3*[[#This Row],[Std_1]])),2),0)</f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26154</v>
      </c>
      <c r="AJ138">
        <v>26154</v>
      </c>
      <c r="AK138">
        <v>26154</v>
      </c>
      <c r="AM138">
        <v>0</v>
      </c>
      <c r="AO138">
        <v>65535</v>
      </c>
      <c r="AQ138">
        <v>65535</v>
      </c>
      <c r="AR138">
        <f>1</f>
        <v>0</v>
      </c>
      <c r="AS138">
        <f>1</f>
        <v>0</v>
      </c>
      <c r="AT13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3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38">
        <f>[[#This Row],[U_2]]-[[#This Row],[L_2]]</f>
        <v>0</v>
      </c>
      <c r="AW138">
        <f>COUNTIF(Table1[[#This Row],[S0_2]:[S1_2]],"&gt;"&amp;[[#This Row],[U_2]])+COUNTIF(Table1[[#This Row],[S0_2]:[S1_2]],"&lt;"&amp;[[#This Row],[L_2]])</f>
        <v>0</v>
      </c>
      <c r="AY138">
        <f>_xlfn.MINIFS(Table1[[#This Row],[S0_2]:[S1_2]],Table1[[#This Row],[S0_2]:[S1_2]],"&gt;="&amp;[[#This Row],[L_2]],Table1[[#This Row],[S0_2]:[S1_2]],"&lt;="&amp;[[#This Row],[U_2]])</f>
        <v>0</v>
      </c>
      <c r="AZ138">
        <f>_xlfn.MAXIFS(Table1[[#This Row],[S0_2]:[S1_2]],Table1[[#This Row],[S0_2]:[S1_2]],"&gt;="&amp;[[#This Row],[L_2]],Table1[[#This Row],[S0_2]:[S1_2]],"&lt;="&amp;[[#This Row],[U_2]])</f>
        <v>0</v>
      </c>
      <c r="BA13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3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38">
        <f>IF([[#This Row],[Std_2]]&gt;0,ROUND([[#This Row],[Range_2]]/(6*[[#This Row],[Std_2]]),2),0)</f>
        <v>0</v>
      </c>
      <c r="BD138">
        <f>IF([[#This Row],[Std_2]]&gt;0,ROUND(MIN(ABS([[#This Row],[U_2]]-[[#This Row],[Mean_2]])/(3*[[#This Row],[Std_2]]),ABS([[#This Row],[Mean_2]]-[[#This Row],[L_2]])/(3*[[#This Row],[Std_2]])),2),0)</f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L138">
        <v>26154</v>
      </c>
      <c r="BM138">
        <v>26154</v>
      </c>
      <c r="BO138" t="s">
        <v>83</v>
      </c>
      <c r="BP138" t="s">
        <v>105</v>
      </c>
    </row>
    <row r="139" spans="1:68">
      <c r="A139" t="s">
        <v>238</v>
      </c>
      <c r="B139" t="s">
        <v>134</v>
      </c>
      <c r="C139" t="s">
        <v>204</v>
      </c>
      <c r="D139" t="s">
        <v>72</v>
      </c>
      <c r="J139">
        <v>0</v>
      </c>
      <c r="L139">
        <v>65535</v>
      </c>
      <c r="N139">
        <v>65535</v>
      </c>
      <c r="O139">
        <f>1</f>
        <v>0</v>
      </c>
      <c r="P139">
        <f>1</f>
        <v>0</v>
      </c>
      <c r="Q13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3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39">
        <f>[[#This Row],[U_1]]-[[#This Row],[L_1]]</f>
        <v>0</v>
      </c>
      <c r="T139">
        <f>COUNTIF(Table1[[#This Row],[S0_1]:[S2_1]],"&gt;"&amp;[[#This Row],[U_1]])+COUNTIF(Table1[[#This Row],[S0_1]:[S2_1]],"&lt;"&amp;[[#This Row],[L_1]])</f>
        <v>0</v>
      </c>
      <c r="V139">
        <f>_xlfn.MINIFS(Table1[[#This Row],[S0_1]:[S2_1]],Table1[[#This Row],[S0_1]:[S2_1]],"&gt;="&amp;[[#This Row],[L_1]],Table1[[#This Row],[S0_1]:[S2_1]],"&lt;="&amp;[[#This Row],[U_1]])</f>
        <v>0</v>
      </c>
      <c r="W139">
        <f>_xlfn.MAXIFS(Table1[[#This Row],[S0_1]:[S2_1]],Table1[[#This Row],[S0_1]:[S2_1]],"&gt;="&amp;[[#This Row],[L_1]],Table1[[#This Row],[S0_1]:[S2_1]],"&lt;="&amp;[[#This Row],[U_1]])</f>
        <v>0</v>
      </c>
      <c r="X13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3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39">
        <f>IF([[#This Row],[Std_1]]&gt;0,ROUND([[#This Row],[Range_1]]/(6*[[#This Row],[Std_1]]),2),0)</f>
        <v>0</v>
      </c>
      <c r="AA139">
        <f>IF([[#This Row],[Std_1]]&gt;0,ROUND(MIN(ABS([[#This Row],[U_1]]-[[#This Row],[Mean_1]])/(3*[[#This Row],[Std_1]]),ABS([[#This Row],[Mean_1]]-[[#This Row],[L_1]])/(3*[[#This Row],[Std_1]])),2),0)</f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33397</v>
      </c>
      <c r="AJ139">
        <v>33397</v>
      </c>
      <c r="AK139">
        <v>33397</v>
      </c>
      <c r="AM139">
        <v>0</v>
      </c>
      <c r="AO139">
        <v>65535</v>
      </c>
      <c r="AQ139">
        <v>65535</v>
      </c>
      <c r="AR139">
        <f>1</f>
        <v>0</v>
      </c>
      <c r="AS139">
        <f>1</f>
        <v>0</v>
      </c>
      <c r="AT13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3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39">
        <f>[[#This Row],[U_2]]-[[#This Row],[L_2]]</f>
        <v>0</v>
      </c>
      <c r="AW139">
        <f>COUNTIF(Table1[[#This Row],[S0_2]:[S1_2]],"&gt;"&amp;[[#This Row],[U_2]])+COUNTIF(Table1[[#This Row],[S0_2]:[S1_2]],"&lt;"&amp;[[#This Row],[L_2]])</f>
        <v>0</v>
      </c>
      <c r="AY139">
        <f>_xlfn.MINIFS(Table1[[#This Row],[S0_2]:[S1_2]],Table1[[#This Row],[S0_2]:[S1_2]],"&gt;="&amp;[[#This Row],[L_2]],Table1[[#This Row],[S0_2]:[S1_2]],"&lt;="&amp;[[#This Row],[U_2]])</f>
        <v>0</v>
      </c>
      <c r="AZ139">
        <f>_xlfn.MAXIFS(Table1[[#This Row],[S0_2]:[S1_2]],Table1[[#This Row],[S0_2]:[S1_2]],"&gt;="&amp;[[#This Row],[L_2]],Table1[[#This Row],[S0_2]:[S1_2]],"&lt;="&amp;[[#This Row],[U_2]])</f>
        <v>0</v>
      </c>
      <c r="BA13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3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39">
        <f>IF([[#This Row],[Std_2]]&gt;0,ROUND([[#This Row],[Range_2]]/(6*[[#This Row],[Std_2]]),2),0)</f>
        <v>0</v>
      </c>
      <c r="BD139">
        <f>IF([[#This Row],[Std_2]]&gt;0,ROUND(MIN(ABS([[#This Row],[U_2]]-[[#This Row],[Mean_2]])/(3*[[#This Row],[Std_2]]),ABS([[#This Row],[Mean_2]]-[[#This Row],[L_2]])/(3*[[#This Row],[Std_2]])),2),0)</f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L139">
        <v>33397</v>
      </c>
      <c r="BM139">
        <v>33397</v>
      </c>
      <c r="BO139" t="s">
        <v>73</v>
      </c>
      <c r="BP139" t="s">
        <v>74</v>
      </c>
    </row>
    <row r="140" spans="1:68">
      <c r="A140" t="s">
        <v>239</v>
      </c>
      <c r="B140" t="s">
        <v>134</v>
      </c>
      <c r="C140" t="s">
        <v>204</v>
      </c>
      <c r="D140" t="s">
        <v>76</v>
      </c>
      <c r="J140">
        <v>0</v>
      </c>
      <c r="L140">
        <v>65535</v>
      </c>
      <c r="N140">
        <v>65535</v>
      </c>
      <c r="O140">
        <f>1</f>
        <v>0</v>
      </c>
      <c r="P140">
        <f>1</f>
        <v>0</v>
      </c>
      <c r="Q14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4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40">
        <f>[[#This Row],[U_1]]-[[#This Row],[L_1]]</f>
        <v>0</v>
      </c>
      <c r="T140">
        <f>COUNTIF(Table1[[#This Row],[S0_1]:[S2_1]],"&gt;"&amp;[[#This Row],[U_1]])+COUNTIF(Table1[[#This Row],[S0_1]:[S2_1]],"&lt;"&amp;[[#This Row],[L_1]])</f>
        <v>0</v>
      </c>
      <c r="V140">
        <f>_xlfn.MINIFS(Table1[[#This Row],[S0_1]:[S2_1]],Table1[[#This Row],[S0_1]:[S2_1]],"&gt;="&amp;[[#This Row],[L_1]],Table1[[#This Row],[S0_1]:[S2_1]],"&lt;="&amp;[[#This Row],[U_1]])</f>
        <v>0</v>
      </c>
      <c r="W140">
        <f>_xlfn.MAXIFS(Table1[[#This Row],[S0_1]:[S2_1]],Table1[[#This Row],[S0_1]:[S2_1]],"&gt;="&amp;[[#This Row],[L_1]],Table1[[#This Row],[S0_1]:[S2_1]],"&lt;="&amp;[[#This Row],[U_1]])</f>
        <v>0</v>
      </c>
      <c r="X14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4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40">
        <f>IF([[#This Row],[Std_1]]&gt;0,ROUND([[#This Row],[Range_1]]/(6*[[#This Row],[Std_1]]),2),0)</f>
        <v>0</v>
      </c>
      <c r="AA140">
        <f>IF([[#This Row],[Std_1]]&gt;0,ROUND(MIN(ABS([[#This Row],[U_1]]-[[#This Row],[Mean_1]])/(3*[[#This Row],[Std_1]]),ABS([[#This Row],[Mean_1]]-[[#This Row],[L_1]])/(3*[[#This Row],[Std_1]])),2),0)</f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51282</v>
      </c>
      <c r="AJ140">
        <v>51282</v>
      </c>
      <c r="AK140">
        <v>51282</v>
      </c>
      <c r="AM140">
        <v>0</v>
      </c>
      <c r="AO140">
        <v>65535</v>
      </c>
      <c r="AQ140">
        <v>65535</v>
      </c>
      <c r="AR140">
        <f>1</f>
        <v>0</v>
      </c>
      <c r="AS140">
        <f>1</f>
        <v>0</v>
      </c>
      <c r="AT14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4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40">
        <f>[[#This Row],[U_2]]-[[#This Row],[L_2]]</f>
        <v>0</v>
      </c>
      <c r="AW140">
        <f>COUNTIF(Table1[[#This Row],[S0_2]:[S1_2]],"&gt;"&amp;[[#This Row],[U_2]])+COUNTIF(Table1[[#This Row],[S0_2]:[S1_2]],"&lt;"&amp;[[#This Row],[L_2]])</f>
        <v>0</v>
      </c>
      <c r="AY140">
        <f>_xlfn.MINIFS(Table1[[#This Row],[S0_2]:[S1_2]],Table1[[#This Row],[S0_2]:[S1_2]],"&gt;="&amp;[[#This Row],[L_2]],Table1[[#This Row],[S0_2]:[S1_2]],"&lt;="&amp;[[#This Row],[U_2]])</f>
        <v>0</v>
      </c>
      <c r="AZ140">
        <f>_xlfn.MAXIFS(Table1[[#This Row],[S0_2]:[S1_2]],Table1[[#This Row],[S0_2]:[S1_2]],"&gt;="&amp;[[#This Row],[L_2]],Table1[[#This Row],[S0_2]:[S1_2]],"&lt;="&amp;[[#This Row],[U_2]])</f>
        <v>0</v>
      </c>
      <c r="BA14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4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40">
        <f>IF([[#This Row],[Std_2]]&gt;0,ROUND([[#This Row],[Range_2]]/(6*[[#This Row],[Std_2]]),2),0)</f>
        <v>0</v>
      </c>
      <c r="BD140">
        <f>IF([[#This Row],[Std_2]]&gt;0,ROUND(MIN(ABS([[#This Row],[U_2]]-[[#This Row],[Mean_2]])/(3*[[#This Row],[Std_2]]),ABS([[#This Row],[Mean_2]]-[[#This Row],[L_2]])/(3*[[#This Row],[Std_2]])),2),0)</f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L140">
        <v>51282</v>
      </c>
      <c r="BM140">
        <v>51282</v>
      </c>
      <c r="BO140" t="s">
        <v>73</v>
      </c>
      <c r="BP140" t="s">
        <v>77</v>
      </c>
    </row>
    <row r="141" spans="1:68">
      <c r="A141" t="s">
        <v>240</v>
      </c>
      <c r="B141" t="s">
        <v>134</v>
      </c>
      <c r="C141" t="s">
        <v>204</v>
      </c>
      <c r="D141" t="s">
        <v>79</v>
      </c>
      <c r="J141">
        <v>0</v>
      </c>
      <c r="L141">
        <v>65535</v>
      </c>
      <c r="N141">
        <v>65535</v>
      </c>
      <c r="O141">
        <f>1</f>
        <v>0</v>
      </c>
      <c r="P141">
        <f>1</f>
        <v>0</v>
      </c>
      <c r="Q14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4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41">
        <f>[[#This Row],[U_1]]-[[#This Row],[L_1]]</f>
        <v>0</v>
      </c>
      <c r="T141">
        <f>COUNTIF(Table1[[#This Row],[S0_1]:[S2_1]],"&gt;"&amp;[[#This Row],[U_1]])+COUNTIF(Table1[[#This Row],[S0_1]:[S2_1]],"&lt;"&amp;[[#This Row],[L_1]])</f>
        <v>0</v>
      </c>
      <c r="V141">
        <f>_xlfn.MINIFS(Table1[[#This Row],[S0_1]:[S2_1]],Table1[[#This Row],[S0_1]:[S2_1]],"&gt;="&amp;[[#This Row],[L_1]],Table1[[#This Row],[S0_1]:[S2_1]],"&lt;="&amp;[[#This Row],[U_1]])</f>
        <v>0</v>
      </c>
      <c r="W141">
        <f>_xlfn.MAXIFS(Table1[[#This Row],[S0_1]:[S2_1]],Table1[[#This Row],[S0_1]:[S2_1]],"&gt;="&amp;[[#This Row],[L_1]],Table1[[#This Row],[S0_1]:[S2_1]],"&lt;="&amp;[[#This Row],[U_1]])</f>
        <v>0</v>
      </c>
      <c r="X14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4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41">
        <f>IF([[#This Row],[Std_1]]&gt;0,ROUND([[#This Row],[Range_1]]/(6*[[#This Row],[Std_1]]),2),0)</f>
        <v>0</v>
      </c>
      <c r="AA141">
        <f>IF([[#This Row],[Std_1]]&gt;0,ROUND(MIN(ABS([[#This Row],[U_1]]-[[#This Row],[Mean_1]])/(3*[[#This Row],[Std_1]]),ABS([[#This Row],[Mean_1]]-[[#This Row],[L_1]])/(3*[[#This Row],[Std_1]])),2),0)</f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15197</v>
      </c>
      <c r="AJ141">
        <v>15197</v>
      </c>
      <c r="AK141">
        <v>15197</v>
      </c>
      <c r="AM141">
        <v>0</v>
      </c>
      <c r="AO141">
        <v>65535</v>
      </c>
      <c r="AQ141">
        <v>65535</v>
      </c>
      <c r="AR141">
        <f>1</f>
        <v>0</v>
      </c>
      <c r="AS141">
        <f>1</f>
        <v>0</v>
      </c>
      <c r="AT14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4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41">
        <f>[[#This Row],[U_2]]-[[#This Row],[L_2]]</f>
        <v>0</v>
      </c>
      <c r="AW141">
        <f>COUNTIF(Table1[[#This Row],[S0_2]:[S1_2]],"&gt;"&amp;[[#This Row],[U_2]])+COUNTIF(Table1[[#This Row],[S0_2]:[S1_2]],"&lt;"&amp;[[#This Row],[L_2]])</f>
        <v>0</v>
      </c>
      <c r="AY141">
        <f>_xlfn.MINIFS(Table1[[#This Row],[S0_2]:[S1_2]],Table1[[#This Row],[S0_2]:[S1_2]],"&gt;="&amp;[[#This Row],[L_2]],Table1[[#This Row],[S0_2]:[S1_2]],"&lt;="&amp;[[#This Row],[U_2]])</f>
        <v>0</v>
      </c>
      <c r="AZ141">
        <f>_xlfn.MAXIFS(Table1[[#This Row],[S0_2]:[S1_2]],Table1[[#This Row],[S0_2]:[S1_2]],"&gt;="&amp;[[#This Row],[L_2]],Table1[[#This Row],[S0_2]:[S1_2]],"&lt;="&amp;[[#This Row],[U_2]])</f>
        <v>0</v>
      </c>
      <c r="BA14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4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41">
        <f>IF([[#This Row],[Std_2]]&gt;0,ROUND([[#This Row],[Range_2]]/(6*[[#This Row],[Std_2]]),2),0)</f>
        <v>0</v>
      </c>
      <c r="BD141">
        <f>IF([[#This Row],[Std_2]]&gt;0,ROUND(MIN(ABS([[#This Row],[U_2]]-[[#This Row],[Mean_2]])/(3*[[#This Row],[Std_2]]),ABS([[#This Row],[Mean_2]]-[[#This Row],[L_2]])/(3*[[#This Row],[Std_2]])),2),0)</f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L141">
        <v>15197</v>
      </c>
      <c r="BM141">
        <v>15197</v>
      </c>
      <c r="BO141" t="s">
        <v>73</v>
      </c>
      <c r="BP141" t="s">
        <v>80</v>
      </c>
    </row>
    <row r="142" spans="1:68">
      <c r="A142" t="s">
        <v>241</v>
      </c>
      <c r="B142" t="s">
        <v>134</v>
      </c>
      <c r="C142" t="s">
        <v>204</v>
      </c>
      <c r="D142" t="s">
        <v>82</v>
      </c>
      <c r="J142">
        <v>0</v>
      </c>
      <c r="L142">
        <v>65535</v>
      </c>
      <c r="N142">
        <v>65535</v>
      </c>
      <c r="O142">
        <f>1</f>
        <v>0</v>
      </c>
      <c r="P142">
        <f>1</f>
        <v>0</v>
      </c>
      <c r="Q14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4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42">
        <f>[[#This Row],[U_1]]-[[#This Row],[L_1]]</f>
        <v>0</v>
      </c>
      <c r="T142">
        <f>COUNTIF(Table1[[#This Row],[S0_1]:[S2_1]],"&gt;"&amp;[[#This Row],[U_1]])+COUNTIF(Table1[[#This Row],[S0_1]:[S2_1]],"&lt;"&amp;[[#This Row],[L_1]])</f>
        <v>0</v>
      </c>
      <c r="V142">
        <f>_xlfn.MINIFS(Table1[[#This Row],[S0_1]:[S2_1]],Table1[[#This Row],[S0_1]:[S2_1]],"&gt;="&amp;[[#This Row],[L_1]],Table1[[#This Row],[S0_1]:[S2_1]],"&lt;="&amp;[[#This Row],[U_1]])</f>
        <v>0</v>
      </c>
      <c r="W142">
        <f>_xlfn.MAXIFS(Table1[[#This Row],[S0_1]:[S2_1]],Table1[[#This Row],[S0_1]:[S2_1]],"&gt;="&amp;[[#This Row],[L_1]],Table1[[#This Row],[S0_1]:[S2_1]],"&lt;="&amp;[[#This Row],[U_1]])</f>
        <v>0</v>
      </c>
      <c r="X14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4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42">
        <f>IF([[#This Row],[Std_1]]&gt;0,ROUND([[#This Row],[Range_1]]/(6*[[#This Row],[Std_1]]),2),0)</f>
        <v>0</v>
      </c>
      <c r="AA142">
        <f>IF([[#This Row],[Std_1]]&gt;0,ROUND(MIN(ABS([[#This Row],[U_1]]-[[#This Row],[Mean_1]])/(3*[[#This Row],[Std_1]]),ABS([[#This Row],[Mean_1]]-[[#This Row],[L_1]])/(3*[[#This Row],[Std_1]])),2),0)</f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I142">
        <v>51282</v>
      </c>
      <c r="AJ142">
        <v>51282</v>
      </c>
      <c r="AK142">
        <v>51282</v>
      </c>
      <c r="AM142">
        <v>0</v>
      </c>
      <c r="AO142">
        <v>65535</v>
      </c>
      <c r="AQ142">
        <v>65535</v>
      </c>
      <c r="AR142">
        <f>1</f>
        <v>0</v>
      </c>
      <c r="AS142">
        <f>1</f>
        <v>0</v>
      </c>
      <c r="AT14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4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42">
        <f>[[#This Row],[U_2]]-[[#This Row],[L_2]]</f>
        <v>0</v>
      </c>
      <c r="AW142">
        <f>COUNTIF(Table1[[#This Row],[S0_2]:[S1_2]],"&gt;"&amp;[[#This Row],[U_2]])+COUNTIF(Table1[[#This Row],[S0_2]:[S1_2]],"&lt;"&amp;[[#This Row],[L_2]])</f>
        <v>0</v>
      </c>
      <c r="AY142">
        <f>_xlfn.MINIFS(Table1[[#This Row],[S0_2]:[S1_2]],Table1[[#This Row],[S0_2]:[S1_2]],"&gt;="&amp;[[#This Row],[L_2]],Table1[[#This Row],[S0_2]:[S1_2]],"&lt;="&amp;[[#This Row],[U_2]])</f>
        <v>0</v>
      </c>
      <c r="AZ142">
        <f>_xlfn.MAXIFS(Table1[[#This Row],[S0_2]:[S1_2]],Table1[[#This Row],[S0_2]:[S1_2]],"&gt;="&amp;[[#This Row],[L_2]],Table1[[#This Row],[S0_2]:[S1_2]],"&lt;="&amp;[[#This Row],[U_2]])</f>
        <v>0</v>
      </c>
      <c r="BA14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4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42">
        <f>IF([[#This Row],[Std_2]]&gt;0,ROUND([[#This Row],[Range_2]]/(6*[[#This Row],[Std_2]]),2),0)</f>
        <v>0</v>
      </c>
      <c r="BD142">
        <f>IF([[#This Row],[Std_2]]&gt;0,ROUND(MIN(ABS([[#This Row],[U_2]]-[[#This Row],[Mean_2]])/(3*[[#This Row],[Std_2]]),ABS([[#This Row],[Mean_2]]-[[#This Row],[L_2]])/(3*[[#This Row],[Std_2]])),2),0)</f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L142">
        <v>51282</v>
      </c>
      <c r="BM142">
        <v>51282</v>
      </c>
      <c r="BO142" t="s">
        <v>83</v>
      </c>
      <c r="BP142" t="s">
        <v>77</v>
      </c>
    </row>
    <row r="143" spans="1:68">
      <c r="A143" t="s">
        <v>242</v>
      </c>
      <c r="B143" t="s">
        <v>134</v>
      </c>
      <c r="C143" t="s">
        <v>204</v>
      </c>
      <c r="D143" t="s">
        <v>85</v>
      </c>
      <c r="J143">
        <v>0</v>
      </c>
      <c r="L143">
        <v>65535</v>
      </c>
      <c r="N143">
        <v>65535</v>
      </c>
      <c r="O143">
        <f>1</f>
        <v>0</v>
      </c>
      <c r="P143">
        <f>1</f>
        <v>0</v>
      </c>
      <c r="Q14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4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43">
        <f>[[#This Row],[U_1]]-[[#This Row],[L_1]]</f>
        <v>0</v>
      </c>
      <c r="T143">
        <f>COUNTIF(Table1[[#This Row],[S0_1]:[S2_1]],"&gt;"&amp;[[#This Row],[U_1]])+COUNTIF(Table1[[#This Row],[S0_1]:[S2_1]],"&lt;"&amp;[[#This Row],[L_1]])</f>
        <v>0</v>
      </c>
      <c r="V143">
        <f>_xlfn.MINIFS(Table1[[#This Row],[S0_1]:[S2_1]],Table1[[#This Row],[S0_1]:[S2_1]],"&gt;="&amp;[[#This Row],[L_1]],Table1[[#This Row],[S0_1]:[S2_1]],"&lt;="&amp;[[#This Row],[U_1]])</f>
        <v>0</v>
      </c>
      <c r="W143">
        <f>_xlfn.MAXIFS(Table1[[#This Row],[S0_1]:[S2_1]],Table1[[#This Row],[S0_1]:[S2_1]],"&gt;="&amp;[[#This Row],[L_1]],Table1[[#This Row],[S0_1]:[S2_1]],"&lt;="&amp;[[#This Row],[U_1]])</f>
        <v>0</v>
      </c>
      <c r="X14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4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43">
        <f>IF([[#This Row],[Std_1]]&gt;0,ROUND([[#This Row],[Range_1]]/(6*[[#This Row],[Std_1]]),2),0)</f>
        <v>0</v>
      </c>
      <c r="AA143">
        <f>IF([[#This Row],[Std_1]]&gt;0,ROUND(MIN(ABS([[#This Row],[U_1]]-[[#This Row],[Mean_1]])/(3*[[#This Row],[Std_1]]),ABS([[#This Row],[Mean_1]]-[[#This Row],[L_1]])/(3*[[#This Row],[Std_1]])),2),0)</f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I143">
        <v>15197</v>
      </c>
      <c r="AJ143">
        <v>15197</v>
      </c>
      <c r="AK143">
        <v>15197</v>
      </c>
      <c r="AM143">
        <v>0</v>
      </c>
      <c r="AO143">
        <v>65535</v>
      </c>
      <c r="AQ143">
        <v>65535</v>
      </c>
      <c r="AR143">
        <f>1</f>
        <v>0</v>
      </c>
      <c r="AS143">
        <f>1</f>
        <v>0</v>
      </c>
      <c r="AT14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4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43">
        <f>[[#This Row],[U_2]]-[[#This Row],[L_2]]</f>
        <v>0</v>
      </c>
      <c r="AW143">
        <f>COUNTIF(Table1[[#This Row],[S0_2]:[S1_2]],"&gt;"&amp;[[#This Row],[U_2]])+COUNTIF(Table1[[#This Row],[S0_2]:[S1_2]],"&lt;"&amp;[[#This Row],[L_2]])</f>
        <v>0</v>
      </c>
      <c r="AY143">
        <f>_xlfn.MINIFS(Table1[[#This Row],[S0_2]:[S1_2]],Table1[[#This Row],[S0_2]:[S1_2]],"&gt;="&amp;[[#This Row],[L_2]],Table1[[#This Row],[S0_2]:[S1_2]],"&lt;="&amp;[[#This Row],[U_2]])</f>
        <v>0</v>
      </c>
      <c r="AZ143">
        <f>_xlfn.MAXIFS(Table1[[#This Row],[S0_2]:[S1_2]],Table1[[#This Row],[S0_2]:[S1_2]],"&gt;="&amp;[[#This Row],[L_2]],Table1[[#This Row],[S0_2]:[S1_2]],"&lt;="&amp;[[#This Row],[U_2]])</f>
        <v>0</v>
      </c>
      <c r="BA14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4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43">
        <f>IF([[#This Row],[Std_2]]&gt;0,ROUND([[#This Row],[Range_2]]/(6*[[#This Row],[Std_2]]),2),0)</f>
        <v>0</v>
      </c>
      <c r="BD143">
        <f>IF([[#This Row],[Std_2]]&gt;0,ROUND(MIN(ABS([[#This Row],[U_2]]-[[#This Row],[Mean_2]])/(3*[[#This Row],[Std_2]]),ABS([[#This Row],[Mean_2]]-[[#This Row],[L_2]])/(3*[[#This Row],[Std_2]])),2),0)</f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L143">
        <v>15197</v>
      </c>
      <c r="BM143">
        <v>15197</v>
      </c>
      <c r="BO143" t="s">
        <v>83</v>
      </c>
      <c r="BP143" t="s">
        <v>80</v>
      </c>
    </row>
    <row r="144" spans="1:68">
      <c r="A144" t="s">
        <v>243</v>
      </c>
      <c r="B144" t="s">
        <v>134</v>
      </c>
      <c r="C144" t="s">
        <v>204</v>
      </c>
      <c r="D144" t="s">
        <v>87</v>
      </c>
      <c r="J144">
        <v>0</v>
      </c>
      <c r="L144">
        <v>65535</v>
      </c>
      <c r="N144">
        <v>65535</v>
      </c>
      <c r="O144">
        <f>1</f>
        <v>0</v>
      </c>
      <c r="P144">
        <f>1</f>
        <v>0</v>
      </c>
      <c r="Q14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4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44">
        <f>[[#This Row],[U_1]]-[[#This Row],[L_1]]</f>
        <v>0</v>
      </c>
      <c r="T144">
        <f>COUNTIF(Table1[[#This Row],[S0_1]:[S2_1]],"&gt;"&amp;[[#This Row],[U_1]])+COUNTIF(Table1[[#This Row],[S0_1]:[S2_1]],"&lt;"&amp;[[#This Row],[L_1]])</f>
        <v>0</v>
      </c>
      <c r="V144">
        <f>_xlfn.MINIFS(Table1[[#This Row],[S0_1]:[S2_1]],Table1[[#This Row],[S0_1]:[S2_1]],"&gt;="&amp;[[#This Row],[L_1]],Table1[[#This Row],[S0_1]:[S2_1]],"&lt;="&amp;[[#This Row],[U_1]])</f>
        <v>0</v>
      </c>
      <c r="W144">
        <f>_xlfn.MAXIFS(Table1[[#This Row],[S0_1]:[S2_1]],Table1[[#This Row],[S0_1]:[S2_1]],"&gt;="&amp;[[#This Row],[L_1]],Table1[[#This Row],[S0_1]:[S2_1]],"&lt;="&amp;[[#This Row],[U_1]])</f>
        <v>0</v>
      </c>
      <c r="X14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4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44">
        <f>IF([[#This Row],[Std_1]]&gt;0,ROUND([[#This Row],[Range_1]]/(6*[[#This Row],[Std_1]]),2),0)</f>
        <v>0</v>
      </c>
      <c r="AA144">
        <f>IF([[#This Row],[Std_1]]&gt;0,ROUND(MIN(ABS([[#This Row],[U_1]]-[[#This Row],[Mean_1]])/(3*[[#This Row],[Std_1]]),ABS([[#This Row],[Mean_1]]-[[#This Row],[L_1]])/(3*[[#This Row],[Std_1]])),2),0)</f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I144">
        <v>33397</v>
      </c>
      <c r="AJ144">
        <v>33397</v>
      </c>
      <c r="AK144">
        <v>33397</v>
      </c>
      <c r="AM144">
        <v>0</v>
      </c>
      <c r="AO144">
        <v>65535</v>
      </c>
      <c r="AQ144">
        <v>65535</v>
      </c>
      <c r="AR144">
        <f>1</f>
        <v>0</v>
      </c>
      <c r="AS144">
        <f>1</f>
        <v>0</v>
      </c>
      <c r="AT14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4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44">
        <f>[[#This Row],[U_2]]-[[#This Row],[L_2]]</f>
        <v>0</v>
      </c>
      <c r="AW144">
        <f>COUNTIF(Table1[[#This Row],[S0_2]:[S1_2]],"&gt;"&amp;[[#This Row],[U_2]])+COUNTIF(Table1[[#This Row],[S0_2]:[S1_2]],"&lt;"&amp;[[#This Row],[L_2]])</f>
        <v>0</v>
      </c>
      <c r="AY144">
        <f>_xlfn.MINIFS(Table1[[#This Row],[S0_2]:[S1_2]],Table1[[#This Row],[S0_2]:[S1_2]],"&gt;="&amp;[[#This Row],[L_2]],Table1[[#This Row],[S0_2]:[S1_2]],"&lt;="&amp;[[#This Row],[U_2]])</f>
        <v>0</v>
      </c>
      <c r="AZ144">
        <f>_xlfn.MAXIFS(Table1[[#This Row],[S0_2]:[S1_2]],Table1[[#This Row],[S0_2]:[S1_2]],"&gt;="&amp;[[#This Row],[L_2]],Table1[[#This Row],[S0_2]:[S1_2]],"&lt;="&amp;[[#This Row],[U_2]])</f>
        <v>0</v>
      </c>
      <c r="BA14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4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44">
        <f>IF([[#This Row],[Std_2]]&gt;0,ROUND([[#This Row],[Range_2]]/(6*[[#This Row],[Std_2]]),2),0)</f>
        <v>0</v>
      </c>
      <c r="BD144">
        <f>IF([[#This Row],[Std_2]]&gt;0,ROUND(MIN(ABS([[#This Row],[U_2]]-[[#This Row],[Mean_2]])/(3*[[#This Row],[Std_2]]),ABS([[#This Row],[Mean_2]]-[[#This Row],[L_2]])/(3*[[#This Row],[Std_2]])),2),0)</f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L144">
        <v>33397</v>
      </c>
      <c r="BM144">
        <v>33397</v>
      </c>
      <c r="BO144" t="s">
        <v>83</v>
      </c>
      <c r="BP144" t="s">
        <v>74</v>
      </c>
    </row>
    <row r="145" spans="1:68">
      <c r="A145" t="s">
        <v>244</v>
      </c>
      <c r="B145" t="s">
        <v>134</v>
      </c>
      <c r="C145" t="s">
        <v>204</v>
      </c>
      <c r="D145" t="s">
        <v>89</v>
      </c>
      <c r="J145">
        <v>0</v>
      </c>
      <c r="L145">
        <v>65535</v>
      </c>
      <c r="N145">
        <v>65535</v>
      </c>
      <c r="O145">
        <f>1</f>
        <v>0</v>
      </c>
      <c r="P145">
        <f>1</f>
        <v>0</v>
      </c>
      <c r="Q14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4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45">
        <f>[[#This Row],[U_1]]-[[#This Row],[L_1]]</f>
        <v>0</v>
      </c>
      <c r="T145">
        <f>COUNTIF(Table1[[#This Row],[S0_1]:[S2_1]],"&gt;"&amp;[[#This Row],[U_1]])+COUNTIF(Table1[[#This Row],[S0_1]:[S2_1]],"&lt;"&amp;[[#This Row],[L_1]])</f>
        <v>0</v>
      </c>
      <c r="V145">
        <f>_xlfn.MINIFS(Table1[[#This Row],[S0_1]:[S2_1]],Table1[[#This Row],[S0_1]:[S2_1]],"&gt;="&amp;[[#This Row],[L_1]],Table1[[#This Row],[S0_1]:[S2_1]],"&lt;="&amp;[[#This Row],[U_1]])</f>
        <v>0</v>
      </c>
      <c r="W145">
        <f>_xlfn.MAXIFS(Table1[[#This Row],[S0_1]:[S2_1]],Table1[[#This Row],[S0_1]:[S2_1]],"&gt;="&amp;[[#This Row],[L_1]],Table1[[#This Row],[S0_1]:[S2_1]],"&lt;="&amp;[[#This Row],[U_1]])</f>
        <v>0</v>
      </c>
      <c r="X14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4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45">
        <f>IF([[#This Row],[Std_1]]&gt;0,ROUND([[#This Row],[Range_1]]/(6*[[#This Row],[Std_1]]),2),0)</f>
        <v>0</v>
      </c>
      <c r="AA145">
        <f>IF([[#This Row],[Std_1]]&gt;0,ROUND(MIN(ABS([[#This Row],[U_1]]-[[#This Row],[Mean_1]])/(3*[[#This Row],[Std_1]]),ABS([[#This Row],[Mean_1]]-[[#This Row],[L_1]])/(3*[[#This Row],[Std_1]])),2),0)</f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I145">
        <v>40586</v>
      </c>
      <c r="AJ145">
        <v>40586</v>
      </c>
      <c r="AK145">
        <v>40586</v>
      </c>
      <c r="AM145">
        <v>0</v>
      </c>
      <c r="AO145">
        <v>65535</v>
      </c>
      <c r="AQ145">
        <v>65535</v>
      </c>
      <c r="AR145">
        <f>1</f>
        <v>0</v>
      </c>
      <c r="AS145">
        <f>1</f>
        <v>0</v>
      </c>
      <c r="AT14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4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45">
        <f>[[#This Row],[U_2]]-[[#This Row],[L_2]]</f>
        <v>0</v>
      </c>
      <c r="AW145">
        <f>COUNTIF(Table1[[#This Row],[S0_2]:[S1_2]],"&gt;"&amp;[[#This Row],[U_2]])+COUNTIF(Table1[[#This Row],[S0_2]:[S1_2]],"&lt;"&amp;[[#This Row],[L_2]])</f>
        <v>0</v>
      </c>
      <c r="AY145">
        <f>_xlfn.MINIFS(Table1[[#This Row],[S0_2]:[S1_2]],Table1[[#This Row],[S0_2]:[S1_2]],"&gt;="&amp;[[#This Row],[L_2]],Table1[[#This Row],[S0_2]:[S1_2]],"&lt;="&amp;[[#This Row],[U_2]])</f>
        <v>0</v>
      </c>
      <c r="AZ145">
        <f>_xlfn.MAXIFS(Table1[[#This Row],[S0_2]:[S1_2]],Table1[[#This Row],[S0_2]:[S1_2]],"&gt;="&amp;[[#This Row],[L_2]],Table1[[#This Row],[S0_2]:[S1_2]],"&lt;="&amp;[[#This Row],[U_2]])</f>
        <v>0</v>
      </c>
      <c r="BA14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4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45">
        <f>IF([[#This Row],[Std_2]]&gt;0,ROUND([[#This Row],[Range_2]]/(6*[[#This Row],[Std_2]]),2),0)</f>
        <v>0</v>
      </c>
      <c r="BD145">
        <f>IF([[#This Row],[Std_2]]&gt;0,ROUND(MIN(ABS([[#This Row],[U_2]]-[[#This Row],[Mean_2]])/(3*[[#This Row],[Std_2]]),ABS([[#This Row],[Mean_2]]-[[#This Row],[L_2]])/(3*[[#This Row],[Std_2]])),2),0)</f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L145">
        <v>40586</v>
      </c>
      <c r="BM145">
        <v>40586</v>
      </c>
      <c r="BO145" t="s">
        <v>73</v>
      </c>
      <c r="BP145" t="s">
        <v>90</v>
      </c>
    </row>
    <row r="146" spans="1:68">
      <c r="A146" t="s">
        <v>245</v>
      </c>
      <c r="B146" t="s">
        <v>134</v>
      </c>
      <c r="C146" t="s">
        <v>204</v>
      </c>
      <c r="D146" t="s">
        <v>92</v>
      </c>
      <c r="J146">
        <v>0</v>
      </c>
      <c r="L146">
        <v>65535</v>
      </c>
      <c r="N146">
        <v>65535</v>
      </c>
      <c r="O146">
        <f>1</f>
        <v>0</v>
      </c>
      <c r="P146">
        <f>1</f>
        <v>0</v>
      </c>
      <c r="Q14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4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46">
        <f>[[#This Row],[U_1]]-[[#This Row],[L_1]]</f>
        <v>0</v>
      </c>
      <c r="T146">
        <f>COUNTIF(Table1[[#This Row],[S0_1]:[S2_1]],"&gt;"&amp;[[#This Row],[U_1]])+COUNTIF(Table1[[#This Row],[S0_1]:[S2_1]],"&lt;"&amp;[[#This Row],[L_1]])</f>
        <v>0</v>
      </c>
      <c r="V146">
        <f>_xlfn.MINIFS(Table1[[#This Row],[S0_1]:[S2_1]],Table1[[#This Row],[S0_1]:[S2_1]],"&gt;="&amp;[[#This Row],[L_1]],Table1[[#This Row],[S0_1]:[S2_1]],"&lt;="&amp;[[#This Row],[U_1]])</f>
        <v>0</v>
      </c>
      <c r="W146">
        <f>_xlfn.MAXIFS(Table1[[#This Row],[S0_1]:[S2_1]],Table1[[#This Row],[S0_1]:[S2_1]],"&gt;="&amp;[[#This Row],[L_1]],Table1[[#This Row],[S0_1]:[S2_1]],"&lt;="&amp;[[#This Row],[U_1]])</f>
        <v>0</v>
      </c>
      <c r="X14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4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46">
        <f>IF([[#This Row],[Std_1]]&gt;0,ROUND([[#This Row],[Range_1]]/(6*[[#This Row],[Std_1]]),2),0)</f>
        <v>0</v>
      </c>
      <c r="AA146">
        <f>IF([[#This Row],[Std_1]]&gt;0,ROUND(MIN(ABS([[#This Row],[U_1]]-[[#This Row],[Mean_1]])/(3*[[#This Row],[Std_1]]),ABS([[#This Row],[Mean_1]]-[[#This Row],[L_1]])/(3*[[#This Row],[Std_1]])),2),0)</f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I146">
        <v>47726</v>
      </c>
      <c r="AJ146">
        <v>47726</v>
      </c>
      <c r="AK146">
        <v>47726</v>
      </c>
      <c r="AM146">
        <v>0</v>
      </c>
      <c r="AO146">
        <v>65535</v>
      </c>
      <c r="AQ146">
        <v>65535</v>
      </c>
      <c r="AR146">
        <f>1</f>
        <v>0</v>
      </c>
      <c r="AS146">
        <f>1</f>
        <v>0</v>
      </c>
      <c r="AT14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4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46">
        <f>[[#This Row],[U_2]]-[[#This Row],[L_2]]</f>
        <v>0</v>
      </c>
      <c r="AW146">
        <f>COUNTIF(Table1[[#This Row],[S0_2]:[S1_2]],"&gt;"&amp;[[#This Row],[U_2]])+COUNTIF(Table1[[#This Row],[S0_2]:[S1_2]],"&lt;"&amp;[[#This Row],[L_2]])</f>
        <v>0</v>
      </c>
      <c r="AY146">
        <f>_xlfn.MINIFS(Table1[[#This Row],[S0_2]:[S1_2]],Table1[[#This Row],[S0_2]:[S1_2]],"&gt;="&amp;[[#This Row],[L_2]],Table1[[#This Row],[S0_2]:[S1_2]],"&lt;="&amp;[[#This Row],[U_2]])</f>
        <v>0</v>
      </c>
      <c r="AZ146">
        <f>_xlfn.MAXIFS(Table1[[#This Row],[S0_2]:[S1_2]],Table1[[#This Row],[S0_2]:[S1_2]],"&gt;="&amp;[[#This Row],[L_2]],Table1[[#This Row],[S0_2]:[S1_2]],"&lt;="&amp;[[#This Row],[U_2]])</f>
        <v>0</v>
      </c>
      <c r="BA14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4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46">
        <f>IF([[#This Row],[Std_2]]&gt;0,ROUND([[#This Row],[Range_2]]/(6*[[#This Row],[Std_2]]),2),0)</f>
        <v>0</v>
      </c>
      <c r="BD146">
        <f>IF([[#This Row],[Std_2]]&gt;0,ROUND(MIN(ABS([[#This Row],[U_2]]-[[#This Row],[Mean_2]])/(3*[[#This Row],[Std_2]]),ABS([[#This Row],[Mean_2]]-[[#This Row],[L_2]])/(3*[[#This Row],[Std_2]])),2),0)</f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L146">
        <v>47726</v>
      </c>
      <c r="BM146">
        <v>47726</v>
      </c>
      <c r="BO146" t="s">
        <v>73</v>
      </c>
      <c r="BP146" t="s">
        <v>93</v>
      </c>
    </row>
    <row r="147" spans="1:68">
      <c r="A147" t="s">
        <v>246</v>
      </c>
      <c r="B147" t="s">
        <v>134</v>
      </c>
      <c r="C147" t="s">
        <v>204</v>
      </c>
      <c r="D147" t="s">
        <v>95</v>
      </c>
      <c r="J147">
        <v>0</v>
      </c>
      <c r="L147">
        <v>65535</v>
      </c>
      <c r="N147">
        <v>65535</v>
      </c>
      <c r="O147">
        <f>1</f>
        <v>0</v>
      </c>
      <c r="P147">
        <f>1</f>
        <v>0</v>
      </c>
      <c r="Q14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4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47">
        <f>[[#This Row],[U_1]]-[[#This Row],[L_1]]</f>
        <v>0</v>
      </c>
      <c r="T147">
        <f>COUNTIF(Table1[[#This Row],[S0_1]:[S2_1]],"&gt;"&amp;[[#This Row],[U_1]])+COUNTIF(Table1[[#This Row],[S0_1]:[S2_1]],"&lt;"&amp;[[#This Row],[L_1]])</f>
        <v>0</v>
      </c>
      <c r="V147">
        <f>_xlfn.MINIFS(Table1[[#This Row],[S0_1]:[S2_1]],Table1[[#This Row],[S0_1]:[S2_1]],"&gt;="&amp;[[#This Row],[L_1]],Table1[[#This Row],[S0_1]:[S2_1]],"&lt;="&amp;[[#This Row],[U_1]])</f>
        <v>0</v>
      </c>
      <c r="W147">
        <f>_xlfn.MAXIFS(Table1[[#This Row],[S0_1]:[S2_1]],Table1[[#This Row],[S0_1]:[S2_1]],"&gt;="&amp;[[#This Row],[L_1]],Table1[[#This Row],[S0_1]:[S2_1]],"&lt;="&amp;[[#This Row],[U_1]])</f>
        <v>0</v>
      </c>
      <c r="X14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4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47">
        <f>IF([[#This Row],[Std_1]]&gt;0,ROUND([[#This Row],[Range_1]]/(6*[[#This Row],[Std_1]]),2),0)</f>
        <v>0</v>
      </c>
      <c r="AA147">
        <f>IF([[#This Row],[Std_1]]&gt;0,ROUND(MIN(ABS([[#This Row],[U_1]]-[[#This Row],[Mean_1]])/(3*[[#This Row],[Std_1]]),ABS([[#This Row],[Mean_1]]-[[#This Row],[L_1]])/(3*[[#This Row],[Std_1]])),2),0)</f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I147">
        <v>51282</v>
      </c>
      <c r="AJ147">
        <v>51282</v>
      </c>
      <c r="AK147">
        <v>51282</v>
      </c>
      <c r="AM147">
        <v>0</v>
      </c>
      <c r="AO147">
        <v>65535</v>
      </c>
      <c r="AQ147">
        <v>65535</v>
      </c>
      <c r="AR147">
        <f>1</f>
        <v>0</v>
      </c>
      <c r="AS147">
        <f>1</f>
        <v>0</v>
      </c>
      <c r="AT14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4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47">
        <f>[[#This Row],[U_2]]-[[#This Row],[L_2]]</f>
        <v>0</v>
      </c>
      <c r="AW147">
        <f>COUNTIF(Table1[[#This Row],[S0_2]:[S1_2]],"&gt;"&amp;[[#This Row],[U_2]])+COUNTIF(Table1[[#This Row],[S0_2]:[S1_2]],"&lt;"&amp;[[#This Row],[L_2]])</f>
        <v>0</v>
      </c>
      <c r="AY147">
        <f>_xlfn.MINIFS(Table1[[#This Row],[S0_2]:[S1_2]],Table1[[#This Row],[S0_2]:[S1_2]],"&gt;="&amp;[[#This Row],[L_2]],Table1[[#This Row],[S0_2]:[S1_2]],"&lt;="&amp;[[#This Row],[U_2]])</f>
        <v>0</v>
      </c>
      <c r="AZ147">
        <f>_xlfn.MAXIFS(Table1[[#This Row],[S0_2]:[S1_2]],Table1[[#This Row],[S0_2]:[S1_2]],"&gt;="&amp;[[#This Row],[L_2]],Table1[[#This Row],[S0_2]:[S1_2]],"&lt;="&amp;[[#This Row],[U_2]])</f>
        <v>0</v>
      </c>
      <c r="BA14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4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47">
        <f>IF([[#This Row],[Std_2]]&gt;0,ROUND([[#This Row],[Range_2]]/(6*[[#This Row],[Std_2]]),2),0)</f>
        <v>0</v>
      </c>
      <c r="BD147">
        <f>IF([[#This Row],[Std_2]]&gt;0,ROUND(MIN(ABS([[#This Row],[U_2]]-[[#This Row],[Mean_2]])/(3*[[#This Row],[Std_2]]),ABS([[#This Row],[Mean_2]]-[[#This Row],[L_2]])/(3*[[#This Row],[Std_2]])),2),0)</f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L147">
        <v>51282</v>
      </c>
      <c r="BM147">
        <v>51282</v>
      </c>
      <c r="BO147" t="s">
        <v>96</v>
      </c>
      <c r="BP147" t="s">
        <v>77</v>
      </c>
    </row>
    <row r="148" spans="1:68">
      <c r="A148" t="s">
        <v>247</v>
      </c>
      <c r="B148" t="s">
        <v>134</v>
      </c>
      <c r="C148" t="s">
        <v>204</v>
      </c>
      <c r="D148" t="s">
        <v>98</v>
      </c>
      <c r="J148">
        <v>0</v>
      </c>
      <c r="L148">
        <v>65535</v>
      </c>
      <c r="N148">
        <v>65535</v>
      </c>
      <c r="O148">
        <f>1</f>
        <v>0</v>
      </c>
      <c r="P148">
        <f>1</f>
        <v>0</v>
      </c>
      <c r="Q14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4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48">
        <f>[[#This Row],[U_1]]-[[#This Row],[L_1]]</f>
        <v>0</v>
      </c>
      <c r="T148">
        <f>COUNTIF(Table1[[#This Row],[S0_1]:[S2_1]],"&gt;"&amp;[[#This Row],[U_1]])+COUNTIF(Table1[[#This Row],[S0_1]:[S2_1]],"&lt;"&amp;[[#This Row],[L_1]])</f>
        <v>0</v>
      </c>
      <c r="V148">
        <f>_xlfn.MINIFS(Table1[[#This Row],[S0_1]:[S2_1]],Table1[[#This Row],[S0_1]:[S2_1]],"&gt;="&amp;[[#This Row],[L_1]],Table1[[#This Row],[S0_1]:[S2_1]],"&lt;="&amp;[[#This Row],[U_1]])</f>
        <v>0</v>
      </c>
      <c r="W148">
        <f>_xlfn.MAXIFS(Table1[[#This Row],[S0_1]:[S2_1]],Table1[[#This Row],[S0_1]:[S2_1]],"&gt;="&amp;[[#This Row],[L_1]],Table1[[#This Row],[S0_1]:[S2_1]],"&lt;="&amp;[[#This Row],[U_1]])</f>
        <v>0</v>
      </c>
      <c r="X14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4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48">
        <f>IF([[#This Row],[Std_1]]&gt;0,ROUND([[#This Row],[Range_1]]/(6*[[#This Row],[Std_1]]),2),0)</f>
        <v>0</v>
      </c>
      <c r="AA148">
        <f>IF([[#This Row],[Std_1]]&gt;0,ROUND(MIN(ABS([[#This Row],[U_1]]-[[#This Row],[Mean_1]])/(3*[[#This Row],[Std_1]]),ABS([[#This Row],[Mean_1]]-[[#This Row],[L_1]])/(3*[[#This Row],[Std_1]])),2),0)</f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I148">
        <v>47726</v>
      </c>
      <c r="AJ148">
        <v>47726</v>
      </c>
      <c r="AK148">
        <v>47726</v>
      </c>
      <c r="AM148">
        <v>0</v>
      </c>
      <c r="AO148">
        <v>65535</v>
      </c>
      <c r="AQ148">
        <v>65535</v>
      </c>
      <c r="AR148">
        <f>1</f>
        <v>0</v>
      </c>
      <c r="AS148">
        <f>1</f>
        <v>0</v>
      </c>
      <c r="AT14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4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48">
        <f>[[#This Row],[U_2]]-[[#This Row],[L_2]]</f>
        <v>0</v>
      </c>
      <c r="AW148">
        <f>COUNTIF(Table1[[#This Row],[S0_2]:[S1_2]],"&gt;"&amp;[[#This Row],[U_2]])+COUNTIF(Table1[[#This Row],[S0_2]:[S1_2]],"&lt;"&amp;[[#This Row],[L_2]])</f>
        <v>0</v>
      </c>
      <c r="AY148">
        <f>_xlfn.MINIFS(Table1[[#This Row],[S0_2]:[S1_2]],Table1[[#This Row],[S0_2]:[S1_2]],"&gt;="&amp;[[#This Row],[L_2]],Table1[[#This Row],[S0_2]:[S1_2]],"&lt;="&amp;[[#This Row],[U_2]])</f>
        <v>0</v>
      </c>
      <c r="AZ148">
        <f>_xlfn.MAXIFS(Table1[[#This Row],[S0_2]:[S1_2]],Table1[[#This Row],[S0_2]:[S1_2]],"&gt;="&amp;[[#This Row],[L_2]],Table1[[#This Row],[S0_2]:[S1_2]],"&lt;="&amp;[[#This Row],[U_2]])</f>
        <v>0</v>
      </c>
      <c r="BA14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4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48">
        <f>IF([[#This Row],[Std_2]]&gt;0,ROUND([[#This Row],[Range_2]]/(6*[[#This Row],[Std_2]]),2),0)</f>
        <v>0</v>
      </c>
      <c r="BD148">
        <f>IF([[#This Row],[Std_2]]&gt;0,ROUND(MIN(ABS([[#This Row],[U_2]]-[[#This Row],[Mean_2]])/(3*[[#This Row],[Std_2]]),ABS([[#This Row],[Mean_2]]-[[#This Row],[L_2]])/(3*[[#This Row],[Std_2]])),2),0)</f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L148">
        <v>47726</v>
      </c>
      <c r="BM148">
        <v>47726</v>
      </c>
      <c r="BO148" t="s">
        <v>83</v>
      </c>
      <c r="BP148" t="s">
        <v>93</v>
      </c>
    </row>
    <row r="149" spans="1:68">
      <c r="A149" t="s">
        <v>248</v>
      </c>
      <c r="B149" t="s">
        <v>134</v>
      </c>
      <c r="C149" t="s">
        <v>204</v>
      </c>
      <c r="D149" t="s">
        <v>100</v>
      </c>
      <c r="J149">
        <v>0</v>
      </c>
      <c r="L149">
        <v>65535</v>
      </c>
      <c r="N149">
        <v>65535</v>
      </c>
      <c r="O149">
        <f>1</f>
        <v>0</v>
      </c>
      <c r="P149">
        <f>1</f>
        <v>0</v>
      </c>
      <c r="Q14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4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49">
        <f>[[#This Row],[U_1]]-[[#This Row],[L_1]]</f>
        <v>0</v>
      </c>
      <c r="T149">
        <f>COUNTIF(Table1[[#This Row],[S0_1]:[S2_1]],"&gt;"&amp;[[#This Row],[U_1]])+COUNTIF(Table1[[#This Row],[S0_1]:[S2_1]],"&lt;"&amp;[[#This Row],[L_1]])</f>
        <v>0</v>
      </c>
      <c r="V149">
        <f>_xlfn.MINIFS(Table1[[#This Row],[S0_1]:[S2_1]],Table1[[#This Row],[S0_1]:[S2_1]],"&gt;="&amp;[[#This Row],[L_1]],Table1[[#This Row],[S0_1]:[S2_1]],"&lt;="&amp;[[#This Row],[U_1]])</f>
        <v>0</v>
      </c>
      <c r="W149">
        <f>_xlfn.MAXIFS(Table1[[#This Row],[S0_1]:[S2_1]],Table1[[#This Row],[S0_1]:[S2_1]],"&gt;="&amp;[[#This Row],[L_1]],Table1[[#This Row],[S0_1]:[S2_1]],"&lt;="&amp;[[#This Row],[U_1]])</f>
        <v>0</v>
      </c>
      <c r="X14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4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49">
        <f>IF([[#This Row],[Std_1]]&gt;0,ROUND([[#This Row],[Range_1]]/(6*[[#This Row],[Std_1]]),2),0)</f>
        <v>0</v>
      </c>
      <c r="AA149">
        <f>IF([[#This Row],[Std_1]]&gt;0,ROUND(MIN(ABS([[#This Row],[U_1]]-[[#This Row],[Mean_1]])/(3*[[#This Row],[Std_1]]),ABS([[#This Row],[Mean_1]]-[[#This Row],[L_1]])/(3*[[#This Row],[Std_1]])),2),0)</f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I149">
        <v>40586</v>
      </c>
      <c r="AJ149">
        <v>40586</v>
      </c>
      <c r="AK149">
        <v>40586</v>
      </c>
      <c r="AM149">
        <v>0</v>
      </c>
      <c r="AO149">
        <v>65535</v>
      </c>
      <c r="AQ149">
        <v>65535</v>
      </c>
      <c r="AR149">
        <f>1</f>
        <v>0</v>
      </c>
      <c r="AS149">
        <f>1</f>
        <v>0</v>
      </c>
      <c r="AT14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4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49">
        <f>[[#This Row],[U_2]]-[[#This Row],[L_2]]</f>
        <v>0</v>
      </c>
      <c r="AW149">
        <f>COUNTIF(Table1[[#This Row],[S0_2]:[S1_2]],"&gt;"&amp;[[#This Row],[U_2]])+COUNTIF(Table1[[#This Row],[S0_2]:[S1_2]],"&lt;"&amp;[[#This Row],[L_2]])</f>
        <v>0</v>
      </c>
      <c r="AY149">
        <f>_xlfn.MINIFS(Table1[[#This Row],[S0_2]:[S1_2]],Table1[[#This Row],[S0_2]:[S1_2]],"&gt;="&amp;[[#This Row],[L_2]],Table1[[#This Row],[S0_2]:[S1_2]],"&lt;="&amp;[[#This Row],[U_2]])</f>
        <v>0</v>
      </c>
      <c r="AZ149">
        <f>_xlfn.MAXIFS(Table1[[#This Row],[S0_2]:[S1_2]],Table1[[#This Row],[S0_2]:[S1_2]],"&gt;="&amp;[[#This Row],[L_2]],Table1[[#This Row],[S0_2]:[S1_2]],"&lt;="&amp;[[#This Row],[U_2]])</f>
        <v>0</v>
      </c>
      <c r="BA14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4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49">
        <f>IF([[#This Row],[Std_2]]&gt;0,ROUND([[#This Row],[Range_2]]/(6*[[#This Row],[Std_2]]),2),0)</f>
        <v>0</v>
      </c>
      <c r="BD149">
        <f>IF([[#This Row],[Std_2]]&gt;0,ROUND(MIN(ABS([[#This Row],[U_2]]-[[#This Row],[Mean_2]])/(3*[[#This Row],[Std_2]]),ABS([[#This Row],[Mean_2]]-[[#This Row],[L_2]])/(3*[[#This Row],[Std_2]])),2),0)</f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L149">
        <v>40586</v>
      </c>
      <c r="BM149">
        <v>40586</v>
      </c>
      <c r="BO149" t="s">
        <v>83</v>
      </c>
      <c r="BP149" t="s">
        <v>90</v>
      </c>
    </row>
    <row r="150" spans="1:68">
      <c r="A150" t="s">
        <v>249</v>
      </c>
      <c r="B150" t="s">
        <v>134</v>
      </c>
      <c r="C150" t="s">
        <v>204</v>
      </c>
      <c r="D150" t="s">
        <v>102</v>
      </c>
      <c r="J150">
        <v>0</v>
      </c>
      <c r="L150">
        <v>65535</v>
      </c>
      <c r="N150">
        <v>65535</v>
      </c>
      <c r="O150">
        <f>1</f>
        <v>0</v>
      </c>
      <c r="P150">
        <f>1</f>
        <v>0</v>
      </c>
      <c r="Q15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5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50">
        <f>[[#This Row],[U_1]]-[[#This Row],[L_1]]</f>
        <v>0</v>
      </c>
      <c r="T150">
        <f>COUNTIF(Table1[[#This Row],[S0_1]:[S2_1]],"&gt;"&amp;[[#This Row],[U_1]])+COUNTIF(Table1[[#This Row],[S0_1]:[S2_1]],"&lt;"&amp;[[#This Row],[L_1]])</f>
        <v>0</v>
      </c>
      <c r="V150">
        <f>_xlfn.MINIFS(Table1[[#This Row],[S0_1]:[S2_1]],Table1[[#This Row],[S0_1]:[S2_1]],"&gt;="&amp;[[#This Row],[L_1]],Table1[[#This Row],[S0_1]:[S2_1]],"&lt;="&amp;[[#This Row],[U_1]])</f>
        <v>0</v>
      </c>
      <c r="W150">
        <f>_xlfn.MAXIFS(Table1[[#This Row],[S0_1]:[S2_1]],Table1[[#This Row],[S0_1]:[S2_1]],"&gt;="&amp;[[#This Row],[L_1]],Table1[[#This Row],[S0_1]:[S2_1]],"&lt;="&amp;[[#This Row],[U_1]])</f>
        <v>0</v>
      </c>
      <c r="X15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5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50">
        <f>IF([[#This Row],[Std_1]]&gt;0,ROUND([[#This Row],[Range_1]]/(6*[[#This Row],[Std_1]]),2),0)</f>
        <v>0</v>
      </c>
      <c r="AA150">
        <f>IF([[#This Row],[Std_1]]&gt;0,ROUND(MIN(ABS([[#This Row],[U_1]]-[[#This Row],[Mean_1]])/(3*[[#This Row],[Std_1]]),ABS([[#This Row],[Mean_1]]-[[#This Row],[L_1]])/(3*[[#This Row],[Std_1]])),2),0)</f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I150">
        <v>33397</v>
      </c>
      <c r="AJ150">
        <v>33397</v>
      </c>
      <c r="AK150">
        <v>33397</v>
      </c>
      <c r="AM150">
        <v>0</v>
      </c>
      <c r="AO150">
        <v>65535</v>
      </c>
      <c r="AQ150">
        <v>65535</v>
      </c>
      <c r="AR150">
        <f>1</f>
        <v>0</v>
      </c>
      <c r="AS150">
        <f>1</f>
        <v>0</v>
      </c>
      <c r="AT15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5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50">
        <f>[[#This Row],[U_2]]-[[#This Row],[L_2]]</f>
        <v>0</v>
      </c>
      <c r="AW150">
        <f>COUNTIF(Table1[[#This Row],[S0_2]:[S1_2]],"&gt;"&amp;[[#This Row],[U_2]])+COUNTIF(Table1[[#This Row],[S0_2]:[S1_2]],"&lt;"&amp;[[#This Row],[L_2]])</f>
        <v>0</v>
      </c>
      <c r="AY150">
        <f>_xlfn.MINIFS(Table1[[#This Row],[S0_2]:[S1_2]],Table1[[#This Row],[S0_2]:[S1_2]],"&gt;="&amp;[[#This Row],[L_2]],Table1[[#This Row],[S0_2]:[S1_2]],"&lt;="&amp;[[#This Row],[U_2]])</f>
        <v>0</v>
      </c>
      <c r="AZ150">
        <f>_xlfn.MAXIFS(Table1[[#This Row],[S0_2]:[S1_2]],Table1[[#This Row],[S0_2]:[S1_2]],"&gt;="&amp;[[#This Row],[L_2]],Table1[[#This Row],[S0_2]:[S1_2]],"&lt;="&amp;[[#This Row],[U_2]])</f>
        <v>0</v>
      </c>
      <c r="BA15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5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50">
        <f>IF([[#This Row],[Std_2]]&gt;0,ROUND([[#This Row],[Range_2]]/(6*[[#This Row],[Std_2]]),2),0)</f>
        <v>0</v>
      </c>
      <c r="BD150">
        <f>IF([[#This Row],[Std_2]]&gt;0,ROUND(MIN(ABS([[#This Row],[U_2]]-[[#This Row],[Mean_2]])/(3*[[#This Row],[Std_2]]),ABS([[#This Row],[Mean_2]]-[[#This Row],[L_2]])/(3*[[#This Row],[Std_2]])),2),0)</f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L150">
        <v>33397</v>
      </c>
      <c r="BM150">
        <v>33397</v>
      </c>
      <c r="BO150" t="s">
        <v>96</v>
      </c>
      <c r="BP150" t="s">
        <v>74</v>
      </c>
    </row>
    <row r="151" spans="1:68">
      <c r="A151" t="s">
        <v>250</v>
      </c>
      <c r="B151" t="s">
        <v>134</v>
      </c>
      <c r="C151" t="s">
        <v>204</v>
      </c>
      <c r="D151" t="s">
        <v>104</v>
      </c>
      <c r="J151">
        <v>0</v>
      </c>
      <c r="L151">
        <v>65535</v>
      </c>
      <c r="N151">
        <v>65535</v>
      </c>
      <c r="O151">
        <f>1</f>
        <v>0</v>
      </c>
      <c r="P151">
        <f>1</f>
        <v>0</v>
      </c>
      <c r="Q15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5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51">
        <f>[[#This Row],[U_1]]-[[#This Row],[L_1]]</f>
        <v>0</v>
      </c>
      <c r="T151">
        <f>COUNTIF(Table1[[#This Row],[S0_1]:[S2_1]],"&gt;"&amp;[[#This Row],[U_1]])+COUNTIF(Table1[[#This Row],[S0_1]:[S2_1]],"&lt;"&amp;[[#This Row],[L_1]])</f>
        <v>0</v>
      </c>
      <c r="V151">
        <f>_xlfn.MINIFS(Table1[[#This Row],[S0_1]:[S2_1]],Table1[[#This Row],[S0_1]:[S2_1]],"&gt;="&amp;[[#This Row],[L_1]],Table1[[#This Row],[S0_1]:[S2_1]],"&lt;="&amp;[[#This Row],[U_1]])</f>
        <v>0</v>
      </c>
      <c r="W151">
        <f>_xlfn.MAXIFS(Table1[[#This Row],[S0_1]:[S2_1]],Table1[[#This Row],[S0_1]:[S2_1]],"&gt;="&amp;[[#This Row],[L_1]],Table1[[#This Row],[S0_1]:[S2_1]],"&lt;="&amp;[[#This Row],[U_1]])</f>
        <v>0</v>
      </c>
      <c r="X15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5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51">
        <f>IF([[#This Row],[Std_1]]&gt;0,ROUND([[#This Row],[Range_1]]/(6*[[#This Row],[Std_1]]),2),0)</f>
        <v>0</v>
      </c>
      <c r="AA151">
        <f>IF([[#This Row],[Std_1]]&gt;0,ROUND(MIN(ABS([[#This Row],[U_1]]-[[#This Row],[Mean_1]])/(3*[[#This Row],[Std_1]]),ABS([[#This Row],[Mean_1]]-[[#This Row],[L_1]])/(3*[[#This Row],[Std_1]])),2),0)</f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I151">
        <v>26154</v>
      </c>
      <c r="AJ151">
        <v>26154</v>
      </c>
      <c r="AK151">
        <v>26154</v>
      </c>
      <c r="AM151">
        <v>0</v>
      </c>
      <c r="AO151">
        <v>65535</v>
      </c>
      <c r="AQ151">
        <v>65535</v>
      </c>
      <c r="AR151">
        <f>1</f>
        <v>0</v>
      </c>
      <c r="AS151">
        <f>1</f>
        <v>0</v>
      </c>
      <c r="AT15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5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51">
        <f>[[#This Row],[U_2]]-[[#This Row],[L_2]]</f>
        <v>0</v>
      </c>
      <c r="AW151">
        <f>COUNTIF(Table1[[#This Row],[S0_2]:[S1_2]],"&gt;"&amp;[[#This Row],[U_2]])+COUNTIF(Table1[[#This Row],[S0_2]:[S1_2]],"&lt;"&amp;[[#This Row],[L_2]])</f>
        <v>0</v>
      </c>
      <c r="AY151">
        <f>_xlfn.MINIFS(Table1[[#This Row],[S0_2]:[S1_2]],Table1[[#This Row],[S0_2]:[S1_2]],"&gt;="&amp;[[#This Row],[L_2]],Table1[[#This Row],[S0_2]:[S1_2]],"&lt;="&amp;[[#This Row],[U_2]])</f>
        <v>0</v>
      </c>
      <c r="AZ151">
        <f>_xlfn.MAXIFS(Table1[[#This Row],[S0_2]:[S1_2]],Table1[[#This Row],[S0_2]:[S1_2]],"&gt;="&amp;[[#This Row],[L_2]],Table1[[#This Row],[S0_2]:[S1_2]],"&lt;="&amp;[[#This Row],[U_2]])</f>
        <v>0</v>
      </c>
      <c r="BA15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5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51">
        <f>IF([[#This Row],[Std_2]]&gt;0,ROUND([[#This Row],[Range_2]]/(6*[[#This Row],[Std_2]]),2),0)</f>
        <v>0</v>
      </c>
      <c r="BD151">
        <f>IF([[#This Row],[Std_2]]&gt;0,ROUND(MIN(ABS([[#This Row],[U_2]]-[[#This Row],[Mean_2]])/(3*[[#This Row],[Std_2]]),ABS([[#This Row],[Mean_2]]-[[#This Row],[L_2]])/(3*[[#This Row],[Std_2]])),2),0)</f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L151">
        <v>26154</v>
      </c>
      <c r="BM151">
        <v>26154</v>
      </c>
      <c r="BO151" t="s">
        <v>73</v>
      </c>
      <c r="BP151" t="s">
        <v>105</v>
      </c>
    </row>
    <row r="152" spans="1:68">
      <c r="A152" t="s">
        <v>251</v>
      </c>
      <c r="B152" t="s">
        <v>134</v>
      </c>
      <c r="C152" t="s">
        <v>204</v>
      </c>
      <c r="D152" t="s">
        <v>107</v>
      </c>
      <c r="J152">
        <v>0</v>
      </c>
      <c r="L152">
        <v>65535</v>
      </c>
      <c r="N152">
        <v>65535</v>
      </c>
      <c r="O152">
        <f>1</f>
        <v>0</v>
      </c>
      <c r="P152">
        <f>1</f>
        <v>0</v>
      </c>
      <c r="Q15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5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52">
        <f>[[#This Row],[U_1]]-[[#This Row],[L_1]]</f>
        <v>0</v>
      </c>
      <c r="T152">
        <f>COUNTIF(Table1[[#This Row],[S0_1]:[S2_1]],"&gt;"&amp;[[#This Row],[U_1]])+COUNTIF(Table1[[#This Row],[S0_1]:[S2_1]],"&lt;"&amp;[[#This Row],[L_1]])</f>
        <v>0</v>
      </c>
      <c r="V152">
        <f>_xlfn.MINIFS(Table1[[#This Row],[S0_1]:[S2_1]],Table1[[#This Row],[S0_1]:[S2_1]],"&gt;="&amp;[[#This Row],[L_1]],Table1[[#This Row],[S0_1]:[S2_1]],"&lt;="&amp;[[#This Row],[U_1]])</f>
        <v>0</v>
      </c>
      <c r="W152">
        <f>_xlfn.MAXIFS(Table1[[#This Row],[S0_1]:[S2_1]],Table1[[#This Row],[S0_1]:[S2_1]],"&gt;="&amp;[[#This Row],[L_1]],Table1[[#This Row],[S0_1]:[S2_1]],"&lt;="&amp;[[#This Row],[U_1]])</f>
        <v>0</v>
      </c>
      <c r="X15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5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52">
        <f>IF([[#This Row],[Std_1]]&gt;0,ROUND([[#This Row],[Range_1]]/(6*[[#This Row],[Std_1]]),2),0)</f>
        <v>0</v>
      </c>
      <c r="AA152">
        <f>IF([[#This Row],[Std_1]]&gt;0,ROUND(MIN(ABS([[#This Row],[U_1]]-[[#This Row],[Mean_1]])/(3*[[#This Row],[Std_1]]),ABS([[#This Row],[Mean_1]]-[[#This Row],[L_1]])/(3*[[#This Row],[Std_1]])),2),0)</f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I152">
        <v>18862</v>
      </c>
      <c r="AJ152">
        <v>18862</v>
      </c>
      <c r="AK152">
        <v>18862</v>
      </c>
      <c r="AM152">
        <v>0</v>
      </c>
      <c r="AO152">
        <v>65535</v>
      </c>
      <c r="AQ152">
        <v>65535</v>
      </c>
      <c r="AR152">
        <f>1</f>
        <v>0</v>
      </c>
      <c r="AS152">
        <f>1</f>
        <v>0</v>
      </c>
      <c r="AT15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5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52">
        <f>[[#This Row],[U_2]]-[[#This Row],[L_2]]</f>
        <v>0</v>
      </c>
      <c r="AW152">
        <f>COUNTIF(Table1[[#This Row],[S0_2]:[S1_2]],"&gt;"&amp;[[#This Row],[U_2]])+COUNTIF(Table1[[#This Row],[S0_2]:[S1_2]],"&lt;"&amp;[[#This Row],[L_2]])</f>
        <v>0</v>
      </c>
      <c r="AY152">
        <f>_xlfn.MINIFS(Table1[[#This Row],[S0_2]:[S1_2]],Table1[[#This Row],[S0_2]:[S1_2]],"&gt;="&amp;[[#This Row],[L_2]],Table1[[#This Row],[S0_2]:[S1_2]],"&lt;="&amp;[[#This Row],[U_2]])</f>
        <v>0</v>
      </c>
      <c r="AZ152">
        <f>_xlfn.MAXIFS(Table1[[#This Row],[S0_2]:[S1_2]],Table1[[#This Row],[S0_2]:[S1_2]],"&gt;="&amp;[[#This Row],[L_2]],Table1[[#This Row],[S0_2]:[S1_2]],"&lt;="&amp;[[#This Row],[U_2]])</f>
        <v>0</v>
      </c>
      <c r="BA15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5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52">
        <f>IF([[#This Row],[Std_2]]&gt;0,ROUND([[#This Row],[Range_2]]/(6*[[#This Row],[Std_2]]),2),0)</f>
        <v>0</v>
      </c>
      <c r="BD152">
        <f>IF([[#This Row],[Std_2]]&gt;0,ROUND(MIN(ABS([[#This Row],[U_2]]-[[#This Row],[Mean_2]])/(3*[[#This Row],[Std_2]]),ABS([[#This Row],[Mean_2]]-[[#This Row],[L_2]])/(3*[[#This Row],[Std_2]])),2),0)</f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L152">
        <v>18862</v>
      </c>
      <c r="BM152">
        <v>18862</v>
      </c>
      <c r="BO152" t="s">
        <v>73</v>
      </c>
      <c r="BP152" t="s">
        <v>108</v>
      </c>
    </row>
    <row r="153" spans="1:68">
      <c r="A153" t="s">
        <v>252</v>
      </c>
      <c r="B153" t="s">
        <v>134</v>
      </c>
      <c r="C153" t="s">
        <v>204</v>
      </c>
      <c r="D153" t="s">
        <v>110</v>
      </c>
      <c r="J153">
        <v>0</v>
      </c>
      <c r="L153">
        <v>65535</v>
      </c>
      <c r="N153">
        <v>65535</v>
      </c>
      <c r="O153">
        <f>1</f>
        <v>0</v>
      </c>
      <c r="P153">
        <f>1</f>
        <v>0</v>
      </c>
      <c r="Q15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5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53">
        <f>[[#This Row],[U_1]]-[[#This Row],[L_1]]</f>
        <v>0</v>
      </c>
      <c r="T153">
        <f>COUNTIF(Table1[[#This Row],[S0_1]:[S2_1]],"&gt;"&amp;[[#This Row],[U_1]])+COUNTIF(Table1[[#This Row],[S0_1]:[S2_1]],"&lt;"&amp;[[#This Row],[L_1]])</f>
        <v>0</v>
      </c>
      <c r="V153">
        <f>_xlfn.MINIFS(Table1[[#This Row],[S0_1]:[S2_1]],Table1[[#This Row],[S0_1]:[S2_1]],"&gt;="&amp;[[#This Row],[L_1]],Table1[[#This Row],[S0_1]:[S2_1]],"&lt;="&amp;[[#This Row],[U_1]])</f>
        <v>0</v>
      </c>
      <c r="W153">
        <f>_xlfn.MAXIFS(Table1[[#This Row],[S0_1]:[S2_1]],Table1[[#This Row],[S0_1]:[S2_1]],"&gt;="&amp;[[#This Row],[L_1]],Table1[[#This Row],[S0_1]:[S2_1]],"&lt;="&amp;[[#This Row],[U_1]])</f>
        <v>0</v>
      </c>
      <c r="X15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5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53">
        <f>IF([[#This Row],[Std_1]]&gt;0,ROUND([[#This Row],[Range_1]]/(6*[[#This Row],[Std_1]]),2),0)</f>
        <v>0</v>
      </c>
      <c r="AA153">
        <f>IF([[#This Row],[Std_1]]&gt;0,ROUND(MIN(ABS([[#This Row],[U_1]]-[[#This Row],[Mean_1]])/(3*[[#This Row],[Std_1]]),ABS([[#This Row],[Mean_1]]-[[#This Row],[L_1]])/(3*[[#This Row],[Std_1]])),2),0)</f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I153">
        <v>15197</v>
      </c>
      <c r="AJ153">
        <v>15197</v>
      </c>
      <c r="AK153">
        <v>15197</v>
      </c>
      <c r="AM153">
        <v>0</v>
      </c>
      <c r="AO153">
        <v>65535</v>
      </c>
      <c r="AQ153">
        <v>65535</v>
      </c>
      <c r="AR153">
        <f>1</f>
        <v>0</v>
      </c>
      <c r="AS153">
        <f>1</f>
        <v>0</v>
      </c>
      <c r="AT15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5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53">
        <f>[[#This Row],[U_2]]-[[#This Row],[L_2]]</f>
        <v>0</v>
      </c>
      <c r="AW153">
        <f>COUNTIF(Table1[[#This Row],[S0_2]:[S1_2]],"&gt;"&amp;[[#This Row],[U_2]])+COUNTIF(Table1[[#This Row],[S0_2]:[S1_2]],"&lt;"&amp;[[#This Row],[L_2]])</f>
        <v>0</v>
      </c>
      <c r="AY153">
        <f>_xlfn.MINIFS(Table1[[#This Row],[S0_2]:[S1_2]],Table1[[#This Row],[S0_2]:[S1_2]],"&gt;="&amp;[[#This Row],[L_2]],Table1[[#This Row],[S0_2]:[S1_2]],"&lt;="&amp;[[#This Row],[U_2]])</f>
        <v>0</v>
      </c>
      <c r="AZ153">
        <f>_xlfn.MAXIFS(Table1[[#This Row],[S0_2]:[S1_2]],Table1[[#This Row],[S0_2]:[S1_2]],"&gt;="&amp;[[#This Row],[L_2]],Table1[[#This Row],[S0_2]:[S1_2]],"&lt;="&amp;[[#This Row],[U_2]])</f>
        <v>0</v>
      </c>
      <c r="BA15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5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53">
        <f>IF([[#This Row],[Std_2]]&gt;0,ROUND([[#This Row],[Range_2]]/(6*[[#This Row],[Std_2]]),2),0)</f>
        <v>0</v>
      </c>
      <c r="BD153">
        <f>IF([[#This Row],[Std_2]]&gt;0,ROUND(MIN(ABS([[#This Row],[U_2]]-[[#This Row],[Mean_2]])/(3*[[#This Row],[Std_2]]),ABS([[#This Row],[Mean_2]]-[[#This Row],[L_2]])/(3*[[#This Row],[Std_2]])),2),0)</f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L153">
        <v>15197</v>
      </c>
      <c r="BM153">
        <v>15197</v>
      </c>
      <c r="BO153" t="s">
        <v>96</v>
      </c>
      <c r="BP153" t="s">
        <v>80</v>
      </c>
    </row>
    <row r="154" spans="1:68">
      <c r="A154" t="s">
        <v>253</v>
      </c>
      <c r="B154" t="s">
        <v>134</v>
      </c>
      <c r="C154" t="s">
        <v>204</v>
      </c>
      <c r="D154" t="s">
        <v>112</v>
      </c>
      <c r="J154">
        <v>0</v>
      </c>
      <c r="L154">
        <v>65535</v>
      </c>
      <c r="N154">
        <v>65535</v>
      </c>
      <c r="O154">
        <f>1</f>
        <v>0</v>
      </c>
      <c r="P154">
        <f>1</f>
        <v>0</v>
      </c>
      <c r="Q15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5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54">
        <f>[[#This Row],[U_1]]-[[#This Row],[L_1]]</f>
        <v>0</v>
      </c>
      <c r="T154">
        <f>COUNTIF(Table1[[#This Row],[S0_1]:[S2_1]],"&gt;"&amp;[[#This Row],[U_1]])+COUNTIF(Table1[[#This Row],[S0_1]:[S2_1]],"&lt;"&amp;[[#This Row],[L_1]])</f>
        <v>0</v>
      </c>
      <c r="V154">
        <f>_xlfn.MINIFS(Table1[[#This Row],[S0_1]:[S2_1]],Table1[[#This Row],[S0_1]:[S2_1]],"&gt;="&amp;[[#This Row],[L_1]],Table1[[#This Row],[S0_1]:[S2_1]],"&lt;="&amp;[[#This Row],[U_1]])</f>
        <v>0</v>
      </c>
      <c r="W154">
        <f>_xlfn.MAXIFS(Table1[[#This Row],[S0_1]:[S2_1]],Table1[[#This Row],[S0_1]:[S2_1]],"&gt;="&amp;[[#This Row],[L_1]],Table1[[#This Row],[S0_1]:[S2_1]],"&lt;="&amp;[[#This Row],[U_1]])</f>
        <v>0</v>
      </c>
      <c r="X15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5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54">
        <f>IF([[#This Row],[Std_1]]&gt;0,ROUND([[#This Row],[Range_1]]/(6*[[#This Row],[Std_1]]),2),0)</f>
        <v>0</v>
      </c>
      <c r="AA154">
        <f>IF([[#This Row],[Std_1]]&gt;0,ROUND(MIN(ABS([[#This Row],[U_1]]-[[#This Row],[Mean_1]])/(3*[[#This Row],[Std_1]]),ABS([[#This Row],[Mean_1]]-[[#This Row],[L_1]])/(3*[[#This Row],[Std_1]])),2),0)</f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I154">
        <v>18862</v>
      </c>
      <c r="AJ154">
        <v>18862</v>
      </c>
      <c r="AK154">
        <v>18862</v>
      </c>
      <c r="AM154">
        <v>0</v>
      </c>
      <c r="AO154">
        <v>65535</v>
      </c>
      <c r="AQ154">
        <v>65535</v>
      </c>
      <c r="AR154">
        <f>1</f>
        <v>0</v>
      </c>
      <c r="AS154">
        <f>1</f>
        <v>0</v>
      </c>
      <c r="AT15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5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54">
        <f>[[#This Row],[U_2]]-[[#This Row],[L_2]]</f>
        <v>0</v>
      </c>
      <c r="AW154">
        <f>COUNTIF(Table1[[#This Row],[S0_2]:[S1_2]],"&gt;"&amp;[[#This Row],[U_2]])+COUNTIF(Table1[[#This Row],[S0_2]:[S1_2]],"&lt;"&amp;[[#This Row],[L_2]])</f>
        <v>0</v>
      </c>
      <c r="AY154">
        <f>_xlfn.MINIFS(Table1[[#This Row],[S0_2]:[S1_2]],Table1[[#This Row],[S0_2]:[S1_2]],"&gt;="&amp;[[#This Row],[L_2]],Table1[[#This Row],[S0_2]:[S1_2]],"&lt;="&amp;[[#This Row],[U_2]])</f>
        <v>0</v>
      </c>
      <c r="AZ154">
        <f>_xlfn.MAXIFS(Table1[[#This Row],[S0_2]:[S1_2]],Table1[[#This Row],[S0_2]:[S1_2]],"&gt;="&amp;[[#This Row],[L_2]],Table1[[#This Row],[S0_2]:[S1_2]],"&lt;="&amp;[[#This Row],[U_2]])</f>
        <v>0</v>
      </c>
      <c r="BA15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5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54">
        <f>IF([[#This Row],[Std_2]]&gt;0,ROUND([[#This Row],[Range_2]]/(6*[[#This Row],[Std_2]]),2),0)</f>
        <v>0</v>
      </c>
      <c r="BD154">
        <f>IF([[#This Row],[Std_2]]&gt;0,ROUND(MIN(ABS([[#This Row],[U_2]]-[[#This Row],[Mean_2]])/(3*[[#This Row],[Std_2]]),ABS([[#This Row],[Mean_2]]-[[#This Row],[L_2]])/(3*[[#This Row],[Std_2]])),2),0)</f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L154">
        <v>18862</v>
      </c>
      <c r="BM154">
        <v>18862</v>
      </c>
      <c r="BO154" t="s">
        <v>83</v>
      </c>
      <c r="BP154" t="s">
        <v>108</v>
      </c>
    </row>
    <row r="155" spans="1:68">
      <c r="A155" t="s">
        <v>254</v>
      </c>
      <c r="B155" t="s">
        <v>134</v>
      </c>
      <c r="C155" t="s">
        <v>204</v>
      </c>
      <c r="D155" t="s">
        <v>114</v>
      </c>
      <c r="J155">
        <v>0</v>
      </c>
      <c r="L155">
        <v>65535</v>
      </c>
      <c r="N155">
        <v>65535</v>
      </c>
      <c r="O155">
        <f>1</f>
        <v>0</v>
      </c>
      <c r="P155">
        <f>1</f>
        <v>0</v>
      </c>
      <c r="Q15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5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55">
        <f>[[#This Row],[U_1]]-[[#This Row],[L_1]]</f>
        <v>0</v>
      </c>
      <c r="T155">
        <f>COUNTIF(Table1[[#This Row],[S0_1]:[S2_1]],"&gt;"&amp;[[#This Row],[U_1]])+COUNTIF(Table1[[#This Row],[S0_1]:[S2_1]],"&lt;"&amp;[[#This Row],[L_1]])</f>
        <v>0</v>
      </c>
      <c r="V155">
        <f>_xlfn.MINIFS(Table1[[#This Row],[S0_1]:[S2_1]],Table1[[#This Row],[S0_1]:[S2_1]],"&gt;="&amp;[[#This Row],[L_1]],Table1[[#This Row],[S0_1]:[S2_1]],"&lt;="&amp;[[#This Row],[U_1]])</f>
        <v>0</v>
      </c>
      <c r="W155">
        <f>_xlfn.MAXIFS(Table1[[#This Row],[S0_1]:[S2_1]],Table1[[#This Row],[S0_1]:[S2_1]],"&gt;="&amp;[[#This Row],[L_1]],Table1[[#This Row],[S0_1]:[S2_1]],"&lt;="&amp;[[#This Row],[U_1]])</f>
        <v>0</v>
      </c>
      <c r="X15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5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55">
        <f>IF([[#This Row],[Std_1]]&gt;0,ROUND([[#This Row],[Range_1]]/(6*[[#This Row],[Std_1]]),2),0)</f>
        <v>0</v>
      </c>
      <c r="AA155">
        <f>IF([[#This Row],[Std_1]]&gt;0,ROUND(MIN(ABS([[#This Row],[U_1]]-[[#This Row],[Mean_1]])/(3*[[#This Row],[Std_1]]),ABS([[#This Row],[Mean_1]]-[[#This Row],[L_1]])/(3*[[#This Row],[Std_1]])),2),0)</f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I155">
        <v>26154</v>
      </c>
      <c r="AJ155">
        <v>26154</v>
      </c>
      <c r="AK155">
        <v>26154</v>
      </c>
      <c r="AM155">
        <v>0</v>
      </c>
      <c r="AO155">
        <v>65535</v>
      </c>
      <c r="AQ155">
        <v>65535</v>
      </c>
      <c r="AR155">
        <f>1</f>
        <v>0</v>
      </c>
      <c r="AS155">
        <f>1</f>
        <v>0</v>
      </c>
      <c r="AT15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5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55">
        <f>[[#This Row],[U_2]]-[[#This Row],[L_2]]</f>
        <v>0</v>
      </c>
      <c r="AW155">
        <f>COUNTIF(Table1[[#This Row],[S0_2]:[S1_2]],"&gt;"&amp;[[#This Row],[U_2]])+COUNTIF(Table1[[#This Row],[S0_2]:[S1_2]],"&lt;"&amp;[[#This Row],[L_2]])</f>
        <v>0</v>
      </c>
      <c r="AY155">
        <f>_xlfn.MINIFS(Table1[[#This Row],[S0_2]:[S1_2]],Table1[[#This Row],[S0_2]:[S1_2]],"&gt;="&amp;[[#This Row],[L_2]],Table1[[#This Row],[S0_2]:[S1_2]],"&lt;="&amp;[[#This Row],[U_2]])</f>
        <v>0</v>
      </c>
      <c r="AZ155">
        <f>_xlfn.MAXIFS(Table1[[#This Row],[S0_2]:[S1_2]],Table1[[#This Row],[S0_2]:[S1_2]],"&gt;="&amp;[[#This Row],[L_2]],Table1[[#This Row],[S0_2]:[S1_2]],"&lt;="&amp;[[#This Row],[U_2]])</f>
        <v>0</v>
      </c>
      <c r="BA15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5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55">
        <f>IF([[#This Row],[Std_2]]&gt;0,ROUND([[#This Row],[Range_2]]/(6*[[#This Row],[Std_2]]),2),0)</f>
        <v>0</v>
      </c>
      <c r="BD155">
        <f>IF([[#This Row],[Std_2]]&gt;0,ROUND(MIN(ABS([[#This Row],[U_2]]-[[#This Row],[Mean_2]])/(3*[[#This Row],[Std_2]]),ABS([[#This Row],[Mean_2]]-[[#This Row],[L_2]])/(3*[[#This Row],[Std_2]])),2),0)</f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L155">
        <v>26154</v>
      </c>
      <c r="BM155">
        <v>26154</v>
      </c>
      <c r="BO155" t="s">
        <v>83</v>
      </c>
      <c r="BP155" t="s">
        <v>105</v>
      </c>
    </row>
    <row r="156" spans="1:68">
      <c r="A156" t="s">
        <v>255</v>
      </c>
      <c r="B156" t="s">
        <v>70</v>
      </c>
      <c r="C156" t="s">
        <v>71</v>
      </c>
      <c r="D156" t="s">
        <v>256</v>
      </c>
      <c r="J156">
        <v>4500000000</v>
      </c>
      <c r="K156">
        <v>2000000000</v>
      </c>
      <c r="L156">
        <v>7000000000</v>
      </c>
      <c r="M156">
        <v>2000000000</v>
      </c>
      <c r="N156">
        <v>7000000000</v>
      </c>
      <c r="O156">
        <f>1</f>
        <v>0</v>
      </c>
      <c r="P156">
        <f>1</f>
        <v>0</v>
      </c>
      <c r="Q15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5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56">
        <f>[[#This Row],[U_1]]-[[#This Row],[L_1]]</f>
        <v>0</v>
      </c>
      <c r="T156">
        <f>COUNTIF(Table1[[#This Row],[S0_1]:[S2_1]],"&gt;"&amp;[[#This Row],[U_1]])+COUNTIF(Table1[[#This Row],[S0_1]:[S2_1]],"&lt;"&amp;[[#This Row],[L_1]])</f>
        <v>0</v>
      </c>
      <c r="V156">
        <f>_xlfn.MINIFS(Table1[[#This Row],[S0_1]:[S2_1]],Table1[[#This Row],[S0_1]:[S2_1]],"&gt;="&amp;[[#This Row],[L_1]],Table1[[#This Row],[S0_1]:[S2_1]],"&lt;="&amp;[[#This Row],[U_1]])</f>
        <v>0</v>
      </c>
      <c r="W156">
        <f>_xlfn.MAXIFS(Table1[[#This Row],[S0_1]:[S2_1]],Table1[[#This Row],[S0_1]:[S2_1]],"&gt;="&amp;[[#This Row],[L_1]],Table1[[#This Row],[S0_1]:[S2_1]],"&lt;="&amp;[[#This Row],[U_1]])</f>
        <v>0</v>
      </c>
      <c r="X15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5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56">
        <f>IF([[#This Row],[Std_1]]&gt;0,ROUND([[#This Row],[Range_1]]/(6*[[#This Row],[Std_1]]),2),0)</f>
        <v>0</v>
      </c>
      <c r="AA156">
        <f>IF([[#This Row],[Std_1]]&gt;0,ROUND(MIN(ABS([[#This Row],[U_1]]-[[#This Row],[Mean_1]])/(3*[[#This Row],[Std_1]]),ABS([[#This Row],[Mean_1]]-[[#This Row],[L_1]])/(3*[[#This Row],[Std_1]])),2),0)</f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I156">
        <v>4372000000</v>
      </c>
      <c r="AJ156">
        <v>4372000000</v>
      </c>
      <c r="AK156">
        <v>4372000000</v>
      </c>
      <c r="AM156">
        <v>4500000000</v>
      </c>
      <c r="AN156">
        <v>2000000000</v>
      </c>
      <c r="AO156">
        <v>7000000000</v>
      </c>
      <c r="AP156">
        <v>2000000000</v>
      </c>
      <c r="AQ156">
        <v>7000000000</v>
      </c>
      <c r="AR156">
        <f>1</f>
        <v>0</v>
      </c>
      <c r="AS156">
        <f>1</f>
        <v>0</v>
      </c>
      <c r="AT15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5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56">
        <f>[[#This Row],[U_2]]-[[#This Row],[L_2]]</f>
        <v>0</v>
      </c>
      <c r="AW156">
        <f>COUNTIF(Table1[[#This Row],[S0_2]:[S1_2]],"&gt;"&amp;[[#This Row],[U_2]])+COUNTIF(Table1[[#This Row],[S0_2]:[S1_2]],"&lt;"&amp;[[#This Row],[L_2]])</f>
        <v>0</v>
      </c>
      <c r="AY156">
        <f>_xlfn.MINIFS(Table1[[#This Row],[S0_2]:[S1_2]],Table1[[#This Row],[S0_2]:[S1_2]],"&gt;="&amp;[[#This Row],[L_2]],Table1[[#This Row],[S0_2]:[S1_2]],"&lt;="&amp;[[#This Row],[U_2]])</f>
        <v>0</v>
      </c>
      <c r="AZ156">
        <f>_xlfn.MAXIFS(Table1[[#This Row],[S0_2]:[S1_2]],Table1[[#This Row],[S0_2]:[S1_2]],"&gt;="&amp;[[#This Row],[L_2]],Table1[[#This Row],[S0_2]:[S1_2]],"&lt;="&amp;[[#This Row],[U_2]])</f>
        <v>0</v>
      </c>
      <c r="BA15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5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56">
        <f>IF([[#This Row],[Std_2]]&gt;0,ROUND([[#This Row],[Range_2]]/(6*[[#This Row],[Std_2]]),2),0)</f>
        <v>0</v>
      </c>
      <c r="BD156">
        <f>IF([[#This Row],[Std_2]]&gt;0,ROUND(MIN(ABS([[#This Row],[U_2]]-[[#This Row],[Mean_2]])/(3*[[#This Row],[Std_2]]),ABS([[#This Row],[Mean_2]]-[[#This Row],[L_2]])/(3*[[#This Row],[Std_2]])),2),0)</f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L156">
        <v>4372000000</v>
      </c>
      <c r="BM156">
        <v>4372000000</v>
      </c>
      <c r="BO156" t="s">
        <v>73</v>
      </c>
      <c r="BP156" t="s">
        <v>74</v>
      </c>
    </row>
    <row r="157" spans="1:68">
      <c r="A157" t="s">
        <v>257</v>
      </c>
      <c r="B157" t="s">
        <v>70</v>
      </c>
      <c r="C157" t="s">
        <v>71</v>
      </c>
      <c r="D157" t="s">
        <v>258</v>
      </c>
      <c r="J157">
        <v>4500000000</v>
      </c>
      <c r="K157">
        <v>2000000000</v>
      </c>
      <c r="L157">
        <v>7000000000</v>
      </c>
      <c r="M157">
        <v>2000000000</v>
      </c>
      <c r="N157">
        <v>7000000000</v>
      </c>
      <c r="O157">
        <f>1</f>
        <v>0</v>
      </c>
      <c r="P157">
        <f>1</f>
        <v>0</v>
      </c>
      <c r="Q15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5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57">
        <f>[[#This Row],[U_1]]-[[#This Row],[L_1]]</f>
        <v>0</v>
      </c>
      <c r="T157">
        <f>COUNTIF(Table1[[#This Row],[S0_1]:[S2_1]],"&gt;"&amp;[[#This Row],[U_1]])+COUNTIF(Table1[[#This Row],[S0_1]:[S2_1]],"&lt;"&amp;[[#This Row],[L_1]])</f>
        <v>0</v>
      </c>
      <c r="V157">
        <f>_xlfn.MINIFS(Table1[[#This Row],[S0_1]:[S2_1]],Table1[[#This Row],[S0_1]:[S2_1]],"&gt;="&amp;[[#This Row],[L_1]],Table1[[#This Row],[S0_1]:[S2_1]],"&lt;="&amp;[[#This Row],[U_1]])</f>
        <v>0</v>
      </c>
      <c r="W157">
        <f>_xlfn.MAXIFS(Table1[[#This Row],[S0_1]:[S2_1]],Table1[[#This Row],[S0_1]:[S2_1]],"&gt;="&amp;[[#This Row],[L_1]],Table1[[#This Row],[S0_1]:[S2_1]],"&lt;="&amp;[[#This Row],[U_1]])</f>
        <v>0</v>
      </c>
      <c r="X15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5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57">
        <f>IF([[#This Row],[Std_1]]&gt;0,ROUND([[#This Row],[Range_1]]/(6*[[#This Row],[Std_1]]),2),0)</f>
        <v>0</v>
      </c>
      <c r="AA157">
        <f>IF([[#This Row],[Std_1]]&gt;0,ROUND(MIN(ABS([[#This Row],[U_1]]-[[#This Row],[Mean_1]])/(3*[[#This Row],[Std_1]]),ABS([[#This Row],[Mean_1]]-[[#This Row],[L_1]])/(3*[[#This Row],[Std_1]])),2),0)</f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I157">
        <v>5680000000</v>
      </c>
      <c r="AJ157">
        <v>5680000000</v>
      </c>
      <c r="AK157">
        <v>5680000000</v>
      </c>
      <c r="AM157">
        <v>4500000000</v>
      </c>
      <c r="AN157">
        <v>2000000000</v>
      </c>
      <c r="AO157">
        <v>7000000000</v>
      </c>
      <c r="AP157">
        <v>2000000000</v>
      </c>
      <c r="AQ157">
        <v>7000000000</v>
      </c>
      <c r="AR157">
        <f>1</f>
        <v>0</v>
      </c>
      <c r="AS157">
        <f>1</f>
        <v>0</v>
      </c>
      <c r="AT15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5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57">
        <f>[[#This Row],[U_2]]-[[#This Row],[L_2]]</f>
        <v>0</v>
      </c>
      <c r="AW157">
        <f>COUNTIF(Table1[[#This Row],[S0_2]:[S1_2]],"&gt;"&amp;[[#This Row],[U_2]])+COUNTIF(Table1[[#This Row],[S0_2]:[S1_2]],"&lt;"&amp;[[#This Row],[L_2]])</f>
        <v>0</v>
      </c>
      <c r="AY157">
        <f>_xlfn.MINIFS(Table1[[#This Row],[S0_2]:[S1_2]],Table1[[#This Row],[S0_2]:[S1_2]],"&gt;="&amp;[[#This Row],[L_2]],Table1[[#This Row],[S0_2]:[S1_2]],"&lt;="&amp;[[#This Row],[U_2]])</f>
        <v>0</v>
      </c>
      <c r="AZ157">
        <f>_xlfn.MAXIFS(Table1[[#This Row],[S0_2]:[S1_2]],Table1[[#This Row],[S0_2]:[S1_2]],"&gt;="&amp;[[#This Row],[L_2]],Table1[[#This Row],[S0_2]:[S1_2]],"&lt;="&amp;[[#This Row],[U_2]])</f>
        <v>0</v>
      </c>
      <c r="BA15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5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57">
        <f>IF([[#This Row],[Std_2]]&gt;0,ROUND([[#This Row],[Range_2]]/(6*[[#This Row],[Std_2]]),2),0)</f>
        <v>0</v>
      </c>
      <c r="BD157">
        <f>IF([[#This Row],[Std_2]]&gt;0,ROUND(MIN(ABS([[#This Row],[U_2]]-[[#This Row],[Mean_2]])/(3*[[#This Row],[Std_2]]),ABS([[#This Row],[Mean_2]]-[[#This Row],[L_2]])/(3*[[#This Row],[Std_2]])),2),0)</f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L157">
        <v>5680000000</v>
      </c>
      <c r="BM157">
        <v>5680000000</v>
      </c>
      <c r="BO157" t="s">
        <v>73</v>
      </c>
      <c r="BP157" t="s">
        <v>77</v>
      </c>
    </row>
    <row r="158" spans="1:68">
      <c r="A158" t="s">
        <v>259</v>
      </c>
      <c r="B158" t="s">
        <v>70</v>
      </c>
      <c r="C158" t="s">
        <v>71</v>
      </c>
      <c r="D158" t="s">
        <v>260</v>
      </c>
      <c r="J158">
        <v>4500000000</v>
      </c>
      <c r="K158">
        <v>2000000000</v>
      </c>
      <c r="L158">
        <v>7000000000</v>
      </c>
      <c r="M158">
        <v>2000000000</v>
      </c>
      <c r="N158">
        <v>7000000000</v>
      </c>
      <c r="O158">
        <f>1</f>
        <v>0</v>
      </c>
      <c r="P158">
        <f>1</f>
        <v>0</v>
      </c>
      <c r="Q15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5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58">
        <f>[[#This Row],[U_1]]-[[#This Row],[L_1]]</f>
        <v>0</v>
      </c>
      <c r="T158">
        <f>COUNTIF(Table1[[#This Row],[S0_1]:[S2_1]],"&gt;"&amp;[[#This Row],[U_1]])+COUNTIF(Table1[[#This Row],[S0_1]:[S2_1]],"&lt;"&amp;[[#This Row],[L_1]])</f>
        <v>0</v>
      </c>
      <c r="V158">
        <f>_xlfn.MINIFS(Table1[[#This Row],[S0_1]:[S2_1]],Table1[[#This Row],[S0_1]:[S2_1]],"&gt;="&amp;[[#This Row],[L_1]],Table1[[#This Row],[S0_1]:[S2_1]],"&lt;="&amp;[[#This Row],[U_1]])</f>
        <v>0</v>
      </c>
      <c r="W158">
        <f>_xlfn.MAXIFS(Table1[[#This Row],[S0_1]:[S2_1]],Table1[[#This Row],[S0_1]:[S2_1]],"&gt;="&amp;[[#This Row],[L_1]],Table1[[#This Row],[S0_1]:[S2_1]],"&lt;="&amp;[[#This Row],[U_1]])</f>
        <v>0</v>
      </c>
      <c r="X15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5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58">
        <f>IF([[#This Row],[Std_1]]&gt;0,ROUND([[#This Row],[Range_1]]/(6*[[#This Row],[Std_1]]),2),0)</f>
        <v>0</v>
      </c>
      <c r="AA158">
        <f>IF([[#This Row],[Std_1]]&gt;0,ROUND(MIN(ABS([[#This Row],[U_1]]-[[#This Row],[Mean_1]])/(3*[[#This Row],[Std_1]]),ABS([[#This Row],[Mean_1]]-[[#This Row],[L_1]])/(3*[[#This Row],[Std_1]])),2),0)</f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I158">
        <v>3073000000</v>
      </c>
      <c r="AJ158">
        <v>3073000000</v>
      </c>
      <c r="AK158">
        <v>3073000000</v>
      </c>
      <c r="AM158">
        <v>4500000000</v>
      </c>
      <c r="AN158">
        <v>2000000000</v>
      </c>
      <c r="AO158">
        <v>7000000000</v>
      </c>
      <c r="AP158">
        <v>2000000000</v>
      </c>
      <c r="AQ158">
        <v>7000000000</v>
      </c>
      <c r="AR158">
        <f>1</f>
        <v>0</v>
      </c>
      <c r="AS158">
        <f>1</f>
        <v>0</v>
      </c>
      <c r="AT15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5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58">
        <f>[[#This Row],[U_2]]-[[#This Row],[L_2]]</f>
        <v>0</v>
      </c>
      <c r="AW158">
        <f>COUNTIF(Table1[[#This Row],[S0_2]:[S1_2]],"&gt;"&amp;[[#This Row],[U_2]])+COUNTIF(Table1[[#This Row],[S0_2]:[S1_2]],"&lt;"&amp;[[#This Row],[L_2]])</f>
        <v>0</v>
      </c>
      <c r="AY158">
        <f>_xlfn.MINIFS(Table1[[#This Row],[S0_2]:[S1_2]],Table1[[#This Row],[S0_2]:[S1_2]],"&gt;="&amp;[[#This Row],[L_2]],Table1[[#This Row],[S0_2]:[S1_2]],"&lt;="&amp;[[#This Row],[U_2]])</f>
        <v>0</v>
      </c>
      <c r="AZ158">
        <f>_xlfn.MAXIFS(Table1[[#This Row],[S0_2]:[S1_2]],Table1[[#This Row],[S0_2]:[S1_2]],"&gt;="&amp;[[#This Row],[L_2]],Table1[[#This Row],[S0_2]:[S1_2]],"&lt;="&amp;[[#This Row],[U_2]])</f>
        <v>0</v>
      </c>
      <c r="BA15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5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58">
        <f>IF([[#This Row],[Std_2]]&gt;0,ROUND([[#This Row],[Range_2]]/(6*[[#This Row],[Std_2]]),2),0)</f>
        <v>0</v>
      </c>
      <c r="BD158">
        <f>IF([[#This Row],[Std_2]]&gt;0,ROUND(MIN(ABS([[#This Row],[U_2]]-[[#This Row],[Mean_2]])/(3*[[#This Row],[Std_2]]),ABS([[#This Row],[Mean_2]]-[[#This Row],[L_2]])/(3*[[#This Row],[Std_2]])),2),0)</f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L158">
        <v>3073000000</v>
      </c>
      <c r="BM158">
        <v>3073000000</v>
      </c>
      <c r="BO158" t="s">
        <v>73</v>
      </c>
      <c r="BP158" t="s">
        <v>80</v>
      </c>
    </row>
    <row r="159" spans="1:68">
      <c r="A159" t="s">
        <v>261</v>
      </c>
      <c r="B159" t="s">
        <v>70</v>
      </c>
      <c r="C159" t="s">
        <v>71</v>
      </c>
      <c r="D159" t="s">
        <v>262</v>
      </c>
      <c r="J159">
        <v>4500000000</v>
      </c>
      <c r="K159">
        <v>2000000000</v>
      </c>
      <c r="L159">
        <v>7000000000</v>
      </c>
      <c r="M159">
        <v>2000000000</v>
      </c>
      <c r="N159">
        <v>7000000000</v>
      </c>
      <c r="O159">
        <f>1</f>
        <v>0</v>
      </c>
      <c r="P159">
        <f>1</f>
        <v>0</v>
      </c>
      <c r="Q15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5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59">
        <f>[[#This Row],[U_1]]-[[#This Row],[L_1]]</f>
        <v>0</v>
      </c>
      <c r="T159">
        <f>COUNTIF(Table1[[#This Row],[S0_1]:[S2_1]],"&gt;"&amp;[[#This Row],[U_1]])+COUNTIF(Table1[[#This Row],[S0_1]:[S2_1]],"&lt;"&amp;[[#This Row],[L_1]])</f>
        <v>0</v>
      </c>
      <c r="V159">
        <f>_xlfn.MINIFS(Table1[[#This Row],[S0_1]:[S2_1]],Table1[[#This Row],[S0_1]:[S2_1]],"&gt;="&amp;[[#This Row],[L_1]],Table1[[#This Row],[S0_1]:[S2_1]],"&lt;="&amp;[[#This Row],[U_1]])</f>
        <v>0</v>
      </c>
      <c r="W159">
        <f>_xlfn.MAXIFS(Table1[[#This Row],[S0_1]:[S2_1]],Table1[[#This Row],[S0_1]:[S2_1]],"&gt;="&amp;[[#This Row],[L_1]],Table1[[#This Row],[S0_1]:[S2_1]],"&lt;="&amp;[[#This Row],[U_1]])</f>
        <v>0</v>
      </c>
      <c r="X15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5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59">
        <f>IF([[#This Row],[Std_1]]&gt;0,ROUND([[#This Row],[Range_1]]/(6*[[#This Row],[Std_1]]),2),0)</f>
        <v>0</v>
      </c>
      <c r="AA159">
        <f>IF([[#This Row],[Std_1]]&gt;0,ROUND(MIN(ABS([[#This Row],[U_1]]-[[#This Row],[Mean_1]])/(3*[[#This Row],[Std_1]]),ABS([[#This Row],[Mean_1]]-[[#This Row],[L_1]])/(3*[[#This Row],[Std_1]])),2),0)</f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I159">
        <v>5680000000</v>
      </c>
      <c r="AJ159">
        <v>5680000000</v>
      </c>
      <c r="AK159">
        <v>5680000000</v>
      </c>
      <c r="AM159">
        <v>4500000000</v>
      </c>
      <c r="AN159">
        <v>2000000000</v>
      </c>
      <c r="AO159">
        <v>7000000000</v>
      </c>
      <c r="AP159">
        <v>2000000000</v>
      </c>
      <c r="AQ159">
        <v>7000000000</v>
      </c>
      <c r="AR159">
        <f>1</f>
        <v>0</v>
      </c>
      <c r="AS159">
        <f>1</f>
        <v>0</v>
      </c>
      <c r="AT15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5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59">
        <f>[[#This Row],[U_2]]-[[#This Row],[L_2]]</f>
        <v>0</v>
      </c>
      <c r="AW159">
        <f>COUNTIF(Table1[[#This Row],[S0_2]:[S1_2]],"&gt;"&amp;[[#This Row],[U_2]])+COUNTIF(Table1[[#This Row],[S0_2]:[S1_2]],"&lt;"&amp;[[#This Row],[L_2]])</f>
        <v>0</v>
      </c>
      <c r="AY159">
        <f>_xlfn.MINIFS(Table1[[#This Row],[S0_2]:[S1_2]],Table1[[#This Row],[S0_2]:[S1_2]],"&gt;="&amp;[[#This Row],[L_2]],Table1[[#This Row],[S0_2]:[S1_2]],"&lt;="&amp;[[#This Row],[U_2]])</f>
        <v>0</v>
      </c>
      <c r="AZ159">
        <f>_xlfn.MAXIFS(Table1[[#This Row],[S0_2]:[S1_2]],Table1[[#This Row],[S0_2]:[S1_2]],"&gt;="&amp;[[#This Row],[L_2]],Table1[[#This Row],[S0_2]:[S1_2]],"&lt;="&amp;[[#This Row],[U_2]])</f>
        <v>0</v>
      </c>
      <c r="BA15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5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59">
        <f>IF([[#This Row],[Std_2]]&gt;0,ROUND([[#This Row],[Range_2]]/(6*[[#This Row],[Std_2]]),2),0)</f>
        <v>0</v>
      </c>
      <c r="BD159">
        <f>IF([[#This Row],[Std_2]]&gt;0,ROUND(MIN(ABS([[#This Row],[U_2]]-[[#This Row],[Mean_2]])/(3*[[#This Row],[Std_2]]),ABS([[#This Row],[Mean_2]]-[[#This Row],[L_2]])/(3*[[#This Row],[Std_2]])),2),0)</f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L159">
        <v>5680000000</v>
      </c>
      <c r="BM159">
        <v>5680000000</v>
      </c>
      <c r="BO159" t="s">
        <v>83</v>
      </c>
      <c r="BP159" t="s">
        <v>77</v>
      </c>
    </row>
    <row r="160" spans="1:68">
      <c r="A160" t="s">
        <v>263</v>
      </c>
      <c r="B160" t="s">
        <v>70</v>
      </c>
      <c r="C160" t="s">
        <v>71</v>
      </c>
      <c r="D160" t="s">
        <v>264</v>
      </c>
      <c r="J160">
        <v>4500000000</v>
      </c>
      <c r="K160">
        <v>2000000000</v>
      </c>
      <c r="L160">
        <v>7000000000</v>
      </c>
      <c r="M160">
        <v>2000000000</v>
      </c>
      <c r="N160">
        <v>7000000000</v>
      </c>
      <c r="O160">
        <f>1</f>
        <v>0</v>
      </c>
      <c r="P160">
        <f>1</f>
        <v>0</v>
      </c>
      <c r="Q16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6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60">
        <f>[[#This Row],[U_1]]-[[#This Row],[L_1]]</f>
        <v>0</v>
      </c>
      <c r="T160">
        <f>COUNTIF(Table1[[#This Row],[S0_1]:[S2_1]],"&gt;"&amp;[[#This Row],[U_1]])+COUNTIF(Table1[[#This Row],[S0_1]:[S2_1]],"&lt;"&amp;[[#This Row],[L_1]])</f>
        <v>0</v>
      </c>
      <c r="V160">
        <f>_xlfn.MINIFS(Table1[[#This Row],[S0_1]:[S2_1]],Table1[[#This Row],[S0_1]:[S2_1]],"&gt;="&amp;[[#This Row],[L_1]],Table1[[#This Row],[S0_1]:[S2_1]],"&lt;="&amp;[[#This Row],[U_1]])</f>
        <v>0</v>
      </c>
      <c r="W160">
        <f>_xlfn.MAXIFS(Table1[[#This Row],[S0_1]:[S2_1]],Table1[[#This Row],[S0_1]:[S2_1]],"&gt;="&amp;[[#This Row],[L_1]],Table1[[#This Row],[S0_1]:[S2_1]],"&lt;="&amp;[[#This Row],[U_1]])</f>
        <v>0</v>
      </c>
      <c r="X16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6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60">
        <f>IF([[#This Row],[Std_1]]&gt;0,ROUND([[#This Row],[Range_1]]/(6*[[#This Row],[Std_1]]),2),0)</f>
        <v>0</v>
      </c>
      <c r="AA160">
        <f>IF([[#This Row],[Std_1]]&gt;0,ROUND(MIN(ABS([[#This Row],[U_1]]-[[#This Row],[Mean_1]])/(3*[[#This Row],[Std_1]]),ABS([[#This Row],[Mean_1]]-[[#This Row],[L_1]])/(3*[[#This Row],[Std_1]])),2),0)</f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I160">
        <v>3073000000</v>
      </c>
      <c r="AJ160">
        <v>3073000000</v>
      </c>
      <c r="AK160">
        <v>3073000000</v>
      </c>
      <c r="AM160">
        <v>4500000000</v>
      </c>
      <c r="AN160">
        <v>2000000000</v>
      </c>
      <c r="AO160">
        <v>7000000000</v>
      </c>
      <c r="AP160">
        <v>2000000000</v>
      </c>
      <c r="AQ160">
        <v>7000000000</v>
      </c>
      <c r="AR160">
        <f>1</f>
        <v>0</v>
      </c>
      <c r="AS160">
        <f>1</f>
        <v>0</v>
      </c>
      <c r="AT16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6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60">
        <f>[[#This Row],[U_2]]-[[#This Row],[L_2]]</f>
        <v>0</v>
      </c>
      <c r="AW160">
        <f>COUNTIF(Table1[[#This Row],[S0_2]:[S1_2]],"&gt;"&amp;[[#This Row],[U_2]])+COUNTIF(Table1[[#This Row],[S0_2]:[S1_2]],"&lt;"&amp;[[#This Row],[L_2]])</f>
        <v>0</v>
      </c>
      <c r="AY160">
        <f>_xlfn.MINIFS(Table1[[#This Row],[S0_2]:[S1_2]],Table1[[#This Row],[S0_2]:[S1_2]],"&gt;="&amp;[[#This Row],[L_2]],Table1[[#This Row],[S0_2]:[S1_2]],"&lt;="&amp;[[#This Row],[U_2]])</f>
        <v>0</v>
      </c>
      <c r="AZ160">
        <f>_xlfn.MAXIFS(Table1[[#This Row],[S0_2]:[S1_2]],Table1[[#This Row],[S0_2]:[S1_2]],"&gt;="&amp;[[#This Row],[L_2]],Table1[[#This Row],[S0_2]:[S1_2]],"&lt;="&amp;[[#This Row],[U_2]])</f>
        <v>0</v>
      </c>
      <c r="BA16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6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60">
        <f>IF([[#This Row],[Std_2]]&gt;0,ROUND([[#This Row],[Range_2]]/(6*[[#This Row],[Std_2]]),2),0)</f>
        <v>0</v>
      </c>
      <c r="BD160">
        <f>IF([[#This Row],[Std_2]]&gt;0,ROUND(MIN(ABS([[#This Row],[U_2]]-[[#This Row],[Mean_2]])/(3*[[#This Row],[Std_2]]),ABS([[#This Row],[Mean_2]]-[[#This Row],[L_2]])/(3*[[#This Row],[Std_2]])),2),0)</f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L160">
        <v>3073000000</v>
      </c>
      <c r="BM160">
        <v>3073000000</v>
      </c>
      <c r="BO160" t="s">
        <v>83</v>
      </c>
      <c r="BP160" t="s">
        <v>80</v>
      </c>
    </row>
    <row r="161" spans="1:68">
      <c r="A161" t="s">
        <v>265</v>
      </c>
      <c r="B161" t="s">
        <v>70</v>
      </c>
      <c r="C161" t="s">
        <v>71</v>
      </c>
      <c r="D161" t="s">
        <v>266</v>
      </c>
      <c r="J161">
        <v>4500000000</v>
      </c>
      <c r="K161">
        <v>2000000000</v>
      </c>
      <c r="L161">
        <v>7000000000</v>
      </c>
      <c r="M161">
        <v>2000000000</v>
      </c>
      <c r="N161">
        <v>7000000000</v>
      </c>
      <c r="O161">
        <f>1</f>
        <v>0</v>
      </c>
      <c r="P161">
        <f>1</f>
        <v>0</v>
      </c>
      <c r="Q16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6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61">
        <f>[[#This Row],[U_1]]-[[#This Row],[L_1]]</f>
        <v>0</v>
      </c>
      <c r="T161">
        <f>COUNTIF(Table1[[#This Row],[S0_1]:[S2_1]],"&gt;"&amp;[[#This Row],[U_1]])+COUNTIF(Table1[[#This Row],[S0_1]:[S2_1]],"&lt;"&amp;[[#This Row],[L_1]])</f>
        <v>0</v>
      </c>
      <c r="V161">
        <f>_xlfn.MINIFS(Table1[[#This Row],[S0_1]:[S2_1]],Table1[[#This Row],[S0_1]:[S2_1]],"&gt;="&amp;[[#This Row],[L_1]],Table1[[#This Row],[S0_1]:[S2_1]],"&lt;="&amp;[[#This Row],[U_1]])</f>
        <v>0</v>
      </c>
      <c r="W161">
        <f>_xlfn.MAXIFS(Table1[[#This Row],[S0_1]:[S2_1]],Table1[[#This Row],[S0_1]:[S2_1]],"&gt;="&amp;[[#This Row],[L_1]],Table1[[#This Row],[S0_1]:[S2_1]],"&lt;="&amp;[[#This Row],[U_1]])</f>
        <v>0</v>
      </c>
      <c r="X16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6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61">
        <f>IF([[#This Row],[Std_1]]&gt;0,ROUND([[#This Row],[Range_1]]/(6*[[#This Row],[Std_1]]),2),0)</f>
        <v>0</v>
      </c>
      <c r="AA161">
        <f>IF([[#This Row],[Std_1]]&gt;0,ROUND(MIN(ABS([[#This Row],[U_1]]-[[#This Row],[Mean_1]])/(3*[[#This Row],[Std_1]]),ABS([[#This Row],[Mean_1]]-[[#This Row],[L_1]])/(3*[[#This Row],[Std_1]])),2),0)</f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I161">
        <v>4373000000</v>
      </c>
      <c r="AJ161">
        <v>4373000000</v>
      </c>
      <c r="AK161">
        <v>4373000000</v>
      </c>
      <c r="AM161">
        <v>4500000000</v>
      </c>
      <c r="AN161">
        <v>2000000000</v>
      </c>
      <c r="AO161">
        <v>7000000000</v>
      </c>
      <c r="AP161">
        <v>2000000000</v>
      </c>
      <c r="AQ161">
        <v>7000000000</v>
      </c>
      <c r="AR161">
        <f>1</f>
        <v>0</v>
      </c>
      <c r="AS161">
        <f>1</f>
        <v>0</v>
      </c>
      <c r="AT16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6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61">
        <f>[[#This Row],[U_2]]-[[#This Row],[L_2]]</f>
        <v>0</v>
      </c>
      <c r="AW161">
        <f>COUNTIF(Table1[[#This Row],[S0_2]:[S1_2]],"&gt;"&amp;[[#This Row],[U_2]])+COUNTIF(Table1[[#This Row],[S0_2]:[S1_2]],"&lt;"&amp;[[#This Row],[L_2]])</f>
        <v>0</v>
      </c>
      <c r="AY161">
        <f>_xlfn.MINIFS(Table1[[#This Row],[S0_2]:[S1_2]],Table1[[#This Row],[S0_2]:[S1_2]],"&gt;="&amp;[[#This Row],[L_2]],Table1[[#This Row],[S0_2]:[S1_2]],"&lt;="&amp;[[#This Row],[U_2]])</f>
        <v>0</v>
      </c>
      <c r="AZ161">
        <f>_xlfn.MAXIFS(Table1[[#This Row],[S0_2]:[S1_2]],Table1[[#This Row],[S0_2]:[S1_2]],"&gt;="&amp;[[#This Row],[L_2]],Table1[[#This Row],[S0_2]:[S1_2]],"&lt;="&amp;[[#This Row],[U_2]])</f>
        <v>0</v>
      </c>
      <c r="BA16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6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61">
        <f>IF([[#This Row],[Std_2]]&gt;0,ROUND([[#This Row],[Range_2]]/(6*[[#This Row],[Std_2]]),2),0)</f>
        <v>0</v>
      </c>
      <c r="BD161">
        <f>IF([[#This Row],[Std_2]]&gt;0,ROUND(MIN(ABS([[#This Row],[U_2]]-[[#This Row],[Mean_2]])/(3*[[#This Row],[Std_2]]),ABS([[#This Row],[Mean_2]]-[[#This Row],[L_2]])/(3*[[#This Row],[Std_2]])),2),0)</f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L161">
        <v>4373000000</v>
      </c>
      <c r="BM161">
        <v>4373000000</v>
      </c>
      <c r="BO161" t="s">
        <v>83</v>
      </c>
      <c r="BP161" t="s">
        <v>74</v>
      </c>
    </row>
    <row r="162" spans="1:68">
      <c r="A162" t="s">
        <v>267</v>
      </c>
      <c r="B162" t="s">
        <v>70</v>
      </c>
      <c r="C162" t="s">
        <v>71</v>
      </c>
      <c r="D162" t="s">
        <v>268</v>
      </c>
      <c r="J162">
        <v>4500000000</v>
      </c>
      <c r="K162">
        <v>2000000000</v>
      </c>
      <c r="L162">
        <v>7000000000</v>
      </c>
      <c r="M162">
        <v>2000000000</v>
      </c>
      <c r="N162">
        <v>7000000000</v>
      </c>
      <c r="O162">
        <f>1</f>
        <v>0</v>
      </c>
      <c r="P162">
        <f>1</f>
        <v>0</v>
      </c>
      <c r="Q16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6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62">
        <f>[[#This Row],[U_1]]-[[#This Row],[L_1]]</f>
        <v>0</v>
      </c>
      <c r="T162">
        <f>COUNTIF(Table1[[#This Row],[S0_1]:[S2_1]],"&gt;"&amp;[[#This Row],[U_1]])+COUNTIF(Table1[[#This Row],[S0_1]:[S2_1]],"&lt;"&amp;[[#This Row],[L_1]])</f>
        <v>0</v>
      </c>
      <c r="V162">
        <f>_xlfn.MINIFS(Table1[[#This Row],[S0_1]:[S2_1]],Table1[[#This Row],[S0_1]:[S2_1]],"&gt;="&amp;[[#This Row],[L_1]],Table1[[#This Row],[S0_1]:[S2_1]],"&lt;="&amp;[[#This Row],[U_1]])</f>
        <v>0</v>
      </c>
      <c r="W162">
        <f>_xlfn.MAXIFS(Table1[[#This Row],[S0_1]:[S2_1]],Table1[[#This Row],[S0_1]:[S2_1]],"&gt;="&amp;[[#This Row],[L_1]],Table1[[#This Row],[S0_1]:[S2_1]],"&lt;="&amp;[[#This Row],[U_1]])</f>
        <v>0</v>
      </c>
      <c r="X16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6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62">
        <f>IF([[#This Row],[Std_1]]&gt;0,ROUND([[#This Row],[Range_1]]/(6*[[#This Row],[Std_1]]),2),0)</f>
        <v>0</v>
      </c>
      <c r="AA162">
        <f>IF([[#This Row],[Std_1]]&gt;0,ROUND(MIN(ABS([[#This Row],[U_1]]-[[#This Row],[Mean_1]])/(3*[[#This Row],[Std_1]]),ABS([[#This Row],[Mean_1]]-[[#This Row],[L_1]])/(3*[[#This Row],[Std_1]])),2),0)</f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I162">
        <v>4894000000</v>
      </c>
      <c r="AJ162">
        <v>4894000000</v>
      </c>
      <c r="AK162">
        <v>4894000000</v>
      </c>
      <c r="AM162">
        <v>4500000000</v>
      </c>
      <c r="AN162">
        <v>2000000000</v>
      </c>
      <c r="AO162">
        <v>7000000000</v>
      </c>
      <c r="AP162">
        <v>2000000000</v>
      </c>
      <c r="AQ162">
        <v>7000000000</v>
      </c>
      <c r="AR162">
        <f>1</f>
        <v>0</v>
      </c>
      <c r="AS162">
        <f>1</f>
        <v>0</v>
      </c>
      <c r="AT16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6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62">
        <f>[[#This Row],[U_2]]-[[#This Row],[L_2]]</f>
        <v>0</v>
      </c>
      <c r="AW162">
        <f>COUNTIF(Table1[[#This Row],[S0_2]:[S1_2]],"&gt;"&amp;[[#This Row],[U_2]])+COUNTIF(Table1[[#This Row],[S0_2]:[S1_2]],"&lt;"&amp;[[#This Row],[L_2]])</f>
        <v>0</v>
      </c>
      <c r="AY162">
        <f>_xlfn.MINIFS(Table1[[#This Row],[S0_2]:[S1_2]],Table1[[#This Row],[S0_2]:[S1_2]],"&gt;="&amp;[[#This Row],[L_2]],Table1[[#This Row],[S0_2]:[S1_2]],"&lt;="&amp;[[#This Row],[U_2]])</f>
        <v>0</v>
      </c>
      <c r="AZ162">
        <f>_xlfn.MAXIFS(Table1[[#This Row],[S0_2]:[S1_2]],Table1[[#This Row],[S0_2]:[S1_2]],"&gt;="&amp;[[#This Row],[L_2]],Table1[[#This Row],[S0_2]:[S1_2]],"&lt;="&amp;[[#This Row],[U_2]])</f>
        <v>0</v>
      </c>
      <c r="BA16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6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62">
        <f>IF([[#This Row],[Std_2]]&gt;0,ROUND([[#This Row],[Range_2]]/(6*[[#This Row],[Std_2]]),2),0)</f>
        <v>0</v>
      </c>
      <c r="BD162">
        <f>IF([[#This Row],[Std_2]]&gt;0,ROUND(MIN(ABS([[#This Row],[U_2]]-[[#This Row],[Mean_2]])/(3*[[#This Row],[Std_2]]),ABS([[#This Row],[Mean_2]]-[[#This Row],[L_2]])/(3*[[#This Row],[Std_2]])),2),0)</f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L162">
        <v>4894000000</v>
      </c>
      <c r="BM162">
        <v>4894000000</v>
      </c>
      <c r="BO162" t="s">
        <v>73</v>
      </c>
      <c r="BP162" t="s">
        <v>90</v>
      </c>
    </row>
    <row r="163" spans="1:68">
      <c r="A163" t="s">
        <v>269</v>
      </c>
      <c r="B163" t="s">
        <v>70</v>
      </c>
      <c r="C163" t="s">
        <v>71</v>
      </c>
      <c r="D163" t="s">
        <v>270</v>
      </c>
      <c r="J163">
        <v>4500000000</v>
      </c>
      <c r="K163">
        <v>2000000000</v>
      </c>
      <c r="L163">
        <v>7000000000</v>
      </c>
      <c r="M163">
        <v>2000000000</v>
      </c>
      <c r="N163">
        <v>7000000000</v>
      </c>
      <c r="O163">
        <f>1</f>
        <v>0</v>
      </c>
      <c r="P163">
        <f>1</f>
        <v>0</v>
      </c>
      <c r="Q16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6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63">
        <f>[[#This Row],[U_1]]-[[#This Row],[L_1]]</f>
        <v>0</v>
      </c>
      <c r="T163">
        <f>COUNTIF(Table1[[#This Row],[S0_1]:[S2_1]],"&gt;"&amp;[[#This Row],[U_1]])+COUNTIF(Table1[[#This Row],[S0_1]:[S2_1]],"&lt;"&amp;[[#This Row],[L_1]])</f>
        <v>0</v>
      </c>
      <c r="V163">
        <f>_xlfn.MINIFS(Table1[[#This Row],[S0_1]:[S2_1]],Table1[[#This Row],[S0_1]:[S2_1]],"&gt;="&amp;[[#This Row],[L_1]],Table1[[#This Row],[S0_1]:[S2_1]],"&lt;="&amp;[[#This Row],[U_1]])</f>
        <v>0</v>
      </c>
      <c r="W163">
        <f>_xlfn.MAXIFS(Table1[[#This Row],[S0_1]:[S2_1]],Table1[[#This Row],[S0_1]:[S2_1]],"&gt;="&amp;[[#This Row],[L_1]],Table1[[#This Row],[S0_1]:[S2_1]],"&lt;="&amp;[[#This Row],[U_1]])</f>
        <v>0</v>
      </c>
      <c r="X16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6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63">
        <f>IF([[#This Row],[Std_1]]&gt;0,ROUND([[#This Row],[Range_1]]/(6*[[#This Row],[Std_1]]),2),0)</f>
        <v>0</v>
      </c>
      <c r="AA163">
        <f>IF([[#This Row],[Std_1]]&gt;0,ROUND(MIN(ABS([[#This Row],[U_1]]-[[#This Row],[Mean_1]])/(3*[[#This Row],[Std_1]]),ABS([[#This Row],[Mean_1]]-[[#This Row],[L_1]])/(3*[[#This Row],[Std_1]])),2),0)</f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I163">
        <v>5417000000</v>
      </c>
      <c r="AJ163">
        <v>5417000000</v>
      </c>
      <c r="AK163">
        <v>5417000000</v>
      </c>
      <c r="AM163">
        <v>4500000000</v>
      </c>
      <c r="AN163">
        <v>2000000000</v>
      </c>
      <c r="AO163">
        <v>7000000000</v>
      </c>
      <c r="AP163">
        <v>2000000000</v>
      </c>
      <c r="AQ163">
        <v>7000000000</v>
      </c>
      <c r="AR163">
        <f>1</f>
        <v>0</v>
      </c>
      <c r="AS163">
        <f>1</f>
        <v>0</v>
      </c>
      <c r="AT16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6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63">
        <f>[[#This Row],[U_2]]-[[#This Row],[L_2]]</f>
        <v>0</v>
      </c>
      <c r="AW163">
        <f>COUNTIF(Table1[[#This Row],[S0_2]:[S1_2]],"&gt;"&amp;[[#This Row],[U_2]])+COUNTIF(Table1[[#This Row],[S0_2]:[S1_2]],"&lt;"&amp;[[#This Row],[L_2]])</f>
        <v>0</v>
      </c>
      <c r="AY163">
        <f>_xlfn.MINIFS(Table1[[#This Row],[S0_2]:[S1_2]],Table1[[#This Row],[S0_2]:[S1_2]],"&gt;="&amp;[[#This Row],[L_2]],Table1[[#This Row],[S0_2]:[S1_2]],"&lt;="&amp;[[#This Row],[U_2]])</f>
        <v>0</v>
      </c>
      <c r="AZ163">
        <f>_xlfn.MAXIFS(Table1[[#This Row],[S0_2]:[S1_2]],Table1[[#This Row],[S0_2]:[S1_2]],"&gt;="&amp;[[#This Row],[L_2]],Table1[[#This Row],[S0_2]:[S1_2]],"&lt;="&amp;[[#This Row],[U_2]])</f>
        <v>0</v>
      </c>
      <c r="BA16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6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63">
        <f>IF([[#This Row],[Std_2]]&gt;0,ROUND([[#This Row],[Range_2]]/(6*[[#This Row],[Std_2]]),2),0)</f>
        <v>0</v>
      </c>
      <c r="BD163">
        <f>IF([[#This Row],[Std_2]]&gt;0,ROUND(MIN(ABS([[#This Row],[U_2]]-[[#This Row],[Mean_2]])/(3*[[#This Row],[Std_2]]),ABS([[#This Row],[Mean_2]]-[[#This Row],[L_2]])/(3*[[#This Row],[Std_2]])),2),0)</f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L163">
        <v>5417000000</v>
      </c>
      <c r="BM163">
        <v>5417000000</v>
      </c>
      <c r="BO163" t="s">
        <v>73</v>
      </c>
      <c r="BP163" t="s">
        <v>93</v>
      </c>
    </row>
    <row r="164" spans="1:68">
      <c r="A164" t="s">
        <v>271</v>
      </c>
      <c r="B164" t="s">
        <v>70</v>
      </c>
      <c r="C164" t="s">
        <v>71</v>
      </c>
      <c r="D164" t="s">
        <v>272</v>
      </c>
      <c r="J164">
        <v>4500000000</v>
      </c>
      <c r="K164">
        <v>2000000000</v>
      </c>
      <c r="L164">
        <v>7000000000</v>
      </c>
      <c r="M164">
        <v>2000000000</v>
      </c>
      <c r="N164">
        <v>7000000000</v>
      </c>
      <c r="O164">
        <f>1</f>
        <v>0</v>
      </c>
      <c r="P164">
        <f>1</f>
        <v>0</v>
      </c>
      <c r="Q16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6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64">
        <f>[[#This Row],[U_1]]-[[#This Row],[L_1]]</f>
        <v>0</v>
      </c>
      <c r="T164">
        <f>COUNTIF(Table1[[#This Row],[S0_1]:[S2_1]],"&gt;"&amp;[[#This Row],[U_1]])+COUNTIF(Table1[[#This Row],[S0_1]:[S2_1]],"&lt;"&amp;[[#This Row],[L_1]])</f>
        <v>0</v>
      </c>
      <c r="V164">
        <f>_xlfn.MINIFS(Table1[[#This Row],[S0_1]:[S2_1]],Table1[[#This Row],[S0_1]:[S2_1]],"&gt;="&amp;[[#This Row],[L_1]],Table1[[#This Row],[S0_1]:[S2_1]],"&lt;="&amp;[[#This Row],[U_1]])</f>
        <v>0</v>
      </c>
      <c r="W164">
        <f>_xlfn.MAXIFS(Table1[[#This Row],[S0_1]:[S2_1]],Table1[[#This Row],[S0_1]:[S2_1]],"&gt;="&amp;[[#This Row],[L_1]],Table1[[#This Row],[S0_1]:[S2_1]],"&lt;="&amp;[[#This Row],[U_1]])</f>
        <v>0</v>
      </c>
      <c r="X16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6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64">
        <f>IF([[#This Row],[Std_1]]&gt;0,ROUND([[#This Row],[Range_1]]/(6*[[#This Row],[Std_1]]),2),0)</f>
        <v>0</v>
      </c>
      <c r="AA164">
        <f>IF([[#This Row],[Std_1]]&gt;0,ROUND(MIN(ABS([[#This Row],[U_1]]-[[#This Row],[Mean_1]])/(3*[[#This Row],[Std_1]]),ABS([[#This Row],[Mean_1]]-[[#This Row],[L_1]])/(3*[[#This Row],[Std_1]])),2),0)</f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I164">
        <v>5680000000</v>
      </c>
      <c r="AJ164">
        <v>5680000000</v>
      </c>
      <c r="AK164">
        <v>5680000000</v>
      </c>
      <c r="AM164">
        <v>4500000000</v>
      </c>
      <c r="AN164">
        <v>2000000000</v>
      </c>
      <c r="AO164">
        <v>7000000000</v>
      </c>
      <c r="AP164">
        <v>2000000000</v>
      </c>
      <c r="AQ164">
        <v>7000000000</v>
      </c>
      <c r="AR164">
        <f>1</f>
        <v>0</v>
      </c>
      <c r="AS164">
        <f>1</f>
        <v>0</v>
      </c>
      <c r="AT16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6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64">
        <f>[[#This Row],[U_2]]-[[#This Row],[L_2]]</f>
        <v>0</v>
      </c>
      <c r="AW164">
        <f>COUNTIF(Table1[[#This Row],[S0_2]:[S1_2]],"&gt;"&amp;[[#This Row],[U_2]])+COUNTIF(Table1[[#This Row],[S0_2]:[S1_2]],"&lt;"&amp;[[#This Row],[L_2]])</f>
        <v>0</v>
      </c>
      <c r="AY164">
        <f>_xlfn.MINIFS(Table1[[#This Row],[S0_2]:[S1_2]],Table1[[#This Row],[S0_2]:[S1_2]],"&gt;="&amp;[[#This Row],[L_2]],Table1[[#This Row],[S0_2]:[S1_2]],"&lt;="&amp;[[#This Row],[U_2]])</f>
        <v>0</v>
      </c>
      <c r="AZ164">
        <f>_xlfn.MAXIFS(Table1[[#This Row],[S0_2]:[S1_2]],Table1[[#This Row],[S0_2]:[S1_2]],"&gt;="&amp;[[#This Row],[L_2]],Table1[[#This Row],[S0_2]:[S1_2]],"&lt;="&amp;[[#This Row],[U_2]])</f>
        <v>0</v>
      </c>
      <c r="BA16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6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64">
        <f>IF([[#This Row],[Std_2]]&gt;0,ROUND([[#This Row],[Range_2]]/(6*[[#This Row],[Std_2]]),2),0)</f>
        <v>0</v>
      </c>
      <c r="BD164">
        <f>IF([[#This Row],[Std_2]]&gt;0,ROUND(MIN(ABS([[#This Row],[U_2]]-[[#This Row],[Mean_2]])/(3*[[#This Row],[Std_2]]),ABS([[#This Row],[Mean_2]]-[[#This Row],[L_2]])/(3*[[#This Row],[Std_2]])),2),0)</f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L164">
        <v>5680000000</v>
      </c>
      <c r="BM164">
        <v>5680000000</v>
      </c>
      <c r="BO164" t="s">
        <v>96</v>
      </c>
      <c r="BP164" t="s">
        <v>77</v>
      </c>
    </row>
    <row r="165" spans="1:68">
      <c r="A165" t="s">
        <v>273</v>
      </c>
      <c r="B165" t="s">
        <v>70</v>
      </c>
      <c r="C165" t="s">
        <v>71</v>
      </c>
      <c r="D165" t="s">
        <v>274</v>
      </c>
      <c r="J165">
        <v>4500000000</v>
      </c>
      <c r="K165">
        <v>2000000000</v>
      </c>
      <c r="L165">
        <v>7000000000</v>
      </c>
      <c r="M165">
        <v>2000000000</v>
      </c>
      <c r="N165">
        <v>7000000000</v>
      </c>
      <c r="O165">
        <f>1</f>
        <v>0</v>
      </c>
      <c r="P165">
        <f>1</f>
        <v>0</v>
      </c>
      <c r="Q16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6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65">
        <f>[[#This Row],[U_1]]-[[#This Row],[L_1]]</f>
        <v>0</v>
      </c>
      <c r="T165">
        <f>COUNTIF(Table1[[#This Row],[S0_1]:[S2_1]],"&gt;"&amp;[[#This Row],[U_1]])+COUNTIF(Table1[[#This Row],[S0_1]:[S2_1]],"&lt;"&amp;[[#This Row],[L_1]])</f>
        <v>0</v>
      </c>
      <c r="V165">
        <f>_xlfn.MINIFS(Table1[[#This Row],[S0_1]:[S2_1]],Table1[[#This Row],[S0_1]:[S2_1]],"&gt;="&amp;[[#This Row],[L_1]],Table1[[#This Row],[S0_1]:[S2_1]],"&lt;="&amp;[[#This Row],[U_1]])</f>
        <v>0</v>
      </c>
      <c r="W165">
        <f>_xlfn.MAXIFS(Table1[[#This Row],[S0_1]:[S2_1]],Table1[[#This Row],[S0_1]:[S2_1]],"&gt;="&amp;[[#This Row],[L_1]],Table1[[#This Row],[S0_1]:[S2_1]],"&lt;="&amp;[[#This Row],[U_1]])</f>
        <v>0</v>
      </c>
      <c r="X16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6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65">
        <f>IF([[#This Row],[Std_1]]&gt;0,ROUND([[#This Row],[Range_1]]/(6*[[#This Row],[Std_1]]),2),0)</f>
        <v>0</v>
      </c>
      <c r="AA165">
        <f>IF([[#This Row],[Std_1]]&gt;0,ROUND(MIN(ABS([[#This Row],[U_1]]-[[#This Row],[Mean_1]])/(3*[[#This Row],[Std_1]]),ABS([[#This Row],[Mean_1]]-[[#This Row],[L_1]])/(3*[[#This Row],[Std_1]])),2),0)</f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I165">
        <v>5419000000</v>
      </c>
      <c r="AJ165">
        <v>5419000000</v>
      </c>
      <c r="AK165">
        <v>5419000000</v>
      </c>
      <c r="AM165">
        <v>4500000000</v>
      </c>
      <c r="AN165">
        <v>2000000000</v>
      </c>
      <c r="AO165">
        <v>7000000000</v>
      </c>
      <c r="AP165">
        <v>2000000000</v>
      </c>
      <c r="AQ165">
        <v>7000000000</v>
      </c>
      <c r="AR165">
        <f>1</f>
        <v>0</v>
      </c>
      <c r="AS165">
        <f>1</f>
        <v>0</v>
      </c>
      <c r="AT16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6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65">
        <f>[[#This Row],[U_2]]-[[#This Row],[L_2]]</f>
        <v>0</v>
      </c>
      <c r="AW165">
        <f>COUNTIF(Table1[[#This Row],[S0_2]:[S1_2]],"&gt;"&amp;[[#This Row],[U_2]])+COUNTIF(Table1[[#This Row],[S0_2]:[S1_2]],"&lt;"&amp;[[#This Row],[L_2]])</f>
        <v>0</v>
      </c>
      <c r="AY165">
        <f>_xlfn.MINIFS(Table1[[#This Row],[S0_2]:[S1_2]],Table1[[#This Row],[S0_2]:[S1_2]],"&gt;="&amp;[[#This Row],[L_2]],Table1[[#This Row],[S0_2]:[S1_2]],"&lt;="&amp;[[#This Row],[U_2]])</f>
        <v>0</v>
      </c>
      <c r="AZ165">
        <f>_xlfn.MAXIFS(Table1[[#This Row],[S0_2]:[S1_2]],Table1[[#This Row],[S0_2]:[S1_2]],"&gt;="&amp;[[#This Row],[L_2]],Table1[[#This Row],[S0_2]:[S1_2]],"&lt;="&amp;[[#This Row],[U_2]])</f>
        <v>0</v>
      </c>
      <c r="BA16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6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65">
        <f>IF([[#This Row],[Std_2]]&gt;0,ROUND([[#This Row],[Range_2]]/(6*[[#This Row],[Std_2]]),2),0)</f>
        <v>0</v>
      </c>
      <c r="BD165">
        <f>IF([[#This Row],[Std_2]]&gt;0,ROUND(MIN(ABS([[#This Row],[U_2]]-[[#This Row],[Mean_2]])/(3*[[#This Row],[Std_2]]),ABS([[#This Row],[Mean_2]]-[[#This Row],[L_2]])/(3*[[#This Row],[Std_2]])),2),0)</f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L165">
        <v>5419000000</v>
      </c>
      <c r="BM165">
        <v>5419000000</v>
      </c>
      <c r="BO165" t="s">
        <v>83</v>
      </c>
      <c r="BP165" t="s">
        <v>93</v>
      </c>
    </row>
    <row r="166" spans="1:68">
      <c r="A166" t="s">
        <v>275</v>
      </c>
      <c r="B166" t="s">
        <v>70</v>
      </c>
      <c r="C166" t="s">
        <v>71</v>
      </c>
      <c r="D166" t="s">
        <v>276</v>
      </c>
      <c r="J166">
        <v>4500000000</v>
      </c>
      <c r="K166">
        <v>2000000000</v>
      </c>
      <c r="L166">
        <v>7000000000</v>
      </c>
      <c r="M166">
        <v>2000000000</v>
      </c>
      <c r="N166">
        <v>7000000000</v>
      </c>
      <c r="O166">
        <f>1</f>
        <v>0</v>
      </c>
      <c r="P166">
        <f>1</f>
        <v>0</v>
      </c>
      <c r="Q16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6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66">
        <f>[[#This Row],[U_1]]-[[#This Row],[L_1]]</f>
        <v>0</v>
      </c>
      <c r="T166">
        <f>COUNTIF(Table1[[#This Row],[S0_1]:[S2_1]],"&gt;"&amp;[[#This Row],[U_1]])+COUNTIF(Table1[[#This Row],[S0_1]:[S2_1]],"&lt;"&amp;[[#This Row],[L_1]])</f>
        <v>0</v>
      </c>
      <c r="V166">
        <f>_xlfn.MINIFS(Table1[[#This Row],[S0_1]:[S2_1]],Table1[[#This Row],[S0_1]:[S2_1]],"&gt;="&amp;[[#This Row],[L_1]],Table1[[#This Row],[S0_1]:[S2_1]],"&lt;="&amp;[[#This Row],[U_1]])</f>
        <v>0</v>
      </c>
      <c r="W166">
        <f>_xlfn.MAXIFS(Table1[[#This Row],[S0_1]:[S2_1]],Table1[[#This Row],[S0_1]:[S2_1]],"&gt;="&amp;[[#This Row],[L_1]],Table1[[#This Row],[S0_1]:[S2_1]],"&lt;="&amp;[[#This Row],[U_1]])</f>
        <v>0</v>
      </c>
      <c r="X16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6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66">
        <f>IF([[#This Row],[Std_1]]&gt;0,ROUND([[#This Row],[Range_1]]/(6*[[#This Row],[Std_1]]),2),0)</f>
        <v>0</v>
      </c>
      <c r="AA166">
        <f>IF([[#This Row],[Std_1]]&gt;0,ROUND(MIN(ABS([[#This Row],[U_1]]-[[#This Row],[Mean_1]])/(3*[[#This Row],[Std_1]]),ABS([[#This Row],[Mean_1]]-[[#This Row],[L_1]])/(3*[[#This Row],[Std_1]])),2),0)</f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I166">
        <v>4895000000</v>
      </c>
      <c r="AJ166">
        <v>4895000000</v>
      </c>
      <c r="AK166">
        <v>4895000000</v>
      </c>
      <c r="AM166">
        <v>4500000000</v>
      </c>
      <c r="AN166">
        <v>2000000000</v>
      </c>
      <c r="AO166">
        <v>7000000000</v>
      </c>
      <c r="AP166">
        <v>2000000000</v>
      </c>
      <c r="AQ166">
        <v>7000000000</v>
      </c>
      <c r="AR166">
        <f>1</f>
        <v>0</v>
      </c>
      <c r="AS166">
        <f>1</f>
        <v>0</v>
      </c>
      <c r="AT16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6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66">
        <f>[[#This Row],[U_2]]-[[#This Row],[L_2]]</f>
        <v>0</v>
      </c>
      <c r="AW166">
        <f>COUNTIF(Table1[[#This Row],[S0_2]:[S1_2]],"&gt;"&amp;[[#This Row],[U_2]])+COUNTIF(Table1[[#This Row],[S0_2]:[S1_2]],"&lt;"&amp;[[#This Row],[L_2]])</f>
        <v>0</v>
      </c>
      <c r="AY166">
        <f>_xlfn.MINIFS(Table1[[#This Row],[S0_2]:[S1_2]],Table1[[#This Row],[S0_2]:[S1_2]],"&gt;="&amp;[[#This Row],[L_2]],Table1[[#This Row],[S0_2]:[S1_2]],"&lt;="&amp;[[#This Row],[U_2]])</f>
        <v>0</v>
      </c>
      <c r="AZ166">
        <f>_xlfn.MAXIFS(Table1[[#This Row],[S0_2]:[S1_2]],Table1[[#This Row],[S0_2]:[S1_2]],"&gt;="&amp;[[#This Row],[L_2]],Table1[[#This Row],[S0_2]:[S1_2]],"&lt;="&amp;[[#This Row],[U_2]])</f>
        <v>0</v>
      </c>
      <c r="BA16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6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66">
        <f>IF([[#This Row],[Std_2]]&gt;0,ROUND([[#This Row],[Range_2]]/(6*[[#This Row],[Std_2]]),2),0)</f>
        <v>0</v>
      </c>
      <c r="BD166">
        <f>IF([[#This Row],[Std_2]]&gt;0,ROUND(MIN(ABS([[#This Row],[U_2]]-[[#This Row],[Mean_2]])/(3*[[#This Row],[Std_2]]),ABS([[#This Row],[Mean_2]]-[[#This Row],[L_2]])/(3*[[#This Row],[Std_2]])),2),0)</f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L166">
        <v>4895000000</v>
      </c>
      <c r="BM166">
        <v>4895000000</v>
      </c>
      <c r="BO166" t="s">
        <v>83</v>
      </c>
      <c r="BP166" t="s">
        <v>90</v>
      </c>
    </row>
    <row r="167" spans="1:68">
      <c r="A167" t="s">
        <v>277</v>
      </c>
      <c r="B167" t="s">
        <v>70</v>
      </c>
      <c r="C167" t="s">
        <v>71</v>
      </c>
      <c r="D167" t="s">
        <v>278</v>
      </c>
      <c r="J167">
        <v>4500000000</v>
      </c>
      <c r="K167">
        <v>2000000000</v>
      </c>
      <c r="L167">
        <v>7000000000</v>
      </c>
      <c r="M167">
        <v>2000000000</v>
      </c>
      <c r="N167">
        <v>7000000000</v>
      </c>
      <c r="O167">
        <f>1</f>
        <v>0</v>
      </c>
      <c r="P167">
        <f>1</f>
        <v>0</v>
      </c>
      <c r="Q16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6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67">
        <f>[[#This Row],[U_1]]-[[#This Row],[L_1]]</f>
        <v>0</v>
      </c>
      <c r="T167">
        <f>COUNTIF(Table1[[#This Row],[S0_1]:[S2_1]],"&gt;"&amp;[[#This Row],[U_1]])+COUNTIF(Table1[[#This Row],[S0_1]:[S2_1]],"&lt;"&amp;[[#This Row],[L_1]])</f>
        <v>0</v>
      </c>
      <c r="V167">
        <f>_xlfn.MINIFS(Table1[[#This Row],[S0_1]:[S2_1]],Table1[[#This Row],[S0_1]:[S2_1]],"&gt;="&amp;[[#This Row],[L_1]],Table1[[#This Row],[S0_1]:[S2_1]],"&lt;="&amp;[[#This Row],[U_1]])</f>
        <v>0</v>
      </c>
      <c r="W167">
        <f>_xlfn.MAXIFS(Table1[[#This Row],[S0_1]:[S2_1]],Table1[[#This Row],[S0_1]:[S2_1]],"&gt;="&amp;[[#This Row],[L_1]],Table1[[#This Row],[S0_1]:[S2_1]],"&lt;="&amp;[[#This Row],[U_1]])</f>
        <v>0</v>
      </c>
      <c r="X16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6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67">
        <f>IF([[#This Row],[Std_1]]&gt;0,ROUND([[#This Row],[Range_1]]/(6*[[#This Row],[Std_1]]),2),0)</f>
        <v>0</v>
      </c>
      <c r="AA167">
        <f>IF([[#This Row],[Std_1]]&gt;0,ROUND(MIN(ABS([[#This Row],[U_1]]-[[#This Row],[Mean_1]])/(3*[[#This Row],[Std_1]]),ABS([[#This Row],[Mean_1]]-[[#This Row],[L_1]])/(3*[[#This Row],[Std_1]])),2),0)</f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I167">
        <v>4374000000</v>
      </c>
      <c r="AJ167">
        <v>4374000000</v>
      </c>
      <c r="AK167">
        <v>4374000000</v>
      </c>
      <c r="AM167">
        <v>4500000000</v>
      </c>
      <c r="AN167">
        <v>2000000000</v>
      </c>
      <c r="AO167">
        <v>7000000000</v>
      </c>
      <c r="AP167">
        <v>2000000000</v>
      </c>
      <c r="AQ167">
        <v>7000000000</v>
      </c>
      <c r="AR167">
        <f>1</f>
        <v>0</v>
      </c>
      <c r="AS167">
        <f>1</f>
        <v>0</v>
      </c>
      <c r="AT16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6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67">
        <f>[[#This Row],[U_2]]-[[#This Row],[L_2]]</f>
        <v>0</v>
      </c>
      <c r="AW167">
        <f>COUNTIF(Table1[[#This Row],[S0_2]:[S1_2]],"&gt;"&amp;[[#This Row],[U_2]])+COUNTIF(Table1[[#This Row],[S0_2]:[S1_2]],"&lt;"&amp;[[#This Row],[L_2]])</f>
        <v>0</v>
      </c>
      <c r="AY167">
        <f>_xlfn.MINIFS(Table1[[#This Row],[S0_2]:[S1_2]],Table1[[#This Row],[S0_2]:[S1_2]],"&gt;="&amp;[[#This Row],[L_2]],Table1[[#This Row],[S0_2]:[S1_2]],"&lt;="&amp;[[#This Row],[U_2]])</f>
        <v>0</v>
      </c>
      <c r="AZ167">
        <f>_xlfn.MAXIFS(Table1[[#This Row],[S0_2]:[S1_2]],Table1[[#This Row],[S0_2]:[S1_2]],"&gt;="&amp;[[#This Row],[L_2]],Table1[[#This Row],[S0_2]:[S1_2]],"&lt;="&amp;[[#This Row],[U_2]])</f>
        <v>0</v>
      </c>
      <c r="BA16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6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67">
        <f>IF([[#This Row],[Std_2]]&gt;0,ROUND([[#This Row],[Range_2]]/(6*[[#This Row],[Std_2]]),2),0)</f>
        <v>0</v>
      </c>
      <c r="BD167">
        <f>IF([[#This Row],[Std_2]]&gt;0,ROUND(MIN(ABS([[#This Row],[U_2]]-[[#This Row],[Mean_2]])/(3*[[#This Row],[Std_2]]),ABS([[#This Row],[Mean_2]]-[[#This Row],[L_2]])/(3*[[#This Row],[Std_2]])),2),0)</f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L167">
        <v>4374000000</v>
      </c>
      <c r="BM167">
        <v>4374000000</v>
      </c>
      <c r="BO167" t="s">
        <v>96</v>
      </c>
      <c r="BP167" t="s">
        <v>74</v>
      </c>
    </row>
    <row r="168" spans="1:68">
      <c r="A168" t="s">
        <v>279</v>
      </c>
      <c r="B168" t="s">
        <v>70</v>
      </c>
      <c r="C168" t="s">
        <v>71</v>
      </c>
      <c r="D168" t="s">
        <v>280</v>
      </c>
      <c r="J168">
        <v>4500000000</v>
      </c>
      <c r="K168">
        <v>2000000000</v>
      </c>
      <c r="L168">
        <v>7000000000</v>
      </c>
      <c r="M168">
        <v>2000000000</v>
      </c>
      <c r="N168">
        <v>7000000000</v>
      </c>
      <c r="O168">
        <f>1</f>
        <v>0</v>
      </c>
      <c r="P168">
        <f>1</f>
        <v>0</v>
      </c>
      <c r="Q16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6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68">
        <f>[[#This Row],[U_1]]-[[#This Row],[L_1]]</f>
        <v>0</v>
      </c>
      <c r="T168">
        <f>COUNTIF(Table1[[#This Row],[S0_1]:[S2_1]],"&gt;"&amp;[[#This Row],[U_1]])+COUNTIF(Table1[[#This Row],[S0_1]:[S2_1]],"&lt;"&amp;[[#This Row],[L_1]])</f>
        <v>0</v>
      </c>
      <c r="V168">
        <f>_xlfn.MINIFS(Table1[[#This Row],[S0_1]:[S2_1]],Table1[[#This Row],[S0_1]:[S2_1]],"&gt;="&amp;[[#This Row],[L_1]],Table1[[#This Row],[S0_1]:[S2_1]],"&lt;="&amp;[[#This Row],[U_1]])</f>
        <v>0</v>
      </c>
      <c r="W168">
        <f>_xlfn.MAXIFS(Table1[[#This Row],[S0_1]:[S2_1]],Table1[[#This Row],[S0_1]:[S2_1]],"&gt;="&amp;[[#This Row],[L_1]],Table1[[#This Row],[S0_1]:[S2_1]],"&lt;="&amp;[[#This Row],[U_1]])</f>
        <v>0</v>
      </c>
      <c r="X16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6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68">
        <f>IF([[#This Row],[Std_1]]&gt;0,ROUND([[#This Row],[Range_1]]/(6*[[#This Row],[Std_1]]),2),0)</f>
        <v>0</v>
      </c>
      <c r="AA168">
        <f>IF([[#This Row],[Std_1]]&gt;0,ROUND(MIN(ABS([[#This Row],[U_1]]-[[#This Row],[Mean_1]])/(3*[[#This Row],[Std_1]]),ABS([[#This Row],[Mean_1]]-[[#This Row],[L_1]])/(3*[[#This Row],[Std_1]])),2),0)</f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I168">
        <v>3853000000</v>
      </c>
      <c r="AJ168">
        <v>3853000000</v>
      </c>
      <c r="AK168">
        <v>3853000000</v>
      </c>
      <c r="AM168">
        <v>4500000000</v>
      </c>
      <c r="AN168">
        <v>2000000000</v>
      </c>
      <c r="AO168">
        <v>7000000000</v>
      </c>
      <c r="AP168">
        <v>2000000000</v>
      </c>
      <c r="AQ168">
        <v>7000000000</v>
      </c>
      <c r="AR168">
        <f>1</f>
        <v>0</v>
      </c>
      <c r="AS168">
        <f>1</f>
        <v>0</v>
      </c>
      <c r="AT16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6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68">
        <f>[[#This Row],[U_2]]-[[#This Row],[L_2]]</f>
        <v>0</v>
      </c>
      <c r="AW168">
        <f>COUNTIF(Table1[[#This Row],[S0_2]:[S1_2]],"&gt;"&amp;[[#This Row],[U_2]])+COUNTIF(Table1[[#This Row],[S0_2]:[S1_2]],"&lt;"&amp;[[#This Row],[L_2]])</f>
        <v>0</v>
      </c>
      <c r="AY168">
        <f>_xlfn.MINIFS(Table1[[#This Row],[S0_2]:[S1_2]],Table1[[#This Row],[S0_2]:[S1_2]],"&gt;="&amp;[[#This Row],[L_2]],Table1[[#This Row],[S0_2]:[S1_2]],"&lt;="&amp;[[#This Row],[U_2]])</f>
        <v>0</v>
      </c>
      <c r="AZ168">
        <f>_xlfn.MAXIFS(Table1[[#This Row],[S0_2]:[S1_2]],Table1[[#This Row],[S0_2]:[S1_2]],"&gt;="&amp;[[#This Row],[L_2]],Table1[[#This Row],[S0_2]:[S1_2]],"&lt;="&amp;[[#This Row],[U_2]])</f>
        <v>0</v>
      </c>
      <c r="BA16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6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68">
        <f>IF([[#This Row],[Std_2]]&gt;0,ROUND([[#This Row],[Range_2]]/(6*[[#This Row],[Std_2]]),2),0)</f>
        <v>0</v>
      </c>
      <c r="BD168">
        <f>IF([[#This Row],[Std_2]]&gt;0,ROUND(MIN(ABS([[#This Row],[U_2]]-[[#This Row],[Mean_2]])/(3*[[#This Row],[Std_2]]),ABS([[#This Row],[Mean_2]]-[[#This Row],[L_2]])/(3*[[#This Row],[Std_2]])),2),0)</f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L168">
        <v>3853000000</v>
      </c>
      <c r="BM168">
        <v>3853000000</v>
      </c>
      <c r="BO168" t="s">
        <v>73</v>
      </c>
      <c r="BP168" t="s">
        <v>105</v>
      </c>
    </row>
    <row r="169" spans="1:68">
      <c r="A169" t="s">
        <v>281</v>
      </c>
      <c r="B169" t="s">
        <v>70</v>
      </c>
      <c r="C169" t="s">
        <v>71</v>
      </c>
      <c r="D169" t="s">
        <v>282</v>
      </c>
      <c r="J169">
        <v>4500000000</v>
      </c>
      <c r="K169">
        <v>2000000000</v>
      </c>
      <c r="L169">
        <v>7000000000</v>
      </c>
      <c r="M169">
        <v>2000000000</v>
      </c>
      <c r="N169">
        <v>7000000000</v>
      </c>
      <c r="O169">
        <f>1</f>
        <v>0</v>
      </c>
      <c r="P169">
        <f>1</f>
        <v>0</v>
      </c>
      <c r="Q16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6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69">
        <f>[[#This Row],[U_1]]-[[#This Row],[L_1]]</f>
        <v>0</v>
      </c>
      <c r="T169">
        <f>COUNTIF(Table1[[#This Row],[S0_1]:[S2_1]],"&gt;"&amp;[[#This Row],[U_1]])+COUNTIF(Table1[[#This Row],[S0_1]:[S2_1]],"&lt;"&amp;[[#This Row],[L_1]])</f>
        <v>0</v>
      </c>
      <c r="V169">
        <f>_xlfn.MINIFS(Table1[[#This Row],[S0_1]:[S2_1]],Table1[[#This Row],[S0_1]:[S2_1]],"&gt;="&amp;[[#This Row],[L_1]],Table1[[#This Row],[S0_1]:[S2_1]],"&lt;="&amp;[[#This Row],[U_1]])</f>
        <v>0</v>
      </c>
      <c r="W169">
        <f>_xlfn.MAXIFS(Table1[[#This Row],[S0_1]:[S2_1]],Table1[[#This Row],[S0_1]:[S2_1]],"&gt;="&amp;[[#This Row],[L_1]],Table1[[#This Row],[S0_1]:[S2_1]],"&lt;="&amp;[[#This Row],[U_1]])</f>
        <v>0</v>
      </c>
      <c r="X16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6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69">
        <f>IF([[#This Row],[Std_1]]&gt;0,ROUND([[#This Row],[Range_1]]/(6*[[#This Row],[Std_1]]),2),0)</f>
        <v>0</v>
      </c>
      <c r="AA169">
        <f>IF([[#This Row],[Std_1]]&gt;0,ROUND(MIN(ABS([[#This Row],[U_1]]-[[#This Row],[Mean_1]])/(3*[[#This Row],[Std_1]]),ABS([[#This Row],[Mean_1]]-[[#This Row],[L_1]])/(3*[[#This Row],[Std_1]])),2),0)</f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I169">
        <v>3333000000</v>
      </c>
      <c r="AJ169">
        <v>3333000000</v>
      </c>
      <c r="AK169">
        <v>3333000000</v>
      </c>
      <c r="AM169">
        <v>4500000000</v>
      </c>
      <c r="AN169">
        <v>2000000000</v>
      </c>
      <c r="AO169">
        <v>7000000000</v>
      </c>
      <c r="AP169">
        <v>2000000000</v>
      </c>
      <c r="AQ169">
        <v>7000000000</v>
      </c>
      <c r="AR169">
        <f>1</f>
        <v>0</v>
      </c>
      <c r="AS169">
        <f>1</f>
        <v>0</v>
      </c>
      <c r="AT16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6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69">
        <f>[[#This Row],[U_2]]-[[#This Row],[L_2]]</f>
        <v>0</v>
      </c>
      <c r="AW169">
        <f>COUNTIF(Table1[[#This Row],[S0_2]:[S1_2]],"&gt;"&amp;[[#This Row],[U_2]])+COUNTIF(Table1[[#This Row],[S0_2]:[S1_2]],"&lt;"&amp;[[#This Row],[L_2]])</f>
        <v>0</v>
      </c>
      <c r="AY169">
        <f>_xlfn.MINIFS(Table1[[#This Row],[S0_2]:[S1_2]],Table1[[#This Row],[S0_2]:[S1_2]],"&gt;="&amp;[[#This Row],[L_2]],Table1[[#This Row],[S0_2]:[S1_2]],"&lt;="&amp;[[#This Row],[U_2]])</f>
        <v>0</v>
      </c>
      <c r="AZ169">
        <f>_xlfn.MAXIFS(Table1[[#This Row],[S0_2]:[S1_2]],Table1[[#This Row],[S0_2]:[S1_2]],"&gt;="&amp;[[#This Row],[L_2]],Table1[[#This Row],[S0_2]:[S1_2]],"&lt;="&amp;[[#This Row],[U_2]])</f>
        <v>0</v>
      </c>
      <c r="BA16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6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69">
        <f>IF([[#This Row],[Std_2]]&gt;0,ROUND([[#This Row],[Range_2]]/(6*[[#This Row],[Std_2]]),2),0)</f>
        <v>0</v>
      </c>
      <c r="BD169">
        <f>IF([[#This Row],[Std_2]]&gt;0,ROUND(MIN(ABS([[#This Row],[U_2]]-[[#This Row],[Mean_2]])/(3*[[#This Row],[Std_2]]),ABS([[#This Row],[Mean_2]]-[[#This Row],[L_2]])/(3*[[#This Row],[Std_2]])),2),0)</f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L169">
        <v>3333000000</v>
      </c>
      <c r="BM169">
        <v>3333000000</v>
      </c>
      <c r="BO169" t="s">
        <v>73</v>
      </c>
      <c r="BP169" t="s">
        <v>108</v>
      </c>
    </row>
    <row r="170" spans="1:68">
      <c r="A170" t="s">
        <v>283</v>
      </c>
      <c r="B170" t="s">
        <v>70</v>
      </c>
      <c r="C170" t="s">
        <v>71</v>
      </c>
      <c r="D170" t="s">
        <v>284</v>
      </c>
      <c r="J170">
        <v>4500000000</v>
      </c>
      <c r="K170">
        <v>2000000000</v>
      </c>
      <c r="L170">
        <v>7000000000</v>
      </c>
      <c r="M170">
        <v>2000000000</v>
      </c>
      <c r="N170">
        <v>7000000000</v>
      </c>
      <c r="O170">
        <f>1</f>
        <v>0</v>
      </c>
      <c r="P170">
        <f>1</f>
        <v>0</v>
      </c>
      <c r="Q17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7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70">
        <f>[[#This Row],[U_1]]-[[#This Row],[L_1]]</f>
        <v>0</v>
      </c>
      <c r="T170">
        <f>COUNTIF(Table1[[#This Row],[S0_1]:[S2_1]],"&gt;"&amp;[[#This Row],[U_1]])+COUNTIF(Table1[[#This Row],[S0_1]:[S2_1]],"&lt;"&amp;[[#This Row],[L_1]])</f>
        <v>0</v>
      </c>
      <c r="V170">
        <f>_xlfn.MINIFS(Table1[[#This Row],[S0_1]:[S2_1]],Table1[[#This Row],[S0_1]:[S2_1]],"&gt;="&amp;[[#This Row],[L_1]],Table1[[#This Row],[S0_1]:[S2_1]],"&lt;="&amp;[[#This Row],[U_1]])</f>
        <v>0</v>
      </c>
      <c r="W170">
        <f>_xlfn.MAXIFS(Table1[[#This Row],[S0_1]:[S2_1]],Table1[[#This Row],[S0_1]:[S2_1]],"&gt;="&amp;[[#This Row],[L_1]],Table1[[#This Row],[S0_1]:[S2_1]],"&lt;="&amp;[[#This Row],[U_1]])</f>
        <v>0</v>
      </c>
      <c r="X17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7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70">
        <f>IF([[#This Row],[Std_1]]&gt;0,ROUND([[#This Row],[Range_1]]/(6*[[#This Row],[Std_1]]),2),0)</f>
        <v>0</v>
      </c>
      <c r="AA170">
        <f>IF([[#This Row],[Std_1]]&gt;0,ROUND(MIN(ABS([[#This Row],[U_1]]-[[#This Row],[Mean_1]])/(3*[[#This Row],[Std_1]]),ABS([[#This Row],[Mean_1]]-[[#This Row],[L_1]])/(3*[[#This Row],[Std_1]])),2),0)</f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I170">
        <v>3073000000</v>
      </c>
      <c r="AJ170">
        <v>3073000000</v>
      </c>
      <c r="AK170">
        <v>3073000000</v>
      </c>
      <c r="AM170">
        <v>4500000000</v>
      </c>
      <c r="AN170">
        <v>2000000000</v>
      </c>
      <c r="AO170">
        <v>7000000000</v>
      </c>
      <c r="AP170">
        <v>2000000000</v>
      </c>
      <c r="AQ170">
        <v>7000000000</v>
      </c>
      <c r="AR170">
        <f>1</f>
        <v>0</v>
      </c>
      <c r="AS170">
        <f>1</f>
        <v>0</v>
      </c>
      <c r="AT17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7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70">
        <f>[[#This Row],[U_2]]-[[#This Row],[L_2]]</f>
        <v>0</v>
      </c>
      <c r="AW170">
        <f>COUNTIF(Table1[[#This Row],[S0_2]:[S1_2]],"&gt;"&amp;[[#This Row],[U_2]])+COUNTIF(Table1[[#This Row],[S0_2]:[S1_2]],"&lt;"&amp;[[#This Row],[L_2]])</f>
        <v>0</v>
      </c>
      <c r="AY170">
        <f>_xlfn.MINIFS(Table1[[#This Row],[S0_2]:[S1_2]],Table1[[#This Row],[S0_2]:[S1_2]],"&gt;="&amp;[[#This Row],[L_2]],Table1[[#This Row],[S0_2]:[S1_2]],"&lt;="&amp;[[#This Row],[U_2]])</f>
        <v>0</v>
      </c>
      <c r="AZ170">
        <f>_xlfn.MAXIFS(Table1[[#This Row],[S0_2]:[S1_2]],Table1[[#This Row],[S0_2]:[S1_2]],"&gt;="&amp;[[#This Row],[L_2]],Table1[[#This Row],[S0_2]:[S1_2]],"&lt;="&amp;[[#This Row],[U_2]])</f>
        <v>0</v>
      </c>
      <c r="BA17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7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70">
        <f>IF([[#This Row],[Std_2]]&gt;0,ROUND([[#This Row],[Range_2]]/(6*[[#This Row],[Std_2]]),2),0)</f>
        <v>0</v>
      </c>
      <c r="BD170">
        <f>IF([[#This Row],[Std_2]]&gt;0,ROUND(MIN(ABS([[#This Row],[U_2]]-[[#This Row],[Mean_2]])/(3*[[#This Row],[Std_2]]),ABS([[#This Row],[Mean_2]]-[[#This Row],[L_2]])/(3*[[#This Row],[Std_2]])),2),0)</f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L170">
        <v>3073000000</v>
      </c>
      <c r="BM170">
        <v>3073000000</v>
      </c>
      <c r="BO170" t="s">
        <v>96</v>
      </c>
      <c r="BP170" t="s">
        <v>80</v>
      </c>
    </row>
    <row r="171" spans="1:68">
      <c r="A171" t="s">
        <v>285</v>
      </c>
      <c r="B171" t="s">
        <v>70</v>
      </c>
      <c r="C171" t="s">
        <v>71</v>
      </c>
      <c r="D171" t="s">
        <v>286</v>
      </c>
      <c r="J171">
        <v>4500000000</v>
      </c>
      <c r="K171">
        <v>2000000000</v>
      </c>
      <c r="L171">
        <v>7000000000</v>
      </c>
      <c r="M171">
        <v>2000000000</v>
      </c>
      <c r="N171">
        <v>7000000000</v>
      </c>
      <c r="O171">
        <f>1</f>
        <v>0</v>
      </c>
      <c r="P171">
        <f>1</f>
        <v>0</v>
      </c>
      <c r="Q17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7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71">
        <f>[[#This Row],[U_1]]-[[#This Row],[L_1]]</f>
        <v>0</v>
      </c>
      <c r="T171">
        <f>COUNTIF(Table1[[#This Row],[S0_1]:[S2_1]],"&gt;"&amp;[[#This Row],[U_1]])+COUNTIF(Table1[[#This Row],[S0_1]:[S2_1]],"&lt;"&amp;[[#This Row],[L_1]])</f>
        <v>0</v>
      </c>
      <c r="V171">
        <f>_xlfn.MINIFS(Table1[[#This Row],[S0_1]:[S2_1]],Table1[[#This Row],[S0_1]:[S2_1]],"&gt;="&amp;[[#This Row],[L_1]],Table1[[#This Row],[S0_1]:[S2_1]],"&lt;="&amp;[[#This Row],[U_1]])</f>
        <v>0</v>
      </c>
      <c r="W171">
        <f>_xlfn.MAXIFS(Table1[[#This Row],[S0_1]:[S2_1]],Table1[[#This Row],[S0_1]:[S2_1]],"&gt;="&amp;[[#This Row],[L_1]],Table1[[#This Row],[S0_1]:[S2_1]],"&lt;="&amp;[[#This Row],[U_1]])</f>
        <v>0</v>
      </c>
      <c r="X17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7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71">
        <f>IF([[#This Row],[Std_1]]&gt;0,ROUND([[#This Row],[Range_1]]/(6*[[#This Row],[Std_1]]),2),0)</f>
        <v>0</v>
      </c>
      <c r="AA171">
        <f>IF([[#This Row],[Std_1]]&gt;0,ROUND(MIN(ABS([[#This Row],[U_1]]-[[#This Row],[Mean_1]])/(3*[[#This Row],[Std_1]]),ABS([[#This Row],[Mean_1]]-[[#This Row],[L_1]])/(3*[[#This Row],[Std_1]])),2),0)</f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I171">
        <v>3332000000</v>
      </c>
      <c r="AJ171">
        <v>3332000000</v>
      </c>
      <c r="AK171">
        <v>3332000000</v>
      </c>
      <c r="AM171">
        <v>4500000000</v>
      </c>
      <c r="AN171">
        <v>2000000000</v>
      </c>
      <c r="AO171">
        <v>7000000000</v>
      </c>
      <c r="AP171">
        <v>2000000000</v>
      </c>
      <c r="AQ171">
        <v>7000000000</v>
      </c>
      <c r="AR171">
        <f>1</f>
        <v>0</v>
      </c>
      <c r="AS171">
        <f>1</f>
        <v>0</v>
      </c>
      <c r="AT17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7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71">
        <f>[[#This Row],[U_2]]-[[#This Row],[L_2]]</f>
        <v>0</v>
      </c>
      <c r="AW171">
        <f>COUNTIF(Table1[[#This Row],[S0_2]:[S1_2]],"&gt;"&amp;[[#This Row],[U_2]])+COUNTIF(Table1[[#This Row],[S0_2]:[S1_2]],"&lt;"&amp;[[#This Row],[L_2]])</f>
        <v>0</v>
      </c>
      <c r="AY171">
        <f>_xlfn.MINIFS(Table1[[#This Row],[S0_2]:[S1_2]],Table1[[#This Row],[S0_2]:[S1_2]],"&gt;="&amp;[[#This Row],[L_2]],Table1[[#This Row],[S0_2]:[S1_2]],"&lt;="&amp;[[#This Row],[U_2]])</f>
        <v>0</v>
      </c>
      <c r="AZ171">
        <f>_xlfn.MAXIFS(Table1[[#This Row],[S0_2]:[S1_2]],Table1[[#This Row],[S0_2]:[S1_2]],"&gt;="&amp;[[#This Row],[L_2]],Table1[[#This Row],[S0_2]:[S1_2]],"&lt;="&amp;[[#This Row],[U_2]])</f>
        <v>0</v>
      </c>
      <c r="BA17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7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71">
        <f>IF([[#This Row],[Std_2]]&gt;0,ROUND([[#This Row],[Range_2]]/(6*[[#This Row],[Std_2]]),2),0)</f>
        <v>0</v>
      </c>
      <c r="BD171">
        <f>IF([[#This Row],[Std_2]]&gt;0,ROUND(MIN(ABS([[#This Row],[U_2]]-[[#This Row],[Mean_2]])/(3*[[#This Row],[Std_2]]),ABS([[#This Row],[Mean_2]]-[[#This Row],[L_2]])/(3*[[#This Row],[Std_2]])),2),0)</f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L171">
        <v>3332000000</v>
      </c>
      <c r="BM171">
        <v>3332000000</v>
      </c>
      <c r="BO171" t="s">
        <v>83</v>
      </c>
      <c r="BP171" t="s">
        <v>108</v>
      </c>
    </row>
    <row r="172" spans="1:68">
      <c r="A172" t="s">
        <v>287</v>
      </c>
      <c r="B172" t="s">
        <v>70</v>
      </c>
      <c r="C172" t="s">
        <v>71</v>
      </c>
      <c r="D172" t="s">
        <v>288</v>
      </c>
      <c r="J172">
        <v>4500000000</v>
      </c>
      <c r="K172">
        <v>2000000000</v>
      </c>
      <c r="L172">
        <v>7000000000</v>
      </c>
      <c r="M172">
        <v>2000000000</v>
      </c>
      <c r="N172">
        <v>7000000000</v>
      </c>
      <c r="O172">
        <f>1</f>
        <v>0</v>
      </c>
      <c r="P172">
        <f>1</f>
        <v>0</v>
      </c>
      <c r="Q17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7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72">
        <f>[[#This Row],[U_1]]-[[#This Row],[L_1]]</f>
        <v>0</v>
      </c>
      <c r="T172">
        <f>COUNTIF(Table1[[#This Row],[S0_1]:[S2_1]],"&gt;"&amp;[[#This Row],[U_1]])+COUNTIF(Table1[[#This Row],[S0_1]:[S2_1]],"&lt;"&amp;[[#This Row],[L_1]])</f>
        <v>0</v>
      </c>
      <c r="V172">
        <f>_xlfn.MINIFS(Table1[[#This Row],[S0_1]:[S2_1]],Table1[[#This Row],[S0_1]:[S2_1]],"&gt;="&amp;[[#This Row],[L_1]],Table1[[#This Row],[S0_1]:[S2_1]],"&lt;="&amp;[[#This Row],[U_1]])</f>
        <v>0</v>
      </c>
      <c r="W172">
        <f>_xlfn.MAXIFS(Table1[[#This Row],[S0_1]:[S2_1]],Table1[[#This Row],[S0_1]:[S2_1]],"&gt;="&amp;[[#This Row],[L_1]],Table1[[#This Row],[S0_1]:[S2_1]],"&lt;="&amp;[[#This Row],[U_1]])</f>
        <v>0</v>
      </c>
      <c r="X17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7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72">
        <f>IF([[#This Row],[Std_1]]&gt;0,ROUND([[#This Row],[Range_1]]/(6*[[#This Row],[Std_1]]),2),0)</f>
        <v>0</v>
      </c>
      <c r="AA172">
        <f>IF([[#This Row],[Std_1]]&gt;0,ROUND(MIN(ABS([[#This Row],[U_1]]-[[#This Row],[Mean_1]])/(3*[[#This Row],[Std_1]]),ABS([[#This Row],[Mean_1]]-[[#This Row],[L_1]])/(3*[[#This Row],[Std_1]])),2),0)</f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I172">
        <v>3851000000</v>
      </c>
      <c r="AJ172">
        <v>3851000000</v>
      </c>
      <c r="AK172">
        <v>3851000000</v>
      </c>
      <c r="AM172">
        <v>4500000000</v>
      </c>
      <c r="AN172">
        <v>2000000000</v>
      </c>
      <c r="AO172">
        <v>7000000000</v>
      </c>
      <c r="AP172">
        <v>2000000000</v>
      </c>
      <c r="AQ172">
        <v>7000000000</v>
      </c>
      <c r="AR172">
        <f>1</f>
        <v>0</v>
      </c>
      <c r="AS172">
        <f>1</f>
        <v>0</v>
      </c>
      <c r="AT17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7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72">
        <f>[[#This Row],[U_2]]-[[#This Row],[L_2]]</f>
        <v>0</v>
      </c>
      <c r="AW172">
        <f>COUNTIF(Table1[[#This Row],[S0_2]:[S1_2]],"&gt;"&amp;[[#This Row],[U_2]])+COUNTIF(Table1[[#This Row],[S0_2]:[S1_2]],"&lt;"&amp;[[#This Row],[L_2]])</f>
        <v>0</v>
      </c>
      <c r="AY172">
        <f>_xlfn.MINIFS(Table1[[#This Row],[S0_2]:[S1_2]],Table1[[#This Row],[S0_2]:[S1_2]],"&gt;="&amp;[[#This Row],[L_2]],Table1[[#This Row],[S0_2]:[S1_2]],"&lt;="&amp;[[#This Row],[U_2]])</f>
        <v>0</v>
      </c>
      <c r="AZ172">
        <f>_xlfn.MAXIFS(Table1[[#This Row],[S0_2]:[S1_2]],Table1[[#This Row],[S0_2]:[S1_2]],"&gt;="&amp;[[#This Row],[L_2]],Table1[[#This Row],[S0_2]:[S1_2]],"&lt;="&amp;[[#This Row],[U_2]])</f>
        <v>0</v>
      </c>
      <c r="BA17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7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72">
        <f>IF([[#This Row],[Std_2]]&gt;0,ROUND([[#This Row],[Range_2]]/(6*[[#This Row],[Std_2]]),2),0)</f>
        <v>0</v>
      </c>
      <c r="BD172">
        <f>IF([[#This Row],[Std_2]]&gt;0,ROUND(MIN(ABS([[#This Row],[U_2]]-[[#This Row],[Mean_2]])/(3*[[#This Row],[Std_2]]),ABS([[#This Row],[Mean_2]]-[[#This Row],[L_2]])/(3*[[#This Row],[Std_2]])),2),0)</f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L172">
        <v>3851000000</v>
      </c>
      <c r="BM172">
        <v>3851000000</v>
      </c>
      <c r="BO172" t="s">
        <v>83</v>
      </c>
      <c r="BP172" t="s">
        <v>105</v>
      </c>
    </row>
    <row r="173" spans="1:68">
      <c r="A173" t="s">
        <v>289</v>
      </c>
      <c r="B173" t="s">
        <v>116</v>
      </c>
      <c r="C173" t="s">
        <v>71</v>
      </c>
      <c r="D173" t="s">
        <v>256</v>
      </c>
      <c r="J173">
        <v>4500000000</v>
      </c>
      <c r="K173">
        <v>2000000000</v>
      </c>
      <c r="L173">
        <v>7000000000</v>
      </c>
      <c r="M173">
        <v>2000000000</v>
      </c>
      <c r="N173">
        <v>7000000000</v>
      </c>
      <c r="O173">
        <f>1</f>
        <v>0</v>
      </c>
      <c r="P173">
        <f>1</f>
        <v>0</v>
      </c>
      <c r="Q17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7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73">
        <f>[[#This Row],[U_1]]-[[#This Row],[L_1]]</f>
        <v>0</v>
      </c>
      <c r="T173">
        <f>COUNTIF(Table1[[#This Row],[S0_1]:[S2_1]],"&gt;"&amp;[[#This Row],[U_1]])+COUNTIF(Table1[[#This Row],[S0_1]:[S2_1]],"&lt;"&amp;[[#This Row],[L_1]])</f>
        <v>0</v>
      </c>
      <c r="V173">
        <f>_xlfn.MINIFS(Table1[[#This Row],[S0_1]:[S2_1]],Table1[[#This Row],[S0_1]:[S2_1]],"&gt;="&amp;[[#This Row],[L_1]],Table1[[#This Row],[S0_1]:[S2_1]],"&lt;="&amp;[[#This Row],[U_1]])</f>
        <v>0</v>
      </c>
      <c r="W173">
        <f>_xlfn.MAXIFS(Table1[[#This Row],[S0_1]:[S2_1]],Table1[[#This Row],[S0_1]:[S2_1]],"&gt;="&amp;[[#This Row],[L_1]],Table1[[#This Row],[S0_1]:[S2_1]],"&lt;="&amp;[[#This Row],[U_1]])</f>
        <v>0</v>
      </c>
      <c r="X17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7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73">
        <f>IF([[#This Row],[Std_1]]&gt;0,ROUND([[#This Row],[Range_1]]/(6*[[#This Row],[Std_1]]),2),0)</f>
        <v>0</v>
      </c>
      <c r="AA173">
        <f>IF([[#This Row],[Std_1]]&gt;0,ROUND(MIN(ABS([[#This Row],[U_1]]-[[#This Row],[Mean_1]])/(3*[[#This Row],[Std_1]]),ABS([[#This Row],[Mean_1]]-[[#This Row],[L_1]])/(3*[[#This Row],[Std_1]])),2),0)</f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I173">
        <v>4289000000</v>
      </c>
      <c r="AJ173">
        <v>4289000000</v>
      </c>
      <c r="AK173">
        <v>4289000000</v>
      </c>
      <c r="AM173">
        <v>4500000000</v>
      </c>
      <c r="AN173">
        <v>2000000000</v>
      </c>
      <c r="AO173">
        <v>7000000000</v>
      </c>
      <c r="AP173">
        <v>2000000000</v>
      </c>
      <c r="AQ173">
        <v>7000000000</v>
      </c>
      <c r="AR173">
        <f>1</f>
        <v>0</v>
      </c>
      <c r="AS173">
        <f>1</f>
        <v>0</v>
      </c>
      <c r="AT17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7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73">
        <f>[[#This Row],[U_2]]-[[#This Row],[L_2]]</f>
        <v>0</v>
      </c>
      <c r="AW173">
        <f>COUNTIF(Table1[[#This Row],[S0_2]:[S1_2]],"&gt;"&amp;[[#This Row],[U_2]])+COUNTIF(Table1[[#This Row],[S0_2]:[S1_2]],"&lt;"&amp;[[#This Row],[L_2]])</f>
        <v>0</v>
      </c>
      <c r="AY173">
        <f>_xlfn.MINIFS(Table1[[#This Row],[S0_2]:[S1_2]],Table1[[#This Row],[S0_2]:[S1_2]],"&gt;="&amp;[[#This Row],[L_2]],Table1[[#This Row],[S0_2]:[S1_2]],"&lt;="&amp;[[#This Row],[U_2]])</f>
        <v>0</v>
      </c>
      <c r="AZ173">
        <f>_xlfn.MAXIFS(Table1[[#This Row],[S0_2]:[S1_2]],Table1[[#This Row],[S0_2]:[S1_2]],"&gt;="&amp;[[#This Row],[L_2]],Table1[[#This Row],[S0_2]:[S1_2]],"&lt;="&amp;[[#This Row],[U_2]])</f>
        <v>0</v>
      </c>
      <c r="BA17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7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73">
        <f>IF([[#This Row],[Std_2]]&gt;0,ROUND([[#This Row],[Range_2]]/(6*[[#This Row],[Std_2]]),2),0)</f>
        <v>0</v>
      </c>
      <c r="BD173">
        <f>IF([[#This Row],[Std_2]]&gt;0,ROUND(MIN(ABS([[#This Row],[U_2]]-[[#This Row],[Mean_2]])/(3*[[#This Row],[Std_2]]),ABS([[#This Row],[Mean_2]]-[[#This Row],[L_2]])/(3*[[#This Row],[Std_2]])),2),0)</f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L173">
        <v>4289000000</v>
      </c>
      <c r="BM173">
        <v>4289000000</v>
      </c>
      <c r="BO173" t="s">
        <v>73</v>
      </c>
      <c r="BP173" t="s">
        <v>74</v>
      </c>
    </row>
    <row r="174" spans="1:68">
      <c r="A174" t="s">
        <v>290</v>
      </c>
      <c r="B174" t="s">
        <v>116</v>
      </c>
      <c r="C174" t="s">
        <v>71</v>
      </c>
      <c r="D174" t="s">
        <v>258</v>
      </c>
      <c r="J174">
        <v>4500000000</v>
      </c>
      <c r="K174">
        <v>2000000000</v>
      </c>
      <c r="L174">
        <v>7000000000</v>
      </c>
      <c r="M174">
        <v>2000000000</v>
      </c>
      <c r="N174">
        <v>7000000000</v>
      </c>
      <c r="O174">
        <f>1</f>
        <v>0</v>
      </c>
      <c r="P174">
        <f>1</f>
        <v>0</v>
      </c>
      <c r="Q17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7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74">
        <f>[[#This Row],[U_1]]-[[#This Row],[L_1]]</f>
        <v>0</v>
      </c>
      <c r="T174">
        <f>COUNTIF(Table1[[#This Row],[S0_1]:[S2_1]],"&gt;"&amp;[[#This Row],[U_1]])+COUNTIF(Table1[[#This Row],[S0_1]:[S2_1]],"&lt;"&amp;[[#This Row],[L_1]])</f>
        <v>0</v>
      </c>
      <c r="V174">
        <f>_xlfn.MINIFS(Table1[[#This Row],[S0_1]:[S2_1]],Table1[[#This Row],[S0_1]:[S2_1]],"&gt;="&amp;[[#This Row],[L_1]],Table1[[#This Row],[S0_1]:[S2_1]],"&lt;="&amp;[[#This Row],[U_1]])</f>
        <v>0</v>
      </c>
      <c r="W174">
        <f>_xlfn.MAXIFS(Table1[[#This Row],[S0_1]:[S2_1]],Table1[[#This Row],[S0_1]:[S2_1]],"&gt;="&amp;[[#This Row],[L_1]],Table1[[#This Row],[S0_1]:[S2_1]],"&lt;="&amp;[[#This Row],[U_1]])</f>
        <v>0</v>
      </c>
      <c r="X17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7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74">
        <f>IF([[#This Row],[Std_1]]&gt;0,ROUND([[#This Row],[Range_1]]/(6*[[#This Row],[Std_1]]),2),0)</f>
        <v>0</v>
      </c>
      <c r="AA174">
        <f>IF([[#This Row],[Std_1]]&gt;0,ROUND(MIN(ABS([[#This Row],[U_1]]-[[#This Row],[Mean_1]])/(3*[[#This Row],[Std_1]]),ABS([[#This Row],[Mean_1]]-[[#This Row],[L_1]])/(3*[[#This Row],[Std_1]])),2),0)</f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I174">
        <v>5597000000</v>
      </c>
      <c r="AJ174">
        <v>5597000000</v>
      </c>
      <c r="AK174">
        <v>5597000000</v>
      </c>
      <c r="AM174">
        <v>4500000000</v>
      </c>
      <c r="AN174">
        <v>2000000000</v>
      </c>
      <c r="AO174">
        <v>7000000000</v>
      </c>
      <c r="AP174">
        <v>2000000000</v>
      </c>
      <c r="AQ174">
        <v>7000000000</v>
      </c>
      <c r="AR174">
        <f>1</f>
        <v>0</v>
      </c>
      <c r="AS174">
        <f>1</f>
        <v>0</v>
      </c>
      <c r="AT17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7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74">
        <f>[[#This Row],[U_2]]-[[#This Row],[L_2]]</f>
        <v>0</v>
      </c>
      <c r="AW174">
        <f>COUNTIF(Table1[[#This Row],[S0_2]:[S1_2]],"&gt;"&amp;[[#This Row],[U_2]])+COUNTIF(Table1[[#This Row],[S0_2]:[S1_2]],"&lt;"&amp;[[#This Row],[L_2]])</f>
        <v>0</v>
      </c>
      <c r="AY174">
        <f>_xlfn.MINIFS(Table1[[#This Row],[S0_2]:[S1_2]],Table1[[#This Row],[S0_2]:[S1_2]],"&gt;="&amp;[[#This Row],[L_2]],Table1[[#This Row],[S0_2]:[S1_2]],"&lt;="&amp;[[#This Row],[U_2]])</f>
        <v>0</v>
      </c>
      <c r="AZ174">
        <f>_xlfn.MAXIFS(Table1[[#This Row],[S0_2]:[S1_2]],Table1[[#This Row],[S0_2]:[S1_2]],"&gt;="&amp;[[#This Row],[L_2]],Table1[[#This Row],[S0_2]:[S1_2]],"&lt;="&amp;[[#This Row],[U_2]])</f>
        <v>0</v>
      </c>
      <c r="BA17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7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74">
        <f>IF([[#This Row],[Std_2]]&gt;0,ROUND([[#This Row],[Range_2]]/(6*[[#This Row],[Std_2]]),2),0)</f>
        <v>0</v>
      </c>
      <c r="BD174">
        <f>IF([[#This Row],[Std_2]]&gt;0,ROUND(MIN(ABS([[#This Row],[U_2]]-[[#This Row],[Mean_2]])/(3*[[#This Row],[Std_2]]),ABS([[#This Row],[Mean_2]]-[[#This Row],[L_2]])/(3*[[#This Row],[Std_2]])),2),0)</f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L174">
        <v>5597000000</v>
      </c>
      <c r="BM174">
        <v>5597000000</v>
      </c>
      <c r="BO174" t="s">
        <v>73</v>
      </c>
      <c r="BP174" t="s">
        <v>77</v>
      </c>
    </row>
    <row r="175" spans="1:68">
      <c r="A175" t="s">
        <v>291</v>
      </c>
      <c r="B175" t="s">
        <v>116</v>
      </c>
      <c r="C175" t="s">
        <v>71</v>
      </c>
      <c r="D175" t="s">
        <v>260</v>
      </c>
      <c r="J175">
        <v>4500000000</v>
      </c>
      <c r="K175">
        <v>2000000000</v>
      </c>
      <c r="L175">
        <v>7000000000</v>
      </c>
      <c r="M175">
        <v>2000000000</v>
      </c>
      <c r="N175">
        <v>7000000000</v>
      </c>
      <c r="O175">
        <f>1</f>
        <v>0</v>
      </c>
      <c r="P175">
        <f>1</f>
        <v>0</v>
      </c>
      <c r="Q17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7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75">
        <f>[[#This Row],[U_1]]-[[#This Row],[L_1]]</f>
        <v>0</v>
      </c>
      <c r="T175">
        <f>COUNTIF(Table1[[#This Row],[S0_1]:[S2_1]],"&gt;"&amp;[[#This Row],[U_1]])+COUNTIF(Table1[[#This Row],[S0_1]:[S2_1]],"&lt;"&amp;[[#This Row],[L_1]])</f>
        <v>0</v>
      </c>
      <c r="V175">
        <f>_xlfn.MINIFS(Table1[[#This Row],[S0_1]:[S2_1]],Table1[[#This Row],[S0_1]:[S2_1]],"&gt;="&amp;[[#This Row],[L_1]],Table1[[#This Row],[S0_1]:[S2_1]],"&lt;="&amp;[[#This Row],[U_1]])</f>
        <v>0</v>
      </c>
      <c r="W175">
        <f>_xlfn.MAXIFS(Table1[[#This Row],[S0_1]:[S2_1]],Table1[[#This Row],[S0_1]:[S2_1]],"&gt;="&amp;[[#This Row],[L_1]],Table1[[#This Row],[S0_1]:[S2_1]],"&lt;="&amp;[[#This Row],[U_1]])</f>
        <v>0</v>
      </c>
      <c r="X17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7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75">
        <f>IF([[#This Row],[Std_1]]&gt;0,ROUND([[#This Row],[Range_1]]/(6*[[#This Row],[Std_1]]),2),0)</f>
        <v>0</v>
      </c>
      <c r="AA175">
        <f>IF([[#This Row],[Std_1]]&gt;0,ROUND(MIN(ABS([[#This Row],[U_1]]-[[#This Row],[Mean_1]])/(3*[[#This Row],[Std_1]]),ABS([[#This Row],[Mean_1]]-[[#This Row],[L_1]])/(3*[[#This Row],[Std_1]])),2),0)</f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I175">
        <v>2986000000</v>
      </c>
      <c r="AJ175">
        <v>2986000000</v>
      </c>
      <c r="AK175">
        <v>2986000000</v>
      </c>
      <c r="AM175">
        <v>4500000000</v>
      </c>
      <c r="AN175">
        <v>2000000000</v>
      </c>
      <c r="AO175">
        <v>7000000000</v>
      </c>
      <c r="AP175">
        <v>2000000000</v>
      </c>
      <c r="AQ175">
        <v>7000000000</v>
      </c>
      <c r="AR175">
        <f>1</f>
        <v>0</v>
      </c>
      <c r="AS175">
        <f>1</f>
        <v>0</v>
      </c>
      <c r="AT17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7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75">
        <f>[[#This Row],[U_2]]-[[#This Row],[L_2]]</f>
        <v>0</v>
      </c>
      <c r="AW175">
        <f>COUNTIF(Table1[[#This Row],[S0_2]:[S1_2]],"&gt;"&amp;[[#This Row],[U_2]])+COUNTIF(Table1[[#This Row],[S0_2]:[S1_2]],"&lt;"&amp;[[#This Row],[L_2]])</f>
        <v>0</v>
      </c>
      <c r="AY175">
        <f>_xlfn.MINIFS(Table1[[#This Row],[S0_2]:[S1_2]],Table1[[#This Row],[S0_2]:[S1_2]],"&gt;="&amp;[[#This Row],[L_2]],Table1[[#This Row],[S0_2]:[S1_2]],"&lt;="&amp;[[#This Row],[U_2]])</f>
        <v>0</v>
      </c>
      <c r="AZ175">
        <f>_xlfn.MAXIFS(Table1[[#This Row],[S0_2]:[S1_2]],Table1[[#This Row],[S0_2]:[S1_2]],"&gt;="&amp;[[#This Row],[L_2]],Table1[[#This Row],[S0_2]:[S1_2]],"&lt;="&amp;[[#This Row],[U_2]])</f>
        <v>0</v>
      </c>
      <c r="BA17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7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75">
        <f>IF([[#This Row],[Std_2]]&gt;0,ROUND([[#This Row],[Range_2]]/(6*[[#This Row],[Std_2]]),2),0)</f>
        <v>0</v>
      </c>
      <c r="BD175">
        <f>IF([[#This Row],[Std_2]]&gt;0,ROUND(MIN(ABS([[#This Row],[U_2]]-[[#This Row],[Mean_2]])/(3*[[#This Row],[Std_2]]),ABS([[#This Row],[Mean_2]]-[[#This Row],[L_2]])/(3*[[#This Row],[Std_2]])),2),0)</f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L175">
        <v>2986000000</v>
      </c>
      <c r="BM175">
        <v>2986000000</v>
      </c>
      <c r="BO175" t="s">
        <v>73</v>
      </c>
      <c r="BP175" t="s">
        <v>80</v>
      </c>
    </row>
    <row r="176" spans="1:68">
      <c r="A176" t="s">
        <v>292</v>
      </c>
      <c r="B176" t="s">
        <v>116</v>
      </c>
      <c r="C176" t="s">
        <v>71</v>
      </c>
      <c r="D176" t="s">
        <v>262</v>
      </c>
      <c r="J176">
        <v>4500000000</v>
      </c>
      <c r="K176">
        <v>2000000000</v>
      </c>
      <c r="L176">
        <v>7000000000</v>
      </c>
      <c r="M176">
        <v>2000000000</v>
      </c>
      <c r="N176">
        <v>7000000000</v>
      </c>
      <c r="O176">
        <f>1</f>
        <v>0</v>
      </c>
      <c r="P176">
        <f>1</f>
        <v>0</v>
      </c>
      <c r="Q17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7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76">
        <f>[[#This Row],[U_1]]-[[#This Row],[L_1]]</f>
        <v>0</v>
      </c>
      <c r="T176">
        <f>COUNTIF(Table1[[#This Row],[S0_1]:[S2_1]],"&gt;"&amp;[[#This Row],[U_1]])+COUNTIF(Table1[[#This Row],[S0_1]:[S2_1]],"&lt;"&amp;[[#This Row],[L_1]])</f>
        <v>0</v>
      </c>
      <c r="V176">
        <f>_xlfn.MINIFS(Table1[[#This Row],[S0_1]:[S2_1]],Table1[[#This Row],[S0_1]:[S2_1]],"&gt;="&amp;[[#This Row],[L_1]],Table1[[#This Row],[S0_1]:[S2_1]],"&lt;="&amp;[[#This Row],[U_1]])</f>
        <v>0</v>
      </c>
      <c r="W176">
        <f>_xlfn.MAXIFS(Table1[[#This Row],[S0_1]:[S2_1]],Table1[[#This Row],[S0_1]:[S2_1]],"&gt;="&amp;[[#This Row],[L_1]],Table1[[#This Row],[S0_1]:[S2_1]],"&lt;="&amp;[[#This Row],[U_1]])</f>
        <v>0</v>
      </c>
      <c r="X17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7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76">
        <f>IF([[#This Row],[Std_1]]&gt;0,ROUND([[#This Row],[Range_1]]/(6*[[#This Row],[Std_1]]),2),0)</f>
        <v>0</v>
      </c>
      <c r="AA176">
        <f>IF([[#This Row],[Std_1]]&gt;0,ROUND(MIN(ABS([[#This Row],[U_1]]-[[#This Row],[Mean_1]])/(3*[[#This Row],[Std_1]]),ABS([[#This Row],[Mean_1]]-[[#This Row],[L_1]])/(3*[[#This Row],[Std_1]])),2),0)</f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I176">
        <v>5597000000</v>
      </c>
      <c r="AJ176">
        <v>5597000000</v>
      </c>
      <c r="AK176">
        <v>5597000000</v>
      </c>
      <c r="AM176">
        <v>4500000000</v>
      </c>
      <c r="AN176">
        <v>2000000000</v>
      </c>
      <c r="AO176">
        <v>7000000000</v>
      </c>
      <c r="AP176">
        <v>2000000000</v>
      </c>
      <c r="AQ176">
        <v>7000000000</v>
      </c>
      <c r="AR176">
        <f>1</f>
        <v>0</v>
      </c>
      <c r="AS176">
        <f>1</f>
        <v>0</v>
      </c>
      <c r="AT17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7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76">
        <f>[[#This Row],[U_2]]-[[#This Row],[L_2]]</f>
        <v>0</v>
      </c>
      <c r="AW176">
        <f>COUNTIF(Table1[[#This Row],[S0_2]:[S1_2]],"&gt;"&amp;[[#This Row],[U_2]])+COUNTIF(Table1[[#This Row],[S0_2]:[S1_2]],"&lt;"&amp;[[#This Row],[L_2]])</f>
        <v>0</v>
      </c>
      <c r="AY176">
        <f>_xlfn.MINIFS(Table1[[#This Row],[S0_2]:[S1_2]],Table1[[#This Row],[S0_2]:[S1_2]],"&gt;="&amp;[[#This Row],[L_2]],Table1[[#This Row],[S0_2]:[S1_2]],"&lt;="&amp;[[#This Row],[U_2]])</f>
        <v>0</v>
      </c>
      <c r="AZ176">
        <f>_xlfn.MAXIFS(Table1[[#This Row],[S0_2]:[S1_2]],Table1[[#This Row],[S0_2]:[S1_2]],"&gt;="&amp;[[#This Row],[L_2]],Table1[[#This Row],[S0_2]:[S1_2]],"&lt;="&amp;[[#This Row],[U_2]])</f>
        <v>0</v>
      </c>
      <c r="BA17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7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76">
        <f>IF([[#This Row],[Std_2]]&gt;0,ROUND([[#This Row],[Range_2]]/(6*[[#This Row],[Std_2]]),2),0)</f>
        <v>0</v>
      </c>
      <c r="BD176">
        <f>IF([[#This Row],[Std_2]]&gt;0,ROUND(MIN(ABS([[#This Row],[U_2]]-[[#This Row],[Mean_2]])/(3*[[#This Row],[Std_2]]),ABS([[#This Row],[Mean_2]]-[[#This Row],[L_2]])/(3*[[#This Row],[Std_2]])),2),0)</f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L176">
        <v>5597000000</v>
      </c>
      <c r="BM176">
        <v>5597000000</v>
      </c>
      <c r="BO176" t="s">
        <v>83</v>
      </c>
      <c r="BP176" t="s">
        <v>77</v>
      </c>
    </row>
    <row r="177" spans="1:68">
      <c r="A177" t="s">
        <v>293</v>
      </c>
      <c r="B177" t="s">
        <v>116</v>
      </c>
      <c r="C177" t="s">
        <v>71</v>
      </c>
      <c r="D177" t="s">
        <v>264</v>
      </c>
      <c r="J177">
        <v>4500000000</v>
      </c>
      <c r="K177">
        <v>2000000000</v>
      </c>
      <c r="L177">
        <v>7000000000</v>
      </c>
      <c r="M177">
        <v>2000000000</v>
      </c>
      <c r="N177">
        <v>7000000000</v>
      </c>
      <c r="O177">
        <f>1</f>
        <v>0</v>
      </c>
      <c r="P177">
        <f>1</f>
        <v>0</v>
      </c>
      <c r="Q17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7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77">
        <f>[[#This Row],[U_1]]-[[#This Row],[L_1]]</f>
        <v>0</v>
      </c>
      <c r="T177">
        <f>COUNTIF(Table1[[#This Row],[S0_1]:[S2_1]],"&gt;"&amp;[[#This Row],[U_1]])+COUNTIF(Table1[[#This Row],[S0_1]:[S2_1]],"&lt;"&amp;[[#This Row],[L_1]])</f>
        <v>0</v>
      </c>
      <c r="V177">
        <f>_xlfn.MINIFS(Table1[[#This Row],[S0_1]:[S2_1]],Table1[[#This Row],[S0_1]:[S2_1]],"&gt;="&amp;[[#This Row],[L_1]],Table1[[#This Row],[S0_1]:[S2_1]],"&lt;="&amp;[[#This Row],[U_1]])</f>
        <v>0</v>
      </c>
      <c r="W177">
        <f>_xlfn.MAXIFS(Table1[[#This Row],[S0_1]:[S2_1]],Table1[[#This Row],[S0_1]:[S2_1]],"&gt;="&amp;[[#This Row],[L_1]],Table1[[#This Row],[S0_1]:[S2_1]],"&lt;="&amp;[[#This Row],[U_1]])</f>
        <v>0</v>
      </c>
      <c r="X17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7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77">
        <f>IF([[#This Row],[Std_1]]&gt;0,ROUND([[#This Row],[Range_1]]/(6*[[#This Row],[Std_1]]),2),0)</f>
        <v>0</v>
      </c>
      <c r="AA177">
        <f>IF([[#This Row],[Std_1]]&gt;0,ROUND(MIN(ABS([[#This Row],[U_1]]-[[#This Row],[Mean_1]])/(3*[[#This Row],[Std_1]]),ABS([[#This Row],[Mean_1]]-[[#This Row],[L_1]])/(3*[[#This Row],[Std_1]])),2),0)</f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I177">
        <v>2986000000</v>
      </c>
      <c r="AJ177">
        <v>2986000000</v>
      </c>
      <c r="AK177">
        <v>2986000000</v>
      </c>
      <c r="AM177">
        <v>4500000000</v>
      </c>
      <c r="AN177">
        <v>2000000000</v>
      </c>
      <c r="AO177">
        <v>7000000000</v>
      </c>
      <c r="AP177">
        <v>2000000000</v>
      </c>
      <c r="AQ177">
        <v>7000000000</v>
      </c>
      <c r="AR177">
        <f>1</f>
        <v>0</v>
      </c>
      <c r="AS177">
        <f>1</f>
        <v>0</v>
      </c>
      <c r="AT17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7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77">
        <f>[[#This Row],[U_2]]-[[#This Row],[L_2]]</f>
        <v>0</v>
      </c>
      <c r="AW177">
        <f>COUNTIF(Table1[[#This Row],[S0_2]:[S1_2]],"&gt;"&amp;[[#This Row],[U_2]])+COUNTIF(Table1[[#This Row],[S0_2]:[S1_2]],"&lt;"&amp;[[#This Row],[L_2]])</f>
        <v>0</v>
      </c>
      <c r="AY177">
        <f>_xlfn.MINIFS(Table1[[#This Row],[S0_2]:[S1_2]],Table1[[#This Row],[S0_2]:[S1_2]],"&gt;="&amp;[[#This Row],[L_2]],Table1[[#This Row],[S0_2]:[S1_2]],"&lt;="&amp;[[#This Row],[U_2]])</f>
        <v>0</v>
      </c>
      <c r="AZ177">
        <f>_xlfn.MAXIFS(Table1[[#This Row],[S0_2]:[S1_2]],Table1[[#This Row],[S0_2]:[S1_2]],"&gt;="&amp;[[#This Row],[L_2]],Table1[[#This Row],[S0_2]:[S1_2]],"&lt;="&amp;[[#This Row],[U_2]])</f>
        <v>0</v>
      </c>
      <c r="BA17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7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77">
        <f>IF([[#This Row],[Std_2]]&gt;0,ROUND([[#This Row],[Range_2]]/(6*[[#This Row],[Std_2]]),2),0)</f>
        <v>0</v>
      </c>
      <c r="BD177">
        <f>IF([[#This Row],[Std_2]]&gt;0,ROUND(MIN(ABS([[#This Row],[U_2]]-[[#This Row],[Mean_2]])/(3*[[#This Row],[Std_2]]),ABS([[#This Row],[Mean_2]]-[[#This Row],[L_2]])/(3*[[#This Row],[Std_2]])),2),0)</f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L177">
        <v>2986000000</v>
      </c>
      <c r="BM177">
        <v>2986000000</v>
      </c>
      <c r="BO177" t="s">
        <v>83</v>
      </c>
      <c r="BP177" t="s">
        <v>80</v>
      </c>
    </row>
    <row r="178" spans="1:68">
      <c r="A178" t="s">
        <v>294</v>
      </c>
      <c r="B178" t="s">
        <v>116</v>
      </c>
      <c r="C178" t="s">
        <v>71</v>
      </c>
      <c r="D178" t="s">
        <v>266</v>
      </c>
      <c r="J178">
        <v>4500000000</v>
      </c>
      <c r="K178">
        <v>2000000000</v>
      </c>
      <c r="L178">
        <v>7000000000</v>
      </c>
      <c r="M178">
        <v>2000000000</v>
      </c>
      <c r="N178">
        <v>7000000000</v>
      </c>
      <c r="O178">
        <f>1</f>
        <v>0</v>
      </c>
      <c r="P178">
        <f>1</f>
        <v>0</v>
      </c>
      <c r="Q17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7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78">
        <f>[[#This Row],[U_1]]-[[#This Row],[L_1]]</f>
        <v>0</v>
      </c>
      <c r="T178">
        <f>COUNTIF(Table1[[#This Row],[S0_1]:[S2_1]],"&gt;"&amp;[[#This Row],[U_1]])+COUNTIF(Table1[[#This Row],[S0_1]:[S2_1]],"&lt;"&amp;[[#This Row],[L_1]])</f>
        <v>0</v>
      </c>
      <c r="V178">
        <f>_xlfn.MINIFS(Table1[[#This Row],[S0_1]:[S2_1]],Table1[[#This Row],[S0_1]:[S2_1]],"&gt;="&amp;[[#This Row],[L_1]],Table1[[#This Row],[S0_1]:[S2_1]],"&lt;="&amp;[[#This Row],[U_1]])</f>
        <v>0</v>
      </c>
      <c r="W178">
        <f>_xlfn.MAXIFS(Table1[[#This Row],[S0_1]:[S2_1]],Table1[[#This Row],[S0_1]:[S2_1]],"&gt;="&amp;[[#This Row],[L_1]],Table1[[#This Row],[S0_1]:[S2_1]],"&lt;="&amp;[[#This Row],[U_1]])</f>
        <v>0</v>
      </c>
      <c r="X17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7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78">
        <f>IF([[#This Row],[Std_1]]&gt;0,ROUND([[#This Row],[Range_1]]/(6*[[#This Row],[Std_1]]),2),0)</f>
        <v>0</v>
      </c>
      <c r="AA178">
        <f>IF([[#This Row],[Std_1]]&gt;0,ROUND(MIN(ABS([[#This Row],[U_1]]-[[#This Row],[Mean_1]])/(3*[[#This Row],[Std_1]]),ABS([[#This Row],[Mean_1]]-[[#This Row],[L_1]])/(3*[[#This Row],[Std_1]])),2),0)</f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I178">
        <v>4289000000</v>
      </c>
      <c r="AJ178">
        <v>4289000000</v>
      </c>
      <c r="AK178">
        <v>4289000000</v>
      </c>
      <c r="AM178">
        <v>4500000000</v>
      </c>
      <c r="AN178">
        <v>2000000000</v>
      </c>
      <c r="AO178">
        <v>7000000000</v>
      </c>
      <c r="AP178">
        <v>2000000000</v>
      </c>
      <c r="AQ178">
        <v>7000000000</v>
      </c>
      <c r="AR178">
        <f>1</f>
        <v>0</v>
      </c>
      <c r="AS178">
        <f>1</f>
        <v>0</v>
      </c>
      <c r="AT17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7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78">
        <f>[[#This Row],[U_2]]-[[#This Row],[L_2]]</f>
        <v>0</v>
      </c>
      <c r="AW178">
        <f>COUNTIF(Table1[[#This Row],[S0_2]:[S1_2]],"&gt;"&amp;[[#This Row],[U_2]])+COUNTIF(Table1[[#This Row],[S0_2]:[S1_2]],"&lt;"&amp;[[#This Row],[L_2]])</f>
        <v>0</v>
      </c>
      <c r="AY178">
        <f>_xlfn.MINIFS(Table1[[#This Row],[S0_2]:[S1_2]],Table1[[#This Row],[S0_2]:[S1_2]],"&gt;="&amp;[[#This Row],[L_2]],Table1[[#This Row],[S0_2]:[S1_2]],"&lt;="&amp;[[#This Row],[U_2]])</f>
        <v>0</v>
      </c>
      <c r="AZ178">
        <f>_xlfn.MAXIFS(Table1[[#This Row],[S0_2]:[S1_2]],Table1[[#This Row],[S0_2]:[S1_2]],"&gt;="&amp;[[#This Row],[L_2]],Table1[[#This Row],[S0_2]:[S1_2]],"&lt;="&amp;[[#This Row],[U_2]])</f>
        <v>0</v>
      </c>
      <c r="BA17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7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78">
        <f>IF([[#This Row],[Std_2]]&gt;0,ROUND([[#This Row],[Range_2]]/(6*[[#This Row],[Std_2]]),2),0)</f>
        <v>0</v>
      </c>
      <c r="BD178">
        <f>IF([[#This Row],[Std_2]]&gt;0,ROUND(MIN(ABS([[#This Row],[U_2]]-[[#This Row],[Mean_2]])/(3*[[#This Row],[Std_2]]),ABS([[#This Row],[Mean_2]]-[[#This Row],[L_2]])/(3*[[#This Row],[Std_2]])),2),0)</f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L178">
        <v>4289000000</v>
      </c>
      <c r="BM178">
        <v>4289000000</v>
      </c>
      <c r="BO178" t="s">
        <v>83</v>
      </c>
      <c r="BP178" t="s">
        <v>74</v>
      </c>
    </row>
    <row r="179" spans="1:68">
      <c r="A179" t="s">
        <v>295</v>
      </c>
      <c r="B179" t="s">
        <v>116</v>
      </c>
      <c r="C179" t="s">
        <v>71</v>
      </c>
      <c r="D179" t="s">
        <v>268</v>
      </c>
      <c r="J179">
        <v>4500000000</v>
      </c>
      <c r="K179">
        <v>2000000000</v>
      </c>
      <c r="L179">
        <v>7000000000</v>
      </c>
      <c r="M179">
        <v>2000000000</v>
      </c>
      <c r="N179">
        <v>7000000000</v>
      </c>
      <c r="O179">
        <f>1</f>
        <v>0</v>
      </c>
      <c r="P179">
        <f>1</f>
        <v>0</v>
      </c>
      <c r="Q17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7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79">
        <f>[[#This Row],[U_1]]-[[#This Row],[L_1]]</f>
        <v>0</v>
      </c>
      <c r="T179">
        <f>COUNTIF(Table1[[#This Row],[S0_1]:[S2_1]],"&gt;"&amp;[[#This Row],[U_1]])+COUNTIF(Table1[[#This Row],[S0_1]:[S2_1]],"&lt;"&amp;[[#This Row],[L_1]])</f>
        <v>0</v>
      </c>
      <c r="V179">
        <f>_xlfn.MINIFS(Table1[[#This Row],[S0_1]:[S2_1]],Table1[[#This Row],[S0_1]:[S2_1]],"&gt;="&amp;[[#This Row],[L_1]],Table1[[#This Row],[S0_1]:[S2_1]],"&lt;="&amp;[[#This Row],[U_1]])</f>
        <v>0</v>
      </c>
      <c r="W179">
        <f>_xlfn.MAXIFS(Table1[[#This Row],[S0_1]:[S2_1]],Table1[[#This Row],[S0_1]:[S2_1]],"&gt;="&amp;[[#This Row],[L_1]],Table1[[#This Row],[S0_1]:[S2_1]],"&lt;="&amp;[[#This Row],[U_1]])</f>
        <v>0</v>
      </c>
      <c r="X17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7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79">
        <f>IF([[#This Row],[Std_1]]&gt;0,ROUND([[#This Row],[Range_1]]/(6*[[#This Row],[Std_1]]),2),0)</f>
        <v>0</v>
      </c>
      <c r="AA179">
        <f>IF([[#This Row],[Std_1]]&gt;0,ROUND(MIN(ABS([[#This Row],[U_1]]-[[#This Row],[Mean_1]])/(3*[[#This Row],[Std_1]]),ABS([[#This Row],[Mean_1]]-[[#This Row],[L_1]])/(3*[[#This Row],[Std_1]])),2),0)</f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I179">
        <v>4811000000</v>
      </c>
      <c r="AJ179">
        <v>4811000000</v>
      </c>
      <c r="AK179">
        <v>4811000000</v>
      </c>
      <c r="AM179">
        <v>4500000000</v>
      </c>
      <c r="AN179">
        <v>2000000000</v>
      </c>
      <c r="AO179">
        <v>7000000000</v>
      </c>
      <c r="AP179">
        <v>2000000000</v>
      </c>
      <c r="AQ179">
        <v>7000000000</v>
      </c>
      <c r="AR179">
        <f>1</f>
        <v>0</v>
      </c>
      <c r="AS179">
        <f>1</f>
        <v>0</v>
      </c>
      <c r="AT17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7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79">
        <f>[[#This Row],[U_2]]-[[#This Row],[L_2]]</f>
        <v>0</v>
      </c>
      <c r="AW179">
        <f>COUNTIF(Table1[[#This Row],[S0_2]:[S1_2]],"&gt;"&amp;[[#This Row],[U_2]])+COUNTIF(Table1[[#This Row],[S0_2]:[S1_2]],"&lt;"&amp;[[#This Row],[L_2]])</f>
        <v>0</v>
      </c>
      <c r="AY179">
        <f>_xlfn.MINIFS(Table1[[#This Row],[S0_2]:[S1_2]],Table1[[#This Row],[S0_2]:[S1_2]],"&gt;="&amp;[[#This Row],[L_2]],Table1[[#This Row],[S0_2]:[S1_2]],"&lt;="&amp;[[#This Row],[U_2]])</f>
        <v>0</v>
      </c>
      <c r="AZ179">
        <f>_xlfn.MAXIFS(Table1[[#This Row],[S0_2]:[S1_2]],Table1[[#This Row],[S0_2]:[S1_2]],"&gt;="&amp;[[#This Row],[L_2]],Table1[[#This Row],[S0_2]:[S1_2]],"&lt;="&amp;[[#This Row],[U_2]])</f>
        <v>0</v>
      </c>
      <c r="BA17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7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79">
        <f>IF([[#This Row],[Std_2]]&gt;0,ROUND([[#This Row],[Range_2]]/(6*[[#This Row],[Std_2]]),2),0)</f>
        <v>0</v>
      </c>
      <c r="BD179">
        <f>IF([[#This Row],[Std_2]]&gt;0,ROUND(MIN(ABS([[#This Row],[U_2]]-[[#This Row],[Mean_2]])/(3*[[#This Row],[Std_2]]),ABS([[#This Row],[Mean_2]]-[[#This Row],[L_2]])/(3*[[#This Row],[Std_2]])),2),0)</f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L179">
        <v>4811000000</v>
      </c>
      <c r="BM179">
        <v>4811000000</v>
      </c>
      <c r="BO179" t="s">
        <v>73</v>
      </c>
      <c r="BP179" t="s">
        <v>90</v>
      </c>
    </row>
    <row r="180" spans="1:68">
      <c r="A180" t="s">
        <v>296</v>
      </c>
      <c r="B180" t="s">
        <v>116</v>
      </c>
      <c r="C180" t="s">
        <v>71</v>
      </c>
      <c r="D180" t="s">
        <v>270</v>
      </c>
      <c r="J180">
        <v>4500000000</v>
      </c>
      <c r="K180">
        <v>2000000000</v>
      </c>
      <c r="L180">
        <v>7000000000</v>
      </c>
      <c r="M180">
        <v>2000000000</v>
      </c>
      <c r="N180">
        <v>7000000000</v>
      </c>
      <c r="O180">
        <f>1</f>
        <v>0</v>
      </c>
      <c r="P180">
        <f>1</f>
        <v>0</v>
      </c>
      <c r="Q18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8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80">
        <f>[[#This Row],[U_1]]-[[#This Row],[L_1]]</f>
        <v>0</v>
      </c>
      <c r="T180">
        <f>COUNTIF(Table1[[#This Row],[S0_1]:[S2_1]],"&gt;"&amp;[[#This Row],[U_1]])+COUNTIF(Table1[[#This Row],[S0_1]:[S2_1]],"&lt;"&amp;[[#This Row],[L_1]])</f>
        <v>0</v>
      </c>
      <c r="V180">
        <f>_xlfn.MINIFS(Table1[[#This Row],[S0_1]:[S2_1]],Table1[[#This Row],[S0_1]:[S2_1]],"&gt;="&amp;[[#This Row],[L_1]],Table1[[#This Row],[S0_1]:[S2_1]],"&lt;="&amp;[[#This Row],[U_1]])</f>
        <v>0</v>
      </c>
      <c r="W180">
        <f>_xlfn.MAXIFS(Table1[[#This Row],[S0_1]:[S2_1]],Table1[[#This Row],[S0_1]:[S2_1]],"&gt;="&amp;[[#This Row],[L_1]],Table1[[#This Row],[S0_1]:[S2_1]],"&lt;="&amp;[[#This Row],[U_1]])</f>
        <v>0</v>
      </c>
      <c r="X18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8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80">
        <f>IF([[#This Row],[Std_1]]&gt;0,ROUND([[#This Row],[Range_1]]/(6*[[#This Row],[Std_1]]),2),0)</f>
        <v>0</v>
      </c>
      <c r="AA180">
        <f>IF([[#This Row],[Std_1]]&gt;0,ROUND(MIN(ABS([[#This Row],[U_1]]-[[#This Row],[Mean_1]])/(3*[[#This Row],[Std_1]]),ABS([[#This Row],[Mean_1]]-[[#This Row],[L_1]])/(3*[[#This Row],[Std_1]])),2),0)</f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I180">
        <v>5335000000</v>
      </c>
      <c r="AJ180">
        <v>5335000000</v>
      </c>
      <c r="AK180">
        <v>5335000000</v>
      </c>
      <c r="AM180">
        <v>4500000000</v>
      </c>
      <c r="AN180">
        <v>2000000000</v>
      </c>
      <c r="AO180">
        <v>7000000000</v>
      </c>
      <c r="AP180">
        <v>2000000000</v>
      </c>
      <c r="AQ180">
        <v>7000000000</v>
      </c>
      <c r="AR180">
        <f>1</f>
        <v>0</v>
      </c>
      <c r="AS180">
        <f>1</f>
        <v>0</v>
      </c>
      <c r="AT18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8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80">
        <f>[[#This Row],[U_2]]-[[#This Row],[L_2]]</f>
        <v>0</v>
      </c>
      <c r="AW180">
        <f>COUNTIF(Table1[[#This Row],[S0_2]:[S1_2]],"&gt;"&amp;[[#This Row],[U_2]])+COUNTIF(Table1[[#This Row],[S0_2]:[S1_2]],"&lt;"&amp;[[#This Row],[L_2]])</f>
        <v>0</v>
      </c>
      <c r="AY180">
        <f>_xlfn.MINIFS(Table1[[#This Row],[S0_2]:[S1_2]],Table1[[#This Row],[S0_2]:[S1_2]],"&gt;="&amp;[[#This Row],[L_2]],Table1[[#This Row],[S0_2]:[S1_2]],"&lt;="&amp;[[#This Row],[U_2]])</f>
        <v>0</v>
      </c>
      <c r="AZ180">
        <f>_xlfn.MAXIFS(Table1[[#This Row],[S0_2]:[S1_2]],Table1[[#This Row],[S0_2]:[S1_2]],"&gt;="&amp;[[#This Row],[L_2]],Table1[[#This Row],[S0_2]:[S1_2]],"&lt;="&amp;[[#This Row],[U_2]])</f>
        <v>0</v>
      </c>
      <c r="BA18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8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80">
        <f>IF([[#This Row],[Std_2]]&gt;0,ROUND([[#This Row],[Range_2]]/(6*[[#This Row],[Std_2]]),2),0)</f>
        <v>0</v>
      </c>
      <c r="BD180">
        <f>IF([[#This Row],[Std_2]]&gt;0,ROUND(MIN(ABS([[#This Row],[U_2]]-[[#This Row],[Mean_2]])/(3*[[#This Row],[Std_2]]),ABS([[#This Row],[Mean_2]]-[[#This Row],[L_2]])/(3*[[#This Row],[Std_2]])),2),0)</f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L180">
        <v>5335000000</v>
      </c>
      <c r="BM180">
        <v>5335000000</v>
      </c>
      <c r="BO180" t="s">
        <v>73</v>
      </c>
      <c r="BP180" t="s">
        <v>93</v>
      </c>
    </row>
    <row r="181" spans="1:68">
      <c r="A181" t="s">
        <v>297</v>
      </c>
      <c r="B181" t="s">
        <v>116</v>
      </c>
      <c r="C181" t="s">
        <v>71</v>
      </c>
      <c r="D181" t="s">
        <v>272</v>
      </c>
      <c r="J181">
        <v>4500000000</v>
      </c>
      <c r="K181">
        <v>2000000000</v>
      </c>
      <c r="L181">
        <v>7000000000</v>
      </c>
      <c r="M181">
        <v>2000000000</v>
      </c>
      <c r="N181">
        <v>7000000000</v>
      </c>
      <c r="O181">
        <f>1</f>
        <v>0</v>
      </c>
      <c r="P181">
        <f>1</f>
        <v>0</v>
      </c>
      <c r="Q18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8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81">
        <f>[[#This Row],[U_1]]-[[#This Row],[L_1]]</f>
        <v>0</v>
      </c>
      <c r="T181">
        <f>COUNTIF(Table1[[#This Row],[S0_1]:[S2_1]],"&gt;"&amp;[[#This Row],[U_1]])+COUNTIF(Table1[[#This Row],[S0_1]:[S2_1]],"&lt;"&amp;[[#This Row],[L_1]])</f>
        <v>0</v>
      </c>
      <c r="V181">
        <f>_xlfn.MINIFS(Table1[[#This Row],[S0_1]:[S2_1]],Table1[[#This Row],[S0_1]:[S2_1]],"&gt;="&amp;[[#This Row],[L_1]],Table1[[#This Row],[S0_1]:[S2_1]],"&lt;="&amp;[[#This Row],[U_1]])</f>
        <v>0</v>
      </c>
      <c r="W181">
        <f>_xlfn.MAXIFS(Table1[[#This Row],[S0_1]:[S2_1]],Table1[[#This Row],[S0_1]:[S2_1]],"&gt;="&amp;[[#This Row],[L_1]],Table1[[#This Row],[S0_1]:[S2_1]],"&lt;="&amp;[[#This Row],[U_1]])</f>
        <v>0</v>
      </c>
      <c r="X18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8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81">
        <f>IF([[#This Row],[Std_1]]&gt;0,ROUND([[#This Row],[Range_1]]/(6*[[#This Row],[Std_1]]),2),0)</f>
        <v>0</v>
      </c>
      <c r="AA181">
        <f>IF([[#This Row],[Std_1]]&gt;0,ROUND(MIN(ABS([[#This Row],[U_1]]-[[#This Row],[Mean_1]])/(3*[[#This Row],[Std_1]]),ABS([[#This Row],[Mean_1]]-[[#This Row],[L_1]])/(3*[[#This Row],[Std_1]])),2),0)</f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I181">
        <v>5597000000</v>
      </c>
      <c r="AJ181">
        <v>5597000000</v>
      </c>
      <c r="AK181">
        <v>5597000000</v>
      </c>
      <c r="AM181">
        <v>4500000000</v>
      </c>
      <c r="AN181">
        <v>2000000000</v>
      </c>
      <c r="AO181">
        <v>7000000000</v>
      </c>
      <c r="AP181">
        <v>2000000000</v>
      </c>
      <c r="AQ181">
        <v>7000000000</v>
      </c>
      <c r="AR181">
        <f>1</f>
        <v>0</v>
      </c>
      <c r="AS181">
        <f>1</f>
        <v>0</v>
      </c>
      <c r="AT18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8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81">
        <f>[[#This Row],[U_2]]-[[#This Row],[L_2]]</f>
        <v>0</v>
      </c>
      <c r="AW181">
        <f>COUNTIF(Table1[[#This Row],[S0_2]:[S1_2]],"&gt;"&amp;[[#This Row],[U_2]])+COUNTIF(Table1[[#This Row],[S0_2]:[S1_2]],"&lt;"&amp;[[#This Row],[L_2]])</f>
        <v>0</v>
      </c>
      <c r="AY181">
        <f>_xlfn.MINIFS(Table1[[#This Row],[S0_2]:[S1_2]],Table1[[#This Row],[S0_2]:[S1_2]],"&gt;="&amp;[[#This Row],[L_2]],Table1[[#This Row],[S0_2]:[S1_2]],"&lt;="&amp;[[#This Row],[U_2]])</f>
        <v>0</v>
      </c>
      <c r="AZ181">
        <f>_xlfn.MAXIFS(Table1[[#This Row],[S0_2]:[S1_2]],Table1[[#This Row],[S0_2]:[S1_2]],"&gt;="&amp;[[#This Row],[L_2]],Table1[[#This Row],[S0_2]:[S1_2]],"&lt;="&amp;[[#This Row],[U_2]])</f>
        <v>0</v>
      </c>
      <c r="BA18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8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81">
        <f>IF([[#This Row],[Std_2]]&gt;0,ROUND([[#This Row],[Range_2]]/(6*[[#This Row],[Std_2]]),2),0)</f>
        <v>0</v>
      </c>
      <c r="BD181">
        <f>IF([[#This Row],[Std_2]]&gt;0,ROUND(MIN(ABS([[#This Row],[U_2]]-[[#This Row],[Mean_2]])/(3*[[#This Row],[Std_2]]),ABS([[#This Row],[Mean_2]]-[[#This Row],[L_2]])/(3*[[#This Row],[Std_2]])),2),0)</f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L181">
        <v>5597000000</v>
      </c>
      <c r="BM181">
        <v>5597000000</v>
      </c>
      <c r="BO181" t="s">
        <v>96</v>
      </c>
      <c r="BP181" t="s">
        <v>77</v>
      </c>
    </row>
    <row r="182" spans="1:68">
      <c r="A182" t="s">
        <v>298</v>
      </c>
      <c r="B182" t="s">
        <v>116</v>
      </c>
      <c r="C182" t="s">
        <v>71</v>
      </c>
      <c r="D182" t="s">
        <v>274</v>
      </c>
      <c r="J182">
        <v>4500000000</v>
      </c>
      <c r="K182">
        <v>2000000000</v>
      </c>
      <c r="L182">
        <v>7000000000</v>
      </c>
      <c r="M182">
        <v>2000000000</v>
      </c>
      <c r="N182">
        <v>7000000000</v>
      </c>
      <c r="O182">
        <f>1</f>
        <v>0</v>
      </c>
      <c r="P182">
        <f>1</f>
        <v>0</v>
      </c>
      <c r="Q18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8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82">
        <f>[[#This Row],[U_1]]-[[#This Row],[L_1]]</f>
        <v>0</v>
      </c>
      <c r="T182">
        <f>COUNTIF(Table1[[#This Row],[S0_1]:[S2_1]],"&gt;"&amp;[[#This Row],[U_1]])+COUNTIF(Table1[[#This Row],[S0_1]:[S2_1]],"&lt;"&amp;[[#This Row],[L_1]])</f>
        <v>0</v>
      </c>
      <c r="V182">
        <f>_xlfn.MINIFS(Table1[[#This Row],[S0_1]:[S2_1]],Table1[[#This Row],[S0_1]:[S2_1]],"&gt;="&amp;[[#This Row],[L_1]],Table1[[#This Row],[S0_1]:[S2_1]],"&lt;="&amp;[[#This Row],[U_1]])</f>
        <v>0</v>
      </c>
      <c r="W182">
        <f>_xlfn.MAXIFS(Table1[[#This Row],[S0_1]:[S2_1]],Table1[[#This Row],[S0_1]:[S2_1]],"&gt;="&amp;[[#This Row],[L_1]],Table1[[#This Row],[S0_1]:[S2_1]],"&lt;="&amp;[[#This Row],[U_1]])</f>
        <v>0</v>
      </c>
      <c r="X18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8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82">
        <f>IF([[#This Row],[Std_1]]&gt;0,ROUND([[#This Row],[Range_1]]/(6*[[#This Row],[Std_1]]),2),0)</f>
        <v>0</v>
      </c>
      <c r="AA182">
        <f>IF([[#This Row],[Std_1]]&gt;0,ROUND(MIN(ABS([[#This Row],[U_1]]-[[#This Row],[Mean_1]])/(3*[[#This Row],[Std_1]]),ABS([[#This Row],[Mean_1]]-[[#This Row],[L_1]])/(3*[[#This Row],[Std_1]])),2),0)</f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I182">
        <v>5336000000</v>
      </c>
      <c r="AJ182">
        <v>5336000000</v>
      </c>
      <c r="AK182">
        <v>5336000000</v>
      </c>
      <c r="AM182">
        <v>4500000000</v>
      </c>
      <c r="AN182">
        <v>2000000000</v>
      </c>
      <c r="AO182">
        <v>7000000000</v>
      </c>
      <c r="AP182">
        <v>2000000000</v>
      </c>
      <c r="AQ182">
        <v>7000000000</v>
      </c>
      <c r="AR182">
        <f>1</f>
        <v>0</v>
      </c>
      <c r="AS182">
        <f>1</f>
        <v>0</v>
      </c>
      <c r="AT18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8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82">
        <f>[[#This Row],[U_2]]-[[#This Row],[L_2]]</f>
        <v>0</v>
      </c>
      <c r="AW182">
        <f>COUNTIF(Table1[[#This Row],[S0_2]:[S1_2]],"&gt;"&amp;[[#This Row],[U_2]])+COUNTIF(Table1[[#This Row],[S0_2]:[S1_2]],"&lt;"&amp;[[#This Row],[L_2]])</f>
        <v>0</v>
      </c>
      <c r="AY182">
        <f>_xlfn.MINIFS(Table1[[#This Row],[S0_2]:[S1_2]],Table1[[#This Row],[S0_2]:[S1_2]],"&gt;="&amp;[[#This Row],[L_2]],Table1[[#This Row],[S0_2]:[S1_2]],"&lt;="&amp;[[#This Row],[U_2]])</f>
        <v>0</v>
      </c>
      <c r="AZ182">
        <f>_xlfn.MAXIFS(Table1[[#This Row],[S0_2]:[S1_2]],Table1[[#This Row],[S0_2]:[S1_2]],"&gt;="&amp;[[#This Row],[L_2]],Table1[[#This Row],[S0_2]:[S1_2]],"&lt;="&amp;[[#This Row],[U_2]])</f>
        <v>0</v>
      </c>
      <c r="BA18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8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82">
        <f>IF([[#This Row],[Std_2]]&gt;0,ROUND([[#This Row],[Range_2]]/(6*[[#This Row],[Std_2]]),2),0)</f>
        <v>0</v>
      </c>
      <c r="BD182">
        <f>IF([[#This Row],[Std_2]]&gt;0,ROUND(MIN(ABS([[#This Row],[U_2]]-[[#This Row],[Mean_2]])/(3*[[#This Row],[Std_2]]),ABS([[#This Row],[Mean_2]]-[[#This Row],[L_2]])/(3*[[#This Row],[Std_2]])),2),0)</f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L182">
        <v>5336000000</v>
      </c>
      <c r="BM182">
        <v>5336000000</v>
      </c>
      <c r="BO182" t="s">
        <v>83</v>
      </c>
      <c r="BP182" t="s">
        <v>93</v>
      </c>
    </row>
    <row r="183" spans="1:68">
      <c r="A183" t="s">
        <v>299</v>
      </c>
      <c r="B183" t="s">
        <v>116</v>
      </c>
      <c r="C183" t="s">
        <v>71</v>
      </c>
      <c r="D183" t="s">
        <v>276</v>
      </c>
      <c r="J183">
        <v>4500000000</v>
      </c>
      <c r="K183">
        <v>2000000000</v>
      </c>
      <c r="L183">
        <v>7000000000</v>
      </c>
      <c r="M183">
        <v>2000000000</v>
      </c>
      <c r="N183">
        <v>7000000000</v>
      </c>
      <c r="O183">
        <f>1</f>
        <v>0</v>
      </c>
      <c r="P183">
        <f>1</f>
        <v>0</v>
      </c>
      <c r="Q18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8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83">
        <f>[[#This Row],[U_1]]-[[#This Row],[L_1]]</f>
        <v>0</v>
      </c>
      <c r="T183">
        <f>COUNTIF(Table1[[#This Row],[S0_1]:[S2_1]],"&gt;"&amp;[[#This Row],[U_1]])+COUNTIF(Table1[[#This Row],[S0_1]:[S2_1]],"&lt;"&amp;[[#This Row],[L_1]])</f>
        <v>0</v>
      </c>
      <c r="V183">
        <f>_xlfn.MINIFS(Table1[[#This Row],[S0_1]:[S2_1]],Table1[[#This Row],[S0_1]:[S2_1]],"&gt;="&amp;[[#This Row],[L_1]],Table1[[#This Row],[S0_1]:[S2_1]],"&lt;="&amp;[[#This Row],[U_1]])</f>
        <v>0</v>
      </c>
      <c r="W183">
        <f>_xlfn.MAXIFS(Table1[[#This Row],[S0_1]:[S2_1]],Table1[[#This Row],[S0_1]:[S2_1]],"&gt;="&amp;[[#This Row],[L_1]],Table1[[#This Row],[S0_1]:[S2_1]],"&lt;="&amp;[[#This Row],[U_1]])</f>
        <v>0</v>
      </c>
      <c r="X18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8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83">
        <f>IF([[#This Row],[Std_1]]&gt;0,ROUND([[#This Row],[Range_1]]/(6*[[#This Row],[Std_1]]),2),0)</f>
        <v>0</v>
      </c>
      <c r="AA183">
        <f>IF([[#This Row],[Std_1]]&gt;0,ROUND(MIN(ABS([[#This Row],[U_1]]-[[#This Row],[Mean_1]])/(3*[[#This Row],[Std_1]]),ABS([[#This Row],[Mean_1]]-[[#This Row],[L_1]])/(3*[[#This Row],[Std_1]])),2),0)</f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I183">
        <v>4813000000</v>
      </c>
      <c r="AJ183">
        <v>4813000000</v>
      </c>
      <c r="AK183">
        <v>4813000000</v>
      </c>
      <c r="AM183">
        <v>4500000000</v>
      </c>
      <c r="AN183">
        <v>2000000000</v>
      </c>
      <c r="AO183">
        <v>7000000000</v>
      </c>
      <c r="AP183">
        <v>2000000000</v>
      </c>
      <c r="AQ183">
        <v>7000000000</v>
      </c>
      <c r="AR183">
        <f>1</f>
        <v>0</v>
      </c>
      <c r="AS183">
        <f>1</f>
        <v>0</v>
      </c>
      <c r="AT18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8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83">
        <f>[[#This Row],[U_2]]-[[#This Row],[L_2]]</f>
        <v>0</v>
      </c>
      <c r="AW183">
        <f>COUNTIF(Table1[[#This Row],[S0_2]:[S1_2]],"&gt;"&amp;[[#This Row],[U_2]])+COUNTIF(Table1[[#This Row],[S0_2]:[S1_2]],"&lt;"&amp;[[#This Row],[L_2]])</f>
        <v>0</v>
      </c>
      <c r="AY183">
        <f>_xlfn.MINIFS(Table1[[#This Row],[S0_2]:[S1_2]],Table1[[#This Row],[S0_2]:[S1_2]],"&gt;="&amp;[[#This Row],[L_2]],Table1[[#This Row],[S0_2]:[S1_2]],"&lt;="&amp;[[#This Row],[U_2]])</f>
        <v>0</v>
      </c>
      <c r="AZ183">
        <f>_xlfn.MAXIFS(Table1[[#This Row],[S0_2]:[S1_2]],Table1[[#This Row],[S0_2]:[S1_2]],"&gt;="&amp;[[#This Row],[L_2]],Table1[[#This Row],[S0_2]:[S1_2]],"&lt;="&amp;[[#This Row],[U_2]])</f>
        <v>0</v>
      </c>
      <c r="BA18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8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83">
        <f>IF([[#This Row],[Std_2]]&gt;0,ROUND([[#This Row],[Range_2]]/(6*[[#This Row],[Std_2]]),2),0)</f>
        <v>0</v>
      </c>
      <c r="BD183">
        <f>IF([[#This Row],[Std_2]]&gt;0,ROUND(MIN(ABS([[#This Row],[U_2]]-[[#This Row],[Mean_2]])/(3*[[#This Row],[Std_2]]),ABS([[#This Row],[Mean_2]]-[[#This Row],[L_2]])/(3*[[#This Row],[Std_2]])),2),0)</f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L183">
        <v>4813000000</v>
      </c>
      <c r="BM183">
        <v>4813000000</v>
      </c>
      <c r="BO183" t="s">
        <v>83</v>
      </c>
      <c r="BP183" t="s">
        <v>90</v>
      </c>
    </row>
    <row r="184" spans="1:68">
      <c r="A184" t="s">
        <v>300</v>
      </c>
      <c r="B184" t="s">
        <v>116</v>
      </c>
      <c r="C184" t="s">
        <v>71</v>
      </c>
      <c r="D184" t="s">
        <v>278</v>
      </c>
      <c r="J184">
        <v>4500000000</v>
      </c>
      <c r="K184">
        <v>2000000000</v>
      </c>
      <c r="L184">
        <v>7000000000</v>
      </c>
      <c r="M184">
        <v>2000000000</v>
      </c>
      <c r="N184">
        <v>7000000000</v>
      </c>
      <c r="O184">
        <f>1</f>
        <v>0</v>
      </c>
      <c r="P184">
        <f>1</f>
        <v>0</v>
      </c>
      <c r="Q18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8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84">
        <f>[[#This Row],[U_1]]-[[#This Row],[L_1]]</f>
        <v>0</v>
      </c>
      <c r="T184">
        <f>COUNTIF(Table1[[#This Row],[S0_1]:[S2_1]],"&gt;"&amp;[[#This Row],[U_1]])+COUNTIF(Table1[[#This Row],[S0_1]:[S2_1]],"&lt;"&amp;[[#This Row],[L_1]])</f>
        <v>0</v>
      </c>
      <c r="V184">
        <f>_xlfn.MINIFS(Table1[[#This Row],[S0_1]:[S2_1]],Table1[[#This Row],[S0_1]:[S2_1]],"&gt;="&amp;[[#This Row],[L_1]],Table1[[#This Row],[S0_1]:[S2_1]],"&lt;="&amp;[[#This Row],[U_1]])</f>
        <v>0</v>
      </c>
      <c r="W184">
        <f>_xlfn.MAXIFS(Table1[[#This Row],[S0_1]:[S2_1]],Table1[[#This Row],[S0_1]:[S2_1]],"&gt;="&amp;[[#This Row],[L_1]],Table1[[#This Row],[S0_1]:[S2_1]],"&lt;="&amp;[[#This Row],[U_1]])</f>
        <v>0</v>
      </c>
      <c r="X18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8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84">
        <f>IF([[#This Row],[Std_1]]&gt;0,ROUND([[#This Row],[Range_1]]/(6*[[#This Row],[Std_1]]),2),0)</f>
        <v>0</v>
      </c>
      <c r="AA184">
        <f>IF([[#This Row],[Std_1]]&gt;0,ROUND(MIN(ABS([[#This Row],[U_1]]-[[#This Row],[Mean_1]])/(3*[[#This Row],[Std_1]]),ABS([[#This Row],[Mean_1]]-[[#This Row],[L_1]])/(3*[[#This Row],[Std_1]])),2),0)</f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I184">
        <v>4291000000</v>
      </c>
      <c r="AJ184">
        <v>4291000000</v>
      </c>
      <c r="AK184">
        <v>4291000000</v>
      </c>
      <c r="AM184">
        <v>4500000000</v>
      </c>
      <c r="AN184">
        <v>2000000000</v>
      </c>
      <c r="AO184">
        <v>7000000000</v>
      </c>
      <c r="AP184">
        <v>2000000000</v>
      </c>
      <c r="AQ184">
        <v>7000000000</v>
      </c>
      <c r="AR184">
        <f>1</f>
        <v>0</v>
      </c>
      <c r="AS184">
        <f>1</f>
        <v>0</v>
      </c>
      <c r="AT18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8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84">
        <f>[[#This Row],[U_2]]-[[#This Row],[L_2]]</f>
        <v>0</v>
      </c>
      <c r="AW184">
        <f>COUNTIF(Table1[[#This Row],[S0_2]:[S1_2]],"&gt;"&amp;[[#This Row],[U_2]])+COUNTIF(Table1[[#This Row],[S0_2]:[S1_2]],"&lt;"&amp;[[#This Row],[L_2]])</f>
        <v>0</v>
      </c>
      <c r="AY184">
        <f>_xlfn.MINIFS(Table1[[#This Row],[S0_2]:[S1_2]],Table1[[#This Row],[S0_2]:[S1_2]],"&gt;="&amp;[[#This Row],[L_2]],Table1[[#This Row],[S0_2]:[S1_2]],"&lt;="&amp;[[#This Row],[U_2]])</f>
        <v>0</v>
      </c>
      <c r="AZ184">
        <f>_xlfn.MAXIFS(Table1[[#This Row],[S0_2]:[S1_2]],Table1[[#This Row],[S0_2]:[S1_2]],"&gt;="&amp;[[#This Row],[L_2]],Table1[[#This Row],[S0_2]:[S1_2]],"&lt;="&amp;[[#This Row],[U_2]])</f>
        <v>0</v>
      </c>
      <c r="BA18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8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84">
        <f>IF([[#This Row],[Std_2]]&gt;0,ROUND([[#This Row],[Range_2]]/(6*[[#This Row],[Std_2]]),2),0)</f>
        <v>0</v>
      </c>
      <c r="BD184">
        <f>IF([[#This Row],[Std_2]]&gt;0,ROUND(MIN(ABS([[#This Row],[U_2]]-[[#This Row],[Mean_2]])/(3*[[#This Row],[Std_2]]),ABS([[#This Row],[Mean_2]]-[[#This Row],[L_2]])/(3*[[#This Row],[Std_2]])),2),0)</f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L184">
        <v>4291000000</v>
      </c>
      <c r="BM184">
        <v>4291000000</v>
      </c>
      <c r="BO184" t="s">
        <v>96</v>
      </c>
      <c r="BP184" t="s">
        <v>74</v>
      </c>
    </row>
    <row r="185" spans="1:68">
      <c r="A185" t="s">
        <v>301</v>
      </c>
      <c r="B185" t="s">
        <v>116</v>
      </c>
      <c r="C185" t="s">
        <v>71</v>
      </c>
      <c r="D185" t="s">
        <v>280</v>
      </c>
      <c r="J185">
        <v>4500000000</v>
      </c>
      <c r="K185">
        <v>2000000000</v>
      </c>
      <c r="L185">
        <v>7000000000</v>
      </c>
      <c r="M185">
        <v>2000000000</v>
      </c>
      <c r="N185">
        <v>7000000000</v>
      </c>
      <c r="O185">
        <f>1</f>
        <v>0</v>
      </c>
      <c r="P185">
        <f>1</f>
        <v>0</v>
      </c>
      <c r="Q18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8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85">
        <f>[[#This Row],[U_1]]-[[#This Row],[L_1]]</f>
        <v>0</v>
      </c>
      <c r="T185">
        <f>COUNTIF(Table1[[#This Row],[S0_1]:[S2_1]],"&gt;"&amp;[[#This Row],[U_1]])+COUNTIF(Table1[[#This Row],[S0_1]:[S2_1]],"&lt;"&amp;[[#This Row],[L_1]])</f>
        <v>0</v>
      </c>
      <c r="V185">
        <f>_xlfn.MINIFS(Table1[[#This Row],[S0_1]:[S2_1]],Table1[[#This Row],[S0_1]:[S2_1]],"&gt;="&amp;[[#This Row],[L_1]],Table1[[#This Row],[S0_1]:[S2_1]],"&lt;="&amp;[[#This Row],[U_1]])</f>
        <v>0</v>
      </c>
      <c r="W185">
        <f>_xlfn.MAXIFS(Table1[[#This Row],[S0_1]:[S2_1]],Table1[[#This Row],[S0_1]:[S2_1]],"&gt;="&amp;[[#This Row],[L_1]],Table1[[#This Row],[S0_1]:[S2_1]],"&lt;="&amp;[[#This Row],[U_1]])</f>
        <v>0</v>
      </c>
      <c r="X18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8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85">
        <f>IF([[#This Row],[Std_1]]&gt;0,ROUND([[#This Row],[Range_1]]/(6*[[#This Row],[Std_1]]),2),0)</f>
        <v>0</v>
      </c>
      <c r="AA185">
        <f>IF([[#This Row],[Std_1]]&gt;0,ROUND(MIN(ABS([[#This Row],[U_1]]-[[#This Row],[Mean_1]])/(3*[[#This Row],[Std_1]]),ABS([[#This Row],[Mean_1]]-[[#This Row],[L_1]])/(3*[[#This Row],[Std_1]])),2),0)</f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I185">
        <v>3768000000</v>
      </c>
      <c r="AJ185">
        <v>3768000000</v>
      </c>
      <c r="AK185">
        <v>3768000000</v>
      </c>
      <c r="AM185">
        <v>4500000000</v>
      </c>
      <c r="AN185">
        <v>2000000000</v>
      </c>
      <c r="AO185">
        <v>7000000000</v>
      </c>
      <c r="AP185">
        <v>2000000000</v>
      </c>
      <c r="AQ185">
        <v>7000000000</v>
      </c>
      <c r="AR185">
        <f>1</f>
        <v>0</v>
      </c>
      <c r="AS185">
        <f>1</f>
        <v>0</v>
      </c>
      <c r="AT18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8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85">
        <f>[[#This Row],[U_2]]-[[#This Row],[L_2]]</f>
        <v>0</v>
      </c>
      <c r="AW185">
        <f>COUNTIF(Table1[[#This Row],[S0_2]:[S1_2]],"&gt;"&amp;[[#This Row],[U_2]])+COUNTIF(Table1[[#This Row],[S0_2]:[S1_2]],"&lt;"&amp;[[#This Row],[L_2]])</f>
        <v>0</v>
      </c>
      <c r="AY185">
        <f>_xlfn.MINIFS(Table1[[#This Row],[S0_2]:[S1_2]],Table1[[#This Row],[S0_2]:[S1_2]],"&gt;="&amp;[[#This Row],[L_2]],Table1[[#This Row],[S0_2]:[S1_2]],"&lt;="&amp;[[#This Row],[U_2]])</f>
        <v>0</v>
      </c>
      <c r="AZ185">
        <f>_xlfn.MAXIFS(Table1[[#This Row],[S0_2]:[S1_2]],Table1[[#This Row],[S0_2]:[S1_2]],"&gt;="&amp;[[#This Row],[L_2]],Table1[[#This Row],[S0_2]:[S1_2]],"&lt;="&amp;[[#This Row],[U_2]])</f>
        <v>0</v>
      </c>
      <c r="BA18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8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85">
        <f>IF([[#This Row],[Std_2]]&gt;0,ROUND([[#This Row],[Range_2]]/(6*[[#This Row],[Std_2]]),2),0)</f>
        <v>0</v>
      </c>
      <c r="BD185">
        <f>IF([[#This Row],[Std_2]]&gt;0,ROUND(MIN(ABS([[#This Row],[U_2]]-[[#This Row],[Mean_2]])/(3*[[#This Row],[Std_2]]),ABS([[#This Row],[Mean_2]]-[[#This Row],[L_2]])/(3*[[#This Row],[Std_2]])),2),0)</f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L185">
        <v>3768000000</v>
      </c>
      <c r="BM185">
        <v>3768000000</v>
      </c>
      <c r="BO185" t="s">
        <v>73</v>
      </c>
      <c r="BP185" t="s">
        <v>105</v>
      </c>
    </row>
    <row r="186" spans="1:68">
      <c r="A186" t="s">
        <v>302</v>
      </c>
      <c r="B186" t="s">
        <v>116</v>
      </c>
      <c r="C186" t="s">
        <v>71</v>
      </c>
      <c r="D186" t="s">
        <v>282</v>
      </c>
      <c r="J186">
        <v>4500000000</v>
      </c>
      <c r="K186">
        <v>2000000000</v>
      </c>
      <c r="L186">
        <v>7000000000</v>
      </c>
      <c r="M186">
        <v>2000000000</v>
      </c>
      <c r="N186">
        <v>7000000000</v>
      </c>
      <c r="O186">
        <f>1</f>
        <v>0</v>
      </c>
      <c r="P186">
        <f>1</f>
        <v>0</v>
      </c>
      <c r="Q18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8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86">
        <f>[[#This Row],[U_1]]-[[#This Row],[L_1]]</f>
        <v>0</v>
      </c>
      <c r="T186">
        <f>COUNTIF(Table1[[#This Row],[S0_1]:[S2_1]],"&gt;"&amp;[[#This Row],[U_1]])+COUNTIF(Table1[[#This Row],[S0_1]:[S2_1]],"&lt;"&amp;[[#This Row],[L_1]])</f>
        <v>0</v>
      </c>
      <c r="V186">
        <f>_xlfn.MINIFS(Table1[[#This Row],[S0_1]:[S2_1]],Table1[[#This Row],[S0_1]:[S2_1]],"&gt;="&amp;[[#This Row],[L_1]],Table1[[#This Row],[S0_1]:[S2_1]],"&lt;="&amp;[[#This Row],[U_1]])</f>
        <v>0</v>
      </c>
      <c r="W186">
        <f>_xlfn.MAXIFS(Table1[[#This Row],[S0_1]:[S2_1]],Table1[[#This Row],[S0_1]:[S2_1]],"&gt;="&amp;[[#This Row],[L_1]],Table1[[#This Row],[S0_1]:[S2_1]],"&lt;="&amp;[[#This Row],[U_1]])</f>
        <v>0</v>
      </c>
      <c r="X18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8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86">
        <f>IF([[#This Row],[Std_1]]&gt;0,ROUND([[#This Row],[Range_1]]/(6*[[#This Row],[Std_1]]),2),0)</f>
        <v>0</v>
      </c>
      <c r="AA186">
        <f>IF([[#This Row],[Std_1]]&gt;0,ROUND(MIN(ABS([[#This Row],[U_1]]-[[#This Row],[Mean_1]])/(3*[[#This Row],[Std_1]]),ABS([[#This Row],[Mean_1]]-[[#This Row],[L_1]])/(3*[[#This Row],[Std_1]])),2),0)</f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I186">
        <v>3247000000</v>
      </c>
      <c r="AJ186">
        <v>3247000000</v>
      </c>
      <c r="AK186">
        <v>3247000000</v>
      </c>
      <c r="AM186">
        <v>4500000000</v>
      </c>
      <c r="AN186">
        <v>2000000000</v>
      </c>
      <c r="AO186">
        <v>7000000000</v>
      </c>
      <c r="AP186">
        <v>2000000000</v>
      </c>
      <c r="AQ186">
        <v>7000000000</v>
      </c>
      <c r="AR186">
        <f>1</f>
        <v>0</v>
      </c>
      <c r="AS186">
        <f>1</f>
        <v>0</v>
      </c>
      <c r="AT18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8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86">
        <f>[[#This Row],[U_2]]-[[#This Row],[L_2]]</f>
        <v>0</v>
      </c>
      <c r="AW186">
        <f>COUNTIF(Table1[[#This Row],[S0_2]:[S1_2]],"&gt;"&amp;[[#This Row],[U_2]])+COUNTIF(Table1[[#This Row],[S0_2]:[S1_2]],"&lt;"&amp;[[#This Row],[L_2]])</f>
        <v>0</v>
      </c>
      <c r="AY186">
        <f>_xlfn.MINIFS(Table1[[#This Row],[S0_2]:[S1_2]],Table1[[#This Row],[S0_2]:[S1_2]],"&gt;="&amp;[[#This Row],[L_2]],Table1[[#This Row],[S0_2]:[S1_2]],"&lt;="&amp;[[#This Row],[U_2]])</f>
        <v>0</v>
      </c>
      <c r="AZ186">
        <f>_xlfn.MAXIFS(Table1[[#This Row],[S0_2]:[S1_2]],Table1[[#This Row],[S0_2]:[S1_2]],"&gt;="&amp;[[#This Row],[L_2]],Table1[[#This Row],[S0_2]:[S1_2]],"&lt;="&amp;[[#This Row],[U_2]])</f>
        <v>0</v>
      </c>
      <c r="BA18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8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86">
        <f>IF([[#This Row],[Std_2]]&gt;0,ROUND([[#This Row],[Range_2]]/(6*[[#This Row],[Std_2]]),2),0)</f>
        <v>0</v>
      </c>
      <c r="BD186">
        <f>IF([[#This Row],[Std_2]]&gt;0,ROUND(MIN(ABS([[#This Row],[U_2]]-[[#This Row],[Mean_2]])/(3*[[#This Row],[Std_2]]),ABS([[#This Row],[Mean_2]]-[[#This Row],[L_2]])/(3*[[#This Row],[Std_2]])),2),0)</f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L186">
        <v>3247000000</v>
      </c>
      <c r="BM186">
        <v>3247000000</v>
      </c>
      <c r="BO186" t="s">
        <v>73</v>
      </c>
      <c r="BP186" t="s">
        <v>108</v>
      </c>
    </row>
    <row r="187" spans="1:68">
      <c r="A187" t="s">
        <v>303</v>
      </c>
      <c r="B187" t="s">
        <v>116</v>
      </c>
      <c r="C187" t="s">
        <v>71</v>
      </c>
      <c r="D187" t="s">
        <v>284</v>
      </c>
      <c r="J187">
        <v>4500000000</v>
      </c>
      <c r="K187">
        <v>2000000000</v>
      </c>
      <c r="L187">
        <v>7000000000</v>
      </c>
      <c r="M187">
        <v>2000000000</v>
      </c>
      <c r="N187">
        <v>7000000000</v>
      </c>
      <c r="O187">
        <f>1</f>
        <v>0</v>
      </c>
      <c r="P187">
        <f>1</f>
        <v>0</v>
      </c>
      <c r="Q18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8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87">
        <f>[[#This Row],[U_1]]-[[#This Row],[L_1]]</f>
        <v>0</v>
      </c>
      <c r="T187">
        <f>COUNTIF(Table1[[#This Row],[S0_1]:[S2_1]],"&gt;"&amp;[[#This Row],[U_1]])+COUNTIF(Table1[[#This Row],[S0_1]:[S2_1]],"&lt;"&amp;[[#This Row],[L_1]])</f>
        <v>0</v>
      </c>
      <c r="V187">
        <f>_xlfn.MINIFS(Table1[[#This Row],[S0_1]:[S2_1]],Table1[[#This Row],[S0_1]:[S2_1]],"&gt;="&amp;[[#This Row],[L_1]],Table1[[#This Row],[S0_1]:[S2_1]],"&lt;="&amp;[[#This Row],[U_1]])</f>
        <v>0</v>
      </c>
      <c r="W187">
        <f>_xlfn.MAXIFS(Table1[[#This Row],[S0_1]:[S2_1]],Table1[[#This Row],[S0_1]:[S2_1]],"&gt;="&amp;[[#This Row],[L_1]],Table1[[#This Row],[S0_1]:[S2_1]],"&lt;="&amp;[[#This Row],[U_1]])</f>
        <v>0</v>
      </c>
      <c r="X18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8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87">
        <f>IF([[#This Row],[Std_1]]&gt;0,ROUND([[#This Row],[Range_1]]/(6*[[#This Row],[Std_1]]),2),0)</f>
        <v>0</v>
      </c>
      <c r="AA187">
        <f>IF([[#This Row],[Std_1]]&gt;0,ROUND(MIN(ABS([[#This Row],[U_1]]-[[#This Row],[Mean_1]])/(3*[[#This Row],[Std_1]]),ABS([[#This Row],[Mean_1]]-[[#This Row],[L_1]])/(3*[[#This Row],[Std_1]])),2),0)</f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I187">
        <v>2986000000</v>
      </c>
      <c r="AJ187">
        <v>2986000000</v>
      </c>
      <c r="AK187">
        <v>2986000000</v>
      </c>
      <c r="AM187">
        <v>4500000000</v>
      </c>
      <c r="AN187">
        <v>2000000000</v>
      </c>
      <c r="AO187">
        <v>7000000000</v>
      </c>
      <c r="AP187">
        <v>2000000000</v>
      </c>
      <c r="AQ187">
        <v>7000000000</v>
      </c>
      <c r="AR187">
        <f>1</f>
        <v>0</v>
      </c>
      <c r="AS187">
        <f>1</f>
        <v>0</v>
      </c>
      <c r="AT18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8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87">
        <f>[[#This Row],[U_2]]-[[#This Row],[L_2]]</f>
        <v>0</v>
      </c>
      <c r="AW187">
        <f>COUNTIF(Table1[[#This Row],[S0_2]:[S1_2]],"&gt;"&amp;[[#This Row],[U_2]])+COUNTIF(Table1[[#This Row],[S0_2]:[S1_2]],"&lt;"&amp;[[#This Row],[L_2]])</f>
        <v>0</v>
      </c>
      <c r="AY187">
        <f>_xlfn.MINIFS(Table1[[#This Row],[S0_2]:[S1_2]],Table1[[#This Row],[S0_2]:[S1_2]],"&gt;="&amp;[[#This Row],[L_2]],Table1[[#This Row],[S0_2]:[S1_2]],"&lt;="&amp;[[#This Row],[U_2]])</f>
        <v>0</v>
      </c>
      <c r="AZ187">
        <f>_xlfn.MAXIFS(Table1[[#This Row],[S0_2]:[S1_2]],Table1[[#This Row],[S0_2]:[S1_2]],"&gt;="&amp;[[#This Row],[L_2]],Table1[[#This Row],[S0_2]:[S1_2]],"&lt;="&amp;[[#This Row],[U_2]])</f>
        <v>0</v>
      </c>
      <c r="BA18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8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87">
        <f>IF([[#This Row],[Std_2]]&gt;0,ROUND([[#This Row],[Range_2]]/(6*[[#This Row],[Std_2]]),2),0)</f>
        <v>0</v>
      </c>
      <c r="BD187">
        <f>IF([[#This Row],[Std_2]]&gt;0,ROUND(MIN(ABS([[#This Row],[U_2]]-[[#This Row],[Mean_2]])/(3*[[#This Row],[Std_2]]),ABS([[#This Row],[Mean_2]]-[[#This Row],[L_2]])/(3*[[#This Row],[Std_2]])),2),0)</f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L187">
        <v>2986000000</v>
      </c>
      <c r="BM187">
        <v>2986000000</v>
      </c>
      <c r="BO187" t="s">
        <v>96</v>
      </c>
      <c r="BP187" t="s">
        <v>80</v>
      </c>
    </row>
    <row r="188" spans="1:68">
      <c r="A188" t="s">
        <v>304</v>
      </c>
      <c r="B188" t="s">
        <v>116</v>
      </c>
      <c r="C188" t="s">
        <v>71</v>
      </c>
      <c r="D188" t="s">
        <v>286</v>
      </c>
      <c r="J188">
        <v>4500000000</v>
      </c>
      <c r="K188">
        <v>2000000000</v>
      </c>
      <c r="L188">
        <v>7000000000</v>
      </c>
      <c r="M188">
        <v>2000000000</v>
      </c>
      <c r="N188">
        <v>7000000000</v>
      </c>
      <c r="O188">
        <f>1</f>
        <v>0</v>
      </c>
      <c r="P188">
        <f>1</f>
        <v>0</v>
      </c>
      <c r="Q18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8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88">
        <f>[[#This Row],[U_1]]-[[#This Row],[L_1]]</f>
        <v>0</v>
      </c>
      <c r="T188">
        <f>COUNTIF(Table1[[#This Row],[S0_1]:[S2_1]],"&gt;"&amp;[[#This Row],[U_1]])+COUNTIF(Table1[[#This Row],[S0_1]:[S2_1]],"&lt;"&amp;[[#This Row],[L_1]])</f>
        <v>0</v>
      </c>
      <c r="V188">
        <f>_xlfn.MINIFS(Table1[[#This Row],[S0_1]:[S2_1]],Table1[[#This Row],[S0_1]:[S2_1]],"&gt;="&amp;[[#This Row],[L_1]],Table1[[#This Row],[S0_1]:[S2_1]],"&lt;="&amp;[[#This Row],[U_1]])</f>
        <v>0</v>
      </c>
      <c r="W188">
        <f>_xlfn.MAXIFS(Table1[[#This Row],[S0_1]:[S2_1]],Table1[[#This Row],[S0_1]:[S2_1]],"&gt;="&amp;[[#This Row],[L_1]],Table1[[#This Row],[S0_1]:[S2_1]],"&lt;="&amp;[[#This Row],[U_1]])</f>
        <v>0</v>
      </c>
      <c r="X18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8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88">
        <f>IF([[#This Row],[Std_1]]&gt;0,ROUND([[#This Row],[Range_1]]/(6*[[#This Row],[Std_1]]),2),0)</f>
        <v>0</v>
      </c>
      <c r="AA188">
        <f>IF([[#This Row],[Std_1]]&gt;0,ROUND(MIN(ABS([[#This Row],[U_1]]-[[#This Row],[Mean_1]])/(3*[[#This Row],[Std_1]]),ABS([[#This Row],[Mean_1]]-[[#This Row],[L_1]])/(3*[[#This Row],[Std_1]])),2),0)</f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I188">
        <v>3245000000</v>
      </c>
      <c r="AJ188">
        <v>3245000000</v>
      </c>
      <c r="AK188">
        <v>3245000000</v>
      </c>
      <c r="AM188">
        <v>4500000000</v>
      </c>
      <c r="AN188">
        <v>2000000000</v>
      </c>
      <c r="AO188">
        <v>7000000000</v>
      </c>
      <c r="AP188">
        <v>2000000000</v>
      </c>
      <c r="AQ188">
        <v>7000000000</v>
      </c>
      <c r="AR188">
        <f>1</f>
        <v>0</v>
      </c>
      <c r="AS188">
        <f>1</f>
        <v>0</v>
      </c>
      <c r="AT18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8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88">
        <f>[[#This Row],[U_2]]-[[#This Row],[L_2]]</f>
        <v>0</v>
      </c>
      <c r="AW188">
        <f>COUNTIF(Table1[[#This Row],[S0_2]:[S1_2]],"&gt;"&amp;[[#This Row],[U_2]])+COUNTIF(Table1[[#This Row],[S0_2]:[S1_2]],"&lt;"&amp;[[#This Row],[L_2]])</f>
        <v>0</v>
      </c>
      <c r="AY188">
        <f>_xlfn.MINIFS(Table1[[#This Row],[S0_2]:[S1_2]],Table1[[#This Row],[S0_2]:[S1_2]],"&gt;="&amp;[[#This Row],[L_2]],Table1[[#This Row],[S0_2]:[S1_2]],"&lt;="&amp;[[#This Row],[U_2]])</f>
        <v>0</v>
      </c>
      <c r="AZ188">
        <f>_xlfn.MAXIFS(Table1[[#This Row],[S0_2]:[S1_2]],Table1[[#This Row],[S0_2]:[S1_2]],"&gt;="&amp;[[#This Row],[L_2]],Table1[[#This Row],[S0_2]:[S1_2]],"&lt;="&amp;[[#This Row],[U_2]])</f>
        <v>0</v>
      </c>
      <c r="BA18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8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88">
        <f>IF([[#This Row],[Std_2]]&gt;0,ROUND([[#This Row],[Range_2]]/(6*[[#This Row],[Std_2]]),2),0)</f>
        <v>0</v>
      </c>
      <c r="BD188">
        <f>IF([[#This Row],[Std_2]]&gt;0,ROUND(MIN(ABS([[#This Row],[U_2]]-[[#This Row],[Mean_2]])/(3*[[#This Row],[Std_2]]),ABS([[#This Row],[Mean_2]]-[[#This Row],[L_2]])/(3*[[#This Row],[Std_2]])),2),0)</f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L188">
        <v>3245000000</v>
      </c>
      <c r="BM188">
        <v>3245000000</v>
      </c>
      <c r="BO188" t="s">
        <v>83</v>
      </c>
      <c r="BP188" t="s">
        <v>108</v>
      </c>
    </row>
    <row r="189" spans="1:68">
      <c r="A189" t="s">
        <v>305</v>
      </c>
      <c r="B189" t="s">
        <v>116</v>
      </c>
      <c r="C189" t="s">
        <v>71</v>
      </c>
      <c r="D189" t="s">
        <v>288</v>
      </c>
      <c r="J189">
        <v>4500000000</v>
      </c>
      <c r="K189">
        <v>2000000000</v>
      </c>
      <c r="L189">
        <v>7000000000</v>
      </c>
      <c r="M189">
        <v>2000000000</v>
      </c>
      <c r="N189">
        <v>7000000000</v>
      </c>
      <c r="O189">
        <f>1</f>
        <v>0</v>
      </c>
      <c r="P189">
        <f>1</f>
        <v>0</v>
      </c>
      <c r="Q18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8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89">
        <f>[[#This Row],[U_1]]-[[#This Row],[L_1]]</f>
        <v>0</v>
      </c>
      <c r="T189">
        <f>COUNTIF(Table1[[#This Row],[S0_1]:[S2_1]],"&gt;"&amp;[[#This Row],[U_1]])+COUNTIF(Table1[[#This Row],[S0_1]:[S2_1]],"&lt;"&amp;[[#This Row],[L_1]])</f>
        <v>0</v>
      </c>
      <c r="V189">
        <f>_xlfn.MINIFS(Table1[[#This Row],[S0_1]:[S2_1]],Table1[[#This Row],[S0_1]:[S2_1]],"&gt;="&amp;[[#This Row],[L_1]],Table1[[#This Row],[S0_1]:[S2_1]],"&lt;="&amp;[[#This Row],[U_1]])</f>
        <v>0</v>
      </c>
      <c r="W189">
        <f>_xlfn.MAXIFS(Table1[[#This Row],[S0_1]:[S2_1]],Table1[[#This Row],[S0_1]:[S2_1]],"&gt;="&amp;[[#This Row],[L_1]],Table1[[#This Row],[S0_1]:[S2_1]],"&lt;="&amp;[[#This Row],[U_1]])</f>
        <v>0</v>
      </c>
      <c r="X18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8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89">
        <f>IF([[#This Row],[Std_1]]&gt;0,ROUND([[#This Row],[Range_1]]/(6*[[#This Row],[Std_1]]),2),0)</f>
        <v>0</v>
      </c>
      <c r="AA189">
        <f>IF([[#This Row],[Std_1]]&gt;0,ROUND(MIN(ABS([[#This Row],[U_1]]-[[#This Row],[Mean_1]])/(3*[[#This Row],[Std_1]]),ABS([[#This Row],[Mean_1]]-[[#This Row],[L_1]])/(3*[[#This Row],[Std_1]])),2),0)</f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I189">
        <v>3767000000</v>
      </c>
      <c r="AJ189">
        <v>3767000000</v>
      </c>
      <c r="AK189">
        <v>3767000000</v>
      </c>
      <c r="AM189">
        <v>4500000000</v>
      </c>
      <c r="AN189">
        <v>2000000000</v>
      </c>
      <c r="AO189">
        <v>7000000000</v>
      </c>
      <c r="AP189">
        <v>2000000000</v>
      </c>
      <c r="AQ189">
        <v>7000000000</v>
      </c>
      <c r="AR189">
        <f>1</f>
        <v>0</v>
      </c>
      <c r="AS189">
        <f>1</f>
        <v>0</v>
      </c>
      <c r="AT18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8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89">
        <f>[[#This Row],[U_2]]-[[#This Row],[L_2]]</f>
        <v>0</v>
      </c>
      <c r="AW189">
        <f>COUNTIF(Table1[[#This Row],[S0_2]:[S1_2]],"&gt;"&amp;[[#This Row],[U_2]])+COUNTIF(Table1[[#This Row],[S0_2]:[S1_2]],"&lt;"&amp;[[#This Row],[L_2]])</f>
        <v>0</v>
      </c>
      <c r="AY189">
        <f>_xlfn.MINIFS(Table1[[#This Row],[S0_2]:[S1_2]],Table1[[#This Row],[S0_2]:[S1_2]],"&gt;="&amp;[[#This Row],[L_2]],Table1[[#This Row],[S0_2]:[S1_2]],"&lt;="&amp;[[#This Row],[U_2]])</f>
        <v>0</v>
      </c>
      <c r="AZ189">
        <f>_xlfn.MAXIFS(Table1[[#This Row],[S0_2]:[S1_2]],Table1[[#This Row],[S0_2]:[S1_2]],"&gt;="&amp;[[#This Row],[L_2]],Table1[[#This Row],[S0_2]:[S1_2]],"&lt;="&amp;[[#This Row],[U_2]])</f>
        <v>0</v>
      </c>
      <c r="BA18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8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89">
        <f>IF([[#This Row],[Std_2]]&gt;0,ROUND([[#This Row],[Range_2]]/(6*[[#This Row],[Std_2]]),2),0)</f>
        <v>0</v>
      </c>
      <c r="BD189">
        <f>IF([[#This Row],[Std_2]]&gt;0,ROUND(MIN(ABS([[#This Row],[U_2]]-[[#This Row],[Mean_2]])/(3*[[#This Row],[Std_2]]),ABS([[#This Row],[Mean_2]]-[[#This Row],[L_2]])/(3*[[#This Row],[Std_2]])),2),0)</f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L189">
        <v>3767000000</v>
      </c>
      <c r="BM189">
        <v>3767000000</v>
      </c>
      <c r="BO189" t="s">
        <v>83</v>
      </c>
      <c r="BP189" t="s">
        <v>105</v>
      </c>
    </row>
    <row r="190" spans="1:68">
      <c r="A190" t="s">
        <v>306</v>
      </c>
      <c r="B190" t="s">
        <v>134</v>
      </c>
      <c r="C190" t="s">
        <v>71</v>
      </c>
      <c r="D190" t="s">
        <v>256</v>
      </c>
      <c r="J190">
        <v>4500000000</v>
      </c>
      <c r="K190">
        <v>2000000000</v>
      </c>
      <c r="L190">
        <v>7000000000</v>
      </c>
      <c r="M190">
        <v>2000000000</v>
      </c>
      <c r="N190">
        <v>7000000000</v>
      </c>
      <c r="O190">
        <f>1</f>
        <v>0</v>
      </c>
      <c r="P190">
        <f>1</f>
        <v>0</v>
      </c>
      <c r="Q19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9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90">
        <f>[[#This Row],[U_1]]-[[#This Row],[L_1]]</f>
        <v>0</v>
      </c>
      <c r="T190">
        <f>COUNTIF(Table1[[#This Row],[S0_1]:[S2_1]],"&gt;"&amp;[[#This Row],[U_1]])+COUNTIF(Table1[[#This Row],[S0_1]:[S2_1]],"&lt;"&amp;[[#This Row],[L_1]])</f>
        <v>0</v>
      </c>
      <c r="V190">
        <f>_xlfn.MINIFS(Table1[[#This Row],[S0_1]:[S2_1]],Table1[[#This Row],[S0_1]:[S2_1]],"&gt;="&amp;[[#This Row],[L_1]],Table1[[#This Row],[S0_1]:[S2_1]],"&lt;="&amp;[[#This Row],[U_1]])</f>
        <v>0</v>
      </c>
      <c r="W190">
        <f>_xlfn.MAXIFS(Table1[[#This Row],[S0_1]:[S2_1]],Table1[[#This Row],[S0_1]:[S2_1]],"&gt;="&amp;[[#This Row],[L_1]],Table1[[#This Row],[S0_1]:[S2_1]],"&lt;="&amp;[[#This Row],[U_1]])</f>
        <v>0</v>
      </c>
      <c r="X19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9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90">
        <f>IF([[#This Row],[Std_1]]&gt;0,ROUND([[#This Row],[Range_1]]/(6*[[#This Row],[Std_1]]),2),0)</f>
        <v>0</v>
      </c>
      <c r="AA190">
        <f>IF([[#This Row],[Std_1]]&gt;0,ROUND(MIN(ABS([[#This Row],[U_1]]-[[#This Row],[Mean_1]])/(3*[[#This Row],[Std_1]]),ABS([[#This Row],[Mean_1]]-[[#This Row],[L_1]])/(3*[[#This Row],[Std_1]])),2),0)</f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I190">
        <v>4374000000</v>
      </c>
      <c r="AJ190">
        <v>4374000000</v>
      </c>
      <c r="AK190">
        <v>4374000000</v>
      </c>
      <c r="AM190">
        <v>4500000000</v>
      </c>
      <c r="AN190">
        <v>2000000000</v>
      </c>
      <c r="AO190">
        <v>7000000000</v>
      </c>
      <c r="AP190">
        <v>2000000000</v>
      </c>
      <c r="AQ190">
        <v>7000000000</v>
      </c>
      <c r="AR190">
        <f>1</f>
        <v>0</v>
      </c>
      <c r="AS190">
        <f>1</f>
        <v>0</v>
      </c>
      <c r="AT19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9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90">
        <f>[[#This Row],[U_2]]-[[#This Row],[L_2]]</f>
        <v>0</v>
      </c>
      <c r="AW190">
        <f>COUNTIF(Table1[[#This Row],[S0_2]:[S1_2]],"&gt;"&amp;[[#This Row],[U_2]])+COUNTIF(Table1[[#This Row],[S0_2]:[S1_2]],"&lt;"&amp;[[#This Row],[L_2]])</f>
        <v>0</v>
      </c>
      <c r="AY190">
        <f>_xlfn.MINIFS(Table1[[#This Row],[S0_2]:[S1_2]],Table1[[#This Row],[S0_2]:[S1_2]],"&gt;="&amp;[[#This Row],[L_2]],Table1[[#This Row],[S0_2]:[S1_2]],"&lt;="&amp;[[#This Row],[U_2]])</f>
        <v>0</v>
      </c>
      <c r="AZ190">
        <f>_xlfn.MAXIFS(Table1[[#This Row],[S0_2]:[S1_2]],Table1[[#This Row],[S0_2]:[S1_2]],"&gt;="&amp;[[#This Row],[L_2]],Table1[[#This Row],[S0_2]:[S1_2]],"&lt;="&amp;[[#This Row],[U_2]])</f>
        <v>0</v>
      </c>
      <c r="BA19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9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90">
        <f>IF([[#This Row],[Std_2]]&gt;0,ROUND([[#This Row],[Range_2]]/(6*[[#This Row],[Std_2]]),2),0)</f>
        <v>0</v>
      </c>
      <c r="BD190">
        <f>IF([[#This Row],[Std_2]]&gt;0,ROUND(MIN(ABS([[#This Row],[U_2]]-[[#This Row],[Mean_2]])/(3*[[#This Row],[Std_2]]),ABS([[#This Row],[Mean_2]]-[[#This Row],[L_2]])/(3*[[#This Row],[Std_2]])),2),0)</f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L190">
        <v>4374000000</v>
      </c>
      <c r="BM190">
        <v>4374000000</v>
      </c>
      <c r="BO190" t="s">
        <v>73</v>
      </c>
      <c r="BP190" t="s">
        <v>74</v>
      </c>
    </row>
    <row r="191" spans="1:68">
      <c r="A191" t="s">
        <v>307</v>
      </c>
      <c r="B191" t="s">
        <v>134</v>
      </c>
      <c r="C191" t="s">
        <v>71</v>
      </c>
      <c r="D191" t="s">
        <v>258</v>
      </c>
      <c r="J191">
        <v>4500000000</v>
      </c>
      <c r="K191">
        <v>2000000000</v>
      </c>
      <c r="L191">
        <v>7000000000</v>
      </c>
      <c r="M191">
        <v>2000000000</v>
      </c>
      <c r="N191">
        <v>7000000000</v>
      </c>
      <c r="O191">
        <f>1</f>
        <v>0</v>
      </c>
      <c r="P191">
        <f>1</f>
        <v>0</v>
      </c>
      <c r="Q19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9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91">
        <f>[[#This Row],[U_1]]-[[#This Row],[L_1]]</f>
        <v>0</v>
      </c>
      <c r="T191">
        <f>COUNTIF(Table1[[#This Row],[S0_1]:[S2_1]],"&gt;"&amp;[[#This Row],[U_1]])+COUNTIF(Table1[[#This Row],[S0_1]:[S2_1]],"&lt;"&amp;[[#This Row],[L_1]])</f>
        <v>0</v>
      </c>
      <c r="V191">
        <f>_xlfn.MINIFS(Table1[[#This Row],[S0_1]:[S2_1]],Table1[[#This Row],[S0_1]:[S2_1]],"&gt;="&amp;[[#This Row],[L_1]],Table1[[#This Row],[S0_1]:[S2_1]],"&lt;="&amp;[[#This Row],[U_1]])</f>
        <v>0</v>
      </c>
      <c r="W191">
        <f>_xlfn.MAXIFS(Table1[[#This Row],[S0_1]:[S2_1]],Table1[[#This Row],[S0_1]:[S2_1]],"&gt;="&amp;[[#This Row],[L_1]],Table1[[#This Row],[S0_1]:[S2_1]],"&lt;="&amp;[[#This Row],[U_1]])</f>
        <v>0</v>
      </c>
      <c r="X19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9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91">
        <f>IF([[#This Row],[Std_1]]&gt;0,ROUND([[#This Row],[Range_1]]/(6*[[#This Row],[Std_1]]),2),0)</f>
        <v>0</v>
      </c>
      <c r="AA191">
        <f>IF([[#This Row],[Std_1]]&gt;0,ROUND(MIN(ABS([[#This Row],[U_1]]-[[#This Row],[Mean_1]])/(3*[[#This Row],[Std_1]]),ABS([[#This Row],[Mean_1]]-[[#This Row],[L_1]])/(3*[[#This Row],[Std_1]])),2),0)</f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I191">
        <v>5697000000</v>
      </c>
      <c r="AJ191">
        <v>5697000000</v>
      </c>
      <c r="AK191">
        <v>5697000000</v>
      </c>
      <c r="AM191">
        <v>4500000000</v>
      </c>
      <c r="AN191">
        <v>2000000000</v>
      </c>
      <c r="AO191">
        <v>7000000000</v>
      </c>
      <c r="AP191">
        <v>2000000000</v>
      </c>
      <c r="AQ191">
        <v>7000000000</v>
      </c>
      <c r="AR191">
        <f>1</f>
        <v>0</v>
      </c>
      <c r="AS191">
        <f>1</f>
        <v>0</v>
      </c>
      <c r="AT19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9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91">
        <f>[[#This Row],[U_2]]-[[#This Row],[L_2]]</f>
        <v>0</v>
      </c>
      <c r="AW191">
        <f>COUNTIF(Table1[[#This Row],[S0_2]:[S1_2]],"&gt;"&amp;[[#This Row],[U_2]])+COUNTIF(Table1[[#This Row],[S0_2]:[S1_2]],"&lt;"&amp;[[#This Row],[L_2]])</f>
        <v>0</v>
      </c>
      <c r="AY191">
        <f>_xlfn.MINIFS(Table1[[#This Row],[S0_2]:[S1_2]],Table1[[#This Row],[S0_2]:[S1_2]],"&gt;="&amp;[[#This Row],[L_2]],Table1[[#This Row],[S0_2]:[S1_2]],"&lt;="&amp;[[#This Row],[U_2]])</f>
        <v>0</v>
      </c>
      <c r="AZ191">
        <f>_xlfn.MAXIFS(Table1[[#This Row],[S0_2]:[S1_2]],Table1[[#This Row],[S0_2]:[S1_2]],"&gt;="&amp;[[#This Row],[L_2]],Table1[[#This Row],[S0_2]:[S1_2]],"&lt;="&amp;[[#This Row],[U_2]])</f>
        <v>0</v>
      </c>
      <c r="BA19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9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91">
        <f>IF([[#This Row],[Std_2]]&gt;0,ROUND([[#This Row],[Range_2]]/(6*[[#This Row],[Std_2]]),2),0)</f>
        <v>0</v>
      </c>
      <c r="BD191">
        <f>IF([[#This Row],[Std_2]]&gt;0,ROUND(MIN(ABS([[#This Row],[U_2]]-[[#This Row],[Mean_2]])/(3*[[#This Row],[Std_2]]),ABS([[#This Row],[Mean_2]]-[[#This Row],[L_2]])/(3*[[#This Row],[Std_2]])),2),0)</f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L191">
        <v>5697000000</v>
      </c>
      <c r="BM191">
        <v>5697000000</v>
      </c>
      <c r="BO191" t="s">
        <v>73</v>
      </c>
      <c r="BP191" t="s">
        <v>77</v>
      </c>
    </row>
    <row r="192" spans="1:68">
      <c r="A192" t="s">
        <v>308</v>
      </c>
      <c r="B192" t="s">
        <v>134</v>
      </c>
      <c r="C192" t="s">
        <v>71</v>
      </c>
      <c r="D192" t="s">
        <v>260</v>
      </c>
      <c r="J192">
        <v>4500000000</v>
      </c>
      <c r="K192">
        <v>2000000000</v>
      </c>
      <c r="L192">
        <v>7000000000</v>
      </c>
      <c r="M192">
        <v>2000000000</v>
      </c>
      <c r="N192">
        <v>7000000000</v>
      </c>
      <c r="O192">
        <f>1</f>
        <v>0</v>
      </c>
      <c r="P192">
        <f>1</f>
        <v>0</v>
      </c>
      <c r="Q19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9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92">
        <f>[[#This Row],[U_1]]-[[#This Row],[L_1]]</f>
        <v>0</v>
      </c>
      <c r="T192">
        <f>COUNTIF(Table1[[#This Row],[S0_1]:[S2_1]],"&gt;"&amp;[[#This Row],[U_1]])+COUNTIF(Table1[[#This Row],[S0_1]:[S2_1]],"&lt;"&amp;[[#This Row],[L_1]])</f>
        <v>0</v>
      </c>
      <c r="V192">
        <f>_xlfn.MINIFS(Table1[[#This Row],[S0_1]:[S2_1]],Table1[[#This Row],[S0_1]:[S2_1]],"&gt;="&amp;[[#This Row],[L_1]],Table1[[#This Row],[S0_1]:[S2_1]],"&lt;="&amp;[[#This Row],[U_1]])</f>
        <v>0</v>
      </c>
      <c r="W192">
        <f>_xlfn.MAXIFS(Table1[[#This Row],[S0_1]:[S2_1]],Table1[[#This Row],[S0_1]:[S2_1]],"&gt;="&amp;[[#This Row],[L_1]],Table1[[#This Row],[S0_1]:[S2_1]],"&lt;="&amp;[[#This Row],[U_1]])</f>
        <v>0</v>
      </c>
      <c r="X19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9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92">
        <f>IF([[#This Row],[Std_1]]&gt;0,ROUND([[#This Row],[Range_1]]/(6*[[#This Row],[Std_1]]),2),0)</f>
        <v>0</v>
      </c>
      <c r="AA192">
        <f>IF([[#This Row],[Std_1]]&gt;0,ROUND(MIN(ABS([[#This Row],[U_1]]-[[#This Row],[Mean_1]])/(3*[[#This Row],[Std_1]]),ABS([[#This Row],[Mean_1]]-[[#This Row],[L_1]])/(3*[[#This Row],[Std_1]])),2),0)</f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I192">
        <v>3057000000</v>
      </c>
      <c r="AJ192">
        <v>3057000000</v>
      </c>
      <c r="AK192">
        <v>3057000000</v>
      </c>
      <c r="AM192">
        <v>4500000000</v>
      </c>
      <c r="AN192">
        <v>2000000000</v>
      </c>
      <c r="AO192">
        <v>7000000000</v>
      </c>
      <c r="AP192">
        <v>2000000000</v>
      </c>
      <c r="AQ192">
        <v>7000000000</v>
      </c>
      <c r="AR192">
        <f>1</f>
        <v>0</v>
      </c>
      <c r="AS192">
        <f>1</f>
        <v>0</v>
      </c>
      <c r="AT19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9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92">
        <f>[[#This Row],[U_2]]-[[#This Row],[L_2]]</f>
        <v>0</v>
      </c>
      <c r="AW192">
        <f>COUNTIF(Table1[[#This Row],[S0_2]:[S1_2]],"&gt;"&amp;[[#This Row],[U_2]])+COUNTIF(Table1[[#This Row],[S0_2]:[S1_2]],"&lt;"&amp;[[#This Row],[L_2]])</f>
        <v>0</v>
      </c>
      <c r="AY192">
        <f>_xlfn.MINIFS(Table1[[#This Row],[S0_2]:[S1_2]],Table1[[#This Row],[S0_2]:[S1_2]],"&gt;="&amp;[[#This Row],[L_2]],Table1[[#This Row],[S0_2]:[S1_2]],"&lt;="&amp;[[#This Row],[U_2]])</f>
        <v>0</v>
      </c>
      <c r="AZ192">
        <f>_xlfn.MAXIFS(Table1[[#This Row],[S0_2]:[S1_2]],Table1[[#This Row],[S0_2]:[S1_2]],"&gt;="&amp;[[#This Row],[L_2]],Table1[[#This Row],[S0_2]:[S1_2]],"&lt;="&amp;[[#This Row],[U_2]])</f>
        <v>0</v>
      </c>
      <c r="BA19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9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92">
        <f>IF([[#This Row],[Std_2]]&gt;0,ROUND([[#This Row],[Range_2]]/(6*[[#This Row],[Std_2]]),2),0)</f>
        <v>0</v>
      </c>
      <c r="BD192">
        <f>IF([[#This Row],[Std_2]]&gt;0,ROUND(MIN(ABS([[#This Row],[U_2]]-[[#This Row],[Mean_2]])/(3*[[#This Row],[Std_2]]),ABS([[#This Row],[Mean_2]]-[[#This Row],[L_2]])/(3*[[#This Row],[Std_2]])),2),0)</f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L192">
        <v>3057000000</v>
      </c>
      <c r="BM192">
        <v>3057000000</v>
      </c>
      <c r="BO192" t="s">
        <v>73</v>
      </c>
      <c r="BP192" t="s">
        <v>80</v>
      </c>
    </row>
    <row r="193" spans="1:68">
      <c r="A193" t="s">
        <v>309</v>
      </c>
      <c r="B193" t="s">
        <v>134</v>
      </c>
      <c r="C193" t="s">
        <v>71</v>
      </c>
      <c r="D193" t="s">
        <v>262</v>
      </c>
      <c r="J193">
        <v>4500000000</v>
      </c>
      <c r="K193">
        <v>2000000000</v>
      </c>
      <c r="L193">
        <v>7000000000</v>
      </c>
      <c r="M193">
        <v>2000000000</v>
      </c>
      <c r="N193">
        <v>7000000000</v>
      </c>
      <c r="O193">
        <f>1</f>
        <v>0</v>
      </c>
      <c r="P193">
        <f>1</f>
        <v>0</v>
      </c>
      <c r="Q19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9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93">
        <f>[[#This Row],[U_1]]-[[#This Row],[L_1]]</f>
        <v>0</v>
      </c>
      <c r="T193">
        <f>COUNTIF(Table1[[#This Row],[S0_1]:[S2_1]],"&gt;"&amp;[[#This Row],[U_1]])+COUNTIF(Table1[[#This Row],[S0_1]:[S2_1]],"&lt;"&amp;[[#This Row],[L_1]])</f>
        <v>0</v>
      </c>
      <c r="V193">
        <f>_xlfn.MINIFS(Table1[[#This Row],[S0_1]:[S2_1]],Table1[[#This Row],[S0_1]:[S2_1]],"&gt;="&amp;[[#This Row],[L_1]],Table1[[#This Row],[S0_1]:[S2_1]],"&lt;="&amp;[[#This Row],[U_1]])</f>
        <v>0</v>
      </c>
      <c r="W193">
        <f>_xlfn.MAXIFS(Table1[[#This Row],[S0_1]:[S2_1]],Table1[[#This Row],[S0_1]:[S2_1]],"&gt;="&amp;[[#This Row],[L_1]],Table1[[#This Row],[S0_1]:[S2_1]],"&lt;="&amp;[[#This Row],[U_1]])</f>
        <v>0</v>
      </c>
      <c r="X19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9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93">
        <f>IF([[#This Row],[Std_1]]&gt;0,ROUND([[#This Row],[Range_1]]/(6*[[#This Row],[Std_1]]),2),0)</f>
        <v>0</v>
      </c>
      <c r="AA193">
        <f>IF([[#This Row],[Std_1]]&gt;0,ROUND(MIN(ABS([[#This Row],[U_1]]-[[#This Row],[Mean_1]])/(3*[[#This Row],[Std_1]]),ABS([[#This Row],[Mean_1]]-[[#This Row],[L_1]])/(3*[[#This Row],[Std_1]])),2),0)</f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I193">
        <v>5697000000</v>
      </c>
      <c r="AJ193">
        <v>5697000000</v>
      </c>
      <c r="AK193">
        <v>5697000000</v>
      </c>
      <c r="AM193">
        <v>4500000000</v>
      </c>
      <c r="AN193">
        <v>2000000000</v>
      </c>
      <c r="AO193">
        <v>7000000000</v>
      </c>
      <c r="AP193">
        <v>2000000000</v>
      </c>
      <c r="AQ193">
        <v>7000000000</v>
      </c>
      <c r="AR193">
        <f>1</f>
        <v>0</v>
      </c>
      <c r="AS193">
        <f>1</f>
        <v>0</v>
      </c>
      <c r="AT19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9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93">
        <f>[[#This Row],[U_2]]-[[#This Row],[L_2]]</f>
        <v>0</v>
      </c>
      <c r="AW193">
        <f>COUNTIF(Table1[[#This Row],[S0_2]:[S1_2]],"&gt;"&amp;[[#This Row],[U_2]])+COUNTIF(Table1[[#This Row],[S0_2]:[S1_2]],"&lt;"&amp;[[#This Row],[L_2]])</f>
        <v>0</v>
      </c>
      <c r="AY193">
        <f>_xlfn.MINIFS(Table1[[#This Row],[S0_2]:[S1_2]],Table1[[#This Row],[S0_2]:[S1_2]],"&gt;="&amp;[[#This Row],[L_2]],Table1[[#This Row],[S0_2]:[S1_2]],"&lt;="&amp;[[#This Row],[U_2]])</f>
        <v>0</v>
      </c>
      <c r="AZ193">
        <f>_xlfn.MAXIFS(Table1[[#This Row],[S0_2]:[S1_2]],Table1[[#This Row],[S0_2]:[S1_2]],"&gt;="&amp;[[#This Row],[L_2]],Table1[[#This Row],[S0_2]:[S1_2]],"&lt;="&amp;[[#This Row],[U_2]])</f>
        <v>0</v>
      </c>
      <c r="BA19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9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93">
        <f>IF([[#This Row],[Std_2]]&gt;0,ROUND([[#This Row],[Range_2]]/(6*[[#This Row],[Std_2]]),2),0)</f>
        <v>0</v>
      </c>
      <c r="BD193">
        <f>IF([[#This Row],[Std_2]]&gt;0,ROUND(MIN(ABS([[#This Row],[U_2]]-[[#This Row],[Mean_2]])/(3*[[#This Row],[Std_2]]),ABS([[#This Row],[Mean_2]]-[[#This Row],[L_2]])/(3*[[#This Row],[Std_2]])),2),0)</f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L193">
        <v>5697000000</v>
      </c>
      <c r="BM193">
        <v>5697000000</v>
      </c>
      <c r="BO193" t="s">
        <v>83</v>
      </c>
      <c r="BP193" t="s">
        <v>77</v>
      </c>
    </row>
    <row r="194" spans="1:68">
      <c r="A194" t="s">
        <v>310</v>
      </c>
      <c r="B194" t="s">
        <v>134</v>
      </c>
      <c r="C194" t="s">
        <v>71</v>
      </c>
      <c r="D194" t="s">
        <v>264</v>
      </c>
      <c r="J194">
        <v>4500000000</v>
      </c>
      <c r="K194">
        <v>2000000000</v>
      </c>
      <c r="L194">
        <v>7000000000</v>
      </c>
      <c r="M194">
        <v>2000000000</v>
      </c>
      <c r="N194">
        <v>7000000000</v>
      </c>
      <c r="O194">
        <f>1</f>
        <v>0</v>
      </c>
      <c r="P194">
        <f>1</f>
        <v>0</v>
      </c>
      <c r="Q19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9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94">
        <f>[[#This Row],[U_1]]-[[#This Row],[L_1]]</f>
        <v>0</v>
      </c>
      <c r="T194">
        <f>COUNTIF(Table1[[#This Row],[S0_1]:[S2_1]],"&gt;"&amp;[[#This Row],[U_1]])+COUNTIF(Table1[[#This Row],[S0_1]:[S2_1]],"&lt;"&amp;[[#This Row],[L_1]])</f>
        <v>0</v>
      </c>
      <c r="V194">
        <f>_xlfn.MINIFS(Table1[[#This Row],[S0_1]:[S2_1]],Table1[[#This Row],[S0_1]:[S2_1]],"&gt;="&amp;[[#This Row],[L_1]],Table1[[#This Row],[S0_1]:[S2_1]],"&lt;="&amp;[[#This Row],[U_1]])</f>
        <v>0</v>
      </c>
      <c r="W194">
        <f>_xlfn.MAXIFS(Table1[[#This Row],[S0_1]:[S2_1]],Table1[[#This Row],[S0_1]:[S2_1]],"&gt;="&amp;[[#This Row],[L_1]],Table1[[#This Row],[S0_1]:[S2_1]],"&lt;="&amp;[[#This Row],[U_1]])</f>
        <v>0</v>
      </c>
      <c r="X19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9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94">
        <f>IF([[#This Row],[Std_1]]&gt;0,ROUND([[#This Row],[Range_1]]/(6*[[#This Row],[Std_1]]),2),0)</f>
        <v>0</v>
      </c>
      <c r="AA194">
        <f>IF([[#This Row],[Std_1]]&gt;0,ROUND(MIN(ABS([[#This Row],[U_1]]-[[#This Row],[Mean_1]])/(3*[[#This Row],[Std_1]]),ABS([[#This Row],[Mean_1]]-[[#This Row],[L_1]])/(3*[[#This Row],[Std_1]])),2),0)</f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I194">
        <v>3057000000</v>
      </c>
      <c r="AJ194">
        <v>3057000000</v>
      </c>
      <c r="AK194">
        <v>3057000000</v>
      </c>
      <c r="AM194">
        <v>4500000000</v>
      </c>
      <c r="AN194">
        <v>2000000000</v>
      </c>
      <c r="AO194">
        <v>7000000000</v>
      </c>
      <c r="AP194">
        <v>2000000000</v>
      </c>
      <c r="AQ194">
        <v>7000000000</v>
      </c>
      <c r="AR194">
        <f>1</f>
        <v>0</v>
      </c>
      <c r="AS194">
        <f>1</f>
        <v>0</v>
      </c>
      <c r="AT19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9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94">
        <f>[[#This Row],[U_2]]-[[#This Row],[L_2]]</f>
        <v>0</v>
      </c>
      <c r="AW194">
        <f>COUNTIF(Table1[[#This Row],[S0_2]:[S1_2]],"&gt;"&amp;[[#This Row],[U_2]])+COUNTIF(Table1[[#This Row],[S0_2]:[S1_2]],"&lt;"&amp;[[#This Row],[L_2]])</f>
        <v>0</v>
      </c>
      <c r="AY194">
        <f>_xlfn.MINIFS(Table1[[#This Row],[S0_2]:[S1_2]],Table1[[#This Row],[S0_2]:[S1_2]],"&gt;="&amp;[[#This Row],[L_2]],Table1[[#This Row],[S0_2]:[S1_2]],"&lt;="&amp;[[#This Row],[U_2]])</f>
        <v>0</v>
      </c>
      <c r="AZ194">
        <f>_xlfn.MAXIFS(Table1[[#This Row],[S0_2]:[S1_2]],Table1[[#This Row],[S0_2]:[S1_2]],"&gt;="&amp;[[#This Row],[L_2]],Table1[[#This Row],[S0_2]:[S1_2]],"&lt;="&amp;[[#This Row],[U_2]])</f>
        <v>0</v>
      </c>
      <c r="BA19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9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94">
        <f>IF([[#This Row],[Std_2]]&gt;0,ROUND([[#This Row],[Range_2]]/(6*[[#This Row],[Std_2]]),2),0)</f>
        <v>0</v>
      </c>
      <c r="BD194">
        <f>IF([[#This Row],[Std_2]]&gt;0,ROUND(MIN(ABS([[#This Row],[U_2]]-[[#This Row],[Mean_2]])/(3*[[#This Row],[Std_2]]),ABS([[#This Row],[Mean_2]]-[[#This Row],[L_2]])/(3*[[#This Row],[Std_2]])),2),0)</f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L194">
        <v>3057000000</v>
      </c>
      <c r="BM194">
        <v>3057000000</v>
      </c>
      <c r="BO194" t="s">
        <v>83</v>
      </c>
      <c r="BP194" t="s">
        <v>80</v>
      </c>
    </row>
    <row r="195" spans="1:68">
      <c r="A195" t="s">
        <v>311</v>
      </c>
      <c r="B195" t="s">
        <v>134</v>
      </c>
      <c r="C195" t="s">
        <v>71</v>
      </c>
      <c r="D195" t="s">
        <v>266</v>
      </c>
      <c r="J195">
        <v>4500000000</v>
      </c>
      <c r="K195">
        <v>2000000000</v>
      </c>
      <c r="L195">
        <v>7000000000</v>
      </c>
      <c r="M195">
        <v>2000000000</v>
      </c>
      <c r="N195">
        <v>7000000000</v>
      </c>
      <c r="O195">
        <f>1</f>
        <v>0</v>
      </c>
      <c r="P195">
        <f>1</f>
        <v>0</v>
      </c>
      <c r="Q19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9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95">
        <f>[[#This Row],[U_1]]-[[#This Row],[L_1]]</f>
        <v>0</v>
      </c>
      <c r="T195">
        <f>COUNTIF(Table1[[#This Row],[S0_1]:[S2_1]],"&gt;"&amp;[[#This Row],[U_1]])+COUNTIF(Table1[[#This Row],[S0_1]:[S2_1]],"&lt;"&amp;[[#This Row],[L_1]])</f>
        <v>0</v>
      </c>
      <c r="V195">
        <f>_xlfn.MINIFS(Table1[[#This Row],[S0_1]:[S2_1]],Table1[[#This Row],[S0_1]:[S2_1]],"&gt;="&amp;[[#This Row],[L_1]],Table1[[#This Row],[S0_1]:[S2_1]],"&lt;="&amp;[[#This Row],[U_1]])</f>
        <v>0</v>
      </c>
      <c r="W195">
        <f>_xlfn.MAXIFS(Table1[[#This Row],[S0_1]:[S2_1]],Table1[[#This Row],[S0_1]:[S2_1]],"&gt;="&amp;[[#This Row],[L_1]],Table1[[#This Row],[S0_1]:[S2_1]],"&lt;="&amp;[[#This Row],[U_1]])</f>
        <v>0</v>
      </c>
      <c r="X19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9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95">
        <f>IF([[#This Row],[Std_1]]&gt;0,ROUND([[#This Row],[Range_1]]/(6*[[#This Row],[Std_1]]),2),0)</f>
        <v>0</v>
      </c>
      <c r="AA195">
        <f>IF([[#This Row],[Std_1]]&gt;0,ROUND(MIN(ABS([[#This Row],[U_1]]-[[#This Row],[Mean_1]])/(3*[[#This Row],[Std_1]]),ABS([[#This Row],[Mean_1]]-[[#This Row],[L_1]])/(3*[[#This Row],[Std_1]])),2),0)</f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I195">
        <v>4375000000</v>
      </c>
      <c r="AJ195">
        <v>4375000000</v>
      </c>
      <c r="AK195">
        <v>4375000000</v>
      </c>
      <c r="AM195">
        <v>4500000000</v>
      </c>
      <c r="AN195">
        <v>2000000000</v>
      </c>
      <c r="AO195">
        <v>7000000000</v>
      </c>
      <c r="AP195">
        <v>2000000000</v>
      </c>
      <c r="AQ195">
        <v>7000000000</v>
      </c>
      <c r="AR195">
        <f>1</f>
        <v>0</v>
      </c>
      <c r="AS195">
        <f>1</f>
        <v>0</v>
      </c>
      <c r="AT19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9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95">
        <f>[[#This Row],[U_2]]-[[#This Row],[L_2]]</f>
        <v>0</v>
      </c>
      <c r="AW195">
        <f>COUNTIF(Table1[[#This Row],[S0_2]:[S1_2]],"&gt;"&amp;[[#This Row],[U_2]])+COUNTIF(Table1[[#This Row],[S0_2]:[S1_2]],"&lt;"&amp;[[#This Row],[L_2]])</f>
        <v>0</v>
      </c>
      <c r="AY195">
        <f>_xlfn.MINIFS(Table1[[#This Row],[S0_2]:[S1_2]],Table1[[#This Row],[S0_2]:[S1_2]],"&gt;="&amp;[[#This Row],[L_2]],Table1[[#This Row],[S0_2]:[S1_2]],"&lt;="&amp;[[#This Row],[U_2]])</f>
        <v>0</v>
      </c>
      <c r="AZ195">
        <f>_xlfn.MAXIFS(Table1[[#This Row],[S0_2]:[S1_2]],Table1[[#This Row],[S0_2]:[S1_2]],"&gt;="&amp;[[#This Row],[L_2]],Table1[[#This Row],[S0_2]:[S1_2]],"&lt;="&amp;[[#This Row],[U_2]])</f>
        <v>0</v>
      </c>
      <c r="BA19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9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95">
        <f>IF([[#This Row],[Std_2]]&gt;0,ROUND([[#This Row],[Range_2]]/(6*[[#This Row],[Std_2]]),2),0)</f>
        <v>0</v>
      </c>
      <c r="BD195">
        <f>IF([[#This Row],[Std_2]]&gt;0,ROUND(MIN(ABS([[#This Row],[U_2]]-[[#This Row],[Mean_2]])/(3*[[#This Row],[Std_2]]),ABS([[#This Row],[Mean_2]]-[[#This Row],[L_2]])/(3*[[#This Row],[Std_2]])),2),0)</f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L195">
        <v>4375000000</v>
      </c>
      <c r="BM195">
        <v>4375000000</v>
      </c>
      <c r="BO195" t="s">
        <v>83</v>
      </c>
      <c r="BP195" t="s">
        <v>74</v>
      </c>
    </row>
    <row r="196" spans="1:68">
      <c r="A196" t="s">
        <v>312</v>
      </c>
      <c r="B196" t="s">
        <v>134</v>
      </c>
      <c r="C196" t="s">
        <v>71</v>
      </c>
      <c r="D196" t="s">
        <v>268</v>
      </c>
      <c r="J196">
        <v>4500000000</v>
      </c>
      <c r="K196">
        <v>2000000000</v>
      </c>
      <c r="L196">
        <v>7000000000</v>
      </c>
      <c r="M196">
        <v>2000000000</v>
      </c>
      <c r="N196">
        <v>7000000000</v>
      </c>
      <c r="O196">
        <f>1</f>
        <v>0</v>
      </c>
      <c r="P196">
        <f>1</f>
        <v>0</v>
      </c>
      <c r="Q19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9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96">
        <f>[[#This Row],[U_1]]-[[#This Row],[L_1]]</f>
        <v>0</v>
      </c>
      <c r="T196">
        <f>COUNTIF(Table1[[#This Row],[S0_1]:[S2_1]],"&gt;"&amp;[[#This Row],[U_1]])+COUNTIF(Table1[[#This Row],[S0_1]:[S2_1]],"&lt;"&amp;[[#This Row],[L_1]])</f>
        <v>0</v>
      </c>
      <c r="V196">
        <f>_xlfn.MINIFS(Table1[[#This Row],[S0_1]:[S2_1]],Table1[[#This Row],[S0_1]:[S2_1]],"&gt;="&amp;[[#This Row],[L_1]],Table1[[#This Row],[S0_1]:[S2_1]],"&lt;="&amp;[[#This Row],[U_1]])</f>
        <v>0</v>
      </c>
      <c r="W196">
        <f>_xlfn.MAXIFS(Table1[[#This Row],[S0_1]:[S2_1]],Table1[[#This Row],[S0_1]:[S2_1]],"&gt;="&amp;[[#This Row],[L_1]],Table1[[#This Row],[S0_1]:[S2_1]],"&lt;="&amp;[[#This Row],[U_1]])</f>
        <v>0</v>
      </c>
      <c r="X19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9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96">
        <f>IF([[#This Row],[Std_1]]&gt;0,ROUND([[#This Row],[Range_1]]/(6*[[#This Row],[Std_1]]),2),0)</f>
        <v>0</v>
      </c>
      <c r="AA196">
        <f>IF([[#This Row],[Std_1]]&gt;0,ROUND(MIN(ABS([[#This Row],[U_1]]-[[#This Row],[Mean_1]])/(3*[[#This Row],[Std_1]]),ABS([[#This Row],[Mean_1]]-[[#This Row],[L_1]])/(3*[[#This Row],[Std_1]])),2),0)</f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I196">
        <v>4902000000</v>
      </c>
      <c r="AJ196">
        <v>4902000000</v>
      </c>
      <c r="AK196">
        <v>4902000000</v>
      </c>
      <c r="AM196">
        <v>4500000000</v>
      </c>
      <c r="AN196">
        <v>2000000000</v>
      </c>
      <c r="AO196">
        <v>7000000000</v>
      </c>
      <c r="AP196">
        <v>2000000000</v>
      </c>
      <c r="AQ196">
        <v>7000000000</v>
      </c>
      <c r="AR196">
        <f>1</f>
        <v>0</v>
      </c>
      <c r="AS196">
        <f>1</f>
        <v>0</v>
      </c>
      <c r="AT19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9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96">
        <f>[[#This Row],[U_2]]-[[#This Row],[L_2]]</f>
        <v>0</v>
      </c>
      <c r="AW196">
        <f>COUNTIF(Table1[[#This Row],[S0_2]:[S1_2]],"&gt;"&amp;[[#This Row],[U_2]])+COUNTIF(Table1[[#This Row],[S0_2]:[S1_2]],"&lt;"&amp;[[#This Row],[L_2]])</f>
        <v>0</v>
      </c>
      <c r="AY196">
        <f>_xlfn.MINIFS(Table1[[#This Row],[S0_2]:[S1_2]],Table1[[#This Row],[S0_2]:[S1_2]],"&gt;="&amp;[[#This Row],[L_2]],Table1[[#This Row],[S0_2]:[S1_2]],"&lt;="&amp;[[#This Row],[U_2]])</f>
        <v>0</v>
      </c>
      <c r="AZ196">
        <f>_xlfn.MAXIFS(Table1[[#This Row],[S0_2]:[S1_2]],Table1[[#This Row],[S0_2]:[S1_2]],"&gt;="&amp;[[#This Row],[L_2]],Table1[[#This Row],[S0_2]:[S1_2]],"&lt;="&amp;[[#This Row],[U_2]])</f>
        <v>0</v>
      </c>
      <c r="BA19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9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96">
        <f>IF([[#This Row],[Std_2]]&gt;0,ROUND([[#This Row],[Range_2]]/(6*[[#This Row],[Std_2]]),2),0)</f>
        <v>0</v>
      </c>
      <c r="BD196">
        <f>IF([[#This Row],[Std_2]]&gt;0,ROUND(MIN(ABS([[#This Row],[U_2]]-[[#This Row],[Mean_2]])/(3*[[#This Row],[Std_2]]),ABS([[#This Row],[Mean_2]]-[[#This Row],[L_2]])/(3*[[#This Row],[Std_2]])),2),0)</f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L196">
        <v>4902000000</v>
      </c>
      <c r="BM196">
        <v>4902000000</v>
      </c>
      <c r="BO196" t="s">
        <v>73</v>
      </c>
      <c r="BP196" t="s">
        <v>90</v>
      </c>
    </row>
    <row r="197" spans="1:68">
      <c r="A197" t="s">
        <v>313</v>
      </c>
      <c r="B197" t="s">
        <v>134</v>
      </c>
      <c r="C197" t="s">
        <v>71</v>
      </c>
      <c r="D197" t="s">
        <v>270</v>
      </c>
      <c r="J197">
        <v>4500000000</v>
      </c>
      <c r="K197">
        <v>2000000000</v>
      </c>
      <c r="L197">
        <v>7000000000</v>
      </c>
      <c r="M197">
        <v>2000000000</v>
      </c>
      <c r="N197">
        <v>7000000000</v>
      </c>
      <c r="O197">
        <f>1</f>
        <v>0</v>
      </c>
      <c r="P197">
        <f>1</f>
        <v>0</v>
      </c>
      <c r="Q19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9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97">
        <f>[[#This Row],[U_1]]-[[#This Row],[L_1]]</f>
        <v>0</v>
      </c>
      <c r="T197">
        <f>COUNTIF(Table1[[#This Row],[S0_1]:[S2_1]],"&gt;"&amp;[[#This Row],[U_1]])+COUNTIF(Table1[[#This Row],[S0_1]:[S2_1]],"&lt;"&amp;[[#This Row],[L_1]])</f>
        <v>0</v>
      </c>
      <c r="V197">
        <f>_xlfn.MINIFS(Table1[[#This Row],[S0_1]:[S2_1]],Table1[[#This Row],[S0_1]:[S2_1]],"&gt;="&amp;[[#This Row],[L_1]],Table1[[#This Row],[S0_1]:[S2_1]],"&lt;="&amp;[[#This Row],[U_1]])</f>
        <v>0</v>
      </c>
      <c r="W197">
        <f>_xlfn.MAXIFS(Table1[[#This Row],[S0_1]:[S2_1]],Table1[[#This Row],[S0_1]:[S2_1]],"&gt;="&amp;[[#This Row],[L_1]],Table1[[#This Row],[S0_1]:[S2_1]],"&lt;="&amp;[[#This Row],[U_1]])</f>
        <v>0</v>
      </c>
      <c r="X19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9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97">
        <f>IF([[#This Row],[Std_1]]&gt;0,ROUND([[#This Row],[Range_1]]/(6*[[#This Row],[Std_1]]),2),0)</f>
        <v>0</v>
      </c>
      <c r="AA197">
        <f>IF([[#This Row],[Std_1]]&gt;0,ROUND(MIN(ABS([[#This Row],[U_1]]-[[#This Row],[Mean_1]])/(3*[[#This Row],[Std_1]]),ABS([[#This Row],[Mean_1]]-[[#This Row],[L_1]])/(3*[[#This Row],[Std_1]])),2),0)</f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I197">
        <v>5432000000</v>
      </c>
      <c r="AJ197">
        <v>5432000000</v>
      </c>
      <c r="AK197">
        <v>5432000000</v>
      </c>
      <c r="AM197">
        <v>4500000000</v>
      </c>
      <c r="AN197">
        <v>2000000000</v>
      </c>
      <c r="AO197">
        <v>7000000000</v>
      </c>
      <c r="AP197">
        <v>2000000000</v>
      </c>
      <c r="AQ197">
        <v>7000000000</v>
      </c>
      <c r="AR197">
        <f>1</f>
        <v>0</v>
      </c>
      <c r="AS197">
        <f>1</f>
        <v>0</v>
      </c>
      <c r="AT19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9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97">
        <f>[[#This Row],[U_2]]-[[#This Row],[L_2]]</f>
        <v>0</v>
      </c>
      <c r="AW197">
        <f>COUNTIF(Table1[[#This Row],[S0_2]:[S1_2]],"&gt;"&amp;[[#This Row],[U_2]])+COUNTIF(Table1[[#This Row],[S0_2]:[S1_2]],"&lt;"&amp;[[#This Row],[L_2]])</f>
        <v>0</v>
      </c>
      <c r="AY197">
        <f>_xlfn.MINIFS(Table1[[#This Row],[S0_2]:[S1_2]],Table1[[#This Row],[S0_2]:[S1_2]],"&gt;="&amp;[[#This Row],[L_2]],Table1[[#This Row],[S0_2]:[S1_2]],"&lt;="&amp;[[#This Row],[U_2]])</f>
        <v>0</v>
      </c>
      <c r="AZ197">
        <f>_xlfn.MAXIFS(Table1[[#This Row],[S0_2]:[S1_2]],Table1[[#This Row],[S0_2]:[S1_2]],"&gt;="&amp;[[#This Row],[L_2]],Table1[[#This Row],[S0_2]:[S1_2]],"&lt;="&amp;[[#This Row],[U_2]])</f>
        <v>0</v>
      </c>
      <c r="BA19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9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97">
        <f>IF([[#This Row],[Std_2]]&gt;0,ROUND([[#This Row],[Range_2]]/(6*[[#This Row],[Std_2]]),2),0)</f>
        <v>0</v>
      </c>
      <c r="BD197">
        <f>IF([[#This Row],[Std_2]]&gt;0,ROUND(MIN(ABS([[#This Row],[U_2]]-[[#This Row],[Mean_2]])/(3*[[#This Row],[Std_2]]),ABS([[#This Row],[Mean_2]]-[[#This Row],[L_2]])/(3*[[#This Row],[Std_2]])),2),0)</f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L197">
        <v>5432000000</v>
      </c>
      <c r="BM197">
        <v>5432000000</v>
      </c>
      <c r="BO197" t="s">
        <v>73</v>
      </c>
      <c r="BP197" t="s">
        <v>93</v>
      </c>
    </row>
    <row r="198" spans="1:68">
      <c r="A198" t="s">
        <v>314</v>
      </c>
      <c r="B198" t="s">
        <v>134</v>
      </c>
      <c r="C198" t="s">
        <v>71</v>
      </c>
      <c r="D198" t="s">
        <v>272</v>
      </c>
      <c r="J198">
        <v>4500000000</v>
      </c>
      <c r="K198">
        <v>2000000000</v>
      </c>
      <c r="L198">
        <v>7000000000</v>
      </c>
      <c r="M198">
        <v>2000000000</v>
      </c>
      <c r="N198">
        <v>7000000000</v>
      </c>
      <c r="O198">
        <f>1</f>
        <v>0</v>
      </c>
      <c r="P198">
        <f>1</f>
        <v>0</v>
      </c>
      <c r="Q19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9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98">
        <f>[[#This Row],[U_1]]-[[#This Row],[L_1]]</f>
        <v>0</v>
      </c>
      <c r="T198">
        <f>COUNTIF(Table1[[#This Row],[S0_1]:[S2_1]],"&gt;"&amp;[[#This Row],[U_1]])+COUNTIF(Table1[[#This Row],[S0_1]:[S2_1]],"&lt;"&amp;[[#This Row],[L_1]])</f>
        <v>0</v>
      </c>
      <c r="V198">
        <f>_xlfn.MINIFS(Table1[[#This Row],[S0_1]:[S2_1]],Table1[[#This Row],[S0_1]:[S2_1]],"&gt;="&amp;[[#This Row],[L_1]],Table1[[#This Row],[S0_1]:[S2_1]],"&lt;="&amp;[[#This Row],[U_1]])</f>
        <v>0</v>
      </c>
      <c r="W198">
        <f>_xlfn.MAXIFS(Table1[[#This Row],[S0_1]:[S2_1]],Table1[[#This Row],[S0_1]:[S2_1]],"&gt;="&amp;[[#This Row],[L_1]],Table1[[#This Row],[S0_1]:[S2_1]],"&lt;="&amp;[[#This Row],[U_1]])</f>
        <v>0</v>
      </c>
      <c r="X19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9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98">
        <f>IF([[#This Row],[Std_1]]&gt;0,ROUND([[#This Row],[Range_1]]/(6*[[#This Row],[Std_1]]),2),0)</f>
        <v>0</v>
      </c>
      <c r="AA198">
        <f>IF([[#This Row],[Std_1]]&gt;0,ROUND(MIN(ABS([[#This Row],[U_1]]-[[#This Row],[Mean_1]])/(3*[[#This Row],[Std_1]]),ABS([[#This Row],[Mean_1]]-[[#This Row],[L_1]])/(3*[[#This Row],[Std_1]])),2),0)</f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I198">
        <v>5697000000</v>
      </c>
      <c r="AJ198">
        <v>5697000000</v>
      </c>
      <c r="AK198">
        <v>5697000000</v>
      </c>
      <c r="AM198">
        <v>4500000000</v>
      </c>
      <c r="AN198">
        <v>2000000000</v>
      </c>
      <c r="AO198">
        <v>7000000000</v>
      </c>
      <c r="AP198">
        <v>2000000000</v>
      </c>
      <c r="AQ198">
        <v>7000000000</v>
      </c>
      <c r="AR198">
        <f>1</f>
        <v>0</v>
      </c>
      <c r="AS198">
        <f>1</f>
        <v>0</v>
      </c>
      <c r="AT19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9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98">
        <f>[[#This Row],[U_2]]-[[#This Row],[L_2]]</f>
        <v>0</v>
      </c>
      <c r="AW198">
        <f>COUNTIF(Table1[[#This Row],[S0_2]:[S1_2]],"&gt;"&amp;[[#This Row],[U_2]])+COUNTIF(Table1[[#This Row],[S0_2]:[S1_2]],"&lt;"&amp;[[#This Row],[L_2]])</f>
        <v>0</v>
      </c>
      <c r="AY198">
        <f>_xlfn.MINIFS(Table1[[#This Row],[S0_2]:[S1_2]],Table1[[#This Row],[S0_2]:[S1_2]],"&gt;="&amp;[[#This Row],[L_2]],Table1[[#This Row],[S0_2]:[S1_2]],"&lt;="&amp;[[#This Row],[U_2]])</f>
        <v>0</v>
      </c>
      <c r="AZ198">
        <f>_xlfn.MAXIFS(Table1[[#This Row],[S0_2]:[S1_2]],Table1[[#This Row],[S0_2]:[S1_2]],"&gt;="&amp;[[#This Row],[L_2]],Table1[[#This Row],[S0_2]:[S1_2]],"&lt;="&amp;[[#This Row],[U_2]])</f>
        <v>0</v>
      </c>
      <c r="BA19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9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98">
        <f>IF([[#This Row],[Std_2]]&gt;0,ROUND([[#This Row],[Range_2]]/(6*[[#This Row],[Std_2]]),2),0)</f>
        <v>0</v>
      </c>
      <c r="BD198">
        <f>IF([[#This Row],[Std_2]]&gt;0,ROUND(MIN(ABS([[#This Row],[U_2]]-[[#This Row],[Mean_2]])/(3*[[#This Row],[Std_2]]),ABS([[#This Row],[Mean_2]]-[[#This Row],[L_2]])/(3*[[#This Row],[Std_2]])),2),0)</f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L198">
        <v>5697000000</v>
      </c>
      <c r="BM198">
        <v>5697000000</v>
      </c>
      <c r="BO198" t="s">
        <v>96</v>
      </c>
      <c r="BP198" t="s">
        <v>77</v>
      </c>
    </row>
    <row r="199" spans="1:68">
      <c r="A199" t="s">
        <v>315</v>
      </c>
      <c r="B199" t="s">
        <v>134</v>
      </c>
      <c r="C199" t="s">
        <v>71</v>
      </c>
      <c r="D199" t="s">
        <v>274</v>
      </c>
      <c r="J199">
        <v>4500000000</v>
      </c>
      <c r="K199">
        <v>2000000000</v>
      </c>
      <c r="L199">
        <v>7000000000</v>
      </c>
      <c r="M199">
        <v>2000000000</v>
      </c>
      <c r="N199">
        <v>7000000000</v>
      </c>
      <c r="O199">
        <f>1</f>
        <v>0</v>
      </c>
      <c r="P199">
        <f>1</f>
        <v>0</v>
      </c>
      <c r="Q19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19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199">
        <f>[[#This Row],[U_1]]-[[#This Row],[L_1]]</f>
        <v>0</v>
      </c>
      <c r="T199">
        <f>COUNTIF(Table1[[#This Row],[S0_1]:[S2_1]],"&gt;"&amp;[[#This Row],[U_1]])+COUNTIF(Table1[[#This Row],[S0_1]:[S2_1]],"&lt;"&amp;[[#This Row],[L_1]])</f>
        <v>0</v>
      </c>
      <c r="V199">
        <f>_xlfn.MINIFS(Table1[[#This Row],[S0_1]:[S2_1]],Table1[[#This Row],[S0_1]:[S2_1]],"&gt;="&amp;[[#This Row],[L_1]],Table1[[#This Row],[S0_1]:[S2_1]],"&lt;="&amp;[[#This Row],[U_1]])</f>
        <v>0</v>
      </c>
      <c r="W199">
        <f>_xlfn.MAXIFS(Table1[[#This Row],[S0_1]:[S2_1]],Table1[[#This Row],[S0_1]:[S2_1]],"&gt;="&amp;[[#This Row],[L_1]],Table1[[#This Row],[S0_1]:[S2_1]],"&lt;="&amp;[[#This Row],[U_1]])</f>
        <v>0</v>
      </c>
      <c r="X19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19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199">
        <f>IF([[#This Row],[Std_1]]&gt;0,ROUND([[#This Row],[Range_1]]/(6*[[#This Row],[Std_1]]),2),0)</f>
        <v>0</v>
      </c>
      <c r="AA199">
        <f>IF([[#This Row],[Std_1]]&gt;0,ROUND(MIN(ABS([[#This Row],[U_1]]-[[#This Row],[Mean_1]])/(3*[[#This Row],[Std_1]]),ABS([[#This Row],[Mean_1]]-[[#This Row],[L_1]])/(3*[[#This Row],[Std_1]])),2),0)</f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I199">
        <v>5434000000</v>
      </c>
      <c r="AJ199">
        <v>5434000000</v>
      </c>
      <c r="AK199">
        <v>5434000000</v>
      </c>
      <c r="AM199">
        <v>4500000000</v>
      </c>
      <c r="AN199">
        <v>2000000000</v>
      </c>
      <c r="AO199">
        <v>7000000000</v>
      </c>
      <c r="AP199">
        <v>2000000000</v>
      </c>
      <c r="AQ199">
        <v>7000000000</v>
      </c>
      <c r="AR199">
        <f>1</f>
        <v>0</v>
      </c>
      <c r="AS199">
        <f>1</f>
        <v>0</v>
      </c>
      <c r="AT19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19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199">
        <f>[[#This Row],[U_2]]-[[#This Row],[L_2]]</f>
        <v>0</v>
      </c>
      <c r="AW199">
        <f>COUNTIF(Table1[[#This Row],[S0_2]:[S1_2]],"&gt;"&amp;[[#This Row],[U_2]])+COUNTIF(Table1[[#This Row],[S0_2]:[S1_2]],"&lt;"&amp;[[#This Row],[L_2]])</f>
        <v>0</v>
      </c>
      <c r="AY199">
        <f>_xlfn.MINIFS(Table1[[#This Row],[S0_2]:[S1_2]],Table1[[#This Row],[S0_2]:[S1_2]],"&gt;="&amp;[[#This Row],[L_2]],Table1[[#This Row],[S0_2]:[S1_2]],"&lt;="&amp;[[#This Row],[U_2]])</f>
        <v>0</v>
      </c>
      <c r="AZ199">
        <f>_xlfn.MAXIFS(Table1[[#This Row],[S0_2]:[S1_2]],Table1[[#This Row],[S0_2]:[S1_2]],"&gt;="&amp;[[#This Row],[L_2]],Table1[[#This Row],[S0_2]:[S1_2]],"&lt;="&amp;[[#This Row],[U_2]])</f>
        <v>0</v>
      </c>
      <c r="BA19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19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199">
        <f>IF([[#This Row],[Std_2]]&gt;0,ROUND([[#This Row],[Range_2]]/(6*[[#This Row],[Std_2]]),2),0)</f>
        <v>0</v>
      </c>
      <c r="BD199">
        <f>IF([[#This Row],[Std_2]]&gt;0,ROUND(MIN(ABS([[#This Row],[U_2]]-[[#This Row],[Mean_2]])/(3*[[#This Row],[Std_2]]),ABS([[#This Row],[Mean_2]]-[[#This Row],[L_2]])/(3*[[#This Row],[Std_2]])),2),0)</f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L199">
        <v>5434000000</v>
      </c>
      <c r="BM199">
        <v>5434000000</v>
      </c>
      <c r="BO199" t="s">
        <v>83</v>
      </c>
      <c r="BP199" t="s">
        <v>93</v>
      </c>
    </row>
    <row r="200" spans="1:68">
      <c r="A200" t="s">
        <v>316</v>
      </c>
      <c r="B200" t="s">
        <v>134</v>
      </c>
      <c r="C200" t="s">
        <v>71</v>
      </c>
      <c r="D200" t="s">
        <v>276</v>
      </c>
      <c r="J200">
        <v>4500000000</v>
      </c>
      <c r="K200">
        <v>2000000000</v>
      </c>
      <c r="L200">
        <v>7000000000</v>
      </c>
      <c r="M200">
        <v>2000000000</v>
      </c>
      <c r="N200">
        <v>7000000000</v>
      </c>
      <c r="O200">
        <f>1</f>
        <v>0</v>
      </c>
      <c r="P200">
        <f>1</f>
        <v>0</v>
      </c>
      <c r="Q20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0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00">
        <f>[[#This Row],[U_1]]-[[#This Row],[L_1]]</f>
        <v>0</v>
      </c>
      <c r="T200">
        <f>COUNTIF(Table1[[#This Row],[S0_1]:[S2_1]],"&gt;"&amp;[[#This Row],[U_1]])+COUNTIF(Table1[[#This Row],[S0_1]:[S2_1]],"&lt;"&amp;[[#This Row],[L_1]])</f>
        <v>0</v>
      </c>
      <c r="V200">
        <f>_xlfn.MINIFS(Table1[[#This Row],[S0_1]:[S2_1]],Table1[[#This Row],[S0_1]:[S2_1]],"&gt;="&amp;[[#This Row],[L_1]],Table1[[#This Row],[S0_1]:[S2_1]],"&lt;="&amp;[[#This Row],[U_1]])</f>
        <v>0</v>
      </c>
      <c r="W200">
        <f>_xlfn.MAXIFS(Table1[[#This Row],[S0_1]:[S2_1]],Table1[[#This Row],[S0_1]:[S2_1]],"&gt;="&amp;[[#This Row],[L_1]],Table1[[#This Row],[S0_1]:[S2_1]],"&lt;="&amp;[[#This Row],[U_1]])</f>
        <v>0</v>
      </c>
      <c r="X20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0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00">
        <f>IF([[#This Row],[Std_1]]&gt;0,ROUND([[#This Row],[Range_1]]/(6*[[#This Row],[Std_1]]),2),0)</f>
        <v>0</v>
      </c>
      <c r="AA200">
        <f>IF([[#This Row],[Std_1]]&gt;0,ROUND(MIN(ABS([[#This Row],[U_1]]-[[#This Row],[Mean_1]])/(3*[[#This Row],[Std_1]]),ABS([[#This Row],[Mean_1]]-[[#This Row],[L_1]])/(3*[[#This Row],[Std_1]])),2),0)</f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I200">
        <v>4905000000</v>
      </c>
      <c r="AJ200">
        <v>4905000000</v>
      </c>
      <c r="AK200">
        <v>4905000000</v>
      </c>
      <c r="AM200">
        <v>4500000000</v>
      </c>
      <c r="AN200">
        <v>2000000000</v>
      </c>
      <c r="AO200">
        <v>7000000000</v>
      </c>
      <c r="AP200">
        <v>2000000000</v>
      </c>
      <c r="AQ200">
        <v>7000000000</v>
      </c>
      <c r="AR200">
        <f>1</f>
        <v>0</v>
      </c>
      <c r="AS200">
        <f>1</f>
        <v>0</v>
      </c>
      <c r="AT20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0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00">
        <f>[[#This Row],[U_2]]-[[#This Row],[L_2]]</f>
        <v>0</v>
      </c>
      <c r="AW200">
        <f>COUNTIF(Table1[[#This Row],[S0_2]:[S1_2]],"&gt;"&amp;[[#This Row],[U_2]])+COUNTIF(Table1[[#This Row],[S0_2]:[S1_2]],"&lt;"&amp;[[#This Row],[L_2]])</f>
        <v>0</v>
      </c>
      <c r="AY200">
        <f>_xlfn.MINIFS(Table1[[#This Row],[S0_2]:[S1_2]],Table1[[#This Row],[S0_2]:[S1_2]],"&gt;="&amp;[[#This Row],[L_2]],Table1[[#This Row],[S0_2]:[S1_2]],"&lt;="&amp;[[#This Row],[U_2]])</f>
        <v>0</v>
      </c>
      <c r="AZ200">
        <f>_xlfn.MAXIFS(Table1[[#This Row],[S0_2]:[S1_2]],Table1[[#This Row],[S0_2]:[S1_2]],"&gt;="&amp;[[#This Row],[L_2]],Table1[[#This Row],[S0_2]:[S1_2]],"&lt;="&amp;[[#This Row],[U_2]])</f>
        <v>0</v>
      </c>
      <c r="BA20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0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00">
        <f>IF([[#This Row],[Std_2]]&gt;0,ROUND([[#This Row],[Range_2]]/(6*[[#This Row],[Std_2]]),2),0)</f>
        <v>0</v>
      </c>
      <c r="BD200">
        <f>IF([[#This Row],[Std_2]]&gt;0,ROUND(MIN(ABS([[#This Row],[U_2]]-[[#This Row],[Mean_2]])/(3*[[#This Row],[Std_2]]),ABS([[#This Row],[Mean_2]]-[[#This Row],[L_2]])/(3*[[#This Row],[Std_2]])),2),0)</f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L200">
        <v>4905000000</v>
      </c>
      <c r="BM200">
        <v>4905000000</v>
      </c>
      <c r="BO200" t="s">
        <v>83</v>
      </c>
      <c r="BP200" t="s">
        <v>90</v>
      </c>
    </row>
    <row r="201" spans="1:68">
      <c r="A201" t="s">
        <v>317</v>
      </c>
      <c r="B201" t="s">
        <v>134</v>
      </c>
      <c r="C201" t="s">
        <v>71</v>
      </c>
      <c r="D201" t="s">
        <v>278</v>
      </c>
      <c r="J201">
        <v>4500000000</v>
      </c>
      <c r="K201">
        <v>2000000000</v>
      </c>
      <c r="L201">
        <v>7000000000</v>
      </c>
      <c r="M201">
        <v>2000000000</v>
      </c>
      <c r="N201">
        <v>7000000000</v>
      </c>
      <c r="O201">
        <f>1</f>
        <v>0</v>
      </c>
      <c r="P201">
        <f>1</f>
        <v>0</v>
      </c>
      <c r="Q20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0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01">
        <f>[[#This Row],[U_1]]-[[#This Row],[L_1]]</f>
        <v>0</v>
      </c>
      <c r="T201">
        <f>COUNTIF(Table1[[#This Row],[S0_1]:[S2_1]],"&gt;"&amp;[[#This Row],[U_1]])+COUNTIF(Table1[[#This Row],[S0_1]:[S2_1]],"&lt;"&amp;[[#This Row],[L_1]])</f>
        <v>0</v>
      </c>
      <c r="V201">
        <f>_xlfn.MINIFS(Table1[[#This Row],[S0_1]:[S2_1]],Table1[[#This Row],[S0_1]:[S2_1]],"&gt;="&amp;[[#This Row],[L_1]],Table1[[#This Row],[S0_1]:[S2_1]],"&lt;="&amp;[[#This Row],[U_1]])</f>
        <v>0</v>
      </c>
      <c r="W201">
        <f>_xlfn.MAXIFS(Table1[[#This Row],[S0_1]:[S2_1]],Table1[[#This Row],[S0_1]:[S2_1]],"&gt;="&amp;[[#This Row],[L_1]],Table1[[#This Row],[S0_1]:[S2_1]],"&lt;="&amp;[[#This Row],[U_1]])</f>
        <v>0</v>
      </c>
      <c r="X20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0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01">
        <f>IF([[#This Row],[Std_1]]&gt;0,ROUND([[#This Row],[Range_1]]/(6*[[#This Row],[Std_1]]),2),0)</f>
        <v>0</v>
      </c>
      <c r="AA201">
        <f>IF([[#This Row],[Std_1]]&gt;0,ROUND(MIN(ABS([[#This Row],[U_1]]-[[#This Row],[Mean_1]])/(3*[[#This Row],[Std_1]]),ABS([[#This Row],[Mean_1]]-[[#This Row],[L_1]])/(3*[[#This Row],[Std_1]])),2),0)</f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I201">
        <v>4377000000</v>
      </c>
      <c r="AJ201">
        <v>4377000000</v>
      </c>
      <c r="AK201">
        <v>4377000000</v>
      </c>
      <c r="AM201">
        <v>4500000000</v>
      </c>
      <c r="AN201">
        <v>2000000000</v>
      </c>
      <c r="AO201">
        <v>7000000000</v>
      </c>
      <c r="AP201">
        <v>2000000000</v>
      </c>
      <c r="AQ201">
        <v>7000000000</v>
      </c>
      <c r="AR201">
        <f>1</f>
        <v>0</v>
      </c>
      <c r="AS201">
        <f>1</f>
        <v>0</v>
      </c>
      <c r="AT20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0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01">
        <f>[[#This Row],[U_2]]-[[#This Row],[L_2]]</f>
        <v>0</v>
      </c>
      <c r="AW201">
        <f>COUNTIF(Table1[[#This Row],[S0_2]:[S1_2]],"&gt;"&amp;[[#This Row],[U_2]])+COUNTIF(Table1[[#This Row],[S0_2]:[S1_2]],"&lt;"&amp;[[#This Row],[L_2]])</f>
        <v>0</v>
      </c>
      <c r="AY201">
        <f>_xlfn.MINIFS(Table1[[#This Row],[S0_2]:[S1_2]],Table1[[#This Row],[S0_2]:[S1_2]],"&gt;="&amp;[[#This Row],[L_2]],Table1[[#This Row],[S0_2]:[S1_2]],"&lt;="&amp;[[#This Row],[U_2]])</f>
        <v>0</v>
      </c>
      <c r="AZ201">
        <f>_xlfn.MAXIFS(Table1[[#This Row],[S0_2]:[S1_2]],Table1[[#This Row],[S0_2]:[S1_2]],"&gt;="&amp;[[#This Row],[L_2]],Table1[[#This Row],[S0_2]:[S1_2]],"&lt;="&amp;[[#This Row],[U_2]])</f>
        <v>0</v>
      </c>
      <c r="BA20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0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01">
        <f>IF([[#This Row],[Std_2]]&gt;0,ROUND([[#This Row],[Range_2]]/(6*[[#This Row],[Std_2]]),2),0)</f>
        <v>0</v>
      </c>
      <c r="BD201">
        <f>IF([[#This Row],[Std_2]]&gt;0,ROUND(MIN(ABS([[#This Row],[U_2]]-[[#This Row],[Mean_2]])/(3*[[#This Row],[Std_2]]),ABS([[#This Row],[Mean_2]]-[[#This Row],[L_2]])/(3*[[#This Row],[Std_2]])),2),0)</f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L201">
        <v>4377000000</v>
      </c>
      <c r="BM201">
        <v>4377000000</v>
      </c>
      <c r="BO201" t="s">
        <v>96</v>
      </c>
      <c r="BP201" t="s">
        <v>74</v>
      </c>
    </row>
    <row r="202" spans="1:68">
      <c r="A202" t="s">
        <v>318</v>
      </c>
      <c r="B202" t="s">
        <v>134</v>
      </c>
      <c r="C202" t="s">
        <v>71</v>
      </c>
      <c r="D202" t="s">
        <v>280</v>
      </c>
      <c r="J202">
        <v>4500000000</v>
      </c>
      <c r="K202">
        <v>2000000000</v>
      </c>
      <c r="L202">
        <v>7000000000</v>
      </c>
      <c r="M202">
        <v>2000000000</v>
      </c>
      <c r="N202">
        <v>7000000000</v>
      </c>
      <c r="O202">
        <f>1</f>
        <v>0</v>
      </c>
      <c r="P202">
        <f>1</f>
        <v>0</v>
      </c>
      <c r="Q20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0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02">
        <f>[[#This Row],[U_1]]-[[#This Row],[L_1]]</f>
        <v>0</v>
      </c>
      <c r="T202">
        <f>COUNTIF(Table1[[#This Row],[S0_1]:[S2_1]],"&gt;"&amp;[[#This Row],[U_1]])+COUNTIF(Table1[[#This Row],[S0_1]:[S2_1]],"&lt;"&amp;[[#This Row],[L_1]])</f>
        <v>0</v>
      </c>
      <c r="V202">
        <f>_xlfn.MINIFS(Table1[[#This Row],[S0_1]:[S2_1]],Table1[[#This Row],[S0_1]:[S2_1]],"&gt;="&amp;[[#This Row],[L_1]],Table1[[#This Row],[S0_1]:[S2_1]],"&lt;="&amp;[[#This Row],[U_1]])</f>
        <v>0</v>
      </c>
      <c r="W202">
        <f>_xlfn.MAXIFS(Table1[[#This Row],[S0_1]:[S2_1]],Table1[[#This Row],[S0_1]:[S2_1]],"&gt;="&amp;[[#This Row],[L_1]],Table1[[#This Row],[S0_1]:[S2_1]],"&lt;="&amp;[[#This Row],[U_1]])</f>
        <v>0</v>
      </c>
      <c r="X20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0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02">
        <f>IF([[#This Row],[Std_1]]&gt;0,ROUND([[#This Row],[Range_1]]/(6*[[#This Row],[Std_1]]),2),0)</f>
        <v>0</v>
      </c>
      <c r="AA202">
        <f>IF([[#This Row],[Std_1]]&gt;0,ROUND(MIN(ABS([[#This Row],[U_1]]-[[#This Row],[Mean_1]])/(3*[[#This Row],[Std_1]]),ABS([[#This Row],[Mean_1]]-[[#This Row],[L_1]])/(3*[[#This Row],[Std_1]])),2),0)</f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I202">
        <v>3849000000</v>
      </c>
      <c r="AJ202">
        <v>3849000000</v>
      </c>
      <c r="AK202">
        <v>3849000000</v>
      </c>
      <c r="AM202">
        <v>4500000000</v>
      </c>
      <c r="AN202">
        <v>2000000000</v>
      </c>
      <c r="AO202">
        <v>7000000000</v>
      </c>
      <c r="AP202">
        <v>2000000000</v>
      </c>
      <c r="AQ202">
        <v>7000000000</v>
      </c>
      <c r="AR202">
        <f>1</f>
        <v>0</v>
      </c>
      <c r="AS202">
        <f>1</f>
        <v>0</v>
      </c>
      <c r="AT20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0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02">
        <f>[[#This Row],[U_2]]-[[#This Row],[L_2]]</f>
        <v>0</v>
      </c>
      <c r="AW202">
        <f>COUNTIF(Table1[[#This Row],[S0_2]:[S1_2]],"&gt;"&amp;[[#This Row],[U_2]])+COUNTIF(Table1[[#This Row],[S0_2]:[S1_2]],"&lt;"&amp;[[#This Row],[L_2]])</f>
        <v>0</v>
      </c>
      <c r="AY202">
        <f>_xlfn.MINIFS(Table1[[#This Row],[S0_2]:[S1_2]],Table1[[#This Row],[S0_2]:[S1_2]],"&gt;="&amp;[[#This Row],[L_2]],Table1[[#This Row],[S0_2]:[S1_2]],"&lt;="&amp;[[#This Row],[U_2]])</f>
        <v>0</v>
      </c>
      <c r="AZ202">
        <f>_xlfn.MAXIFS(Table1[[#This Row],[S0_2]:[S1_2]],Table1[[#This Row],[S0_2]:[S1_2]],"&gt;="&amp;[[#This Row],[L_2]],Table1[[#This Row],[S0_2]:[S1_2]],"&lt;="&amp;[[#This Row],[U_2]])</f>
        <v>0</v>
      </c>
      <c r="BA20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0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02">
        <f>IF([[#This Row],[Std_2]]&gt;0,ROUND([[#This Row],[Range_2]]/(6*[[#This Row],[Std_2]]),2),0)</f>
        <v>0</v>
      </c>
      <c r="BD202">
        <f>IF([[#This Row],[Std_2]]&gt;0,ROUND(MIN(ABS([[#This Row],[U_2]]-[[#This Row],[Mean_2]])/(3*[[#This Row],[Std_2]]),ABS([[#This Row],[Mean_2]]-[[#This Row],[L_2]])/(3*[[#This Row],[Std_2]])),2),0)</f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L202">
        <v>3849000000</v>
      </c>
      <c r="BM202">
        <v>3849000000</v>
      </c>
      <c r="BO202" t="s">
        <v>73</v>
      </c>
      <c r="BP202" t="s">
        <v>105</v>
      </c>
    </row>
    <row r="203" spans="1:68">
      <c r="A203" t="s">
        <v>319</v>
      </c>
      <c r="B203" t="s">
        <v>134</v>
      </c>
      <c r="C203" t="s">
        <v>71</v>
      </c>
      <c r="D203" t="s">
        <v>282</v>
      </c>
      <c r="J203">
        <v>4500000000</v>
      </c>
      <c r="K203">
        <v>2000000000</v>
      </c>
      <c r="L203">
        <v>7000000000</v>
      </c>
      <c r="M203">
        <v>2000000000</v>
      </c>
      <c r="N203">
        <v>7000000000</v>
      </c>
      <c r="O203">
        <f>1</f>
        <v>0</v>
      </c>
      <c r="P203">
        <f>1</f>
        <v>0</v>
      </c>
      <c r="Q20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0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03">
        <f>[[#This Row],[U_1]]-[[#This Row],[L_1]]</f>
        <v>0</v>
      </c>
      <c r="T203">
        <f>COUNTIF(Table1[[#This Row],[S0_1]:[S2_1]],"&gt;"&amp;[[#This Row],[U_1]])+COUNTIF(Table1[[#This Row],[S0_1]:[S2_1]],"&lt;"&amp;[[#This Row],[L_1]])</f>
        <v>0</v>
      </c>
      <c r="V203">
        <f>_xlfn.MINIFS(Table1[[#This Row],[S0_1]:[S2_1]],Table1[[#This Row],[S0_1]:[S2_1]],"&gt;="&amp;[[#This Row],[L_1]],Table1[[#This Row],[S0_1]:[S2_1]],"&lt;="&amp;[[#This Row],[U_1]])</f>
        <v>0</v>
      </c>
      <c r="W203">
        <f>_xlfn.MAXIFS(Table1[[#This Row],[S0_1]:[S2_1]],Table1[[#This Row],[S0_1]:[S2_1]],"&gt;="&amp;[[#This Row],[L_1]],Table1[[#This Row],[S0_1]:[S2_1]],"&lt;="&amp;[[#This Row],[U_1]])</f>
        <v>0</v>
      </c>
      <c r="X20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0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03">
        <f>IF([[#This Row],[Std_1]]&gt;0,ROUND([[#This Row],[Range_1]]/(6*[[#This Row],[Std_1]]),2),0)</f>
        <v>0</v>
      </c>
      <c r="AA203">
        <f>IF([[#This Row],[Std_1]]&gt;0,ROUND(MIN(ABS([[#This Row],[U_1]]-[[#This Row],[Mean_1]])/(3*[[#This Row],[Std_1]]),ABS([[#This Row],[Mean_1]]-[[#This Row],[L_1]])/(3*[[#This Row],[Std_1]])),2),0)</f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I203">
        <v>3321000000</v>
      </c>
      <c r="AJ203">
        <v>3321000000</v>
      </c>
      <c r="AK203">
        <v>3321000000</v>
      </c>
      <c r="AM203">
        <v>4500000000</v>
      </c>
      <c r="AN203">
        <v>2000000000</v>
      </c>
      <c r="AO203">
        <v>7000000000</v>
      </c>
      <c r="AP203">
        <v>2000000000</v>
      </c>
      <c r="AQ203">
        <v>7000000000</v>
      </c>
      <c r="AR203">
        <f>1</f>
        <v>0</v>
      </c>
      <c r="AS203">
        <f>1</f>
        <v>0</v>
      </c>
      <c r="AT20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0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03">
        <f>[[#This Row],[U_2]]-[[#This Row],[L_2]]</f>
        <v>0</v>
      </c>
      <c r="AW203">
        <f>COUNTIF(Table1[[#This Row],[S0_2]:[S1_2]],"&gt;"&amp;[[#This Row],[U_2]])+COUNTIF(Table1[[#This Row],[S0_2]:[S1_2]],"&lt;"&amp;[[#This Row],[L_2]])</f>
        <v>0</v>
      </c>
      <c r="AY203">
        <f>_xlfn.MINIFS(Table1[[#This Row],[S0_2]:[S1_2]],Table1[[#This Row],[S0_2]:[S1_2]],"&gt;="&amp;[[#This Row],[L_2]],Table1[[#This Row],[S0_2]:[S1_2]],"&lt;="&amp;[[#This Row],[U_2]])</f>
        <v>0</v>
      </c>
      <c r="AZ203">
        <f>_xlfn.MAXIFS(Table1[[#This Row],[S0_2]:[S1_2]],Table1[[#This Row],[S0_2]:[S1_2]],"&gt;="&amp;[[#This Row],[L_2]],Table1[[#This Row],[S0_2]:[S1_2]],"&lt;="&amp;[[#This Row],[U_2]])</f>
        <v>0</v>
      </c>
      <c r="BA20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0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03">
        <f>IF([[#This Row],[Std_2]]&gt;0,ROUND([[#This Row],[Range_2]]/(6*[[#This Row],[Std_2]]),2),0)</f>
        <v>0</v>
      </c>
      <c r="BD203">
        <f>IF([[#This Row],[Std_2]]&gt;0,ROUND(MIN(ABS([[#This Row],[U_2]]-[[#This Row],[Mean_2]])/(3*[[#This Row],[Std_2]]),ABS([[#This Row],[Mean_2]]-[[#This Row],[L_2]])/(3*[[#This Row],[Std_2]])),2),0)</f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L203">
        <v>3321000000</v>
      </c>
      <c r="BM203">
        <v>3321000000</v>
      </c>
      <c r="BO203" t="s">
        <v>73</v>
      </c>
      <c r="BP203" t="s">
        <v>108</v>
      </c>
    </row>
    <row r="204" spans="1:68">
      <c r="A204" t="s">
        <v>320</v>
      </c>
      <c r="B204" t="s">
        <v>134</v>
      </c>
      <c r="C204" t="s">
        <v>71</v>
      </c>
      <c r="D204" t="s">
        <v>284</v>
      </c>
      <c r="J204">
        <v>4500000000</v>
      </c>
      <c r="K204">
        <v>2000000000</v>
      </c>
      <c r="L204">
        <v>7000000000</v>
      </c>
      <c r="M204">
        <v>2000000000</v>
      </c>
      <c r="N204">
        <v>7000000000</v>
      </c>
      <c r="O204">
        <f>1</f>
        <v>0</v>
      </c>
      <c r="P204">
        <f>1</f>
        <v>0</v>
      </c>
      <c r="Q20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0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04">
        <f>[[#This Row],[U_1]]-[[#This Row],[L_1]]</f>
        <v>0</v>
      </c>
      <c r="T204">
        <f>COUNTIF(Table1[[#This Row],[S0_1]:[S2_1]],"&gt;"&amp;[[#This Row],[U_1]])+COUNTIF(Table1[[#This Row],[S0_1]:[S2_1]],"&lt;"&amp;[[#This Row],[L_1]])</f>
        <v>0</v>
      </c>
      <c r="V204">
        <f>_xlfn.MINIFS(Table1[[#This Row],[S0_1]:[S2_1]],Table1[[#This Row],[S0_1]:[S2_1]],"&gt;="&amp;[[#This Row],[L_1]],Table1[[#This Row],[S0_1]:[S2_1]],"&lt;="&amp;[[#This Row],[U_1]])</f>
        <v>0</v>
      </c>
      <c r="W204">
        <f>_xlfn.MAXIFS(Table1[[#This Row],[S0_1]:[S2_1]],Table1[[#This Row],[S0_1]:[S2_1]],"&gt;="&amp;[[#This Row],[L_1]],Table1[[#This Row],[S0_1]:[S2_1]],"&lt;="&amp;[[#This Row],[U_1]])</f>
        <v>0</v>
      </c>
      <c r="X20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0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04">
        <f>IF([[#This Row],[Std_1]]&gt;0,ROUND([[#This Row],[Range_1]]/(6*[[#This Row],[Std_1]]),2),0)</f>
        <v>0</v>
      </c>
      <c r="AA204">
        <f>IF([[#This Row],[Std_1]]&gt;0,ROUND(MIN(ABS([[#This Row],[U_1]]-[[#This Row],[Mean_1]])/(3*[[#This Row],[Std_1]]),ABS([[#This Row],[Mean_1]]-[[#This Row],[L_1]])/(3*[[#This Row],[Std_1]])),2),0)</f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I204">
        <v>3057000000</v>
      </c>
      <c r="AJ204">
        <v>3057000000</v>
      </c>
      <c r="AK204">
        <v>3057000000</v>
      </c>
      <c r="AM204">
        <v>4500000000</v>
      </c>
      <c r="AN204">
        <v>2000000000</v>
      </c>
      <c r="AO204">
        <v>7000000000</v>
      </c>
      <c r="AP204">
        <v>2000000000</v>
      </c>
      <c r="AQ204">
        <v>7000000000</v>
      </c>
      <c r="AR204">
        <f>1</f>
        <v>0</v>
      </c>
      <c r="AS204">
        <f>1</f>
        <v>0</v>
      </c>
      <c r="AT20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0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04">
        <f>[[#This Row],[U_2]]-[[#This Row],[L_2]]</f>
        <v>0</v>
      </c>
      <c r="AW204">
        <f>COUNTIF(Table1[[#This Row],[S0_2]:[S1_2]],"&gt;"&amp;[[#This Row],[U_2]])+COUNTIF(Table1[[#This Row],[S0_2]:[S1_2]],"&lt;"&amp;[[#This Row],[L_2]])</f>
        <v>0</v>
      </c>
      <c r="AY204">
        <f>_xlfn.MINIFS(Table1[[#This Row],[S0_2]:[S1_2]],Table1[[#This Row],[S0_2]:[S1_2]],"&gt;="&amp;[[#This Row],[L_2]],Table1[[#This Row],[S0_2]:[S1_2]],"&lt;="&amp;[[#This Row],[U_2]])</f>
        <v>0</v>
      </c>
      <c r="AZ204">
        <f>_xlfn.MAXIFS(Table1[[#This Row],[S0_2]:[S1_2]],Table1[[#This Row],[S0_2]:[S1_2]],"&gt;="&amp;[[#This Row],[L_2]],Table1[[#This Row],[S0_2]:[S1_2]],"&lt;="&amp;[[#This Row],[U_2]])</f>
        <v>0</v>
      </c>
      <c r="BA20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0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04">
        <f>IF([[#This Row],[Std_2]]&gt;0,ROUND([[#This Row],[Range_2]]/(6*[[#This Row],[Std_2]]),2),0)</f>
        <v>0</v>
      </c>
      <c r="BD204">
        <f>IF([[#This Row],[Std_2]]&gt;0,ROUND(MIN(ABS([[#This Row],[U_2]]-[[#This Row],[Mean_2]])/(3*[[#This Row],[Std_2]]),ABS([[#This Row],[Mean_2]]-[[#This Row],[L_2]])/(3*[[#This Row],[Std_2]])),2),0)</f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L204">
        <v>3057000000</v>
      </c>
      <c r="BM204">
        <v>3057000000</v>
      </c>
      <c r="BO204" t="s">
        <v>96</v>
      </c>
      <c r="BP204" t="s">
        <v>80</v>
      </c>
    </row>
    <row r="205" spans="1:68">
      <c r="A205" t="s">
        <v>321</v>
      </c>
      <c r="B205" t="s">
        <v>134</v>
      </c>
      <c r="C205" t="s">
        <v>71</v>
      </c>
      <c r="D205" t="s">
        <v>286</v>
      </c>
      <c r="J205">
        <v>4500000000</v>
      </c>
      <c r="K205">
        <v>2000000000</v>
      </c>
      <c r="L205">
        <v>7000000000</v>
      </c>
      <c r="M205">
        <v>2000000000</v>
      </c>
      <c r="N205">
        <v>7000000000</v>
      </c>
      <c r="O205">
        <f>1</f>
        <v>0</v>
      </c>
      <c r="P205">
        <f>1</f>
        <v>0</v>
      </c>
      <c r="Q20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0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05">
        <f>[[#This Row],[U_1]]-[[#This Row],[L_1]]</f>
        <v>0</v>
      </c>
      <c r="T205">
        <f>COUNTIF(Table1[[#This Row],[S0_1]:[S2_1]],"&gt;"&amp;[[#This Row],[U_1]])+COUNTIF(Table1[[#This Row],[S0_1]:[S2_1]],"&lt;"&amp;[[#This Row],[L_1]])</f>
        <v>0</v>
      </c>
      <c r="V205">
        <f>_xlfn.MINIFS(Table1[[#This Row],[S0_1]:[S2_1]],Table1[[#This Row],[S0_1]:[S2_1]],"&gt;="&amp;[[#This Row],[L_1]],Table1[[#This Row],[S0_1]:[S2_1]],"&lt;="&amp;[[#This Row],[U_1]])</f>
        <v>0</v>
      </c>
      <c r="W205">
        <f>_xlfn.MAXIFS(Table1[[#This Row],[S0_1]:[S2_1]],Table1[[#This Row],[S0_1]:[S2_1]],"&gt;="&amp;[[#This Row],[L_1]],Table1[[#This Row],[S0_1]:[S2_1]],"&lt;="&amp;[[#This Row],[U_1]])</f>
        <v>0</v>
      </c>
      <c r="X20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0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05">
        <f>IF([[#This Row],[Std_1]]&gt;0,ROUND([[#This Row],[Range_1]]/(6*[[#This Row],[Std_1]]),2),0)</f>
        <v>0</v>
      </c>
      <c r="AA205">
        <f>IF([[#This Row],[Std_1]]&gt;0,ROUND(MIN(ABS([[#This Row],[U_1]]-[[#This Row],[Mean_1]])/(3*[[#This Row],[Std_1]]),ABS([[#This Row],[Mean_1]]-[[#This Row],[L_1]])/(3*[[#This Row],[Std_1]])),2),0)</f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I205">
        <v>3319000000</v>
      </c>
      <c r="AJ205">
        <v>3319000000</v>
      </c>
      <c r="AK205">
        <v>3319000000</v>
      </c>
      <c r="AM205">
        <v>4500000000</v>
      </c>
      <c r="AN205">
        <v>2000000000</v>
      </c>
      <c r="AO205">
        <v>7000000000</v>
      </c>
      <c r="AP205">
        <v>2000000000</v>
      </c>
      <c r="AQ205">
        <v>7000000000</v>
      </c>
      <c r="AR205">
        <f>1</f>
        <v>0</v>
      </c>
      <c r="AS205">
        <f>1</f>
        <v>0</v>
      </c>
      <c r="AT20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0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05">
        <f>[[#This Row],[U_2]]-[[#This Row],[L_2]]</f>
        <v>0</v>
      </c>
      <c r="AW205">
        <f>COUNTIF(Table1[[#This Row],[S0_2]:[S1_2]],"&gt;"&amp;[[#This Row],[U_2]])+COUNTIF(Table1[[#This Row],[S0_2]:[S1_2]],"&lt;"&amp;[[#This Row],[L_2]])</f>
        <v>0</v>
      </c>
      <c r="AY205">
        <f>_xlfn.MINIFS(Table1[[#This Row],[S0_2]:[S1_2]],Table1[[#This Row],[S0_2]:[S1_2]],"&gt;="&amp;[[#This Row],[L_2]],Table1[[#This Row],[S0_2]:[S1_2]],"&lt;="&amp;[[#This Row],[U_2]])</f>
        <v>0</v>
      </c>
      <c r="AZ205">
        <f>_xlfn.MAXIFS(Table1[[#This Row],[S0_2]:[S1_2]],Table1[[#This Row],[S0_2]:[S1_2]],"&gt;="&amp;[[#This Row],[L_2]],Table1[[#This Row],[S0_2]:[S1_2]],"&lt;="&amp;[[#This Row],[U_2]])</f>
        <v>0</v>
      </c>
      <c r="BA20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0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05">
        <f>IF([[#This Row],[Std_2]]&gt;0,ROUND([[#This Row],[Range_2]]/(6*[[#This Row],[Std_2]]),2),0)</f>
        <v>0</v>
      </c>
      <c r="BD205">
        <f>IF([[#This Row],[Std_2]]&gt;0,ROUND(MIN(ABS([[#This Row],[U_2]]-[[#This Row],[Mean_2]])/(3*[[#This Row],[Std_2]]),ABS([[#This Row],[Mean_2]]-[[#This Row],[L_2]])/(3*[[#This Row],[Std_2]])),2),0)</f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L205">
        <v>3319000000</v>
      </c>
      <c r="BM205">
        <v>3319000000</v>
      </c>
      <c r="BO205" t="s">
        <v>83</v>
      </c>
      <c r="BP205" t="s">
        <v>108</v>
      </c>
    </row>
    <row r="206" spans="1:68">
      <c r="A206" t="s">
        <v>322</v>
      </c>
      <c r="B206" t="s">
        <v>134</v>
      </c>
      <c r="C206" t="s">
        <v>71</v>
      </c>
      <c r="D206" t="s">
        <v>288</v>
      </c>
      <c r="J206">
        <v>4500000000</v>
      </c>
      <c r="K206">
        <v>2000000000</v>
      </c>
      <c r="L206">
        <v>7000000000</v>
      </c>
      <c r="M206">
        <v>2000000000</v>
      </c>
      <c r="N206">
        <v>7000000000</v>
      </c>
      <c r="O206">
        <f>1</f>
        <v>0</v>
      </c>
      <c r="P206">
        <f>1</f>
        <v>0</v>
      </c>
      <c r="Q20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0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06">
        <f>[[#This Row],[U_1]]-[[#This Row],[L_1]]</f>
        <v>0</v>
      </c>
      <c r="T206">
        <f>COUNTIF(Table1[[#This Row],[S0_1]:[S2_1]],"&gt;"&amp;[[#This Row],[U_1]])+COUNTIF(Table1[[#This Row],[S0_1]:[S2_1]],"&lt;"&amp;[[#This Row],[L_1]])</f>
        <v>0</v>
      </c>
      <c r="V206">
        <f>_xlfn.MINIFS(Table1[[#This Row],[S0_1]:[S2_1]],Table1[[#This Row],[S0_1]:[S2_1]],"&gt;="&amp;[[#This Row],[L_1]],Table1[[#This Row],[S0_1]:[S2_1]],"&lt;="&amp;[[#This Row],[U_1]])</f>
        <v>0</v>
      </c>
      <c r="W206">
        <f>_xlfn.MAXIFS(Table1[[#This Row],[S0_1]:[S2_1]],Table1[[#This Row],[S0_1]:[S2_1]],"&gt;="&amp;[[#This Row],[L_1]],Table1[[#This Row],[S0_1]:[S2_1]],"&lt;="&amp;[[#This Row],[U_1]])</f>
        <v>0</v>
      </c>
      <c r="X20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0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06">
        <f>IF([[#This Row],[Std_1]]&gt;0,ROUND([[#This Row],[Range_1]]/(6*[[#This Row],[Std_1]]),2),0)</f>
        <v>0</v>
      </c>
      <c r="AA206">
        <f>IF([[#This Row],[Std_1]]&gt;0,ROUND(MIN(ABS([[#This Row],[U_1]]-[[#This Row],[Mean_1]])/(3*[[#This Row],[Std_1]]),ABS([[#This Row],[Mean_1]]-[[#This Row],[L_1]])/(3*[[#This Row],[Std_1]])),2),0)</f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I206">
        <v>3846000000</v>
      </c>
      <c r="AJ206">
        <v>3846000000</v>
      </c>
      <c r="AK206">
        <v>3846000000</v>
      </c>
      <c r="AM206">
        <v>4500000000</v>
      </c>
      <c r="AN206">
        <v>2000000000</v>
      </c>
      <c r="AO206">
        <v>7000000000</v>
      </c>
      <c r="AP206">
        <v>2000000000</v>
      </c>
      <c r="AQ206">
        <v>7000000000</v>
      </c>
      <c r="AR206">
        <f>1</f>
        <v>0</v>
      </c>
      <c r="AS206">
        <f>1</f>
        <v>0</v>
      </c>
      <c r="AT20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0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06">
        <f>[[#This Row],[U_2]]-[[#This Row],[L_2]]</f>
        <v>0</v>
      </c>
      <c r="AW206">
        <f>COUNTIF(Table1[[#This Row],[S0_2]:[S1_2]],"&gt;"&amp;[[#This Row],[U_2]])+COUNTIF(Table1[[#This Row],[S0_2]:[S1_2]],"&lt;"&amp;[[#This Row],[L_2]])</f>
        <v>0</v>
      </c>
      <c r="AY206">
        <f>_xlfn.MINIFS(Table1[[#This Row],[S0_2]:[S1_2]],Table1[[#This Row],[S0_2]:[S1_2]],"&gt;="&amp;[[#This Row],[L_2]],Table1[[#This Row],[S0_2]:[S1_2]],"&lt;="&amp;[[#This Row],[U_2]])</f>
        <v>0</v>
      </c>
      <c r="AZ206">
        <f>_xlfn.MAXIFS(Table1[[#This Row],[S0_2]:[S1_2]],Table1[[#This Row],[S0_2]:[S1_2]],"&gt;="&amp;[[#This Row],[L_2]],Table1[[#This Row],[S0_2]:[S1_2]],"&lt;="&amp;[[#This Row],[U_2]])</f>
        <v>0</v>
      </c>
      <c r="BA20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0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06">
        <f>IF([[#This Row],[Std_2]]&gt;0,ROUND([[#This Row],[Range_2]]/(6*[[#This Row],[Std_2]]),2),0)</f>
        <v>0</v>
      </c>
      <c r="BD206">
        <f>IF([[#This Row],[Std_2]]&gt;0,ROUND(MIN(ABS([[#This Row],[U_2]]-[[#This Row],[Mean_2]])/(3*[[#This Row],[Std_2]]),ABS([[#This Row],[Mean_2]]-[[#This Row],[L_2]])/(3*[[#This Row],[Std_2]])),2),0)</f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L206">
        <v>3846000000</v>
      </c>
      <c r="BM206">
        <v>3846000000</v>
      </c>
      <c r="BO206" t="s">
        <v>83</v>
      </c>
      <c r="BP206" t="s">
        <v>105</v>
      </c>
    </row>
    <row r="207" spans="1:68">
      <c r="A207" t="s">
        <v>323</v>
      </c>
      <c r="B207" t="s">
        <v>70</v>
      </c>
      <c r="C207" t="s">
        <v>152</v>
      </c>
      <c r="D207" t="s">
        <v>256</v>
      </c>
      <c r="O207">
        <f>1</f>
        <v>0</v>
      </c>
      <c r="P207">
        <f>1</f>
        <v>0</v>
      </c>
      <c r="Q20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0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07">
        <f>[[#This Row],[U_1]]-[[#This Row],[L_1]]</f>
        <v>0</v>
      </c>
      <c r="T207">
        <f>COUNTIF(Table1[[#This Row],[S0_1]:[S2_1]],"&gt;"&amp;[[#This Row],[U_1]])+COUNTIF(Table1[[#This Row],[S0_1]:[S2_1]],"&lt;"&amp;[[#This Row],[L_1]])</f>
        <v>0</v>
      </c>
      <c r="V207">
        <f>_xlfn.MINIFS(Table1[[#This Row],[S0_1]:[S2_1]],Table1[[#This Row],[S0_1]:[S2_1]],"&gt;="&amp;[[#This Row],[L_1]],Table1[[#This Row],[S0_1]:[S2_1]],"&lt;="&amp;[[#This Row],[U_1]])</f>
        <v>0</v>
      </c>
      <c r="W207">
        <f>_xlfn.MAXIFS(Table1[[#This Row],[S0_1]:[S2_1]],Table1[[#This Row],[S0_1]:[S2_1]],"&gt;="&amp;[[#This Row],[L_1]],Table1[[#This Row],[S0_1]:[S2_1]],"&lt;="&amp;[[#This Row],[U_1]])</f>
        <v>0</v>
      </c>
      <c r="X20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0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07">
        <f>IF([[#This Row],[Std_1]]&gt;0,ROUND([[#This Row],[Range_1]]/(6*[[#This Row],[Std_1]]),2),0)</f>
        <v>0</v>
      </c>
      <c r="AA207">
        <f>IF([[#This Row],[Std_1]]&gt;0,ROUND(MIN(ABS([[#This Row],[U_1]]-[[#This Row],[Mean_1]])/(3*[[#This Row],[Std_1]]),ABS([[#This Row],[Mean_1]]-[[#This Row],[L_1]])/(3*[[#This Row],[Std_1]])),2),0)</f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I207">
        <v>128000000</v>
      </c>
      <c r="AJ207">
        <v>128000000</v>
      </c>
      <c r="AK207">
        <v>128000000</v>
      </c>
      <c r="AR207">
        <f>1</f>
        <v>0</v>
      </c>
      <c r="AS207">
        <f>1</f>
        <v>0</v>
      </c>
      <c r="AT20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0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07">
        <f>[[#This Row],[U_2]]-[[#This Row],[L_2]]</f>
        <v>0</v>
      </c>
      <c r="AW207">
        <f>COUNTIF(Table1[[#This Row],[S0_2]:[S1_2]],"&gt;"&amp;[[#This Row],[U_2]])+COUNTIF(Table1[[#This Row],[S0_2]:[S1_2]],"&lt;"&amp;[[#This Row],[L_2]])</f>
        <v>0</v>
      </c>
      <c r="AY207">
        <f>_xlfn.MINIFS(Table1[[#This Row],[S0_2]:[S1_2]],Table1[[#This Row],[S0_2]:[S1_2]],"&gt;="&amp;[[#This Row],[L_2]],Table1[[#This Row],[S0_2]:[S1_2]],"&lt;="&amp;[[#This Row],[U_2]])</f>
        <v>0</v>
      </c>
      <c r="AZ207">
        <f>_xlfn.MAXIFS(Table1[[#This Row],[S0_2]:[S1_2]],Table1[[#This Row],[S0_2]:[S1_2]],"&gt;="&amp;[[#This Row],[L_2]],Table1[[#This Row],[S0_2]:[S1_2]],"&lt;="&amp;[[#This Row],[U_2]])</f>
        <v>0</v>
      </c>
      <c r="BA20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0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07">
        <f>IF([[#This Row],[Std_2]]&gt;0,ROUND([[#This Row],[Range_2]]/(6*[[#This Row],[Std_2]]),2),0)</f>
        <v>0</v>
      </c>
      <c r="BD207">
        <f>IF([[#This Row],[Std_2]]&gt;0,ROUND(MIN(ABS([[#This Row],[U_2]]-[[#This Row],[Mean_2]])/(3*[[#This Row],[Std_2]]),ABS([[#This Row],[Mean_2]]-[[#This Row],[L_2]])/(3*[[#This Row],[Std_2]])),2),0)</f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L207">
        <v>128000000</v>
      </c>
      <c r="BM207">
        <v>128000000</v>
      </c>
      <c r="BO207" t="s">
        <v>73</v>
      </c>
      <c r="BP207" t="s">
        <v>74</v>
      </c>
    </row>
    <row r="208" spans="1:68">
      <c r="A208" t="s">
        <v>324</v>
      </c>
      <c r="B208" t="s">
        <v>70</v>
      </c>
      <c r="C208" t="s">
        <v>152</v>
      </c>
      <c r="D208" t="s">
        <v>258</v>
      </c>
      <c r="O208">
        <f>1</f>
        <v>0</v>
      </c>
      <c r="P208">
        <f>1</f>
        <v>0</v>
      </c>
      <c r="Q20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0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08">
        <f>[[#This Row],[U_1]]-[[#This Row],[L_1]]</f>
        <v>0</v>
      </c>
      <c r="T208">
        <f>COUNTIF(Table1[[#This Row],[S0_1]:[S2_1]],"&gt;"&amp;[[#This Row],[U_1]])+COUNTIF(Table1[[#This Row],[S0_1]:[S2_1]],"&lt;"&amp;[[#This Row],[L_1]])</f>
        <v>0</v>
      </c>
      <c r="V208">
        <f>_xlfn.MINIFS(Table1[[#This Row],[S0_1]:[S2_1]],Table1[[#This Row],[S0_1]:[S2_1]],"&gt;="&amp;[[#This Row],[L_1]],Table1[[#This Row],[S0_1]:[S2_1]],"&lt;="&amp;[[#This Row],[U_1]])</f>
        <v>0</v>
      </c>
      <c r="W208">
        <f>_xlfn.MAXIFS(Table1[[#This Row],[S0_1]:[S2_1]],Table1[[#This Row],[S0_1]:[S2_1]],"&gt;="&amp;[[#This Row],[L_1]],Table1[[#This Row],[S0_1]:[S2_1]],"&lt;="&amp;[[#This Row],[U_1]])</f>
        <v>0</v>
      </c>
      <c r="X20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0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08">
        <f>IF([[#This Row],[Std_1]]&gt;0,ROUND([[#This Row],[Range_1]]/(6*[[#This Row],[Std_1]]),2),0)</f>
        <v>0</v>
      </c>
      <c r="AA208">
        <f>IF([[#This Row],[Std_1]]&gt;0,ROUND(MIN(ABS([[#This Row],[U_1]]-[[#This Row],[Mean_1]])/(3*[[#This Row],[Std_1]]),ABS([[#This Row],[Mean_1]]-[[#This Row],[L_1]])/(3*[[#This Row],[Std_1]])),2),0)</f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I208">
        <v>69940000</v>
      </c>
      <c r="AJ208">
        <v>69940000</v>
      </c>
      <c r="AK208">
        <v>69940000</v>
      </c>
      <c r="AR208">
        <f>1</f>
        <v>0</v>
      </c>
      <c r="AS208">
        <f>1</f>
        <v>0</v>
      </c>
      <c r="AT20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0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08">
        <f>[[#This Row],[U_2]]-[[#This Row],[L_2]]</f>
        <v>0</v>
      </c>
      <c r="AW208">
        <f>COUNTIF(Table1[[#This Row],[S0_2]:[S1_2]],"&gt;"&amp;[[#This Row],[U_2]])+COUNTIF(Table1[[#This Row],[S0_2]:[S1_2]],"&lt;"&amp;[[#This Row],[L_2]])</f>
        <v>0</v>
      </c>
      <c r="AY208">
        <f>_xlfn.MINIFS(Table1[[#This Row],[S0_2]:[S1_2]],Table1[[#This Row],[S0_2]:[S1_2]],"&gt;="&amp;[[#This Row],[L_2]],Table1[[#This Row],[S0_2]:[S1_2]],"&lt;="&amp;[[#This Row],[U_2]])</f>
        <v>0</v>
      </c>
      <c r="AZ208">
        <f>_xlfn.MAXIFS(Table1[[#This Row],[S0_2]:[S1_2]],Table1[[#This Row],[S0_2]:[S1_2]],"&gt;="&amp;[[#This Row],[L_2]],Table1[[#This Row],[S0_2]:[S1_2]],"&lt;="&amp;[[#This Row],[U_2]])</f>
        <v>0</v>
      </c>
      <c r="BA20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0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08">
        <f>IF([[#This Row],[Std_2]]&gt;0,ROUND([[#This Row],[Range_2]]/(6*[[#This Row],[Std_2]]),2),0)</f>
        <v>0</v>
      </c>
      <c r="BD208">
        <f>IF([[#This Row],[Std_2]]&gt;0,ROUND(MIN(ABS([[#This Row],[U_2]]-[[#This Row],[Mean_2]])/(3*[[#This Row],[Std_2]]),ABS([[#This Row],[Mean_2]]-[[#This Row],[L_2]])/(3*[[#This Row],[Std_2]])),2),0)</f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L208">
        <v>69940000</v>
      </c>
      <c r="BM208">
        <v>69940000</v>
      </c>
      <c r="BO208" t="s">
        <v>73</v>
      </c>
      <c r="BP208" t="s">
        <v>77</v>
      </c>
    </row>
    <row r="209" spans="1:68">
      <c r="A209" t="s">
        <v>325</v>
      </c>
      <c r="B209" t="s">
        <v>70</v>
      </c>
      <c r="C209" t="s">
        <v>152</v>
      </c>
      <c r="D209" t="s">
        <v>260</v>
      </c>
      <c r="O209">
        <f>1</f>
        <v>0</v>
      </c>
      <c r="P209">
        <f>1</f>
        <v>0</v>
      </c>
      <c r="Q20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0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09">
        <f>[[#This Row],[U_1]]-[[#This Row],[L_1]]</f>
        <v>0</v>
      </c>
      <c r="T209">
        <f>COUNTIF(Table1[[#This Row],[S0_1]:[S2_1]],"&gt;"&amp;[[#This Row],[U_1]])+COUNTIF(Table1[[#This Row],[S0_1]:[S2_1]],"&lt;"&amp;[[#This Row],[L_1]])</f>
        <v>0</v>
      </c>
      <c r="V209">
        <f>_xlfn.MINIFS(Table1[[#This Row],[S0_1]:[S2_1]],Table1[[#This Row],[S0_1]:[S2_1]],"&gt;="&amp;[[#This Row],[L_1]],Table1[[#This Row],[S0_1]:[S2_1]],"&lt;="&amp;[[#This Row],[U_1]])</f>
        <v>0</v>
      </c>
      <c r="W209">
        <f>_xlfn.MAXIFS(Table1[[#This Row],[S0_1]:[S2_1]],Table1[[#This Row],[S0_1]:[S2_1]],"&gt;="&amp;[[#This Row],[L_1]],Table1[[#This Row],[S0_1]:[S2_1]],"&lt;="&amp;[[#This Row],[U_1]])</f>
        <v>0</v>
      </c>
      <c r="X20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0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09">
        <f>IF([[#This Row],[Std_1]]&gt;0,ROUND([[#This Row],[Range_1]]/(6*[[#This Row],[Std_1]]),2),0)</f>
        <v>0</v>
      </c>
      <c r="AA209">
        <f>IF([[#This Row],[Std_1]]&gt;0,ROUND(MIN(ABS([[#This Row],[U_1]]-[[#This Row],[Mean_1]])/(3*[[#This Row],[Std_1]]),ABS([[#This Row],[Mean_1]]-[[#This Row],[L_1]])/(3*[[#This Row],[Std_1]])),2),0)</f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I209">
        <v>176900000</v>
      </c>
      <c r="AJ209">
        <v>176900000</v>
      </c>
      <c r="AK209">
        <v>176900000</v>
      </c>
      <c r="AR209">
        <f>1</f>
        <v>0</v>
      </c>
      <c r="AS209">
        <f>1</f>
        <v>0</v>
      </c>
      <c r="AT20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0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09">
        <f>[[#This Row],[U_2]]-[[#This Row],[L_2]]</f>
        <v>0</v>
      </c>
      <c r="AW209">
        <f>COUNTIF(Table1[[#This Row],[S0_2]:[S1_2]],"&gt;"&amp;[[#This Row],[U_2]])+COUNTIF(Table1[[#This Row],[S0_2]:[S1_2]],"&lt;"&amp;[[#This Row],[L_2]])</f>
        <v>0</v>
      </c>
      <c r="AY209">
        <f>_xlfn.MINIFS(Table1[[#This Row],[S0_2]:[S1_2]],Table1[[#This Row],[S0_2]:[S1_2]],"&gt;="&amp;[[#This Row],[L_2]],Table1[[#This Row],[S0_2]:[S1_2]],"&lt;="&amp;[[#This Row],[U_2]])</f>
        <v>0</v>
      </c>
      <c r="AZ209">
        <f>_xlfn.MAXIFS(Table1[[#This Row],[S0_2]:[S1_2]],Table1[[#This Row],[S0_2]:[S1_2]],"&gt;="&amp;[[#This Row],[L_2]],Table1[[#This Row],[S0_2]:[S1_2]],"&lt;="&amp;[[#This Row],[U_2]])</f>
        <v>0</v>
      </c>
      <c r="BA20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0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09">
        <f>IF([[#This Row],[Std_2]]&gt;0,ROUND([[#This Row],[Range_2]]/(6*[[#This Row],[Std_2]]),2),0)</f>
        <v>0</v>
      </c>
      <c r="BD209">
        <f>IF([[#This Row],[Std_2]]&gt;0,ROUND(MIN(ABS([[#This Row],[U_2]]-[[#This Row],[Mean_2]])/(3*[[#This Row],[Std_2]]),ABS([[#This Row],[Mean_2]]-[[#This Row],[L_2]])/(3*[[#This Row],[Std_2]])),2),0)</f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L209">
        <v>176900000</v>
      </c>
      <c r="BM209">
        <v>176900000</v>
      </c>
      <c r="BO209" t="s">
        <v>73</v>
      </c>
      <c r="BP209" t="s">
        <v>80</v>
      </c>
    </row>
    <row r="210" spans="1:68">
      <c r="A210" t="s">
        <v>326</v>
      </c>
      <c r="B210" t="s">
        <v>70</v>
      </c>
      <c r="C210" t="s">
        <v>152</v>
      </c>
      <c r="D210" t="s">
        <v>262</v>
      </c>
      <c r="O210">
        <f>1</f>
        <v>0</v>
      </c>
      <c r="P210">
        <f>1</f>
        <v>0</v>
      </c>
      <c r="Q21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1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10">
        <f>[[#This Row],[U_1]]-[[#This Row],[L_1]]</f>
        <v>0</v>
      </c>
      <c r="T210">
        <f>COUNTIF(Table1[[#This Row],[S0_1]:[S2_1]],"&gt;"&amp;[[#This Row],[U_1]])+COUNTIF(Table1[[#This Row],[S0_1]:[S2_1]],"&lt;"&amp;[[#This Row],[L_1]])</f>
        <v>0</v>
      </c>
      <c r="V210">
        <f>_xlfn.MINIFS(Table1[[#This Row],[S0_1]:[S2_1]],Table1[[#This Row],[S0_1]:[S2_1]],"&gt;="&amp;[[#This Row],[L_1]],Table1[[#This Row],[S0_1]:[S2_1]],"&lt;="&amp;[[#This Row],[U_1]])</f>
        <v>0</v>
      </c>
      <c r="W210">
        <f>_xlfn.MAXIFS(Table1[[#This Row],[S0_1]:[S2_1]],Table1[[#This Row],[S0_1]:[S2_1]],"&gt;="&amp;[[#This Row],[L_1]],Table1[[#This Row],[S0_1]:[S2_1]],"&lt;="&amp;[[#This Row],[U_1]])</f>
        <v>0</v>
      </c>
      <c r="X21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1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10">
        <f>IF([[#This Row],[Std_1]]&gt;0,ROUND([[#This Row],[Range_1]]/(6*[[#This Row],[Std_1]]),2),0)</f>
        <v>0</v>
      </c>
      <c r="AA210">
        <f>IF([[#This Row],[Std_1]]&gt;0,ROUND(MIN(ABS([[#This Row],[U_1]]-[[#This Row],[Mean_1]])/(3*[[#This Row],[Std_1]]),ABS([[#This Row],[Mean_1]]-[[#This Row],[L_1]])/(3*[[#This Row],[Std_1]])),2),0)</f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I210">
        <v>70320000</v>
      </c>
      <c r="AJ210">
        <v>70320000</v>
      </c>
      <c r="AK210">
        <v>70320000</v>
      </c>
      <c r="AR210">
        <f>1</f>
        <v>0</v>
      </c>
      <c r="AS210">
        <f>1</f>
        <v>0</v>
      </c>
      <c r="AT21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1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10">
        <f>[[#This Row],[U_2]]-[[#This Row],[L_2]]</f>
        <v>0</v>
      </c>
      <c r="AW210">
        <f>COUNTIF(Table1[[#This Row],[S0_2]:[S1_2]],"&gt;"&amp;[[#This Row],[U_2]])+COUNTIF(Table1[[#This Row],[S0_2]:[S1_2]],"&lt;"&amp;[[#This Row],[L_2]])</f>
        <v>0</v>
      </c>
      <c r="AY210">
        <f>_xlfn.MINIFS(Table1[[#This Row],[S0_2]:[S1_2]],Table1[[#This Row],[S0_2]:[S1_2]],"&gt;="&amp;[[#This Row],[L_2]],Table1[[#This Row],[S0_2]:[S1_2]],"&lt;="&amp;[[#This Row],[U_2]])</f>
        <v>0</v>
      </c>
      <c r="AZ210">
        <f>_xlfn.MAXIFS(Table1[[#This Row],[S0_2]:[S1_2]],Table1[[#This Row],[S0_2]:[S1_2]],"&gt;="&amp;[[#This Row],[L_2]],Table1[[#This Row],[S0_2]:[S1_2]],"&lt;="&amp;[[#This Row],[U_2]])</f>
        <v>0</v>
      </c>
      <c r="BA21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1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10">
        <f>IF([[#This Row],[Std_2]]&gt;0,ROUND([[#This Row],[Range_2]]/(6*[[#This Row],[Std_2]]),2),0)</f>
        <v>0</v>
      </c>
      <c r="BD210">
        <f>IF([[#This Row],[Std_2]]&gt;0,ROUND(MIN(ABS([[#This Row],[U_2]]-[[#This Row],[Mean_2]])/(3*[[#This Row],[Std_2]]),ABS([[#This Row],[Mean_2]]-[[#This Row],[L_2]])/(3*[[#This Row],[Std_2]])),2),0)</f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L210">
        <v>70320000</v>
      </c>
      <c r="BM210">
        <v>70320000</v>
      </c>
      <c r="BO210" t="s">
        <v>83</v>
      </c>
      <c r="BP210" t="s">
        <v>77</v>
      </c>
    </row>
    <row r="211" spans="1:68">
      <c r="A211" t="s">
        <v>327</v>
      </c>
      <c r="B211" t="s">
        <v>70</v>
      </c>
      <c r="C211" t="s">
        <v>152</v>
      </c>
      <c r="D211" t="s">
        <v>264</v>
      </c>
      <c r="O211">
        <f>1</f>
        <v>0</v>
      </c>
      <c r="P211">
        <f>1</f>
        <v>0</v>
      </c>
      <c r="Q21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1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11">
        <f>[[#This Row],[U_1]]-[[#This Row],[L_1]]</f>
        <v>0</v>
      </c>
      <c r="T211">
        <f>COUNTIF(Table1[[#This Row],[S0_1]:[S2_1]],"&gt;"&amp;[[#This Row],[U_1]])+COUNTIF(Table1[[#This Row],[S0_1]:[S2_1]],"&lt;"&amp;[[#This Row],[L_1]])</f>
        <v>0</v>
      </c>
      <c r="V211">
        <f>_xlfn.MINIFS(Table1[[#This Row],[S0_1]:[S2_1]],Table1[[#This Row],[S0_1]:[S2_1]],"&gt;="&amp;[[#This Row],[L_1]],Table1[[#This Row],[S0_1]:[S2_1]],"&lt;="&amp;[[#This Row],[U_1]])</f>
        <v>0</v>
      </c>
      <c r="W211">
        <f>_xlfn.MAXIFS(Table1[[#This Row],[S0_1]:[S2_1]],Table1[[#This Row],[S0_1]:[S2_1]],"&gt;="&amp;[[#This Row],[L_1]],Table1[[#This Row],[S0_1]:[S2_1]],"&lt;="&amp;[[#This Row],[U_1]])</f>
        <v>0</v>
      </c>
      <c r="X21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1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11">
        <f>IF([[#This Row],[Std_1]]&gt;0,ROUND([[#This Row],[Range_1]]/(6*[[#This Row],[Std_1]]),2),0)</f>
        <v>0</v>
      </c>
      <c r="AA211">
        <f>IF([[#This Row],[Std_1]]&gt;0,ROUND(MIN(ABS([[#This Row],[U_1]]-[[#This Row],[Mean_1]])/(3*[[#This Row],[Std_1]]),ABS([[#This Row],[Mean_1]]-[[#This Row],[L_1]])/(3*[[#This Row],[Std_1]])),2),0)</f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I211">
        <v>176800000</v>
      </c>
      <c r="AJ211">
        <v>176800000</v>
      </c>
      <c r="AK211">
        <v>176800000</v>
      </c>
      <c r="AR211">
        <f>1</f>
        <v>0</v>
      </c>
      <c r="AS211">
        <f>1</f>
        <v>0</v>
      </c>
      <c r="AT21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1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11">
        <f>[[#This Row],[U_2]]-[[#This Row],[L_2]]</f>
        <v>0</v>
      </c>
      <c r="AW211">
        <f>COUNTIF(Table1[[#This Row],[S0_2]:[S1_2]],"&gt;"&amp;[[#This Row],[U_2]])+COUNTIF(Table1[[#This Row],[S0_2]:[S1_2]],"&lt;"&amp;[[#This Row],[L_2]])</f>
        <v>0</v>
      </c>
      <c r="AY211">
        <f>_xlfn.MINIFS(Table1[[#This Row],[S0_2]:[S1_2]],Table1[[#This Row],[S0_2]:[S1_2]],"&gt;="&amp;[[#This Row],[L_2]],Table1[[#This Row],[S0_2]:[S1_2]],"&lt;="&amp;[[#This Row],[U_2]])</f>
        <v>0</v>
      </c>
      <c r="AZ211">
        <f>_xlfn.MAXIFS(Table1[[#This Row],[S0_2]:[S1_2]],Table1[[#This Row],[S0_2]:[S1_2]],"&gt;="&amp;[[#This Row],[L_2]],Table1[[#This Row],[S0_2]:[S1_2]],"&lt;="&amp;[[#This Row],[U_2]])</f>
        <v>0</v>
      </c>
      <c r="BA21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1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11">
        <f>IF([[#This Row],[Std_2]]&gt;0,ROUND([[#This Row],[Range_2]]/(6*[[#This Row],[Std_2]]),2),0)</f>
        <v>0</v>
      </c>
      <c r="BD211">
        <f>IF([[#This Row],[Std_2]]&gt;0,ROUND(MIN(ABS([[#This Row],[U_2]]-[[#This Row],[Mean_2]])/(3*[[#This Row],[Std_2]]),ABS([[#This Row],[Mean_2]]-[[#This Row],[L_2]])/(3*[[#This Row],[Std_2]])),2),0)</f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L211">
        <v>176800000</v>
      </c>
      <c r="BM211">
        <v>176800000</v>
      </c>
      <c r="BO211" t="s">
        <v>83</v>
      </c>
      <c r="BP211" t="s">
        <v>80</v>
      </c>
    </row>
    <row r="212" spans="1:68">
      <c r="A212" t="s">
        <v>328</v>
      </c>
      <c r="B212" t="s">
        <v>70</v>
      </c>
      <c r="C212" t="s">
        <v>152</v>
      </c>
      <c r="D212" t="s">
        <v>266</v>
      </c>
      <c r="O212">
        <f>1</f>
        <v>0</v>
      </c>
      <c r="P212">
        <f>1</f>
        <v>0</v>
      </c>
      <c r="Q21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1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12">
        <f>[[#This Row],[U_1]]-[[#This Row],[L_1]]</f>
        <v>0</v>
      </c>
      <c r="T212">
        <f>COUNTIF(Table1[[#This Row],[S0_1]:[S2_1]],"&gt;"&amp;[[#This Row],[U_1]])+COUNTIF(Table1[[#This Row],[S0_1]:[S2_1]],"&lt;"&amp;[[#This Row],[L_1]])</f>
        <v>0</v>
      </c>
      <c r="V212">
        <f>_xlfn.MINIFS(Table1[[#This Row],[S0_1]:[S2_1]],Table1[[#This Row],[S0_1]:[S2_1]],"&gt;="&amp;[[#This Row],[L_1]],Table1[[#This Row],[S0_1]:[S2_1]],"&lt;="&amp;[[#This Row],[U_1]])</f>
        <v>0</v>
      </c>
      <c r="W212">
        <f>_xlfn.MAXIFS(Table1[[#This Row],[S0_1]:[S2_1]],Table1[[#This Row],[S0_1]:[S2_1]],"&gt;="&amp;[[#This Row],[L_1]],Table1[[#This Row],[S0_1]:[S2_1]],"&lt;="&amp;[[#This Row],[U_1]])</f>
        <v>0</v>
      </c>
      <c r="X21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1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12">
        <f>IF([[#This Row],[Std_1]]&gt;0,ROUND([[#This Row],[Range_1]]/(6*[[#This Row],[Std_1]]),2),0)</f>
        <v>0</v>
      </c>
      <c r="AA212">
        <f>IF([[#This Row],[Std_1]]&gt;0,ROUND(MIN(ABS([[#This Row],[U_1]]-[[#This Row],[Mean_1]])/(3*[[#This Row],[Std_1]]),ABS([[#This Row],[Mean_1]]-[[#This Row],[L_1]])/(3*[[#This Row],[Std_1]])),2),0)</f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I212">
        <v>127500000</v>
      </c>
      <c r="AJ212">
        <v>127500000</v>
      </c>
      <c r="AK212">
        <v>127500000</v>
      </c>
      <c r="AR212">
        <f>1</f>
        <v>0</v>
      </c>
      <c r="AS212">
        <f>1</f>
        <v>0</v>
      </c>
      <c r="AT21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1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12">
        <f>[[#This Row],[U_2]]-[[#This Row],[L_2]]</f>
        <v>0</v>
      </c>
      <c r="AW212">
        <f>COUNTIF(Table1[[#This Row],[S0_2]:[S1_2]],"&gt;"&amp;[[#This Row],[U_2]])+COUNTIF(Table1[[#This Row],[S0_2]:[S1_2]],"&lt;"&amp;[[#This Row],[L_2]])</f>
        <v>0</v>
      </c>
      <c r="AY212">
        <f>_xlfn.MINIFS(Table1[[#This Row],[S0_2]:[S1_2]],Table1[[#This Row],[S0_2]:[S1_2]],"&gt;="&amp;[[#This Row],[L_2]],Table1[[#This Row],[S0_2]:[S1_2]],"&lt;="&amp;[[#This Row],[U_2]])</f>
        <v>0</v>
      </c>
      <c r="AZ212">
        <f>_xlfn.MAXIFS(Table1[[#This Row],[S0_2]:[S1_2]],Table1[[#This Row],[S0_2]:[S1_2]],"&gt;="&amp;[[#This Row],[L_2]],Table1[[#This Row],[S0_2]:[S1_2]],"&lt;="&amp;[[#This Row],[U_2]])</f>
        <v>0</v>
      </c>
      <c r="BA21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1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12">
        <f>IF([[#This Row],[Std_2]]&gt;0,ROUND([[#This Row],[Range_2]]/(6*[[#This Row],[Std_2]]),2),0)</f>
        <v>0</v>
      </c>
      <c r="BD212">
        <f>IF([[#This Row],[Std_2]]&gt;0,ROUND(MIN(ABS([[#This Row],[U_2]]-[[#This Row],[Mean_2]])/(3*[[#This Row],[Std_2]]),ABS([[#This Row],[Mean_2]]-[[#This Row],[L_2]])/(3*[[#This Row],[Std_2]])),2),0)</f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L212">
        <v>127500000</v>
      </c>
      <c r="BM212">
        <v>127500000</v>
      </c>
      <c r="BO212" t="s">
        <v>83</v>
      </c>
      <c r="BP212" t="s">
        <v>74</v>
      </c>
    </row>
    <row r="213" spans="1:68">
      <c r="A213" t="s">
        <v>329</v>
      </c>
      <c r="B213" t="s">
        <v>70</v>
      </c>
      <c r="C213" t="s">
        <v>152</v>
      </c>
      <c r="D213" t="s">
        <v>268</v>
      </c>
      <c r="O213">
        <f>1</f>
        <v>0</v>
      </c>
      <c r="P213">
        <f>1</f>
        <v>0</v>
      </c>
      <c r="Q21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1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13">
        <f>[[#This Row],[U_1]]-[[#This Row],[L_1]]</f>
        <v>0</v>
      </c>
      <c r="T213">
        <f>COUNTIF(Table1[[#This Row],[S0_1]:[S2_1]],"&gt;"&amp;[[#This Row],[U_1]])+COUNTIF(Table1[[#This Row],[S0_1]:[S2_1]],"&lt;"&amp;[[#This Row],[L_1]])</f>
        <v>0</v>
      </c>
      <c r="V213">
        <f>_xlfn.MINIFS(Table1[[#This Row],[S0_1]:[S2_1]],Table1[[#This Row],[S0_1]:[S2_1]],"&gt;="&amp;[[#This Row],[L_1]],Table1[[#This Row],[S0_1]:[S2_1]],"&lt;="&amp;[[#This Row],[U_1]])</f>
        <v>0</v>
      </c>
      <c r="W213">
        <f>_xlfn.MAXIFS(Table1[[#This Row],[S0_1]:[S2_1]],Table1[[#This Row],[S0_1]:[S2_1]],"&gt;="&amp;[[#This Row],[L_1]],Table1[[#This Row],[S0_1]:[S2_1]],"&lt;="&amp;[[#This Row],[U_1]])</f>
        <v>0</v>
      </c>
      <c r="X21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1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13">
        <f>IF([[#This Row],[Std_1]]&gt;0,ROUND([[#This Row],[Range_1]]/(6*[[#This Row],[Std_1]]),2),0)</f>
        <v>0</v>
      </c>
      <c r="AA213">
        <f>IF([[#This Row],[Std_1]]&gt;0,ROUND(MIN(ABS([[#This Row],[U_1]]-[[#This Row],[Mean_1]])/(3*[[#This Row],[Std_1]]),ABS([[#This Row],[Mean_1]]-[[#This Row],[L_1]])/(3*[[#This Row],[Std_1]])),2),0)</f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I213">
        <v>106400000</v>
      </c>
      <c r="AJ213">
        <v>106400000</v>
      </c>
      <c r="AK213">
        <v>106400000</v>
      </c>
      <c r="AR213">
        <f>1</f>
        <v>0</v>
      </c>
      <c r="AS213">
        <f>1</f>
        <v>0</v>
      </c>
      <c r="AT21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1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13">
        <f>[[#This Row],[U_2]]-[[#This Row],[L_2]]</f>
        <v>0</v>
      </c>
      <c r="AW213">
        <f>COUNTIF(Table1[[#This Row],[S0_2]:[S1_2]],"&gt;"&amp;[[#This Row],[U_2]])+COUNTIF(Table1[[#This Row],[S0_2]:[S1_2]],"&lt;"&amp;[[#This Row],[L_2]])</f>
        <v>0</v>
      </c>
      <c r="AY213">
        <f>_xlfn.MINIFS(Table1[[#This Row],[S0_2]:[S1_2]],Table1[[#This Row],[S0_2]:[S1_2]],"&gt;="&amp;[[#This Row],[L_2]],Table1[[#This Row],[S0_2]:[S1_2]],"&lt;="&amp;[[#This Row],[U_2]])</f>
        <v>0</v>
      </c>
      <c r="AZ213">
        <f>_xlfn.MAXIFS(Table1[[#This Row],[S0_2]:[S1_2]],Table1[[#This Row],[S0_2]:[S1_2]],"&gt;="&amp;[[#This Row],[L_2]],Table1[[#This Row],[S0_2]:[S1_2]],"&lt;="&amp;[[#This Row],[U_2]])</f>
        <v>0</v>
      </c>
      <c r="BA21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1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13">
        <f>IF([[#This Row],[Std_2]]&gt;0,ROUND([[#This Row],[Range_2]]/(6*[[#This Row],[Std_2]]),2),0)</f>
        <v>0</v>
      </c>
      <c r="BD213">
        <f>IF([[#This Row],[Std_2]]&gt;0,ROUND(MIN(ABS([[#This Row],[U_2]]-[[#This Row],[Mean_2]])/(3*[[#This Row],[Std_2]]),ABS([[#This Row],[Mean_2]]-[[#This Row],[L_2]])/(3*[[#This Row],[Std_2]])),2),0)</f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L213">
        <v>106400000</v>
      </c>
      <c r="BM213">
        <v>106400000</v>
      </c>
      <c r="BO213" t="s">
        <v>73</v>
      </c>
      <c r="BP213" t="s">
        <v>90</v>
      </c>
    </row>
    <row r="214" spans="1:68">
      <c r="A214" t="s">
        <v>330</v>
      </c>
      <c r="B214" t="s">
        <v>70</v>
      </c>
      <c r="C214" t="s">
        <v>152</v>
      </c>
      <c r="D214" t="s">
        <v>270</v>
      </c>
      <c r="O214">
        <f>1</f>
        <v>0</v>
      </c>
      <c r="P214">
        <f>1</f>
        <v>0</v>
      </c>
      <c r="Q21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1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14">
        <f>[[#This Row],[U_1]]-[[#This Row],[L_1]]</f>
        <v>0</v>
      </c>
      <c r="T214">
        <f>COUNTIF(Table1[[#This Row],[S0_1]:[S2_1]],"&gt;"&amp;[[#This Row],[U_1]])+COUNTIF(Table1[[#This Row],[S0_1]:[S2_1]],"&lt;"&amp;[[#This Row],[L_1]])</f>
        <v>0</v>
      </c>
      <c r="V214">
        <f>_xlfn.MINIFS(Table1[[#This Row],[S0_1]:[S2_1]],Table1[[#This Row],[S0_1]:[S2_1]],"&gt;="&amp;[[#This Row],[L_1]],Table1[[#This Row],[S0_1]:[S2_1]],"&lt;="&amp;[[#This Row],[U_1]])</f>
        <v>0</v>
      </c>
      <c r="W214">
        <f>_xlfn.MAXIFS(Table1[[#This Row],[S0_1]:[S2_1]],Table1[[#This Row],[S0_1]:[S2_1]],"&gt;="&amp;[[#This Row],[L_1]],Table1[[#This Row],[S0_1]:[S2_1]],"&lt;="&amp;[[#This Row],[U_1]])</f>
        <v>0</v>
      </c>
      <c r="X21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1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14">
        <f>IF([[#This Row],[Std_1]]&gt;0,ROUND([[#This Row],[Range_1]]/(6*[[#This Row],[Std_1]]),2),0)</f>
        <v>0</v>
      </c>
      <c r="AA214">
        <f>IF([[#This Row],[Std_1]]&gt;0,ROUND(MIN(ABS([[#This Row],[U_1]]-[[#This Row],[Mean_1]])/(3*[[#This Row],[Std_1]]),ABS([[#This Row],[Mean_1]]-[[#This Row],[L_1]])/(3*[[#This Row],[Std_1]])),2),0)</f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I214">
        <v>82660000</v>
      </c>
      <c r="AJ214">
        <v>82660000</v>
      </c>
      <c r="AK214">
        <v>82660000</v>
      </c>
      <c r="AR214">
        <f>1</f>
        <v>0</v>
      </c>
      <c r="AS214">
        <f>1</f>
        <v>0</v>
      </c>
      <c r="AT21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1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14">
        <f>[[#This Row],[U_2]]-[[#This Row],[L_2]]</f>
        <v>0</v>
      </c>
      <c r="AW214">
        <f>COUNTIF(Table1[[#This Row],[S0_2]:[S1_2]],"&gt;"&amp;[[#This Row],[U_2]])+COUNTIF(Table1[[#This Row],[S0_2]:[S1_2]],"&lt;"&amp;[[#This Row],[L_2]])</f>
        <v>0</v>
      </c>
      <c r="AY214">
        <f>_xlfn.MINIFS(Table1[[#This Row],[S0_2]:[S1_2]],Table1[[#This Row],[S0_2]:[S1_2]],"&gt;="&amp;[[#This Row],[L_2]],Table1[[#This Row],[S0_2]:[S1_2]],"&lt;="&amp;[[#This Row],[U_2]])</f>
        <v>0</v>
      </c>
      <c r="AZ214">
        <f>_xlfn.MAXIFS(Table1[[#This Row],[S0_2]:[S1_2]],Table1[[#This Row],[S0_2]:[S1_2]],"&gt;="&amp;[[#This Row],[L_2]],Table1[[#This Row],[S0_2]:[S1_2]],"&lt;="&amp;[[#This Row],[U_2]])</f>
        <v>0</v>
      </c>
      <c r="BA21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1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14">
        <f>IF([[#This Row],[Std_2]]&gt;0,ROUND([[#This Row],[Range_2]]/(6*[[#This Row],[Std_2]]),2),0)</f>
        <v>0</v>
      </c>
      <c r="BD214">
        <f>IF([[#This Row],[Std_2]]&gt;0,ROUND(MIN(ABS([[#This Row],[U_2]]-[[#This Row],[Mean_2]])/(3*[[#This Row],[Std_2]]),ABS([[#This Row],[Mean_2]]-[[#This Row],[L_2]])/(3*[[#This Row],[Std_2]])),2),0)</f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L214">
        <v>82660000</v>
      </c>
      <c r="BM214">
        <v>82660000</v>
      </c>
      <c r="BO214" t="s">
        <v>73</v>
      </c>
      <c r="BP214" t="s">
        <v>93</v>
      </c>
    </row>
    <row r="215" spans="1:68">
      <c r="A215" t="s">
        <v>331</v>
      </c>
      <c r="B215" t="s">
        <v>70</v>
      </c>
      <c r="C215" t="s">
        <v>152</v>
      </c>
      <c r="D215" t="s">
        <v>272</v>
      </c>
      <c r="O215">
        <f>1</f>
        <v>0</v>
      </c>
      <c r="P215">
        <f>1</f>
        <v>0</v>
      </c>
      <c r="Q21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1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15">
        <f>[[#This Row],[U_1]]-[[#This Row],[L_1]]</f>
        <v>0</v>
      </c>
      <c r="T215">
        <f>COUNTIF(Table1[[#This Row],[S0_1]:[S2_1]],"&gt;"&amp;[[#This Row],[U_1]])+COUNTIF(Table1[[#This Row],[S0_1]:[S2_1]],"&lt;"&amp;[[#This Row],[L_1]])</f>
        <v>0</v>
      </c>
      <c r="V215">
        <f>_xlfn.MINIFS(Table1[[#This Row],[S0_1]:[S2_1]],Table1[[#This Row],[S0_1]:[S2_1]],"&gt;="&amp;[[#This Row],[L_1]],Table1[[#This Row],[S0_1]:[S2_1]],"&lt;="&amp;[[#This Row],[U_1]])</f>
        <v>0</v>
      </c>
      <c r="W215">
        <f>_xlfn.MAXIFS(Table1[[#This Row],[S0_1]:[S2_1]],Table1[[#This Row],[S0_1]:[S2_1]],"&gt;="&amp;[[#This Row],[L_1]],Table1[[#This Row],[S0_1]:[S2_1]],"&lt;="&amp;[[#This Row],[U_1]])</f>
        <v>0</v>
      </c>
      <c r="X21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1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15">
        <f>IF([[#This Row],[Std_1]]&gt;0,ROUND([[#This Row],[Range_1]]/(6*[[#This Row],[Std_1]]),2),0)</f>
        <v>0</v>
      </c>
      <c r="AA215">
        <f>IF([[#This Row],[Std_1]]&gt;0,ROUND(MIN(ABS([[#This Row],[U_1]]-[[#This Row],[Mean_1]])/(3*[[#This Row],[Std_1]]),ABS([[#This Row],[Mean_1]]-[[#This Row],[L_1]])/(3*[[#This Row],[Std_1]])),2),0)</f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I215">
        <v>70190000</v>
      </c>
      <c r="AJ215">
        <v>70190000</v>
      </c>
      <c r="AK215">
        <v>70190000</v>
      </c>
      <c r="AR215">
        <f>1</f>
        <v>0</v>
      </c>
      <c r="AS215">
        <f>1</f>
        <v>0</v>
      </c>
      <c r="AT21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1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15">
        <f>[[#This Row],[U_2]]-[[#This Row],[L_2]]</f>
        <v>0</v>
      </c>
      <c r="AW215">
        <f>COUNTIF(Table1[[#This Row],[S0_2]:[S1_2]],"&gt;"&amp;[[#This Row],[U_2]])+COUNTIF(Table1[[#This Row],[S0_2]:[S1_2]],"&lt;"&amp;[[#This Row],[L_2]])</f>
        <v>0</v>
      </c>
      <c r="AY215">
        <f>_xlfn.MINIFS(Table1[[#This Row],[S0_2]:[S1_2]],Table1[[#This Row],[S0_2]:[S1_2]],"&gt;="&amp;[[#This Row],[L_2]],Table1[[#This Row],[S0_2]:[S1_2]],"&lt;="&amp;[[#This Row],[U_2]])</f>
        <v>0</v>
      </c>
      <c r="AZ215">
        <f>_xlfn.MAXIFS(Table1[[#This Row],[S0_2]:[S1_2]],Table1[[#This Row],[S0_2]:[S1_2]],"&gt;="&amp;[[#This Row],[L_2]],Table1[[#This Row],[S0_2]:[S1_2]],"&lt;="&amp;[[#This Row],[U_2]])</f>
        <v>0</v>
      </c>
      <c r="BA21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1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15">
        <f>IF([[#This Row],[Std_2]]&gt;0,ROUND([[#This Row],[Range_2]]/(6*[[#This Row],[Std_2]]),2),0)</f>
        <v>0</v>
      </c>
      <c r="BD215">
        <f>IF([[#This Row],[Std_2]]&gt;0,ROUND(MIN(ABS([[#This Row],[U_2]]-[[#This Row],[Mean_2]])/(3*[[#This Row],[Std_2]]),ABS([[#This Row],[Mean_2]]-[[#This Row],[L_2]])/(3*[[#This Row],[Std_2]])),2),0)</f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L215">
        <v>70190000</v>
      </c>
      <c r="BM215">
        <v>70190000</v>
      </c>
      <c r="BO215" t="s">
        <v>96</v>
      </c>
      <c r="BP215" t="s">
        <v>77</v>
      </c>
    </row>
    <row r="216" spans="1:68">
      <c r="A216" t="s">
        <v>332</v>
      </c>
      <c r="B216" t="s">
        <v>70</v>
      </c>
      <c r="C216" t="s">
        <v>152</v>
      </c>
      <c r="D216" t="s">
        <v>274</v>
      </c>
      <c r="O216">
        <f>1</f>
        <v>0</v>
      </c>
      <c r="P216">
        <f>1</f>
        <v>0</v>
      </c>
      <c r="Q21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1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16">
        <f>[[#This Row],[U_1]]-[[#This Row],[L_1]]</f>
        <v>0</v>
      </c>
      <c r="T216">
        <f>COUNTIF(Table1[[#This Row],[S0_1]:[S2_1]],"&gt;"&amp;[[#This Row],[U_1]])+COUNTIF(Table1[[#This Row],[S0_1]:[S2_1]],"&lt;"&amp;[[#This Row],[L_1]])</f>
        <v>0</v>
      </c>
      <c r="V216">
        <f>_xlfn.MINIFS(Table1[[#This Row],[S0_1]:[S2_1]],Table1[[#This Row],[S0_1]:[S2_1]],"&gt;="&amp;[[#This Row],[L_1]],Table1[[#This Row],[S0_1]:[S2_1]],"&lt;="&amp;[[#This Row],[U_1]])</f>
        <v>0</v>
      </c>
      <c r="W216">
        <f>_xlfn.MAXIFS(Table1[[#This Row],[S0_1]:[S2_1]],Table1[[#This Row],[S0_1]:[S2_1]],"&gt;="&amp;[[#This Row],[L_1]],Table1[[#This Row],[S0_1]:[S2_1]],"&lt;="&amp;[[#This Row],[U_1]])</f>
        <v>0</v>
      </c>
      <c r="X21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1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16">
        <f>IF([[#This Row],[Std_1]]&gt;0,ROUND([[#This Row],[Range_1]]/(6*[[#This Row],[Std_1]]),2),0)</f>
        <v>0</v>
      </c>
      <c r="AA216">
        <f>IF([[#This Row],[Std_1]]&gt;0,ROUND(MIN(ABS([[#This Row],[U_1]]-[[#This Row],[Mean_1]])/(3*[[#This Row],[Std_1]]),ABS([[#This Row],[Mean_1]]-[[#This Row],[L_1]])/(3*[[#This Row],[Std_1]])),2),0)</f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I216">
        <v>81180000</v>
      </c>
      <c r="AJ216">
        <v>81180000</v>
      </c>
      <c r="AK216">
        <v>81180000</v>
      </c>
      <c r="AR216">
        <f>1</f>
        <v>0</v>
      </c>
      <c r="AS216">
        <f>1</f>
        <v>0</v>
      </c>
      <c r="AT21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1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16">
        <f>[[#This Row],[U_2]]-[[#This Row],[L_2]]</f>
        <v>0</v>
      </c>
      <c r="AW216">
        <f>COUNTIF(Table1[[#This Row],[S0_2]:[S1_2]],"&gt;"&amp;[[#This Row],[U_2]])+COUNTIF(Table1[[#This Row],[S0_2]:[S1_2]],"&lt;"&amp;[[#This Row],[L_2]])</f>
        <v>0</v>
      </c>
      <c r="AY216">
        <f>_xlfn.MINIFS(Table1[[#This Row],[S0_2]:[S1_2]],Table1[[#This Row],[S0_2]:[S1_2]],"&gt;="&amp;[[#This Row],[L_2]],Table1[[#This Row],[S0_2]:[S1_2]],"&lt;="&amp;[[#This Row],[U_2]])</f>
        <v>0</v>
      </c>
      <c r="AZ216">
        <f>_xlfn.MAXIFS(Table1[[#This Row],[S0_2]:[S1_2]],Table1[[#This Row],[S0_2]:[S1_2]],"&gt;="&amp;[[#This Row],[L_2]],Table1[[#This Row],[S0_2]:[S1_2]],"&lt;="&amp;[[#This Row],[U_2]])</f>
        <v>0</v>
      </c>
      <c r="BA21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1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16">
        <f>IF([[#This Row],[Std_2]]&gt;0,ROUND([[#This Row],[Range_2]]/(6*[[#This Row],[Std_2]]),2),0)</f>
        <v>0</v>
      </c>
      <c r="BD216">
        <f>IF([[#This Row],[Std_2]]&gt;0,ROUND(MIN(ABS([[#This Row],[U_2]]-[[#This Row],[Mean_2]])/(3*[[#This Row],[Std_2]]),ABS([[#This Row],[Mean_2]]-[[#This Row],[L_2]])/(3*[[#This Row],[Std_2]])),2),0)</f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L216">
        <v>81180000</v>
      </c>
      <c r="BM216">
        <v>81180000</v>
      </c>
      <c r="BO216" t="s">
        <v>83</v>
      </c>
      <c r="BP216" t="s">
        <v>93</v>
      </c>
    </row>
    <row r="217" spans="1:68">
      <c r="A217" t="s">
        <v>333</v>
      </c>
      <c r="B217" t="s">
        <v>70</v>
      </c>
      <c r="C217" t="s">
        <v>152</v>
      </c>
      <c r="D217" t="s">
        <v>276</v>
      </c>
      <c r="O217">
        <f>1</f>
        <v>0</v>
      </c>
      <c r="P217">
        <f>1</f>
        <v>0</v>
      </c>
      <c r="Q21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1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17">
        <f>[[#This Row],[U_1]]-[[#This Row],[L_1]]</f>
        <v>0</v>
      </c>
      <c r="T217">
        <f>COUNTIF(Table1[[#This Row],[S0_1]:[S2_1]],"&gt;"&amp;[[#This Row],[U_1]])+COUNTIF(Table1[[#This Row],[S0_1]:[S2_1]],"&lt;"&amp;[[#This Row],[L_1]])</f>
        <v>0</v>
      </c>
      <c r="V217">
        <f>_xlfn.MINIFS(Table1[[#This Row],[S0_1]:[S2_1]],Table1[[#This Row],[S0_1]:[S2_1]],"&gt;="&amp;[[#This Row],[L_1]],Table1[[#This Row],[S0_1]:[S2_1]],"&lt;="&amp;[[#This Row],[U_1]])</f>
        <v>0</v>
      </c>
      <c r="W217">
        <f>_xlfn.MAXIFS(Table1[[#This Row],[S0_1]:[S2_1]],Table1[[#This Row],[S0_1]:[S2_1]],"&gt;="&amp;[[#This Row],[L_1]],Table1[[#This Row],[S0_1]:[S2_1]],"&lt;="&amp;[[#This Row],[U_1]])</f>
        <v>0</v>
      </c>
      <c r="X21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1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17">
        <f>IF([[#This Row],[Std_1]]&gt;0,ROUND([[#This Row],[Range_1]]/(6*[[#This Row],[Std_1]]),2),0)</f>
        <v>0</v>
      </c>
      <c r="AA217">
        <f>IF([[#This Row],[Std_1]]&gt;0,ROUND(MIN(ABS([[#This Row],[U_1]]-[[#This Row],[Mean_1]])/(3*[[#This Row],[Std_1]]),ABS([[#This Row],[Mean_1]]-[[#This Row],[L_1]])/(3*[[#This Row],[Std_1]])),2),0)</f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I217">
        <v>104600000</v>
      </c>
      <c r="AJ217">
        <v>104600000</v>
      </c>
      <c r="AK217">
        <v>104600000</v>
      </c>
      <c r="AR217">
        <f>1</f>
        <v>0</v>
      </c>
      <c r="AS217">
        <f>1</f>
        <v>0</v>
      </c>
      <c r="AT21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1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17">
        <f>[[#This Row],[U_2]]-[[#This Row],[L_2]]</f>
        <v>0</v>
      </c>
      <c r="AW217">
        <f>COUNTIF(Table1[[#This Row],[S0_2]:[S1_2]],"&gt;"&amp;[[#This Row],[U_2]])+COUNTIF(Table1[[#This Row],[S0_2]:[S1_2]],"&lt;"&amp;[[#This Row],[L_2]])</f>
        <v>0</v>
      </c>
      <c r="AY217">
        <f>_xlfn.MINIFS(Table1[[#This Row],[S0_2]:[S1_2]],Table1[[#This Row],[S0_2]:[S1_2]],"&gt;="&amp;[[#This Row],[L_2]],Table1[[#This Row],[S0_2]:[S1_2]],"&lt;="&amp;[[#This Row],[U_2]])</f>
        <v>0</v>
      </c>
      <c r="AZ217">
        <f>_xlfn.MAXIFS(Table1[[#This Row],[S0_2]:[S1_2]],Table1[[#This Row],[S0_2]:[S1_2]],"&gt;="&amp;[[#This Row],[L_2]],Table1[[#This Row],[S0_2]:[S1_2]],"&lt;="&amp;[[#This Row],[U_2]])</f>
        <v>0</v>
      </c>
      <c r="BA21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1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17">
        <f>IF([[#This Row],[Std_2]]&gt;0,ROUND([[#This Row],[Range_2]]/(6*[[#This Row],[Std_2]]),2),0)</f>
        <v>0</v>
      </c>
      <c r="BD217">
        <f>IF([[#This Row],[Std_2]]&gt;0,ROUND(MIN(ABS([[#This Row],[U_2]]-[[#This Row],[Mean_2]])/(3*[[#This Row],[Std_2]]),ABS([[#This Row],[Mean_2]]-[[#This Row],[L_2]])/(3*[[#This Row],[Std_2]])),2),0)</f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L217">
        <v>104600000</v>
      </c>
      <c r="BM217">
        <v>104600000</v>
      </c>
      <c r="BO217" t="s">
        <v>83</v>
      </c>
      <c r="BP217" t="s">
        <v>90</v>
      </c>
    </row>
    <row r="218" spans="1:68">
      <c r="A218" t="s">
        <v>334</v>
      </c>
      <c r="B218" t="s">
        <v>70</v>
      </c>
      <c r="C218" t="s">
        <v>152</v>
      </c>
      <c r="D218" t="s">
        <v>278</v>
      </c>
      <c r="O218">
        <f>1</f>
        <v>0</v>
      </c>
      <c r="P218">
        <f>1</f>
        <v>0</v>
      </c>
      <c r="Q21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1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18">
        <f>[[#This Row],[U_1]]-[[#This Row],[L_1]]</f>
        <v>0</v>
      </c>
      <c r="T218">
        <f>COUNTIF(Table1[[#This Row],[S0_1]:[S2_1]],"&gt;"&amp;[[#This Row],[U_1]])+COUNTIF(Table1[[#This Row],[S0_1]:[S2_1]],"&lt;"&amp;[[#This Row],[L_1]])</f>
        <v>0</v>
      </c>
      <c r="V218">
        <f>_xlfn.MINIFS(Table1[[#This Row],[S0_1]:[S2_1]],Table1[[#This Row],[S0_1]:[S2_1]],"&gt;="&amp;[[#This Row],[L_1]],Table1[[#This Row],[S0_1]:[S2_1]],"&lt;="&amp;[[#This Row],[U_1]])</f>
        <v>0</v>
      </c>
      <c r="W218">
        <f>_xlfn.MAXIFS(Table1[[#This Row],[S0_1]:[S2_1]],Table1[[#This Row],[S0_1]:[S2_1]],"&gt;="&amp;[[#This Row],[L_1]],Table1[[#This Row],[S0_1]:[S2_1]],"&lt;="&amp;[[#This Row],[U_1]])</f>
        <v>0</v>
      </c>
      <c r="X21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1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18">
        <f>IF([[#This Row],[Std_1]]&gt;0,ROUND([[#This Row],[Range_1]]/(6*[[#This Row],[Std_1]]),2),0)</f>
        <v>0</v>
      </c>
      <c r="AA218">
        <f>IF([[#This Row],[Std_1]]&gt;0,ROUND(MIN(ABS([[#This Row],[U_1]]-[[#This Row],[Mean_1]])/(3*[[#This Row],[Std_1]]),ABS([[#This Row],[Mean_1]]-[[#This Row],[L_1]])/(3*[[#This Row],[Std_1]])),2),0)</f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I218">
        <v>126400000</v>
      </c>
      <c r="AJ218">
        <v>126400000</v>
      </c>
      <c r="AK218">
        <v>126400000</v>
      </c>
      <c r="AR218">
        <f>1</f>
        <v>0</v>
      </c>
      <c r="AS218">
        <f>1</f>
        <v>0</v>
      </c>
      <c r="AT21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1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18">
        <f>[[#This Row],[U_2]]-[[#This Row],[L_2]]</f>
        <v>0</v>
      </c>
      <c r="AW218">
        <f>COUNTIF(Table1[[#This Row],[S0_2]:[S1_2]],"&gt;"&amp;[[#This Row],[U_2]])+COUNTIF(Table1[[#This Row],[S0_2]:[S1_2]],"&lt;"&amp;[[#This Row],[L_2]])</f>
        <v>0</v>
      </c>
      <c r="AY218">
        <f>_xlfn.MINIFS(Table1[[#This Row],[S0_2]:[S1_2]],Table1[[#This Row],[S0_2]:[S1_2]],"&gt;="&amp;[[#This Row],[L_2]],Table1[[#This Row],[S0_2]:[S1_2]],"&lt;="&amp;[[#This Row],[U_2]])</f>
        <v>0</v>
      </c>
      <c r="AZ218">
        <f>_xlfn.MAXIFS(Table1[[#This Row],[S0_2]:[S1_2]],Table1[[#This Row],[S0_2]:[S1_2]],"&gt;="&amp;[[#This Row],[L_2]],Table1[[#This Row],[S0_2]:[S1_2]],"&lt;="&amp;[[#This Row],[U_2]])</f>
        <v>0</v>
      </c>
      <c r="BA21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1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18">
        <f>IF([[#This Row],[Std_2]]&gt;0,ROUND([[#This Row],[Range_2]]/(6*[[#This Row],[Std_2]]),2),0)</f>
        <v>0</v>
      </c>
      <c r="BD218">
        <f>IF([[#This Row],[Std_2]]&gt;0,ROUND(MIN(ABS([[#This Row],[U_2]]-[[#This Row],[Mean_2]])/(3*[[#This Row],[Std_2]]),ABS([[#This Row],[Mean_2]]-[[#This Row],[L_2]])/(3*[[#This Row],[Std_2]])),2),0)</f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L218">
        <v>126400000</v>
      </c>
      <c r="BM218">
        <v>126400000</v>
      </c>
      <c r="BO218" t="s">
        <v>96</v>
      </c>
      <c r="BP218" t="s">
        <v>74</v>
      </c>
    </row>
    <row r="219" spans="1:68">
      <c r="A219" t="s">
        <v>335</v>
      </c>
      <c r="B219" t="s">
        <v>70</v>
      </c>
      <c r="C219" t="s">
        <v>152</v>
      </c>
      <c r="D219" t="s">
        <v>280</v>
      </c>
      <c r="O219">
        <f>1</f>
        <v>0</v>
      </c>
      <c r="P219">
        <f>1</f>
        <v>0</v>
      </c>
      <c r="Q21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1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19">
        <f>[[#This Row],[U_1]]-[[#This Row],[L_1]]</f>
        <v>0</v>
      </c>
      <c r="T219">
        <f>COUNTIF(Table1[[#This Row],[S0_1]:[S2_1]],"&gt;"&amp;[[#This Row],[U_1]])+COUNTIF(Table1[[#This Row],[S0_1]:[S2_1]],"&lt;"&amp;[[#This Row],[L_1]])</f>
        <v>0</v>
      </c>
      <c r="V219">
        <f>_xlfn.MINIFS(Table1[[#This Row],[S0_1]:[S2_1]],Table1[[#This Row],[S0_1]:[S2_1]],"&gt;="&amp;[[#This Row],[L_1]],Table1[[#This Row],[S0_1]:[S2_1]],"&lt;="&amp;[[#This Row],[U_1]])</f>
        <v>0</v>
      </c>
      <c r="W219">
        <f>_xlfn.MAXIFS(Table1[[#This Row],[S0_1]:[S2_1]],Table1[[#This Row],[S0_1]:[S2_1]],"&gt;="&amp;[[#This Row],[L_1]],Table1[[#This Row],[S0_1]:[S2_1]],"&lt;="&amp;[[#This Row],[U_1]])</f>
        <v>0</v>
      </c>
      <c r="X21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1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19">
        <f>IF([[#This Row],[Std_1]]&gt;0,ROUND([[#This Row],[Range_1]]/(6*[[#This Row],[Std_1]]),2),0)</f>
        <v>0</v>
      </c>
      <c r="AA219">
        <f>IF([[#This Row],[Std_1]]&gt;0,ROUND(MIN(ABS([[#This Row],[U_1]]-[[#This Row],[Mean_1]])/(3*[[#This Row],[Std_1]]),ABS([[#This Row],[Mean_1]]-[[#This Row],[L_1]])/(3*[[#This Row],[Std_1]])),2),0)</f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I219">
        <v>147100000</v>
      </c>
      <c r="AJ219">
        <v>147100000</v>
      </c>
      <c r="AK219">
        <v>147100000</v>
      </c>
      <c r="AR219">
        <f>1</f>
        <v>0</v>
      </c>
      <c r="AS219">
        <f>1</f>
        <v>0</v>
      </c>
      <c r="AT21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1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19">
        <f>[[#This Row],[U_2]]-[[#This Row],[L_2]]</f>
        <v>0</v>
      </c>
      <c r="AW219">
        <f>COUNTIF(Table1[[#This Row],[S0_2]:[S1_2]],"&gt;"&amp;[[#This Row],[U_2]])+COUNTIF(Table1[[#This Row],[S0_2]:[S1_2]],"&lt;"&amp;[[#This Row],[L_2]])</f>
        <v>0</v>
      </c>
      <c r="AY219">
        <f>_xlfn.MINIFS(Table1[[#This Row],[S0_2]:[S1_2]],Table1[[#This Row],[S0_2]:[S1_2]],"&gt;="&amp;[[#This Row],[L_2]],Table1[[#This Row],[S0_2]:[S1_2]],"&lt;="&amp;[[#This Row],[U_2]])</f>
        <v>0</v>
      </c>
      <c r="AZ219">
        <f>_xlfn.MAXIFS(Table1[[#This Row],[S0_2]:[S1_2]],Table1[[#This Row],[S0_2]:[S1_2]],"&gt;="&amp;[[#This Row],[L_2]],Table1[[#This Row],[S0_2]:[S1_2]],"&lt;="&amp;[[#This Row],[U_2]])</f>
        <v>0</v>
      </c>
      <c r="BA21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1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19">
        <f>IF([[#This Row],[Std_2]]&gt;0,ROUND([[#This Row],[Range_2]]/(6*[[#This Row],[Std_2]]),2),0)</f>
        <v>0</v>
      </c>
      <c r="BD219">
        <f>IF([[#This Row],[Std_2]]&gt;0,ROUND(MIN(ABS([[#This Row],[U_2]]-[[#This Row],[Mean_2]])/(3*[[#This Row],[Std_2]]),ABS([[#This Row],[Mean_2]]-[[#This Row],[L_2]])/(3*[[#This Row],[Std_2]])),2),0)</f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L219">
        <v>147100000</v>
      </c>
      <c r="BM219">
        <v>147100000</v>
      </c>
      <c r="BO219" t="s">
        <v>73</v>
      </c>
      <c r="BP219" t="s">
        <v>105</v>
      </c>
    </row>
    <row r="220" spans="1:68">
      <c r="A220" t="s">
        <v>336</v>
      </c>
      <c r="B220" t="s">
        <v>70</v>
      </c>
      <c r="C220" t="s">
        <v>152</v>
      </c>
      <c r="D220" t="s">
        <v>282</v>
      </c>
      <c r="O220">
        <f>1</f>
        <v>0</v>
      </c>
      <c r="P220">
        <f>1</f>
        <v>0</v>
      </c>
      <c r="Q22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2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20">
        <f>[[#This Row],[U_1]]-[[#This Row],[L_1]]</f>
        <v>0</v>
      </c>
      <c r="T220">
        <f>COUNTIF(Table1[[#This Row],[S0_1]:[S2_1]],"&gt;"&amp;[[#This Row],[U_1]])+COUNTIF(Table1[[#This Row],[S0_1]:[S2_1]],"&lt;"&amp;[[#This Row],[L_1]])</f>
        <v>0</v>
      </c>
      <c r="V220">
        <f>_xlfn.MINIFS(Table1[[#This Row],[S0_1]:[S2_1]],Table1[[#This Row],[S0_1]:[S2_1]],"&gt;="&amp;[[#This Row],[L_1]],Table1[[#This Row],[S0_1]:[S2_1]],"&lt;="&amp;[[#This Row],[U_1]])</f>
        <v>0</v>
      </c>
      <c r="W220">
        <f>_xlfn.MAXIFS(Table1[[#This Row],[S0_1]:[S2_1]],Table1[[#This Row],[S0_1]:[S2_1]],"&gt;="&amp;[[#This Row],[L_1]],Table1[[#This Row],[S0_1]:[S2_1]],"&lt;="&amp;[[#This Row],[U_1]])</f>
        <v>0</v>
      </c>
      <c r="X22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2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20">
        <f>IF([[#This Row],[Std_1]]&gt;0,ROUND([[#This Row],[Range_1]]/(6*[[#This Row],[Std_1]]),2),0)</f>
        <v>0</v>
      </c>
      <c r="AA220">
        <f>IF([[#This Row],[Std_1]]&gt;0,ROUND(MIN(ABS([[#This Row],[U_1]]-[[#This Row],[Mean_1]])/(3*[[#This Row],[Std_1]]),ABS([[#This Row],[Mean_1]]-[[#This Row],[L_1]])/(3*[[#This Row],[Std_1]])),2),0)</f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I220">
        <v>167100000</v>
      </c>
      <c r="AJ220">
        <v>167100000</v>
      </c>
      <c r="AK220">
        <v>167100000</v>
      </c>
      <c r="AR220">
        <f>1</f>
        <v>0</v>
      </c>
      <c r="AS220">
        <f>1</f>
        <v>0</v>
      </c>
      <c r="AT22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2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20">
        <f>[[#This Row],[U_2]]-[[#This Row],[L_2]]</f>
        <v>0</v>
      </c>
      <c r="AW220">
        <f>COUNTIF(Table1[[#This Row],[S0_2]:[S1_2]],"&gt;"&amp;[[#This Row],[U_2]])+COUNTIF(Table1[[#This Row],[S0_2]:[S1_2]],"&lt;"&amp;[[#This Row],[L_2]])</f>
        <v>0</v>
      </c>
      <c r="AY220">
        <f>_xlfn.MINIFS(Table1[[#This Row],[S0_2]:[S1_2]],Table1[[#This Row],[S0_2]:[S1_2]],"&gt;="&amp;[[#This Row],[L_2]],Table1[[#This Row],[S0_2]:[S1_2]],"&lt;="&amp;[[#This Row],[U_2]])</f>
        <v>0</v>
      </c>
      <c r="AZ220">
        <f>_xlfn.MAXIFS(Table1[[#This Row],[S0_2]:[S1_2]],Table1[[#This Row],[S0_2]:[S1_2]],"&gt;="&amp;[[#This Row],[L_2]],Table1[[#This Row],[S0_2]:[S1_2]],"&lt;="&amp;[[#This Row],[U_2]])</f>
        <v>0</v>
      </c>
      <c r="BA22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2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20">
        <f>IF([[#This Row],[Std_2]]&gt;0,ROUND([[#This Row],[Range_2]]/(6*[[#This Row],[Std_2]]),2),0)</f>
        <v>0</v>
      </c>
      <c r="BD220">
        <f>IF([[#This Row],[Std_2]]&gt;0,ROUND(MIN(ABS([[#This Row],[U_2]]-[[#This Row],[Mean_2]])/(3*[[#This Row],[Std_2]]),ABS([[#This Row],[Mean_2]]-[[#This Row],[L_2]])/(3*[[#This Row],[Std_2]])),2),0)</f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L220">
        <v>167100000</v>
      </c>
      <c r="BM220">
        <v>167100000</v>
      </c>
      <c r="BO220" t="s">
        <v>73</v>
      </c>
      <c r="BP220" t="s">
        <v>108</v>
      </c>
    </row>
    <row r="221" spans="1:68">
      <c r="A221" t="s">
        <v>337</v>
      </c>
      <c r="B221" t="s">
        <v>70</v>
      </c>
      <c r="C221" t="s">
        <v>152</v>
      </c>
      <c r="D221" t="s">
        <v>284</v>
      </c>
      <c r="O221">
        <f>1</f>
        <v>0</v>
      </c>
      <c r="P221">
        <f>1</f>
        <v>0</v>
      </c>
      <c r="Q22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2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21">
        <f>[[#This Row],[U_1]]-[[#This Row],[L_1]]</f>
        <v>0</v>
      </c>
      <c r="T221">
        <f>COUNTIF(Table1[[#This Row],[S0_1]:[S2_1]],"&gt;"&amp;[[#This Row],[U_1]])+COUNTIF(Table1[[#This Row],[S0_1]:[S2_1]],"&lt;"&amp;[[#This Row],[L_1]])</f>
        <v>0</v>
      </c>
      <c r="V221">
        <f>_xlfn.MINIFS(Table1[[#This Row],[S0_1]:[S2_1]],Table1[[#This Row],[S0_1]:[S2_1]],"&gt;="&amp;[[#This Row],[L_1]],Table1[[#This Row],[S0_1]:[S2_1]],"&lt;="&amp;[[#This Row],[U_1]])</f>
        <v>0</v>
      </c>
      <c r="W221">
        <f>_xlfn.MAXIFS(Table1[[#This Row],[S0_1]:[S2_1]],Table1[[#This Row],[S0_1]:[S2_1]],"&gt;="&amp;[[#This Row],[L_1]],Table1[[#This Row],[S0_1]:[S2_1]],"&lt;="&amp;[[#This Row],[U_1]])</f>
        <v>0</v>
      </c>
      <c r="X22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2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21">
        <f>IF([[#This Row],[Std_1]]&gt;0,ROUND([[#This Row],[Range_1]]/(6*[[#This Row],[Std_1]]),2),0)</f>
        <v>0</v>
      </c>
      <c r="AA221">
        <f>IF([[#This Row],[Std_1]]&gt;0,ROUND(MIN(ABS([[#This Row],[U_1]]-[[#This Row],[Mean_1]])/(3*[[#This Row],[Std_1]]),ABS([[#This Row],[Mean_1]]-[[#This Row],[L_1]])/(3*[[#This Row],[Std_1]])),2),0)</f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I221">
        <v>176800000</v>
      </c>
      <c r="AJ221">
        <v>176800000</v>
      </c>
      <c r="AK221">
        <v>176800000</v>
      </c>
      <c r="AR221">
        <f>1</f>
        <v>0</v>
      </c>
      <c r="AS221">
        <f>1</f>
        <v>0</v>
      </c>
      <c r="AT22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2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21">
        <f>[[#This Row],[U_2]]-[[#This Row],[L_2]]</f>
        <v>0</v>
      </c>
      <c r="AW221">
        <f>COUNTIF(Table1[[#This Row],[S0_2]:[S1_2]],"&gt;"&amp;[[#This Row],[U_2]])+COUNTIF(Table1[[#This Row],[S0_2]:[S1_2]],"&lt;"&amp;[[#This Row],[L_2]])</f>
        <v>0</v>
      </c>
      <c r="AY221">
        <f>_xlfn.MINIFS(Table1[[#This Row],[S0_2]:[S1_2]],Table1[[#This Row],[S0_2]:[S1_2]],"&gt;="&amp;[[#This Row],[L_2]],Table1[[#This Row],[S0_2]:[S1_2]],"&lt;="&amp;[[#This Row],[U_2]])</f>
        <v>0</v>
      </c>
      <c r="AZ221">
        <f>_xlfn.MAXIFS(Table1[[#This Row],[S0_2]:[S1_2]],Table1[[#This Row],[S0_2]:[S1_2]],"&gt;="&amp;[[#This Row],[L_2]],Table1[[#This Row],[S0_2]:[S1_2]],"&lt;="&amp;[[#This Row],[U_2]])</f>
        <v>0</v>
      </c>
      <c r="BA22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2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21">
        <f>IF([[#This Row],[Std_2]]&gt;0,ROUND([[#This Row],[Range_2]]/(6*[[#This Row],[Std_2]]),2),0)</f>
        <v>0</v>
      </c>
      <c r="BD221">
        <f>IF([[#This Row],[Std_2]]&gt;0,ROUND(MIN(ABS([[#This Row],[U_2]]-[[#This Row],[Mean_2]])/(3*[[#This Row],[Std_2]]),ABS([[#This Row],[Mean_2]]-[[#This Row],[L_2]])/(3*[[#This Row],[Std_2]])),2),0)</f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L221">
        <v>176800000</v>
      </c>
      <c r="BM221">
        <v>176800000</v>
      </c>
      <c r="BO221" t="s">
        <v>96</v>
      </c>
      <c r="BP221" t="s">
        <v>80</v>
      </c>
    </row>
    <row r="222" spans="1:68">
      <c r="A222" t="s">
        <v>338</v>
      </c>
      <c r="B222" t="s">
        <v>70</v>
      </c>
      <c r="C222" t="s">
        <v>152</v>
      </c>
      <c r="D222" t="s">
        <v>286</v>
      </c>
      <c r="O222">
        <f>1</f>
        <v>0</v>
      </c>
      <c r="P222">
        <f>1</f>
        <v>0</v>
      </c>
      <c r="Q22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2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22">
        <f>[[#This Row],[U_1]]-[[#This Row],[L_1]]</f>
        <v>0</v>
      </c>
      <c r="T222">
        <f>COUNTIF(Table1[[#This Row],[S0_1]:[S2_1]],"&gt;"&amp;[[#This Row],[U_1]])+COUNTIF(Table1[[#This Row],[S0_1]:[S2_1]],"&lt;"&amp;[[#This Row],[L_1]])</f>
        <v>0</v>
      </c>
      <c r="V222">
        <f>_xlfn.MINIFS(Table1[[#This Row],[S0_1]:[S2_1]],Table1[[#This Row],[S0_1]:[S2_1]],"&gt;="&amp;[[#This Row],[L_1]],Table1[[#This Row],[S0_1]:[S2_1]],"&lt;="&amp;[[#This Row],[U_1]])</f>
        <v>0</v>
      </c>
      <c r="W222">
        <f>_xlfn.MAXIFS(Table1[[#This Row],[S0_1]:[S2_1]],Table1[[#This Row],[S0_1]:[S2_1]],"&gt;="&amp;[[#This Row],[L_1]],Table1[[#This Row],[S0_1]:[S2_1]],"&lt;="&amp;[[#This Row],[U_1]])</f>
        <v>0</v>
      </c>
      <c r="X22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2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22">
        <f>IF([[#This Row],[Std_1]]&gt;0,ROUND([[#This Row],[Range_1]]/(6*[[#This Row],[Std_1]]),2),0)</f>
        <v>0</v>
      </c>
      <c r="AA222">
        <f>IF([[#This Row],[Std_1]]&gt;0,ROUND(MIN(ABS([[#This Row],[U_1]]-[[#This Row],[Mean_1]])/(3*[[#This Row],[Std_1]]),ABS([[#This Row],[Mean_1]]-[[#This Row],[L_1]])/(3*[[#This Row],[Std_1]])),2),0)</f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I222">
        <v>168200000</v>
      </c>
      <c r="AJ222">
        <v>168200000</v>
      </c>
      <c r="AK222">
        <v>168200000</v>
      </c>
      <c r="AR222">
        <f>1</f>
        <v>0</v>
      </c>
      <c r="AS222">
        <f>1</f>
        <v>0</v>
      </c>
      <c r="AT22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2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22">
        <f>[[#This Row],[U_2]]-[[#This Row],[L_2]]</f>
        <v>0</v>
      </c>
      <c r="AW222">
        <f>COUNTIF(Table1[[#This Row],[S0_2]:[S1_2]],"&gt;"&amp;[[#This Row],[U_2]])+COUNTIF(Table1[[#This Row],[S0_2]:[S1_2]],"&lt;"&amp;[[#This Row],[L_2]])</f>
        <v>0</v>
      </c>
      <c r="AY222">
        <f>_xlfn.MINIFS(Table1[[#This Row],[S0_2]:[S1_2]],Table1[[#This Row],[S0_2]:[S1_2]],"&gt;="&amp;[[#This Row],[L_2]],Table1[[#This Row],[S0_2]:[S1_2]],"&lt;="&amp;[[#This Row],[U_2]])</f>
        <v>0</v>
      </c>
      <c r="AZ222">
        <f>_xlfn.MAXIFS(Table1[[#This Row],[S0_2]:[S1_2]],Table1[[#This Row],[S0_2]:[S1_2]],"&gt;="&amp;[[#This Row],[L_2]],Table1[[#This Row],[S0_2]:[S1_2]],"&lt;="&amp;[[#This Row],[U_2]])</f>
        <v>0</v>
      </c>
      <c r="BA22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2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22">
        <f>IF([[#This Row],[Std_2]]&gt;0,ROUND([[#This Row],[Range_2]]/(6*[[#This Row],[Std_2]]),2),0)</f>
        <v>0</v>
      </c>
      <c r="BD222">
        <f>IF([[#This Row],[Std_2]]&gt;0,ROUND(MIN(ABS([[#This Row],[U_2]]-[[#This Row],[Mean_2]])/(3*[[#This Row],[Std_2]]),ABS([[#This Row],[Mean_2]]-[[#This Row],[L_2]])/(3*[[#This Row],[Std_2]])),2),0)</f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L222">
        <v>168200000</v>
      </c>
      <c r="BM222">
        <v>168200000</v>
      </c>
      <c r="BO222" t="s">
        <v>83</v>
      </c>
      <c r="BP222" t="s">
        <v>108</v>
      </c>
    </row>
    <row r="223" spans="1:68">
      <c r="A223" t="s">
        <v>339</v>
      </c>
      <c r="B223" t="s">
        <v>70</v>
      </c>
      <c r="C223" t="s">
        <v>152</v>
      </c>
      <c r="D223" t="s">
        <v>288</v>
      </c>
      <c r="O223">
        <f>1</f>
        <v>0</v>
      </c>
      <c r="P223">
        <f>1</f>
        <v>0</v>
      </c>
      <c r="Q22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2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23">
        <f>[[#This Row],[U_1]]-[[#This Row],[L_1]]</f>
        <v>0</v>
      </c>
      <c r="T223">
        <f>COUNTIF(Table1[[#This Row],[S0_1]:[S2_1]],"&gt;"&amp;[[#This Row],[U_1]])+COUNTIF(Table1[[#This Row],[S0_1]:[S2_1]],"&lt;"&amp;[[#This Row],[L_1]])</f>
        <v>0</v>
      </c>
      <c r="V223">
        <f>_xlfn.MINIFS(Table1[[#This Row],[S0_1]:[S2_1]],Table1[[#This Row],[S0_1]:[S2_1]],"&gt;="&amp;[[#This Row],[L_1]],Table1[[#This Row],[S0_1]:[S2_1]],"&lt;="&amp;[[#This Row],[U_1]])</f>
        <v>0</v>
      </c>
      <c r="W223">
        <f>_xlfn.MAXIFS(Table1[[#This Row],[S0_1]:[S2_1]],Table1[[#This Row],[S0_1]:[S2_1]],"&gt;="&amp;[[#This Row],[L_1]],Table1[[#This Row],[S0_1]:[S2_1]],"&lt;="&amp;[[#This Row],[U_1]])</f>
        <v>0</v>
      </c>
      <c r="X22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2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23">
        <f>IF([[#This Row],[Std_1]]&gt;0,ROUND([[#This Row],[Range_1]]/(6*[[#This Row],[Std_1]]),2),0)</f>
        <v>0</v>
      </c>
      <c r="AA223">
        <f>IF([[#This Row],[Std_1]]&gt;0,ROUND(MIN(ABS([[#This Row],[U_1]]-[[#This Row],[Mean_1]])/(3*[[#This Row],[Std_1]]),ABS([[#This Row],[Mean_1]]-[[#This Row],[L_1]])/(3*[[#This Row],[Std_1]])),2),0)</f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I223">
        <v>148700000</v>
      </c>
      <c r="AJ223">
        <v>148700000</v>
      </c>
      <c r="AK223">
        <v>148700000</v>
      </c>
      <c r="AR223">
        <f>1</f>
        <v>0</v>
      </c>
      <c r="AS223">
        <f>1</f>
        <v>0</v>
      </c>
      <c r="AT22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2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23">
        <f>[[#This Row],[U_2]]-[[#This Row],[L_2]]</f>
        <v>0</v>
      </c>
      <c r="AW223">
        <f>COUNTIF(Table1[[#This Row],[S0_2]:[S1_2]],"&gt;"&amp;[[#This Row],[U_2]])+COUNTIF(Table1[[#This Row],[S0_2]:[S1_2]],"&lt;"&amp;[[#This Row],[L_2]])</f>
        <v>0</v>
      </c>
      <c r="AY223">
        <f>_xlfn.MINIFS(Table1[[#This Row],[S0_2]:[S1_2]],Table1[[#This Row],[S0_2]:[S1_2]],"&gt;="&amp;[[#This Row],[L_2]],Table1[[#This Row],[S0_2]:[S1_2]],"&lt;="&amp;[[#This Row],[U_2]])</f>
        <v>0</v>
      </c>
      <c r="AZ223">
        <f>_xlfn.MAXIFS(Table1[[#This Row],[S0_2]:[S1_2]],Table1[[#This Row],[S0_2]:[S1_2]],"&gt;="&amp;[[#This Row],[L_2]],Table1[[#This Row],[S0_2]:[S1_2]],"&lt;="&amp;[[#This Row],[U_2]])</f>
        <v>0</v>
      </c>
      <c r="BA22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2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23">
        <f>IF([[#This Row],[Std_2]]&gt;0,ROUND([[#This Row],[Range_2]]/(6*[[#This Row],[Std_2]]),2),0)</f>
        <v>0</v>
      </c>
      <c r="BD223">
        <f>IF([[#This Row],[Std_2]]&gt;0,ROUND(MIN(ABS([[#This Row],[U_2]]-[[#This Row],[Mean_2]])/(3*[[#This Row],[Std_2]]),ABS([[#This Row],[Mean_2]]-[[#This Row],[L_2]])/(3*[[#This Row],[Std_2]])),2),0)</f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L223">
        <v>148700000</v>
      </c>
      <c r="BM223">
        <v>148700000</v>
      </c>
      <c r="BO223" t="s">
        <v>83</v>
      </c>
      <c r="BP223" t="s">
        <v>105</v>
      </c>
    </row>
    <row r="224" spans="1:68">
      <c r="A224" t="s">
        <v>340</v>
      </c>
      <c r="B224" t="s">
        <v>116</v>
      </c>
      <c r="C224" t="s">
        <v>152</v>
      </c>
      <c r="D224" t="s">
        <v>256</v>
      </c>
      <c r="O224">
        <f>1</f>
        <v>0</v>
      </c>
      <c r="P224">
        <f>1</f>
        <v>0</v>
      </c>
      <c r="Q22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2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24">
        <f>[[#This Row],[U_1]]-[[#This Row],[L_1]]</f>
        <v>0</v>
      </c>
      <c r="T224">
        <f>COUNTIF(Table1[[#This Row],[S0_1]:[S2_1]],"&gt;"&amp;[[#This Row],[U_1]])+COUNTIF(Table1[[#This Row],[S0_1]:[S2_1]],"&lt;"&amp;[[#This Row],[L_1]])</f>
        <v>0</v>
      </c>
      <c r="V224">
        <f>_xlfn.MINIFS(Table1[[#This Row],[S0_1]:[S2_1]],Table1[[#This Row],[S0_1]:[S2_1]],"&gt;="&amp;[[#This Row],[L_1]],Table1[[#This Row],[S0_1]:[S2_1]],"&lt;="&amp;[[#This Row],[U_1]])</f>
        <v>0</v>
      </c>
      <c r="W224">
        <f>_xlfn.MAXIFS(Table1[[#This Row],[S0_1]:[S2_1]],Table1[[#This Row],[S0_1]:[S2_1]],"&gt;="&amp;[[#This Row],[L_1]],Table1[[#This Row],[S0_1]:[S2_1]],"&lt;="&amp;[[#This Row],[U_1]])</f>
        <v>0</v>
      </c>
      <c r="X22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2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24">
        <f>IF([[#This Row],[Std_1]]&gt;0,ROUND([[#This Row],[Range_1]]/(6*[[#This Row],[Std_1]]),2),0)</f>
        <v>0</v>
      </c>
      <c r="AA224">
        <f>IF([[#This Row],[Std_1]]&gt;0,ROUND(MIN(ABS([[#This Row],[U_1]]-[[#This Row],[Mean_1]])/(3*[[#This Row],[Std_1]]),ABS([[#This Row],[Mean_1]]-[[#This Row],[L_1]])/(3*[[#This Row],[Std_1]])),2),0)</f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I224">
        <v>211300000</v>
      </c>
      <c r="AJ224">
        <v>211300000</v>
      </c>
      <c r="AK224">
        <v>211300000</v>
      </c>
      <c r="AR224">
        <f>1</f>
        <v>0</v>
      </c>
      <c r="AS224">
        <f>1</f>
        <v>0</v>
      </c>
      <c r="AT22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2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24">
        <f>[[#This Row],[U_2]]-[[#This Row],[L_2]]</f>
        <v>0</v>
      </c>
      <c r="AW224">
        <f>COUNTIF(Table1[[#This Row],[S0_2]:[S1_2]],"&gt;"&amp;[[#This Row],[U_2]])+COUNTIF(Table1[[#This Row],[S0_2]:[S1_2]],"&lt;"&amp;[[#This Row],[L_2]])</f>
        <v>0</v>
      </c>
      <c r="AY224">
        <f>_xlfn.MINIFS(Table1[[#This Row],[S0_2]:[S1_2]],Table1[[#This Row],[S0_2]:[S1_2]],"&gt;="&amp;[[#This Row],[L_2]],Table1[[#This Row],[S0_2]:[S1_2]],"&lt;="&amp;[[#This Row],[U_2]])</f>
        <v>0</v>
      </c>
      <c r="AZ224">
        <f>_xlfn.MAXIFS(Table1[[#This Row],[S0_2]:[S1_2]],Table1[[#This Row],[S0_2]:[S1_2]],"&gt;="&amp;[[#This Row],[L_2]],Table1[[#This Row],[S0_2]:[S1_2]],"&lt;="&amp;[[#This Row],[U_2]])</f>
        <v>0</v>
      </c>
      <c r="BA22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2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24">
        <f>IF([[#This Row],[Std_2]]&gt;0,ROUND([[#This Row],[Range_2]]/(6*[[#This Row],[Std_2]]),2),0)</f>
        <v>0</v>
      </c>
      <c r="BD224">
        <f>IF([[#This Row],[Std_2]]&gt;0,ROUND(MIN(ABS([[#This Row],[U_2]]-[[#This Row],[Mean_2]])/(3*[[#This Row],[Std_2]]),ABS([[#This Row],[Mean_2]]-[[#This Row],[L_2]])/(3*[[#This Row],[Std_2]])),2),0)</f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L224">
        <v>211300000</v>
      </c>
      <c r="BM224">
        <v>211300000</v>
      </c>
      <c r="BO224" t="s">
        <v>73</v>
      </c>
      <c r="BP224" t="s">
        <v>74</v>
      </c>
    </row>
    <row r="225" spans="1:68">
      <c r="A225" t="s">
        <v>341</v>
      </c>
      <c r="B225" t="s">
        <v>116</v>
      </c>
      <c r="C225" t="s">
        <v>152</v>
      </c>
      <c r="D225" t="s">
        <v>258</v>
      </c>
      <c r="O225">
        <f>1</f>
        <v>0</v>
      </c>
      <c r="P225">
        <f>1</f>
        <v>0</v>
      </c>
      <c r="Q22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2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25">
        <f>[[#This Row],[U_1]]-[[#This Row],[L_1]]</f>
        <v>0</v>
      </c>
      <c r="T225">
        <f>COUNTIF(Table1[[#This Row],[S0_1]:[S2_1]],"&gt;"&amp;[[#This Row],[U_1]])+COUNTIF(Table1[[#This Row],[S0_1]:[S2_1]],"&lt;"&amp;[[#This Row],[L_1]])</f>
        <v>0</v>
      </c>
      <c r="V225">
        <f>_xlfn.MINIFS(Table1[[#This Row],[S0_1]:[S2_1]],Table1[[#This Row],[S0_1]:[S2_1]],"&gt;="&amp;[[#This Row],[L_1]],Table1[[#This Row],[S0_1]:[S2_1]],"&lt;="&amp;[[#This Row],[U_1]])</f>
        <v>0</v>
      </c>
      <c r="W225">
        <f>_xlfn.MAXIFS(Table1[[#This Row],[S0_1]:[S2_1]],Table1[[#This Row],[S0_1]:[S2_1]],"&gt;="&amp;[[#This Row],[L_1]],Table1[[#This Row],[S0_1]:[S2_1]],"&lt;="&amp;[[#This Row],[U_1]])</f>
        <v>0</v>
      </c>
      <c r="X22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2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25">
        <f>IF([[#This Row],[Std_1]]&gt;0,ROUND([[#This Row],[Range_1]]/(6*[[#This Row],[Std_1]]),2),0)</f>
        <v>0</v>
      </c>
      <c r="AA225">
        <f>IF([[#This Row],[Std_1]]&gt;0,ROUND(MIN(ABS([[#This Row],[U_1]]-[[#This Row],[Mean_1]])/(3*[[#This Row],[Std_1]]),ABS([[#This Row],[Mean_1]]-[[#This Row],[L_1]])/(3*[[#This Row],[Std_1]])),2),0)</f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I225">
        <v>152800000</v>
      </c>
      <c r="AJ225">
        <v>152800000</v>
      </c>
      <c r="AK225">
        <v>152800000</v>
      </c>
      <c r="AR225">
        <f>1</f>
        <v>0</v>
      </c>
      <c r="AS225">
        <f>1</f>
        <v>0</v>
      </c>
      <c r="AT22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2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25">
        <f>[[#This Row],[U_2]]-[[#This Row],[L_2]]</f>
        <v>0</v>
      </c>
      <c r="AW225">
        <f>COUNTIF(Table1[[#This Row],[S0_2]:[S1_2]],"&gt;"&amp;[[#This Row],[U_2]])+COUNTIF(Table1[[#This Row],[S0_2]:[S1_2]],"&lt;"&amp;[[#This Row],[L_2]])</f>
        <v>0</v>
      </c>
      <c r="AY225">
        <f>_xlfn.MINIFS(Table1[[#This Row],[S0_2]:[S1_2]],Table1[[#This Row],[S0_2]:[S1_2]],"&gt;="&amp;[[#This Row],[L_2]],Table1[[#This Row],[S0_2]:[S1_2]],"&lt;="&amp;[[#This Row],[U_2]])</f>
        <v>0</v>
      </c>
      <c r="AZ225">
        <f>_xlfn.MAXIFS(Table1[[#This Row],[S0_2]:[S1_2]],Table1[[#This Row],[S0_2]:[S1_2]],"&gt;="&amp;[[#This Row],[L_2]],Table1[[#This Row],[S0_2]:[S1_2]],"&lt;="&amp;[[#This Row],[U_2]])</f>
        <v>0</v>
      </c>
      <c r="BA22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2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25">
        <f>IF([[#This Row],[Std_2]]&gt;0,ROUND([[#This Row],[Range_2]]/(6*[[#This Row],[Std_2]]),2),0)</f>
        <v>0</v>
      </c>
      <c r="BD225">
        <f>IF([[#This Row],[Std_2]]&gt;0,ROUND(MIN(ABS([[#This Row],[U_2]]-[[#This Row],[Mean_2]])/(3*[[#This Row],[Std_2]]),ABS([[#This Row],[Mean_2]]-[[#This Row],[L_2]])/(3*[[#This Row],[Std_2]])),2),0)</f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L225">
        <v>152800000</v>
      </c>
      <c r="BM225">
        <v>152800000</v>
      </c>
      <c r="BO225" t="s">
        <v>73</v>
      </c>
      <c r="BP225" t="s">
        <v>77</v>
      </c>
    </row>
    <row r="226" spans="1:68">
      <c r="A226" t="s">
        <v>342</v>
      </c>
      <c r="B226" t="s">
        <v>116</v>
      </c>
      <c r="C226" t="s">
        <v>152</v>
      </c>
      <c r="D226" t="s">
        <v>260</v>
      </c>
      <c r="O226">
        <f>1</f>
        <v>0</v>
      </c>
      <c r="P226">
        <f>1</f>
        <v>0</v>
      </c>
      <c r="Q22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2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26">
        <f>[[#This Row],[U_1]]-[[#This Row],[L_1]]</f>
        <v>0</v>
      </c>
      <c r="T226">
        <f>COUNTIF(Table1[[#This Row],[S0_1]:[S2_1]],"&gt;"&amp;[[#This Row],[U_1]])+COUNTIF(Table1[[#This Row],[S0_1]:[S2_1]],"&lt;"&amp;[[#This Row],[L_1]])</f>
        <v>0</v>
      </c>
      <c r="V226">
        <f>_xlfn.MINIFS(Table1[[#This Row],[S0_1]:[S2_1]],Table1[[#This Row],[S0_1]:[S2_1]],"&gt;="&amp;[[#This Row],[L_1]],Table1[[#This Row],[S0_1]:[S2_1]],"&lt;="&amp;[[#This Row],[U_1]])</f>
        <v>0</v>
      </c>
      <c r="W226">
        <f>_xlfn.MAXIFS(Table1[[#This Row],[S0_1]:[S2_1]],Table1[[#This Row],[S0_1]:[S2_1]],"&gt;="&amp;[[#This Row],[L_1]],Table1[[#This Row],[S0_1]:[S2_1]],"&lt;="&amp;[[#This Row],[U_1]])</f>
        <v>0</v>
      </c>
      <c r="X22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2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26">
        <f>IF([[#This Row],[Std_1]]&gt;0,ROUND([[#This Row],[Range_1]]/(6*[[#This Row],[Std_1]]),2),0)</f>
        <v>0</v>
      </c>
      <c r="AA226">
        <f>IF([[#This Row],[Std_1]]&gt;0,ROUND(MIN(ABS([[#This Row],[U_1]]-[[#This Row],[Mean_1]])/(3*[[#This Row],[Std_1]]),ABS([[#This Row],[Mean_1]]-[[#This Row],[L_1]])/(3*[[#This Row],[Std_1]])),2),0)</f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I226">
        <v>264300000</v>
      </c>
      <c r="AJ226">
        <v>264300000</v>
      </c>
      <c r="AK226">
        <v>264300000</v>
      </c>
      <c r="AR226">
        <f>1</f>
        <v>0</v>
      </c>
      <c r="AS226">
        <f>1</f>
        <v>0</v>
      </c>
      <c r="AT22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2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26">
        <f>[[#This Row],[U_2]]-[[#This Row],[L_2]]</f>
        <v>0</v>
      </c>
      <c r="AW226">
        <f>COUNTIF(Table1[[#This Row],[S0_2]:[S1_2]],"&gt;"&amp;[[#This Row],[U_2]])+COUNTIF(Table1[[#This Row],[S0_2]:[S1_2]],"&lt;"&amp;[[#This Row],[L_2]])</f>
        <v>0</v>
      </c>
      <c r="AY226">
        <f>_xlfn.MINIFS(Table1[[#This Row],[S0_2]:[S1_2]],Table1[[#This Row],[S0_2]:[S1_2]],"&gt;="&amp;[[#This Row],[L_2]],Table1[[#This Row],[S0_2]:[S1_2]],"&lt;="&amp;[[#This Row],[U_2]])</f>
        <v>0</v>
      </c>
      <c r="AZ226">
        <f>_xlfn.MAXIFS(Table1[[#This Row],[S0_2]:[S1_2]],Table1[[#This Row],[S0_2]:[S1_2]],"&gt;="&amp;[[#This Row],[L_2]],Table1[[#This Row],[S0_2]:[S1_2]],"&lt;="&amp;[[#This Row],[U_2]])</f>
        <v>0</v>
      </c>
      <c r="BA22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2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26">
        <f>IF([[#This Row],[Std_2]]&gt;0,ROUND([[#This Row],[Range_2]]/(6*[[#This Row],[Std_2]]),2),0)</f>
        <v>0</v>
      </c>
      <c r="BD226">
        <f>IF([[#This Row],[Std_2]]&gt;0,ROUND(MIN(ABS([[#This Row],[U_2]]-[[#This Row],[Mean_2]])/(3*[[#This Row],[Std_2]]),ABS([[#This Row],[Mean_2]]-[[#This Row],[L_2]])/(3*[[#This Row],[Std_2]])),2),0)</f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L226">
        <v>264300000</v>
      </c>
      <c r="BM226">
        <v>264300000</v>
      </c>
      <c r="BO226" t="s">
        <v>73</v>
      </c>
      <c r="BP226" t="s">
        <v>80</v>
      </c>
    </row>
    <row r="227" spans="1:68">
      <c r="A227" t="s">
        <v>343</v>
      </c>
      <c r="B227" t="s">
        <v>116</v>
      </c>
      <c r="C227" t="s">
        <v>152</v>
      </c>
      <c r="D227" t="s">
        <v>262</v>
      </c>
      <c r="O227">
        <f>1</f>
        <v>0</v>
      </c>
      <c r="P227">
        <f>1</f>
        <v>0</v>
      </c>
      <c r="Q22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2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27">
        <f>[[#This Row],[U_1]]-[[#This Row],[L_1]]</f>
        <v>0</v>
      </c>
      <c r="T227">
        <f>COUNTIF(Table1[[#This Row],[S0_1]:[S2_1]],"&gt;"&amp;[[#This Row],[U_1]])+COUNTIF(Table1[[#This Row],[S0_1]:[S2_1]],"&lt;"&amp;[[#This Row],[L_1]])</f>
        <v>0</v>
      </c>
      <c r="V227">
        <f>_xlfn.MINIFS(Table1[[#This Row],[S0_1]:[S2_1]],Table1[[#This Row],[S0_1]:[S2_1]],"&gt;="&amp;[[#This Row],[L_1]],Table1[[#This Row],[S0_1]:[S2_1]],"&lt;="&amp;[[#This Row],[U_1]])</f>
        <v>0</v>
      </c>
      <c r="W227">
        <f>_xlfn.MAXIFS(Table1[[#This Row],[S0_1]:[S2_1]],Table1[[#This Row],[S0_1]:[S2_1]],"&gt;="&amp;[[#This Row],[L_1]],Table1[[#This Row],[S0_1]:[S2_1]],"&lt;="&amp;[[#This Row],[U_1]])</f>
        <v>0</v>
      </c>
      <c r="X22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2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27">
        <f>IF([[#This Row],[Std_1]]&gt;0,ROUND([[#This Row],[Range_1]]/(6*[[#This Row],[Std_1]]),2),0)</f>
        <v>0</v>
      </c>
      <c r="AA227">
        <f>IF([[#This Row],[Std_1]]&gt;0,ROUND(MIN(ABS([[#This Row],[U_1]]-[[#This Row],[Mean_1]])/(3*[[#This Row],[Std_1]]),ABS([[#This Row],[Mean_1]]-[[#This Row],[L_1]])/(3*[[#This Row],[Std_1]])),2),0)</f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I227">
        <v>153300000</v>
      </c>
      <c r="AJ227">
        <v>153300000</v>
      </c>
      <c r="AK227">
        <v>153300000</v>
      </c>
      <c r="AR227">
        <f>1</f>
        <v>0</v>
      </c>
      <c r="AS227">
        <f>1</f>
        <v>0</v>
      </c>
      <c r="AT22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2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27">
        <f>[[#This Row],[U_2]]-[[#This Row],[L_2]]</f>
        <v>0</v>
      </c>
      <c r="AW227">
        <f>COUNTIF(Table1[[#This Row],[S0_2]:[S1_2]],"&gt;"&amp;[[#This Row],[U_2]])+COUNTIF(Table1[[#This Row],[S0_2]:[S1_2]],"&lt;"&amp;[[#This Row],[L_2]])</f>
        <v>0</v>
      </c>
      <c r="AY227">
        <f>_xlfn.MINIFS(Table1[[#This Row],[S0_2]:[S1_2]],Table1[[#This Row],[S0_2]:[S1_2]],"&gt;="&amp;[[#This Row],[L_2]],Table1[[#This Row],[S0_2]:[S1_2]],"&lt;="&amp;[[#This Row],[U_2]])</f>
        <v>0</v>
      </c>
      <c r="AZ227">
        <f>_xlfn.MAXIFS(Table1[[#This Row],[S0_2]:[S1_2]],Table1[[#This Row],[S0_2]:[S1_2]],"&gt;="&amp;[[#This Row],[L_2]],Table1[[#This Row],[S0_2]:[S1_2]],"&lt;="&amp;[[#This Row],[U_2]])</f>
        <v>0</v>
      </c>
      <c r="BA22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2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27">
        <f>IF([[#This Row],[Std_2]]&gt;0,ROUND([[#This Row],[Range_2]]/(6*[[#This Row],[Std_2]]),2),0)</f>
        <v>0</v>
      </c>
      <c r="BD227">
        <f>IF([[#This Row],[Std_2]]&gt;0,ROUND(MIN(ABS([[#This Row],[U_2]]-[[#This Row],[Mean_2]])/(3*[[#This Row],[Std_2]]),ABS([[#This Row],[Mean_2]]-[[#This Row],[L_2]])/(3*[[#This Row],[Std_2]])),2),0)</f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L227">
        <v>153300000</v>
      </c>
      <c r="BM227">
        <v>153300000</v>
      </c>
      <c r="BO227" t="s">
        <v>83</v>
      </c>
      <c r="BP227" t="s">
        <v>77</v>
      </c>
    </row>
    <row r="228" spans="1:68">
      <c r="A228" t="s">
        <v>344</v>
      </c>
      <c r="B228" t="s">
        <v>116</v>
      </c>
      <c r="C228" t="s">
        <v>152</v>
      </c>
      <c r="D228" t="s">
        <v>264</v>
      </c>
      <c r="O228">
        <f>1</f>
        <v>0</v>
      </c>
      <c r="P228">
        <f>1</f>
        <v>0</v>
      </c>
      <c r="Q22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2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28">
        <f>[[#This Row],[U_1]]-[[#This Row],[L_1]]</f>
        <v>0</v>
      </c>
      <c r="T228">
        <f>COUNTIF(Table1[[#This Row],[S0_1]:[S2_1]],"&gt;"&amp;[[#This Row],[U_1]])+COUNTIF(Table1[[#This Row],[S0_1]:[S2_1]],"&lt;"&amp;[[#This Row],[L_1]])</f>
        <v>0</v>
      </c>
      <c r="V228">
        <f>_xlfn.MINIFS(Table1[[#This Row],[S0_1]:[S2_1]],Table1[[#This Row],[S0_1]:[S2_1]],"&gt;="&amp;[[#This Row],[L_1]],Table1[[#This Row],[S0_1]:[S2_1]],"&lt;="&amp;[[#This Row],[U_1]])</f>
        <v>0</v>
      </c>
      <c r="W228">
        <f>_xlfn.MAXIFS(Table1[[#This Row],[S0_1]:[S2_1]],Table1[[#This Row],[S0_1]:[S2_1]],"&gt;="&amp;[[#This Row],[L_1]],Table1[[#This Row],[S0_1]:[S2_1]],"&lt;="&amp;[[#This Row],[U_1]])</f>
        <v>0</v>
      </c>
      <c r="X22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2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28">
        <f>IF([[#This Row],[Std_1]]&gt;0,ROUND([[#This Row],[Range_1]]/(6*[[#This Row],[Std_1]]),2),0)</f>
        <v>0</v>
      </c>
      <c r="AA228">
        <f>IF([[#This Row],[Std_1]]&gt;0,ROUND(MIN(ABS([[#This Row],[U_1]]-[[#This Row],[Mean_1]])/(3*[[#This Row],[Std_1]]),ABS([[#This Row],[Mean_1]]-[[#This Row],[L_1]])/(3*[[#This Row],[Std_1]])),2),0)</f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I228">
        <v>264300000</v>
      </c>
      <c r="AJ228">
        <v>264300000</v>
      </c>
      <c r="AK228">
        <v>264300000</v>
      </c>
      <c r="AR228">
        <f>1</f>
        <v>0</v>
      </c>
      <c r="AS228">
        <f>1</f>
        <v>0</v>
      </c>
      <c r="AT22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2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28">
        <f>[[#This Row],[U_2]]-[[#This Row],[L_2]]</f>
        <v>0</v>
      </c>
      <c r="AW228">
        <f>COUNTIF(Table1[[#This Row],[S0_2]:[S1_2]],"&gt;"&amp;[[#This Row],[U_2]])+COUNTIF(Table1[[#This Row],[S0_2]:[S1_2]],"&lt;"&amp;[[#This Row],[L_2]])</f>
        <v>0</v>
      </c>
      <c r="AY228">
        <f>_xlfn.MINIFS(Table1[[#This Row],[S0_2]:[S1_2]],Table1[[#This Row],[S0_2]:[S1_2]],"&gt;="&amp;[[#This Row],[L_2]],Table1[[#This Row],[S0_2]:[S1_2]],"&lt;="&amp;[[#This Row],[U_2]])</f>
        <v>0</v>
      </c>
      <c r="AZ228">
        <f>_xlfn.MAXIFS(Table1[[#This Row],[S0_2]:[S1_2]],Table1[[#This Row],[S0_2]:[S1_2]],"&gt;="&amp;[[#This Row],[L_2]],Table1[[#This Row],[S0_2]:[S1_2]],"&lt;="&amp;[[#This Row],[U_2]])</f>
        <v>0</v>
      </c>
      <c r="BA22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2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28">
        <f>IF([[#This Row],[Std_2]]&gt;0,ROUND([[#This Row],[Range_2]]/(6*[[#This Row],[Std_2]]),2),0)</f>
        <v>0</v>
      </c>
      <c r="BD228">
        <f>IF([[#This Row],[Std_2]]&gt;0,ROUND(MIN(ABS([[#This Row],[U_2]]-[[#This Row],[Mean_2]])/(3*[[#This Row],[Std_2]]),ABS([[#This Row],[Mean_2]]-[[#This Row],[L_2]])/(3*[[#This Row],[Std_2]])),2),0)</f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L228">
        <v>264300000</v>
      </c>
      <c r="BM228">
        <v>264300000</v>
      </c>
      <c r="BO228" t="s">
        <v>83</v>
      </c>
      <c r="BP228" t="s">
        <v>80</v>
      </c>
    </row>
    <row r="229" spans="1:68">
      <c r="A229" t="s">
        <v>345</v>
      </c>
      <c r="B229" t="s">
        <v>116</v>
      </c>
      <c r="C229" t="s">
        <v>152</v>
      </c>
      <c r="D229" t="s">
        <v>266</v>
      </c>
      <c r="O229">
        <f>1</f>
        <v>0</v>
      </c>
      <c r="P229">
        <f>1</f>
        <v>0</v>
      </c>
      <c r="Q22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2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29">
        <f>[[#This Row],[U_1]]-[[#This Row],[L_1]]</f>
        <v>0</v>
      </c>
      <c r="T229">
        <f>COUNTIF(Table1[[#This Row],[S0_1]:[S2_1]],"&gt;"&amp;[[#This Row],[U_1]])+COUNTIF(Table1[[#This Row],[S0_1]:[S2_1]],"&lt;"&amp;[[#This Row],[L_1]])</f>
        <v>0</v>
      </c>
      <c r="V229">
        <f>_xlfn.MINIFS(Table1[[#This Row],[S0_1]:[S2_1]],Table1[[#This Row],[S0_1]:[S2_1]],"&gt;="&amp;[[#This Row],[L_1]],Table1[[#This Row],[S0_1]:[S2_1]],"&lt;="&amp;[[#This Row],[U_1]])</f>
        <v>0</v>
      </c>
      <c r="W229">
        <f>_xlfn.MAXIFS(Table1[[#This Row],[S0_1]:[S2_1]],Table1[[#This Row],[S0_1]:[S2_1]],"&gt;="&amp;[[#This Row],[L_1]],Table1[[#This Row],[S0_1]:[S2_1]],"&lt;="&amp;[[#This Row],[U_1]])</f>
        <v>0</v>
      </c>
      <c r="X22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2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29">
        <f>IF([[#This Row],[Std_1]]&gt;0,ROUND([[#This Row],[Range_1]]/(6*[[#This Row],[Std_1]]),2),0)</f>
        <v>0</v>
      </c>
      <c r="AA229">
        <f>IF([[#This Row],[Std_1]]&gt;0,ROUND(MIN(ABS([[#This Row],[U_1]]-[[#This Row],[Mean_1]])/(3*[[#This Row],[Std_1]]),ABS([[#This Row],[Mean_1]]-[[#This Row],[L_1]])/(3*[[#This Row],[Std_1]])),2),0)</f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I229">
        <v>210800000</v>
      </c>
      <c r="AJ229">
        <v>210800000</v>
      </c>
      <c r="AK229">
        <v>210800000</v>
      </c>
      <c r="AR229">
        <f>1</f>
        <v>0</v>
      </c>
      <c r="AS229">
        <f>1</f>
        <v>0</v>
      </c>
      <c r="AT22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2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29">
        <f>[[#This Row],[U_2]]-[[#This Row],[L_2]]</f>
        <v>0</v>
      </c>
      <c r="AW229">
        <f>COUNTIF(Table1[[#This Row],[S0_2]:[S1_2]],"&gt;"&amp;[[#This Row],[U_2]])+COUNTIF(Table1[[#This Row],[S0_2]:[S1_2]],"&lt;"&amp;[[#This Row],[L_2]])</f>
        <v>0</v>
      </c>
      <c r="AY229">
        <f>_xlfn.MINIFS(Table1[[#This Row],[S0_2]:[S1_2]],Table1[[#This Row],[S0_2]:[S1_2]],"&gt;="&amp;[[#This Row],[L_2]],Table1[[#This Row],[S0_2]:[S1_2]],"&lt;="&amp;[[#This Row],[U_2]])</f>
        <v>0</v>
      </c>
      <c r="AZ229">
        <f>_xlfn.MAXIFS(Table1[[#This Row],[S0_2]:[S1_2]],Table1[[#This Row],[S0_2]:[S1_2]],"&gt;="&amp;[[#This Row],[L_2]],Table1[[#This Row],[S0_2]:[S1_2]],"&lt;="&amp;[[#This Row],[U_2]])</f>
        <v>0</v>
      </c>
      <c r="BA22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2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29">
        <f>IF([[#This Row],[Std_2]]&gt;0,ROUND([[#This Row],[Range_2]]/(6*[[#This Row],[Std_2]]),2),0)</f>
        <v>0</v>
      </c>
      <c r="BD229">
        <f>IF([[#This Row],[Std_2]]&gt;0,ROUND(MIN(ABS([[#This Row],[U_2]]-[[#This Row],[Mean_2]])/(3*[[#This Row],[Std_2]]),ABS([[#This Row],[Mean_2]]-[[#This Row],[L_2]])/(3*[[#This Row],[Std_2]])),2),0)</f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L229">
        <v>210800000</v>
      </c>
      <c r="BM229">
        <v>210800000</v>
      </c>
      <c r="BO229" t="s">
        <v>83</v>
      </c>
      <c r="BP229" t="s">
        <v>74</v>
      </c>
    </row>
    <row r="230" spans="1:68">
      <c r="A230" t="s">
        <v>346</v>
      </c>
      <c r="B230" t="s">
        <v>116</v>
      </c>
      <c r="C230" t="s">
        <v>152</v>
      </c>
      <c r="D230" t="s">
        <v>268</v>
      </c>
      <c r="O230">
        <f>1</f>
        <v>0</v>
      </c>
      <c r="P230">
        <f>1</f>
        <v>0</v>
      </c>
      <c r="Q23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3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30">
        <f>[[#This Row],[U_1]]-[[#This Row],[L_1]]</f>
        <v>0</v>
      </c>
      <c r="T230">
        <f>COUNTIF(Table1[[#This Row],[S0_1]:[S2_1]],"&gt;"&amp;[[#This Row],[U_1]])+COUNTIF(Table1[[#This Row],[S0_1]:[S2_1]],"&lt;"&amp;[[#This Row],[L_1]])</f>
        <v>0</v>
      </c>
      <c r="V230">
        <f>_xlfn.MINIFS(Table1[[#This Row],[S0_1]:[S2_1]],Table1[[#This Row],[S0_1]:[S2_1]],"&gt;="&amp;[[#This Row],[L_1]],Table1[[#This Row],[S0_1]:[S2_1]],"&lt;="&amp;[[#This Row],[U_1]])</f>
        <v>0</v>
      </c>
      <c r="W230">
        <f>_xlfn.MAXIFS(Table1[[#This Row],[S0_1]:[S2_1]],Table1[[#This Row],[S0_1]:[S2_1]],"&gt;="&amp;[[#This Row],[L_1]],Table1[[#This Row],[S0_1]:[S2_1]],"&lt;="&amp;[[#This Row],[U_1]])</f>
        <v>0</v>
      </c>
      <c r="X23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3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30">
        <f>IF([[#This Row],[Std_1]]&gt;0,ROUND([[#This Row],[Range_1]]/(6*[[#This Row],[Std_1]]),2),0)</f>
        <v>0</v>
      </c>
      <c r="AA230">
        <f>IF([[#This Row],[Std_1]]&gt;0,ROUND(MIN(ABS([[#This Row],[U_1]]-[[#This Row],[Mean_1]])/(3*[[#This Row],[Std_1]]),ABS([[#This Row],[Mean_1]]-[[#This Row],[L_1]])/(3*[[#This Row],[Std_1]])),2),0)</f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I230">
        <v>189400000</v>
      </c>
      <c r="AJ230">
        <v>189400000</v>
      </c>
      <c r="AK230">
        <v>189400000</v>
      </c>
      <c r="AR230">
        <f>1</f>
        <v>0</v>
      </c>
      <c r="AS230">
        <f>1</f>
        <v>0</v>
      </c>
      <c r="AT23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3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30">
        <f>[[#This Row],[U_2]]-[[#This Row],[L_2]]</f>
        <v>0</v>
      </c>
      <c r="AW230">
        <f>COUNTIF(Table1[[#This Row],[S0_2]:[S1_2]],"&gt;"&amp;[[#This Row],[U_2]])+COUNTIF(Table1[[#This Row],[S0_2]:[S1_2]],"&lt;"&amp;[[#This Row],[L_2]])</f>
        <v>0</v>
      </c>
      <c r="AY230">
        <f>_xlfn.MINIFS(Table1[[#This Row],[S0_2]:[S1_2]],Table1[[#This Row],[S0_2]:[S1_2]],"&gt;="&amp;[[#This Row],[L_2]],Table1[[#This Row],[S0_2]:[S1_2]],"&lt;="&amp;[[#This Row],[U_2]])</f>
        <v>0</v>
      </c>
      <c r="AZ230">
        <f>_xlfn.MAXIFS(Table1[[#This Row],[S0_2]:[S1_2]],Table1[[#This Row],[S0_2]:[S1_2]],"&gt;="&amp;[[#This Row],[L_2]],Table1[[#This Row],[S0_2]:[S1_2]],"&lt;="&amp;[[#This Row],[U_2]])</f>
        <v>0</v>
      </c>
      <c r="BA23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3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30">
        <f>IF([[#This Row],[Std_2]]&gt;0,ROUND([[#This Row],[Range_2]]/(6*[[#This Row],[Std_2]]),2),0)</f>
        <v>0</v>
      </c>
      <c r="BD230">
        <f>IF([[#This Row],[Std_2]]&gt;0,ROUND(MIN(ABS([[#This Row],[U_2]]-[[#This Row],[Mean_2]])/(3*[[#This Row],[Std_2]]),ABS([[#This Row],[Mean_2]]-[[#This Row],[L_2]])/(3*[[#This Row],[Std_2]])),2),0)</f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L230">
        <v>189400000</v>
      </c>
      <c r="BM230">
        <v>189400000</v>
      </c>
      <c r="BO230" t="s">
        <v>73</v>
      </c>
      <c r="BP230" t="s">
        <v>90</v>
      </c>
    </row>
    <row r="231" spans="1:68">
      <c r="A231" t="s">
        <v>347</v>
      </c>
      <c r="B231" t="s">
        <v>116</v>
      </c>
      <c r="C231" t="s">
        <v>152</v>
      </c>
      <c r="D231" t="s">
        <v>270</v>
      </c>
      <c r="O231">
        <f>1</f>
        <v>0</v>
      </c>
      <c r="P231">
        <f>1</f>
        <v>0</v>
      </c>
      <c r="Q23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3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31">
        <f>[[#This Row],[U_1]]-[[#This Row],[L_1]]</f>
        <v>0</v>
      </c>
      <c r="T231">
        <f>COUNTIF(Table1[[#This Row],[S0_1]:[S2_1]],"&gt;"&amp;[[#This Row],[U_1]])+COUNTIF(Table1[[#This Row],[S0_1]:[S2_1]],"&lt;"&amp;[[#This Row],[L_1]])</f>
        <v>0</v>
      </c>
      <c r="V231">
        <f>_xlfn.MINIFS(Table1[[#This Row],[S0_1]:[S2_1]],Table1[[#This Row],[S0_1]:[S2_1]],"&gt;="&amp;[[#This Row],[L_1]],Table1[[#This Row],[S0_1]:[S2_1]],"&lt;="&amp;[[#This Row],[U_1]])</f>
        <v>0</v>
      </c>
      <c r="W231">
        <f>_xlfn.MAXIFS(Table1[[#This Row],[S0_1]:[S2_1]],Table1[[#This Row],[S0_1]:[S2_1]],"&gt;="&amp;[[#This Row],[L_1]],Table1[[#This Row],[S0_1]:[S2_1]],"&lt;="&amp;[[#This Row],[U_1]])</f>
        <v>0</v>
      </c>
      <c r="X23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3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31">
        <f>IF([[#This Row],[Std_1]]&gt;0,ROUND([[#This Row],[Range_1]]/(6*[[#This Row],[Std_1]]),2),0)</f>
        <v>0</v>
      </c>
      <c r="AA231">
        <f>IF([[#This Row],[Std_1]]&gt;0,ROUND(MIN(ABS([[#This Row],[U_1]]-[[#This Row],[Mean_1]])/(3*[[#This Row],[Std_1]]),ABS([[#This Row],[Mean_1]]-[[#This Row],[L_1]])/(3*[[#This Row],[Std_1]])),2),0)</f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I231">
        <v>165500000</v>
      </c>
      <c r="AJ231">
        <v>165500000</v>
      </c>
      <c r="AK231">
        <v>165500000</v>
      </c>
      <c r="AR231">
        <f>1</f>
        <v>0</v>
      </c>
      <c r="AS231">
        <f>1</f>
        <v>0</v>
      </c>
      <c r="AT23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3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31">
        <f>[[#This Row],[U_2]]-[[#This Row],[L_2]]</f>
        <v>0</v>
      </c>
      <c r="AW231">
        <f>COUNTIF(Table1[[#This Row],[S0_2]:[S1_2]],"&gt;"&amp;[[#This Row],[U_2]])+COUNTIF(Table1[[#This Row],[S0_2]:[S1_2]],"&lt;"&amp;[[#This Row],[L_2]])</f>
        <v>0</v>
      </c>
      <c r="AY231">
        <f>_xlfn.MINIFS(Table1[[#This Row],[S0_2]:[S1_2]],Table1[[#This Row],[S0_2]:[S1_2]],"&gt;="&amp;[[#This Row],[L_2]],Table1[[#This Row],[S0_2]:[S1_2]],"&lt;="&amp;[[#This Row],[U_2]])</f>
        <v>0</v>
      </c>
      <c r="AZ231">
        <f>_xlfn.MAXIFS(Table1[[#This Row],[S0_2]:[S1_2]],Table1[[#This Row],[S0_2]:[S1_2]],"&gt;="&amp;[[#This Row],[L_2]],Table1[[#This Row],[S0_2]:[S1_2]],"&lt;="&amp;[[#This Row],[U_2]])</f>
        <v>0</v>
      </c>
      <c r="BA23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3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31">
        <f>IF([[#This Row],[Std_2]]&gt;0,ROUND([[#This Row],[Range_2]]/(6*[[#This Row],[Std_2]]),2),0)</f>
        <v>0</v>
      </c>
      <c r="BD231">
        <f>IF([[#This Row],[Std_2]]&gt;0,ROUND(MIN(ABS([[#This Row],[U_2]]-[[#This Row],[Mean_2]])/(3*[[#This Row],[Std_2]]),ABS([[#This Row],[Mean_2]]-[[#This Row],[L_2]])/(3*[[#This Row],[Std_2]])),2),0)</f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L231">
        <v>165500000</v>
      </c>
      <c r="BM231">
        <v>165500000</v>
      </c>
      <c r="BO231" t="s">
        <v>73</v>
      </c>
      <c r="BP231" t="s">
        <v>93</v>
      </c>
    </row>
    <row r="232" spans="1:68">
      <c r="A232" t="s">
        <v>348</v>
      </c>
      <c r="B232" t="s">
        <v>116</v>
      </c>
      <c r="C232" t="s">
        <v>152</v>
      </c>
      <c r="D232" t="s">
        <v>272</v>
      </c>
      <c r="O232">
        <f>1</f>
        <v>0</v>
      </c>
      <c r="P232">
        <f>1</f>
        <v>0</v>
      </c>
      <c r="Q23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3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32">
        <f>[[#This Row],[U_1]]-[[#This Row],[L_1]]</f>
        <v>0</v>
      </c>
      <c r="T232">
        <f>COUNTIF(Table1[[#This Row],[S0_1]:[S2_1]],"&gt;"&amp;[[#This Row],[U_1]])+COUNTIF(Table1[[#This Row],[S0_1]:[S2_1]],"&lt;"&amp;[[#This Row],[L_1]])</f>
        <v>0</v>
      </c>
      <c r="V232">
        <f>_xlfn.MINIFS(Table1[[#This Row],[S0_1]:[S2_1]],Table1[[#This Row],[S0_1]:[S2_1]],"&gt;="&amp;[[#This Row],[L_1]],Table1[[#This Row],[S0_1]:[S2_1]],"&lt;="&amp;[[#This Row],[U_1]])</f>
        <v>0</v>
      </c>
      <c r="W232">
        <f>_xlfn.MAXIFS(Table1[[#This Row],[S0_1]:[S2_1]],Table1[[#This Row],[S0_1]:[S2_1]],"&gt;="&amp;[[#This Row],[L_1]],Table1[[#This Row],[S0_1]:[S2_1]],"&lt;="&amp;[[#This Row],[U_1]])</f>
        <v>0</v>
      </c>
      <c r="X23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3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32">
        <f>IF([[#This Row],[Std_1]]&gt;0,ROUND([[#This Row],[Range_1]]/(6*[[#This Row],[Std_1]]),2),0)</f>
        <v>0</v>
      </c>
      <c r="AA232">
        <f>IF([[#This Row],[Std_1]]&gt;0,ROUND(MIN(ABS([[#This Row],[U_1]]-[[#This Row],[Mean_1]])/(3*[[#This Row],[Std_1]]),ABS([[#This Row],[Mean_1]]-[[#This Row],[L_1]])/(3*[[#This Row],[Std_1]])),2),0)</f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I232">
        <v>153100000</v>
      </c>
      <c r="AJ232">
        <v>153100000</v>
      </c>
      <c r="AK232">
        <v>153100000</v>
      </c>
      <c r="AR232">
        <f>1</f>
        <v>0</v>
      </c>
      <c r="AS232">
        <f>1</f>
        <v>0</v>
      </c>
      <c r="AT23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3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32">
        <f>[[#This Row],[U_2]]-[[#This Row],[L_2]]</f>
        <v>0</v>
      </c>
      <c r="AW232">
        <f>COUNTIF(Table1[[#This Row],[S0_2]:[S1_2]],"&gt;"&amp;[[#This Row],[U_2]])+COUNTIF(Table1[[#This Row],[S0_2]:[S1_2]],"&lt;"&amp;[[#This Row],[L_2]])</f>
        <v>0</v>
      </c>
      <c r="AY232">
        <f>_xlfn.MINIFS(Table1[[#This Row],[S0_2]:[S1_2]],Table1[[#This Row],[S0_2]:[S1_2]],"&gt;="&amp;[[#This Row],[L_2]],Table1[[#This Row],[S0_2]:[S1_2]],"&lt;="&amp;[[#This Row],[U_2]])</f>
        <v>0</v>
      </c>
      <c r="AZ232">
        <f>_xlfn.MAXIFS(Table1[[#This Row],[S0_2]:[S1_2]],Table1[[#This Row],[S0_2]:[S1_2]],"&gt;="&amp;[[#This Row],[L_2]],Table1[[#This Row],[S0_2]:[S1_2]],"&lt;="&amp;[[#This Row],[U_2]])</f>
        <v>0</v>
      </c>
      <c r="BA23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3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32">
        <f>IF([[#This Row],[Std_2]]&gt;0,ROUND([[#This Row],[Range_2]]/(6*[[#This Row],[Std_2]]),2),0)</f>
        <v>0</v>
      </c>
      <c r="BD232">
        <f>IF([[#This Row],[Std_2]]&gt;0,ROUND(MIN(ABS([[#This Row],[U_2]]-[[#This Row],[Mean_2]])/(3*[[#This Row],[Std_2]]),ABS([[#This Row],[Mean_2]]-[[#This Row],[L_2]])/(3*[[#This Row],[Std_2]])),2),0)</f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L232">
        <v>153100000</v>
      </c>
      <c r="BM232">
        <v>153100000</v>
      </c>
      <c r="BO232" t="s">
        <v>96</v>
      </c>
      <c r="BP232" t="s">
        <v>77</v>
      </c>
    </row>
    <row r="233" spans="1:68">
      <c r="A233" t="s">
        <v>349</v>
      </c>
      <c r="B233" t="s">
        <v>116</v>
      </c>
      <c r="C233" t="s">
        <v>152</v>
      </c>
      <c r="D233" t="s">
        <v>274</v>
      </c>
      <c r="O233">
        <f>1</f>
        <v>0</v>
      </c>
      <c r="P233">
        <f>1</f>
        <v>0</v>
      </c>
      <c r="Q23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3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33">
        <f>[[#This Row],[U_1]]-[[#This Row],[L_1]]</f>
        <v>0</v>
      </c>
      <c r="T233">
        <f>COUNTIF(Table1[[#This Row],[S0_1]:[S2_1]],"&gt;"&amp;[[#This Row],[U_1]])+COUNTIF(Table1[[#This Row],[S0_1]:[S2_1]],"&lt;"&amp;[[#This Row],[L_1]])</f>
        <v>0</v>
      </c>
      <c r="V233">
        <f>_xlfn.MINIFS(Table1[[#This Row],[S0_1]:[S2_1]],Table1[[#This Row],[S0_1]:[S2_1]],"&gt;="&amp;[[#This Row],[L_1]],Table1[[#This Row],[S0_1]:[S2_1]],"&lt;="&amp;[[#This Row],[U_1]])</f>
        <v>0</v>
      </c>
      <c r="W233">
        <f>_xlfn.MAXIFS(Table1[[#This Row],[S0_1]:[S2_1]],Table1[[#This Row],[S0_1]:[S2_1]],"&gt;="&amp;[[#This Row],[L_1]],Table1[[#This Row],[S0_1]:[S2_1]],"&lt;="&amp;[[#This Row],[U_1]])</f>
        <v>0</v>
      </c>
      <c r="X23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3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33">
        <f>IF([[#This Row],[Std_1]]&gt;0,ROUND([[#This Row],[Range_1]]/(6*[[#This Row],[Std_1]]),2),0)</f>
        <v>0</v>
      </c>
      <c r="AA233">
        <f>IF([[#This Row],[Std_1]]&gt;0,ROUND(MIN(ABS([[#This Row],[U_1]]-[[#This Row],[Mean_1]])/(3*[[#This Row],[Std_1]]),ABS([[#This Row],[Mean_1]]-[[#This Row],[L_1]])/(3*[[#This Row],[Std_1]])),2),0)</f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I233">
        <v>163700000</v>
      </c>
      <c r="AJ233">
        <v>163700000</v>
      </c>
      <c r="AK233">
        <v>163700000</v>
      </c>
      <c r="AR233">
        <f>1</f>
        <v>0</v>
      </c>
      <c r="AS233">
        <f>1</f>
        <v>0</v>
      </c>
      <c r="AT23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3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33">
        <f>[[#This Row],[U_2]]-[[#This Row],[L_2]]</f>
        <v>0</v>
      </c>
      <c r="AW233">
        <f>COUNTIF(Table1[[#This Row],[S0_2]:[S1_2]],"&gt;"&amp;[[#This Row],[U_2]])+COUNTIF(Table1[[#This Row],[S0_2]:[S1_2]],"&lt;"&amp;[[#This Row],[L_2]])</f>
        <v>0</v>
      </c>
      <c r="AY233">
        <f>_xlfn.MINIFS(Table1[[#This Row],[S0_2]:[S1_2]],Table1[[#This Row],[S0_2]:[S1_2]],"&gt;="&amp;[[#This Row],[L_2]],Table1[[#This Row],[S0_2]:[S1_2]],"&lt;="&amp;[[#This Row],[U_2]])</f>
        <v>0</v>
      </c>
      <c r="AZ233">
        <f>_xlfn.MAXIFS(Table1[[#This Row],[S0_2]:[S1_2]],Table1[[#This Row],[S0_2]:[S1_2]],"&gt;="&amp;[[#This Row],[L_2]],Table1[[#This Row],[S0_2]:[S1_2]],"&lt;="&amp;[[#This Row],[U_2]])</f>
        <v>0</v>
      </c>
      <c r="BA23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3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33">
        <f>IF([[#This Row],[Std_2]]&gt;0,ROUND([[#This Row],[Range_2]]/(6*[[#This Row],[Std_2]]),2),0)</f>
        <v>0</v>
      </c>
      <c r="BD233">
        <f>IF([[#This Row],[Std_2]]&gt;0,ROUND(MIN(ABS([[#This Row],[U_2]]-[[#This Row],[Mean_2]])/(3*[[#This Row],[Std_2]]),ABS([[#This Row],[Mean_2]]-[[#This Row],[L_2]])/(3*[[#This Row],[Std_2]])),2),0)</f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L233">
        <v>163700000</v>
      </c>
      <c r="BM233">
        <v>163700000</v>
      </c>
      <c r="BO233" t="s">
        <v>83</v>
      </c>
      <c r="BP233" t="s">
        <v>93</v>
      </c>
    </row>
    <row r="234" spans="1:68">
      <c r="A234" t="s">
        <v>350</v>
      </c>
      <c r="B234" t="s">
        <v>116</v>
      </c>
      <c r="C234" t="s">
        <v>152</v>
      </c>
      <c r="D234" t="s">
        <v>276</v>
      </c>
      <c r="O234">
        <f>1</f>
        <v>0</v>
      </c>
      <c r="P234">
        <f>1</f>
        <v>0</v>
      </c>
      <c r="Q23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3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34">
        <f>[[#This Row],[U_1]]-[[#This Row],[L_1]]</f>
        <v>0</v>
      </c>
      <c r="T234">
        <f>COUNTIF(Table1[[#This Row],[S0_1]:[S2_1]],"&gt;"&amp;[[#This Row],[U_1]])+COUNTIF(Table1[[#This Row],[S0_1]:[S2_1]],"&lt;"&amp;[[#This Row],[L_1]])</f>
        <v>0</v>
      </c>
      <c r="V234">
        <f>_xlfn.MINIFS(Table1[[#This Row],[S0_1]:[S2_1]],Table1[[#This Row],[S0_1]:[S2_1]],"&gt;="&amp;[[#This Row],[L_1]],Table1[[#This Row],[S0_1]:[S2_1]],"&lt;="&amp;[[#This Row],[U_1]])</f>
        <v>0</v>
      </c>
      <c r="W234">
        <f>_xlfn.MAXIFS(Table1[[#This Row],[S0_1]:[S2_1]],Table1[[#This Row],[S0_1]:[S2_1]],"&gt;="&amp;[[#This Row],[L_1]],Table1[[#This Row],[S0_1]:[S2_1]],"&lt;="&amp;[[#This Row],[U_1]])</f>
        <v>0</v>
      </c>
      <c r="X23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3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34">
        <f>IF([[#This Row],[Std_1]]&gt;0,ROUND([[#This Row],[Range_1]]/(6*[[#This Row],[Std_1]]),2),0)</f>
        <v>0</v>
      </c>
      <c r="AA234">
        <f>IF([[#This Row],[Std_1]]&gt;0,ROUND(MIN(ABS([[#This Row],[U_1]]-[[#This Row],[Mean_1]])/(3*[[#This Row],[Std_1]]),ABS([[#This Row],[Mean_1]]-[[#This Row],[L_1]])/(3*[[#This Row],[Std_1]])),2),0)</f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I234">
        <v>186900000</v>
      </c>
      <c r="AJ234">
        <v>186900000</v>
      </c>
      <c r="AK234">
        <v>186900000</v>
      </c>
      <c r="AR234">
        <f>1</f>
        <v>0</v>
      </c>
      <c r="AS234">
        <f>1</f>
        <v>0</v>
      </c>
      <c r="AT23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3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34">
        <f>[[#This Row],[U_2]]-[[#This Row],[L_2]]</f>
        <v>0</v>
      </c>
      <c r="AW234">
        <f>COUNTIF(Table1[[#This Row],[S0_2]:[S1_2]],"&gt;"&amp;[[#This Row],[U_2]])+COUNTIF(Table1[[#This Row],[S0_2]:[S1_2]],"&lt;"&amp;[[#This Row],[L_2]])</f>
        <v>0</v>
      </c>
      <c r="AY234">
        <f>_xlfn.MINIFS(Table1[[#This Row],[S0_2]:[S1_2]],Table1[[#This Row],[S0_2]:[S1_2]],"&gt;="&amp;[[#This Row],[L_2]],Table1[[#This Row],[S0_2]:[S1_2]],"&lt;="&amp;[[#This Row],[U_2]])</f>
        <v>0</v>
      </c>
      <c r="AZ234">
        <f>_xlfn.MAXIFS(Table1[[#This Row],[S0_2]:[S1_2]],Table1[[#This Row],[S0_2]:[S1_2]],"&gt;="&amp;[[#This Row],[L_2]],Table1[[#This Row],[S0_2]:[S1_2]],"&lt;="&amp;[[#This Row],[U_2]])</f>
        <v>0</v>
      </c>
      <c r="BA23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3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34">
        <f>IF([[#This Row],[Std_2]]&gt;0,ROUND([[#This Row],[Range_2]]/(6*[[#This Row],[Std_2]]),2),0)</f>
        <v>0</v>
      </c>
      <c r="BD234">
        <f>IF([[#This Row],[Std_2]]&gt;0,ROUND(MIN(ABS([[#This Row],[U_2]]-[[#This Row],[Mean_2]])/(3*[[#This Row],[Std_2]]),ABS([[#This Row],[Mean_2]]-[[#This Row],[L_2]])/(3*[[#This Row],[Std_2]])),2),0)</f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L234">
        <v>186900000</v>
      </c>
      <c r="BM234">
        <v>186900000</v>
      </c>
      <c r="BO234" t="s">
        <v>83</v>
      </c>
      <c r="BP234" t="s">
        <v>90</v>
      </c>
    </row>
    <row r="235" spans="1:68">
      <c r="A235" t="s">
        <v>351</v>
      </c>
      <c r="B235" t="s">
        <v>116</v>
      </c>
      <c r="C235" t="s">
        <v>152</v>
      </c>
      <c r="D235" t="s">
        <v>278</v>
      </c>
      <c r="O235">
        <f>1</f>
        <v>0</v>
      </c>
      <c r="P235">
        <f>1</f>
        <v>0</v>
      </c>
      <c r="Q23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3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35">
        <f>[[#This Row],[U_1]]-[[#This Row],[L_1]]</f>
        <v>0</v>
      </c>
      <c r="T235">
        <f>COUNTIF(Table1[[#This Row],[S0_1]:[S2_1]],"&gt;"&amp;[[#This Row],[U_1]])+COUNTIF(Table1[[#This Row],[S0_1]:[S2_1]],"&lt;"&amp;[[#This Row],[L_1]])</f>
        <v>0</v>
      </c>
      <c r="V235">
        <f>_xlfn.MINIFS(Table1[[#This Row],[S0_1]:[S2_1]],Table1[[#This Row],[S0_1]:[S2_1]],"&gt;="&amp;[[#This Row],[L_1]],Table1[[#This Row],[S0_1]:[S2_1]],"&lt;="&amp;[[#This Row],[U_1]])</f>
        <v>0</v>
      </c>
      <c r="W235">
        <f>_xlfn.MAXIFS(Table1[[#This Row],[S0_1]:[S2_1]],Table1[[#This Row],[S0_1]:[S2_1]],"&gt;="&amp;[[#This Row],[L_1]],Table1[[#This Row],[S0_1]:[S2_1]],"&lt;="&amp;[[#This Row],[U_1]])</f>
        <v>0</v>
      </c>
      <c r="X23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3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35">
        <f>IF([[#This Row],[Std_1]]&gt;0,ROUND([[#This Row],[Range_1]]/(6*[[#This Row],[Std_1]]),2),0)</f>
        <v>0</v>
      </c>
      <c r="AA235">
        <f>IF([[#This Row],[Std_1]]&gt;0,ROUND(MIN(ABS([[#This Row],[U_1]]-[[#This Row],[Mean_1]])/(3*[[#This Row],[Std_1]]),ABS([[#This Row],[Mean_1]]-[[#This Row],[L_1]])/(3*[[#This Row],[Std_1]])),2),0)</f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I235">
        <v>209400000</v>
      </c>
      <c r="AJ235">
        <v>209400000</v>
      </c>
      <c r="AK235">
        <v>209400000</v>
      </c>
      <c r="AR235">
        <f>1</f>
        <v>0</v>
      </c>
      <c r="AS235">
        <f>1</f>
        <v>0</v>
      </c>
      <c r="AT23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3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35">
        <f>[[#This Row],[U_2]]-[[#This Row],[L_2]]</f>
        <v>0</v>
      </c>
      <c r="AW235">
        <f>COUNTIF(Table1[[#This Row],[S0_2]:[S1_2]],"&gt;"&amp;[[#This Row],[U_2]])+COUNTIF(Table1[[#This Row],[S0_2]:[S1_2]],"&lt;"&amp;[[#This Row],[L_2]])</f>
        <v>0</v>
      </c>
      <c r="AY235">
        <f>_xlfn.MINIFS(Table1[[#This Row],[S0_2]:[S1_2]],Table1[[#This Row],[S0_2]:[S1_2]],"&gt;="&amp;[[#This Row],[L_2]],Table1[[#This Row],[S0_2]:[S1_2]],"&lt;="&amp;[[#This Row],[U_2]])</f>
        <v>0</v>
      </c>
      <c r="AZ235">
        <f>_xlfn.MAXIFS(Table1[[#This Row],[S0_2]:[S1_2]],Table1[[#This Row],[S0_2]:[S1_2]],"&gt;="&amp;[[#This Row],[L_2]],Table1[[#This Row],[S0_2]:[S1_2]],"&lt;="&amp;[[#This Row],[U_2]])</f>
        <v>0</v>
      </c>
      <c r="BA23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3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35">
        <f>IF([[#This Row],[Std_2]]&gt;0,ROUND([[#This Row],[Range_2]]/(6*[[#This Row],[Std_2]]),2),0)</f>
        <v>0</v>
      </c>
      <c r="BD235">
        <f>IF([[#This Row],[Std_2]]&gt;0,ROUND(MIN(ABS([[#This Row],[U_2]]-[[#This Row],[Mean_2]])/(3*[[#This Row],[Std_2]]),ABS([[#This Row],[Mean_2]]-[[#This Row],[L_2]])/(3*[[#This Row],[Std_2]])),2),0)</f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L235">
        <v>209400000</v>
      </c>
      <c r="BM235">
        <v>209400000</v>
      </c>
      <c r="BO235" t="s">
        <v>96</v>
      </c>
      <c r="BP235" t="s">
        <v>74</v>
      </c>
    </row>
    <row r="236" spans="1:68">
      <c r="A236" t="s">
        <v>352</v>
      </c>
      <c r="B236" t="s">
        <v>116</v>
      </c>
      <c r="C236" t="s">
        <v>152</v>
      </c>
      <c r="D236" t="s">
        <v>280</v>
      </c>
      <c r="O236">
        <f>1</f>
        <v>0</v>
      </c>
      <c r="P236">
        <f>1</f>
        <v>0</v>
      </c>
      <c r="Q23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3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36">
        <f>[[#This Row],[U_1]]-[[#This Row],[L_1]]</f>
        <v>0</v>
      </c>
      <c r="T236">
        <f>COUNTIF(Table1[[#This Row],[S0_1]:[S2_1]],"&gt;"&amp;[[#This Row],[U_1]])+COUNTIF(Table1[[#This Row],[S0_1]:[S2_1]],"&lt;"&amp;[[#This Row],[L_1]])</f>
        <v>0</v>
      </c>
      <c r="V236">
        <f>_xlfn.MINIFS(Table1[[#This Row],[S0_1]:[S2_1]],Table1[[#This Row],[S0_1]:[S2_1]],"&gt;="&amp;[[#This Row],[L_1]],Table1[[#This Row],[S0_1]:[S2_1]],"&lt;="&amp;[[#This Row],[U_1]])</f>
        <v>0</v>
      </c>
      <c r="W236">
        <f>_xlfn.MAXIFS(Table1[[#This Row],[S0_1]:[S2_1]],Table1[[#This Row],[S0_1]:[S2_1]],"&gt;="&amp;[[#This Row],[L_1]],Table1[[#This Row],[S0_1]:[S2_1]],"&lt;="&amp;[[#This Row],[U_1]])</f>
        <v>0</v>
      </c>
      <c r="X23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3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36">
        <f>IF([[#This Row],[Std_1]]&gt;0,ROUND([[#This Row],[Range_1]]/(6*[[#This Row],[Std_1]]),2),0)</f>
        <v>0</v>
      </c>
      <c r="AA236">
        <f>IF([[#This Row],[Std_1]]&gt;0,ROUND(MIN(ABS([[#This Row],[U_1]]-[[#This Row],[Mean_1]])/(3*[[#This Row],[Std_1]]),ABS([[#This Row],[Mean_1]]-[[#This Row],[L_1]])/(3*[[#This Row],[Std_1]])),2),0)</f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I236">
        <v>231600000</v>
      </c>
      <c r="AJ236">
        <v>231600000</v>
      </c>
      <c r="AK236">
        <v>231600000</v>
      </c>
      <c r="AR236">
        <f>1</f>
        <v>0</v>
      </c>
      <c r="AS236">
        <f>1</f>
        <v>0</v>
      </c>
      <c r="AT23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3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36">
        <f>[[#This Row],[U_2]]-[[#This Row],[L_2]]</f>
        <v>0</v>
      </c>
      <c r="AW236">
        <f>COUNTIF(Table1[[#This Row],[S0_2]:[S1_2]],"&gt;"&amp;[[#This Row],[U_2]])+COUNTIF(Table1[[#This Row],[S0_2]:[S1_2]],"&lt;"&amp;[[#This Row],[L_2]])</f>
        <v>0</v>
      </c>
      <c r="AY236">
        <f>_xlfn.MINIFS(Table1[[#This Row],[S0_2]:[S1_2]],Table1[[#This Row],[S0_2]:[S1_2]],"&gt;="&amp;[[#This Row],[L_2]],Table1[[#This Row],[S0_2]:[S1_2]],"&lt;="&amp;[[#This Row],[U_2]])</f>
        <v>0</v>
      </c>
      <c r="AZ236">
        <f>_xlfn.MAXIFS(Table1[[#This Row],[S0_2]:[S1_2]],Table1[[#This Row],[S0_2]:[S1_2]],"&gt;="&amp;[[#This Row],[L_2]],Table1[[#This Row],[S0_2]:[S1_2]],"&lt;="&amp;[[#This Row],[U_2]])</f>
        <v>0</v>
      </c>
      <c r="BA23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3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36">
        <f>IF([[#This Row],[Std_2]]&gt;0,ROUND([[#This Row],[Range_2]]/(6*[[#This Row],[Std_2]]),2),0)</f>
        <v>0</v>
      </c>
      <c r="BD236">
        <f>IF([[#This Row],[Std_2]]&gt;0,ROUND(MIN(ABS([[#This Row],[U_2]]-[[#This Row],[Mean_2]])/(3*[[#This Row],[Std_2]]),ABS([[#This Row],[Mean_2]]-[[#This Row],[L_2]])/(3*[[#This Row],[Std_2]])),2),0)</f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L236">
        <v>231600000</v>
      </c>
      <c r="BM236">
        <v>231600000</v>
      </c>
      <c r="BO236" t="s">
        <v>73</v>
      </c>
      <c r="BP236" t="s">
        <v>105</v>
      </c>
    </row>
    <row r="237" spans="1:68">
      <c r="A237" t="s">
        <v>353</v>
      </c>
      <c r="B237" t="s">
        <v>116</v>
      </c>
      <c r="C237" t="s">
        <v>152</v>
      </c>
      <c r="D237" t="s">
        <v>282</v>
      </c>
      <c r="O237">
        <f>1</f>
        <v>0</v>
      </c>
      <c r="P237">
        <f>1</f>
        <v>0</v>
      </c>
      <c r="Q23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3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37">
        <f>[[#This Row],[U_1]]-[[#This Row],[L_1]]</f>
        <v>0</v>
      </c>
      <c r="T237">
        <f>COUNTIF(Table1[[#This Row],[S0_1]:[S2_1]],"&gt;"&amp;[[#This Row],[U_1]])+COUNTIF(Table1[[#This Row],[S0_1]:[S2_1]],"&lt;"&amp;[[#This Row],[L_1]])</f>
        <v>0</v>
      </c>
      <c r="V237">
        <f>_xlfn.MINIFS(Table1[[#This Row],[S0_1]:[S2_1]],Table1[[#This Row],[S0_1]:[S2_1]],"&gt;="&amp;[[#This Row],[L_1]],Table1[[#This Row],[S0_1]:[S2_1]],"&lt;="&amp;[[#This Row],[U_1]])</f>
        <v>0</v>
      </c>
      <c r="W237">
        <f>_xlfn.MAXIFS(Table1[[#This Row],[S0_1]:[S2_1]],Table1[[#This Row],[S0_1]:[S2_1]],"&gt;="&amp;[[#This Row],[L_1]],Table1[[#This Row],[S0_1]:[S2_1]],"&lt;="&amp;[[#This Row],[U_1]])</f>
        <v>0</v>
      </c>
      <c r="X23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3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37">
        <f>IF([[#This Row],[Std_1]]&gt;0,ROUND([[#This Row],[Range_1]]/(6*[[#This Row],[Std_1]]),2),0)</f>
        <v>0</v>
      </c>
      <c r="AA237">
        <f>IF([[#This Row],[Std_1]]&gt;0,ROUND(MIN(ABS([[#This Row],[U_1]]-[[#This Row],[Mean_1]])/(3*[[#This Row],[Std_1]]),ABS([[#This Row],[Mean_1]]-[[#This Row],[L_1]])/(3*[[#This Row],[Std_1]])),2),0)</f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I237">
        <v>253300000</v>
      </c>
      <c r="AJ237">
        <v>253300000</v>
      </c>
      <c r="AK237">
        <v>253300000</v>
      </c>
      <c r="AR237">
        <f>1</f>
        <v>0</v>
      </c>
      <c r="AS237">
        <f>1</f>
        <v>0</v>
      </c>
      <c r="AT23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3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37">
        <f>[[#This Row],[U_2]]-[[#This Row],[L_2]]</f>
        <v>0</v>
      </c>
      <c r="AW237">
        <f>COUNTIF(Table1[[#This Row],[S0_2]:[S1_2]],"&gt;"&amp;[[#This Row],[U_2]])+COUNTIF(Table1[[#This Row],[S0_2]:[S1_2]],"&lt;"&amp;[[#This Row],[L_2]])</f>
        <v>0</v>
      </c>
      <c r="AY237">
        <f>_xlfn.MINIFS(Table1[[#This Row],[S0_2]:[S1_2]],Table1[[#This Row],[S0_2]:[S1_2]],"&gt;="&amp;[[#This Row],[L_2]],Table1[[#This Row],[S0_2]:[S1_2]],"&lt;="&amp;[[#This Row],[U_2]])</f>
        <v>0</v>
      </c>
      <c r="AZ237">
        <f>_xlfn.MAXIFS(Table1[[#This Row],[S0_2]:[S1_2]],Table1[[#This Row],[S0_2]:[S1_2]],"&gt;="&amp;[[#This Row],[L_2]],Table1[[#This Row],[S0_2]:[S1_2]],"&lt;="&amp;[[#This Row],[U_2]])</f>
        <v>0</v>
      </c>
      <c r="BA23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3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37">
        <f>IF([[#This Row],[Std_2]]&gt;0,ROUND([[#This Row],[Range_2]]/(6*[[#This Row],[Std_2]]),2),0)</f>
        <v>0</v>
      </c>
      <c r="BD237">
        <f>IF([[#This Row],[Std_2]]&gt;0,ROUND(MIN(ABS([[#This Row],[U_2]]-[[#This Row],[Mean_2]])/(3*[[#This Row],[Std_2]]),ABS([[#This Row],[Mean_2]]-[[#This Row],[L_2]])/(3*[[#This Row],[Std_2]])),2),0)</f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L237">
        <v>253300000</v>
      </c>
      <c r="BM237">
        <v>253300000</v>
      </c>
      <c r="BO237" t="s">
        <v>73</v>
      </c>
      <c r="BP237" t="s">
        <v>108</v>
      </c>
    </row>
    <row r="238" spans="1:68">
      <c r="A238" t="s">
        <v>354</v>
      </c>
      <c r="B238" t="s">
        <v>116</v>
      </c>
      <c r="C238" t="s">
        <v>152</v>
      </c>
      <c r="D238" t="s">
        <v>284</v>
      </c>
      <c r="O238">
        <f>1</f>
        <v>0</v>
      </c>
      <c r="P238">
        <f>1</f>
        <v>0</v>
      </c>
      <c r="Q23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3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38">
        <f>[[#This Row],[U_1]]-[[#This Row],[L_1]]</f>
        <v>0</v>
      </c>
      <c r="T238">
        <f>COUNTIF(Table1[[#This Row],[S0_1]:[S2_1]],"&gt;"&amp;[[#This Row],[U_1]])+COUNTIF(Table1[[#This Row],[S0_1]:[S2_1]],"&lt;"&amp;[[#This Row],[L_1]])</f>
        <v>0</v>
      </c>
      <c r="V238">
        <f>_xlfn.MINIFS(Table1[[#This Row],[S0_1]:[S2_1]],Table1[[#This Row],[S0_1]:[S2_1]],"&gt;="&amp;[[#This Row],[L_1]],Table1[[#This Row],[S0_1]:[S2_1]],"&lt;="&amp;[[#This Row],[U_1]])</f>
        <v>0</v>
      </c>
      <c r="W238">
        <f>_xlfn.MAXIFS(Table1[[#This Row],[S0_1]:[S2_1]],Table1[[#This Row],[S0_1]:[S2_1]],"&gt;="&amp;[[#This Row],[L_1]],Table1[[#This Row],[S0_1]:[S2_1]],"&lt;="&amp;[[#This Row],[U_1]])</f>
        <v>0</v>
      </c>
      <c r="X23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3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38">
        <f>IF([[#This Row],[Std_1]]&gt;0,ROUND([[#This Row],[Range_1]]/(6*[[#This Row],[Std_1]]),2),0)</f>
        <v>0</v>
      </c>
      <c r="AA238">
        <f>IF([[#This Row],[Std_1]]&gt;0,ROUND(MIN(ABS([[#This Row],[U_1]]-[[#This Row],[Mean_1]])/(3*[[#This Row],[Std_1]]),ABS([[#This Row],[Mean_1]]-[[#This Row],[L_1]])/(3*[[#This Row],[Std_1]])),2),0)</f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I238">
        <v>264300000</v>
      </c>
      <c r="AJ238">
        <v>264300000</v>
      </c>
      <c r="AK238">
        <v>264300000</v>
      </c>
      <c r="AR238">
        <f>1</f>
        <v>0</v>
      </c>
      <c r="AS238">
        <f>1</f>
        <v>0</v>
      </c>
      <c r="AT23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3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38">
        <f>[[#This Row],[U_2]]-[[#This Row],[L_2]]</f>
        <v>0</v>
      </c>
      <c r="AW238">
        <f>COUNTIF(Table1[[#This Row],[S0_2]:[S1_2]],"&gt;"&amp;[[#This Row],[U_2]])+COUNTIF(Table1[[#This Row],[S0_2]:[S1_2]],"&lt;"&amp;[[#This Row],[L_2]])</f>
        <v>0</v>
      </c>
      <c r="AY238">
        <f>_xlfn.MINIFS(Table1[[#This Row],[S0_2]:[S1_2]],Table1[[#This Row],[S0_2]:[S1_2]],"&gt;="&amp;[[#This Row],[L_2]],Table1[[#This Row],[S0_2]:[S1_2]],"&lt;="&amp;[[#This Row],[U_2]])</f>
        <v>0</v>
      </c>
      <c r="AZ238">
        <f>_xlfn.MAXIFS(Table1[[#This Row],[S0_2]:[S1_2]],Table1[[#This Row],[S0_2]:[S1_2]],"&gt;="&amp;[[#This Row],[L_2]],Table1[[#This Row],[S0_2]:[S1_2]],"&lt;="&amp;[[#This Row],[U_2]])</f>
        <v>0</v>
      </c>
      <c r="BA23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3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38">
        <f>IF([[#This Row],[Std_2]]&gt;0,ROUND([[#This Row],[Range_2]]/(6*[[#This Row],[Std_2]]),2),0)</f>
        <v>0</v>
      </c>
      <c r="BD238">
        <f>IF([[#This Row],[Std_2]]&gt;0,ROUND(MIN(ABS([[#This Row],[U_2]]-[[#This Row],[Mean_2]])/(3*[[#This Row],[Std_2]]),ABS([[#This Row],[Mean_2]]-[[#This Row],[L_2]])/(3*[[#This Row],[Std_2]])),2),0)</f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L238">
        <v>264300000</v>
      </c>
      <c r="BM238">
        <v>264300000</v>
      </c>
      <c r="BO238" t="s">
        <v>96</v>
      </c>
      <c r="BP238" t="s">
        <v>80</v>
      </c>
    </row>
    <row r="239" spans="1:68">
      <c r="A239" t="s">
        <v>355</v>
      </c>
      <c r="B239" t="s">
        <v>116</v>
      </c>
      <c r="C239" t="s">
        <v>152</v>
      </c>
      <c r="D239" t="s">
        <v>286</v>
      </c>
      <c r="O239">
        <f>1</f>
        <v>0</v>
      </c>
      <c r="P239">
        <f>1</f>
        <v>0</v>
      </c>
      <c r="Q23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3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39">
        <f>[[#This Row],[U_1]]-[[#This Row],[L_1]]</f>
        <v>0</v>
      </c>
      <c r="T239">
        <f>COUNTIF(Table1[[#This Row],[S0_1]:[S2_1]],"&gt;"&amp;[[#This Row],[U_1]])+COUNTIF(Table1[[#This Row],[S0_1]:[S2_1]],"&lt;"&amp;[[#This Row],[L_1]])</f>
        <v>0</v>
      </c>
      <c r="V239">
        <f>_xlfn.MINIFS(Table1[[#This Row],[S0_1]:[S2_1]],Table1[[#This Row],[S0_1]:[S2_1]],"&gt;="&amp;[[#This Row],[L_1]],Table1[[#This Row],[S0_1]:[S2_1]],"&lt;="&amp;[[#This Row],[U_1]])</f>
        <v>0</v>
      </c>
      <c r="W239">
        <f>_xlfn.MAXIFS(Table1[[#This Row],[S0_1]:[S2_1]],Table1[[#This Row],[S0_1]:[S2_1]],"&gt;="&amp;[[#This Row],[L_1]],Table1[[#This Row],[S0_1]:[S2_1]],"&lt;="&amp;[[#This Row],[U_1]])</f>
        <v>0</v>
      </c>
      <c r="X23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3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39">
        <f>IF([[#This Row],[Std_1]]&gt;0,ROUND([[#This Row],[Range_1]]/(6*[[#This Row],[Std_1]]),2),0)</f>
        <v>0</v>
      </c>
      <c r="AA239">
        <f>IF([[#This Row],[Std_1]]&gt;0,ROUND(MIN(ABS([[#This Row],[U_1]]-[[#This Row],[Mean_1]])/(3*[[#This Row],[Std_1]]),ABS([[#This Row],[Mean_1]]-[[#This Row],[L_1]])/(3*[[#This Row],[Std_1]])),2),0)</f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I239">
        <v>254600000</v>
      </c>
      <c r="AJ239">
        <v>254600000</v>
      </c>
      <c r="AK239">
        <v>254600000</v>
      </c>
      <c r="AR239">
        <f>1</f>
        <v>0</v>
      </c>
      <c r="AS239">
        <f>1</f>
        <v>0</v>
      </c>
      <c r="AT23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3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39">
        <f>[[#This Row],[U_2]]-[[#This Row],[L_2]]</f>
        <v>0</v>
      </c>
      <c r="AW239">
        <f>COUNTIF(Table1[[#This Row],[S0_2]:[S1_2]],"&gt;"&amp;[[#This Row],[U_2]])+COUNTIF(Table1[[#This Row],[S0_2]:[S1_2]],"&lt;"&amp;[[#This Row],[L_2]])</f>
        <v>0</v>
      </c>
      <c r="AY239">
        <f>_xlfn.MINIFS(Table1[[#This Row],[S0_2]:[S1_2]],Table1[[#This Row],[S0_2]:[S1_2]],"&gt;="&amp;[[#This Row],[L_2]],Table1[[#This Row],[S0_2]:[S1_2]],"&lt;="&amp;[[#This Row],[U_2]])</f>
        <v>0</v>
      </c>
      <c r="AZ239">
        <f>_xlfn.MAXIFS(Table1[[#This Row],[S0_2]:[S1_2]],Table1[[#This Row],[S0_2]:[S1_2]],"&gt;="&amp;[[#This Row],[L_2]],Table1[[#This Row],[S0_2]:[S1_2]],"&lt;="&amp;[[#This Row],[U_2]])</f>
        <v>0</v>
      </c>
      <c r="BA23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3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39">
        <f>IF([[#This Row],[Std_2]]&gt;0,ROUND([[#This Row],[Range_2]]/(6*[[#This Row],[Std_2]]),2),0)</f>
        <v>0</v>
      </c>
      <c r="BD239">
        <f>IF([[#This Row],[Std_2]]&gt;0,ROUND(MIN(ABS([[#This Row],[U_2]]-[[#This Row],[Mean_2]])/(3*[[#This Row],[Std_2]]),ABS([[#This Row],[Mean_2]]-[[#This Row],[L_2]])/(3*[[#This Row],[Std_2]])),2),0)</f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L239">
        <v>254600000</v>
      </c>
      <c r="BM239">
        <v>254600000</v>
      </c>
      <c r="BO239" t="s">
        <v>83</v>
      </c>
      <c r="BP239" t="s">
        <v>108</v>
      </c>
    </row>
    <row r="240" spans="1:68">
      <c r="A240" t="s">
        <v>356</v>
      </c>
      <c r="B240" t="s">
        <v>116</v>
      </c>
      <c r="C240" t="s">
        <v>152</v>
      </c>
      <c r="D240" t="s">
        <v>288</v>
      </c>
      <c r="O240">
        <f>1</f>
        <v>0</v>
      </c>
      <c r="P240">
        <f>1</f>
        <v>0</v>
      </c>
      <c r="Q24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4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40">
        <f>[[#This Row],[U_1]]-[[#This Row],[L_1]]</f>
        <v>0</v>
      </c>
      <c r="T240">
        <f>COUNTIF(Table1[[#This Row],[S0_1]:[S2_1]],"&gt;"&amp;[[#This Row],[U_1]])+COUNTIF(Table1[[#This Row],[S0_1]:[S2_1]],"&lt;"&amp;[[#This Row],[L_1]])</f>
        <v>0</v>
      </c>
      <c r="V240">
        <f>_xlfn.MINIFS(Table1[[#This Row],[S0_1]:[S2_1]],Table1[[#This Row],[S0_1]:[S2_1]],"&gt;="&amp;[[#This Row],[L_1]],Table1[[#This Row],[S0_1]:[S2_1]],"&lt;="&amp;[[#This Row],[U_1]])</f>
        <v>0</v>
      </c>
      <c r="W240">
        <f>_xlfn.MAXIFS(Table1[[#This Row],[S0_1]:[S2_1]],Table1[[#This Row],[S0_1]:[S2_1]],"&gt;="&amp;[[#This Row],[L_1]],Table1[[#This Row],[S0_1]:[S2_1]],"&lt;="&amp;[[#This Row],[U_1]])</f>
        <v>0</v>
      </c>
      <c r="X24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4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40">
        <f>IF([[#This Row],[Std_1]]&gt;0,ROUND([[#This Row],[Range_1]]/(6*[[#This Row],[Std_1]]),2),0)</f>
        <v>0</v>
      </c>
      <c r="AA240">
        <f>IF([[#This Row],[Std_1]]&gt;0,ROUND(MIN(ABS([[#This Row],[U_1]]-[[#This Row],[Mean_1]])/(3*[[#This Row],[Std_1]]),ABS([[#This Row],[Mean_1]]-[[#This Row],[L_1]])/(3*[[#This Row],[Std_1]])),2),0)</f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I240">
        <v>233500000</v>
      </c>
      <c r="AJ240">
        <v>233500000</v>
      </c>
      <c r="AK240">
        <v>233500000</v>
      </c>
      <c r="AR240">
        <f>1</f>
        <v>0</v>
      </c>
      <c r="AS240">
        <f>1</f>
        <v>0</v>
      </c>
      <c r="AT24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4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40">
        <f>[[#This Row],[U_2]]-[[#This Row],[L_2]]</f>
        <v>0</v>
      </c>
      <c r="AW240">
        <f>COUNTIF(Table1[[#This Row],[S0_2]:[S1_2]],"&gt;"&amp;[[#This Row],[U_2]])+COUNTIF(Table1[[#This Row],[S0_2]:[S1_2]],"&lt;"&amp;[[#This Row],[L_2]])</f>
        <v>0</v>
      </c>
      <c r="AY240">
        <f>_xlfn.MINIFS(Table1[[#This Row],[S0_2]:[S1_2]],Table1[[#This Row],[S0_2]:[S1_2]],"&gt;="&amp;[[#This Row],[L_2]],Table1[[#This Row],[S0_2]:[S1_2]],"&lt;="&amp;[[#This Row],[U_2]])</f>
        <v>0</v>
      </c>
      <c r="AZ240">
        <f>_xlfn.MAXIFS(Table1[[#This Row],[S0_2]:[S1_2]],Table1[[#This Row],[S0_2]:[S1_2]],"&gt;="&amp;[[#This Row],[L_2]],Table1[[#This Row],[S0_2]:[S1_2]],"&lt;="&amp;[[#This Row],[U_2]])</f>
        <v>0</v>
      </c>
      <c r="BA24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4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40">
        <f>IF([[#This Row],[Std_2]]&gt;0,ROUND([[#This Row],[Range_2]]/(6*[[#This Row],[Std_2]]),2),0)</f>
        <v>0</v>
      </c>
      <c r="BD240">
        <f>IF([[#This Row],[Std_2]]&gt;0,ROUND(MIN(ABS([[#This Row],[U_2]]-[[#This Row],[Mean_2]])/(3*[[#This Row],[Std_2]]),ABS([[#This Row],[Mean_2]]-[[#This Row],[L_2]])/(3*[[#This Row],[Std_2]])),2),0)</f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L240">
        <v>233500000</v>
      </c>
      <c r="BM240">
        <v>233500000</v>
      </c>
      <c r="BO240" t="s">
        <v>83</v>
      </c>
      <c r="BP240" t="s">
        <v>105</v>
      </c>
    </row>
    <row r="241" spans="1:68">
      <c r="A241" t="s">
        <v>357</v>
      </c>
      <c r="B241" t="s">
        <v>134</v>
      </c>
      <c r="C241" t="s">
        <v>152</v>
      </c>
      <c r="D241" t="s">
        <v>256</v>
      </c>
      <c r="O241">
        <f>1</f>
        <v>0</v>
      </c>
      <c r="P241">
        <f>1</f>
        <v>0</v>
      </c>
      <c r="Q24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4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41">
        <f>[[#This Row],[U_1]]-[[#This Row],[L_1]]</f>
        <v>0</v>
      </c>
      <c r="T241">
        <f>COUNTIF(Table1[[#This Row],[S0_1]:[S2_1]],"&gt;"&amp;[[#This Row],[U_1]])+COUNTIF(Table1[[#This Row],[S0_1]:[S2_1]],"&lt;"&amp;[[#This Row],[L_1]])</f>
        <v>0</v>
      </c>
      <c r="V241">
        <f>_xlfn.MINIFS(Table1[[#This Row],[S0_1]:[S2_1]],Table1[[#This Row],[S0_1]:[S2_1]],"&gt;="&amp;[[#This Row],[L_1]],Table1[[#This Row],[S0_1]:[S2_1]],"&lt;="&amp;[[#This Row],[U_1]])</f>
        <v>0</v>
      </c>
      <c r="W241">
        <f>_xlfn.MAXIFS(Table1[[#This Row],[S0_1]:[S2_1]],Table1[[#This Row],[S0_1]:[S2_1]],"&gt;="&amp;[[#This Row],[L_1]],Table1[[#This Row],[S0_1]:[S2_1]],"&lt;="&amp;[[#This Row],[U_1]])</f>
        <v>0</v>
      </c>
      <c r="X24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4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41">
        <f>IF([[#This Row],[Std_1]]&gt;0,ROUND([[#This Row],[Range_1]]/(6*[[#This Row],[Std_1]]),2),0)</f>
        <v>0</v>
      </c>
      <c r="AA241">
        <f>IF([[#This Row],[Std_1]]&gt;0,ROUND(MIN(ABS([[#This Row],[U_1]]-[[#This Row],[Mean_1]])/(3*[[#This Row],[Std_1]]),ABS([[#This Row],[Mean_1]]-[[#This Row],[L_1]])/(3*[[#This Row],[Std_1]])),2),0)</f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I241">
        <v>126000000</v>
      </c>
      <c r="AJ241">
        <v>126000000</v>
      </c>
      <c r="AK241">
        <v>126000000</v>
      </c>
      <c r="AR241">
        <f>1</f>
        <v>0</v>
      </c>
      <c r="AS241">
        <f>1</f>
        <v>0</v>
      </c>
      <c r="AT24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4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41">
        <f>[[#This Row],[U_2]]-[[#This Row],[L_2]]</f>
        <v>0</v>
      </c>
      <c r="AW241">
        <f>COUNTIF(Table1[[#This Row],[S0_2]:[S1_2]],"&gt;"&amp;[[#This Row],[U_2]])+COUNTIF(Table1[[#This Row],[S0_2]:[S1_2]],"&lt;"&amp;[[#This Row],[L_2]])</f>
        <v>0</v>
      </c>
      <c r="AY241">
        <f>_xlfn.MINIFS(Table1[[#This Row],[S0_2]:[S1_2]],Table1[[#This Row],[S0_2]:[S1_2]],"&gt;="&amp;[[#This Row],[L_2]],Table1[[#This Row],[S0_2]:[S1_2]],"&lt;="&amp;[[#This Row],[U_2]])</f>
        <v>0</v>
      </c>
      <c r="AZ241">
        <f>_xlfn.MAXIFS(Table1[[#This Row],[S0_2]:[S1_2]],Table1[[#This Row],[S0_2]:[S1_2]],"&gt;="&amp;[[#This Row],[L_2]],Table1[[#This Row],[S0_2]:[S1_2]],"&lt;="&amp;[[#This Row],[U_2]])</f>
        <v>0</v>
      </c>
      <c r="BA24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4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41">
        <f>IF([[#This Row],[Std_2]]&gt;0,ROUND([[#This Row],[Range_2]]/(6*[[#This Row],[Std_2]]),2),0)</f>
        <v>0</v>
      </c>
      <c r="BD241">
        <f>IF([[#This Row],[Std_2]]&gt;0,ROUND(MIN(ABS([[#This Row],[U_2]]-[[#This Row],[Mean_2]])/(3*[[#This Row],[Std_2]]),ABS([[#This Row],[Mean_2]]-[[#This Row],[L_2]])/(3*[[#This Row],[Std_2]])),2),0)</f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L241">
        <v>126000000</v>
      </c>
      <c r="BM241">
        <v>126000000</v>
      </c>
      <c r="BO241" t="s">
        <v>73</v>
      </c>
      <c r="BP241" t="s">
        <v>74</v>
      </c>
    </row>
    <row r="242" spans="1:68">
      <c r="A242" t="s">
        <v>358</v>
      </c>
      <c r="B242" t="s">
        <v>134</v>
      </c>
      <c r="C242" t="s">
        <v>152</v>
      </c>
      <c r="D242" t="s">
        <v>258</v>
      </c>
      <c r="O242">
        <f>1</f>
        <v>0</v>
      </c>
      <c r="P242">
        <f>1</f>
        <v>0</v>
      </c>
      <c r="Q24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4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42">
        <f>[[#This Row],[U_1]]-[[#This Row],[L_1]]</f>
        <v>0</v>
      </c>
      <c r="T242">
        <f>COUNTIF(Table1[[#This Row],[S0_1]:[S2_1]],"&gt;"&amp;[[#This Row],[U_1]])+COUNTIF(Table1[[#This Row],[S0_1]:[S2_1]],"&lt;"&amp;[[#This Row],[L_1]])</f>
        <v>0</v>
      </c>
      <c r="V242">
        <f>_xlfn.MINIFS(Table1[[#This Row],[S0_1]:[S2_1]],Table1[[#This Row],[S0_1]:[S2_1]],"&gt;="&amp;[[#This Row],[L_1]],Table1[[#This Row],[S0_1]:[S2_1]],"&lt;="&amp;[[#This Row],[U_1]])</f>
        <v>0</v>
      </c>
      <c r="W242">
        <f>_xlfn.MAXIFS(Table1[[#This Row],[S0_1]:[S2_1]],Table1[[#This Row],[S0_1]:[S2_1]],"&gt;="&amp;[[#This Row],[L_1]],Table1[[#This Row],[S0_1]:[S2_1]],"&lt;="&amp;[[#This Row],[U_1]])</f>
        <v>0</v>
      </c>
      <c r="X24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4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42">
        <f>IF([[#This Row],[Std_1]]&gt;0,ROUND([[#This Row],[Range_1]]/(6*[[#This Row],[Std_1]]),2),0)</f>
        <v>0</v>
      </c>
      <c r="AA242">
        <f>IF([[#This Row],[Std_1]]&gt;0,ROUND(MIN(ABS([[#This Row],[U_1]]-[[#This Row],[Mean_1]])/(3*[[#This Row],[Std_1]]),ABS([[#This Row],[Mean_1]]-[[#This Row],[L_1]])/(3*[[#This Row],[Std_1]])),2),0)</f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I242">
        <v>52850000</v>
      </c>
      <c r="AJ242">
        <v>52850000</v>
      </c>
      <c r="AK242">
        <v>52850000</v>
      </c>
      <c r="AR242">
        <f>1</f>
        <v>0</v>
      </c>
      <c r="AS242">
        <f>1</f>
        <v>0</v>
      </c>
      <c r="AT24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4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42">
        <f>[[#This Row],[U_2]]-[[#This Row],[L_2]]</f>
        <v>0</v>
      </c>
      <c r="AW242">
        <f>COUNTIF(Table1[[#This Row],[S0_2]:[S1_2]],"&gt;"&amp;[[#This Row],[U_2]])+COUNTIF(Table1[[#This Row],[S0_2]:[S1_2]],"&lt;"&amp;[[#This Row],[L_2]])</f>
        <v>0</v>
      </c>
      <c r="AY242">
        <f>_xlfn.MINIFS(Table1[[#This Row],[S0_2]:[S1_2]],Table1[[#This Row],[S0_2]:[S1_2]],"&gt;="&amp;[[#This Row],[L_2]],Table1[[#This Row],[S0_2]:[S1_2]],"&lt;="&amp;[[#This Row],[U_2]])</f>
        <v>0</v>
      </c>
      <c r="AZ242">
        <f>_xlfn.MAXIFS(Table1[[#This Row],[S0_2]:[S1_2]],Table1[[#This Row],[S0_2]:[S1_2]],"&gt;="&amp;[[#This Row],[L_2]],Table1[[#This Row],[S0_2]:[S1_2]],"&lt;="&amp;[[#This Row],[U_2]])</f>
        <v>0</v>
      </c>
      <c r="BA24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4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42">
        <f>IF([[#This Row],[Std_2]]&gt;0,ROUND([[#This Row],[Range_2]]/(6*[[#This Row],[Std_2]]),2),0)</f>
        <v>0</v>
      </c>
      <c r="BD242">
        <f>IF([[#This Row],[Std_2]]&gt;0,ROUND(MIN(ABS([[#This Row],[U_2]]-[[#This Row],[Mean_2]])/(3*[[#This Row],[Std_2]]),ABS([[#This Row],[Mean_2]]-[[#This Row],[L_2]])/(3*[[#This Row],[Std_2]])),2),0)</f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L242">
        <v>52850000</v>
      </c>
      <c r="BM242">
        <v>52850000</v>
      </c>
      <c r="BO242" t="s">
        <v>73</v>
      </c>
      <c r="BP242" t="s">
        <v>77</v>
      </c>
    </row>
    <row r="243" spans="1:68">
      <c r="A243" t="s">
        <v>359</v>
      </c>
      <c r="B243" t="s">
        <v>134</v>
      </c>
      <c r="C243" t="s">
        <v>152</v>
      </c>
      <c r="D243" t="s">
        <v>260</v>
      </c>
      <c r="O243">
        <f>1</f>
        <v>0</v>
      </c>
      <c r="P243">
        <f>1</f>
        <v>0</v>
      </c>
      <c r="Q24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4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43">
        <f>[[#This Row],[U_1]]-[[#This Row],[L_1]]</f>
        <v>0</v>
      </c>
      <c r="T243">
        <f>COUNTIF(Table1[[#This Row],[S0_1]:[S2_1]],"&gt;"&amp;[[#This Row],[U_1]])+COUNTIF(Table1[[#This Row],[S0_1]:[S2_1]],"&lt;"&amp;[[#This Row],[L_1]])</f>
        <v>0</v>
      </c>
      <c r="V243">
        <f>_xlfn.MINIFS(Table1[[#This Row],[S0_1]:[S2_1]],Table1[[#This Row],[S0_1]:[S2_1]],"&gt;="&amp;[[#This Row],[L_1]],Table1[[#This Row],[S0_1]:[S2_1]],"&lt;="&amp;[[#This Row],[U_1]])</f>
        <v>0</v>
      </c>
      <c r="W243">
        <f>_xlfn.MAXIFS(Table1[[#This Row],[S0_1]:[S2_1]],Table1[[#This Row],[S0_1]:[S2_1]],"&gt;="&amp;[[#This Row],[L_1]],Table1[[#This Row],[S0_1]:[S2_1]],"&lt;="&amp;[[#This Row],[U_1]])</f>
        <v>0</v>
      </c>
      <c r="X24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4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43">
        <f>IF([[#This Row],[Std_1]]&gt;0,ROUND([[#This Row],[Range_1]]/(6*[[#This Row],[Std_1]]),2),0)</f>
        <v>0</v>
      </c>
      <c r="AA243">
        <f>IF([[#This Row],[Std_1]]&gt;0,ROUND(MIN(ABS([[#This Row],[U_1]]-[[#This Row],[Mean_1]])/(3*[[#This Row],[Std_1]]),ABS([[#This Row],[Mean_1]]-[[#This Row],[L_1]])/(3*[[#This Row],[Std_1]])),2),0)</f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I243">
        <v>193300000</v>
      </c>
      <c r="AJ243">
        <v>193300000</v>
      </c>
      <c r="AK243">
        <v>193300000</v>
      </c>
      <c r="AR243">
        <f>1</f>
        <v>0</v>
      </c>
      <c r="AS243">
        <f>1</f>
        <v>0</v>
      </c>
      <c r="AT24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4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43">
        <f>[[#This Row],[U_2]]-[[#This Row],[L_2]]</f>
        <v>0</v>
      </c>
      <c r="AW243">
        <f>COUNTIF(Table1[[#This Row],[S0_2]:[S1_2]],"&gt;"&amp;[[#This Row],[U_2]])+COUNTIF(Table1[[#This Row],[S0_2]:[S1_2]],"&lt;"&amp;[[#This Row],[L_2]])</f>
        <v>0</v>
      </c>
      <c r="AY243">
        <f>_xlfn.MINIFS(Table1[[#This Row],[S0_2]:[S1_2]],Table1[[#This Row],[S0_2]:[S1_2]],"&gt;="&amp;[[#This Row],[L_2]],Table1[[#This Row],[S0_2]:[S1_2]],"&lt;="&amp;[[#This Row],[U_2]])</f>
        <v>0</v>
      </c>
      <c r="AZ243">
        <f>_xlfn.MAXIFS(Table1[[#This Row],[S0_2]:[S1_2]],Table1[[#This Row],[S0_2]:[S1_2]],"&gt;="&amp;[[#This Row],[L_2]],Table1[[#This Row],[S0_2]:[S1_2]],"&lt;="&amp;[[#This Row],[U_2]])</f>
        <v>0</v>
      </c>
      <c r="BA24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4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43">
        <f>IF([[#This Row],[Std_2]]&gt;0,ROUND([[#This Row],[Range_2]]/(6*[[#This Row],[Std_2]]),2),0)</f>
        <v>0</v>
      </c>
      <c r="BD243">
        <f>IF([[#This Row],[Std_2]]&gt;0,ROUND(MIN(ABS([[#This Row],[U_2]]-[[#This Row],[Mean_2]])/(3*[[#This Row],[Std_2]]),ABS([[#This Row],[Mean_2]]-[[#This Row],[L_2]])/(3*[[#This Row],[Std_2]])),2),0)</f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L243">
        <v>193300000</v>
      </c>
      <c r="BM243">
        <v>193300000</v>
      </c>
      <c r="BO243" t="s">
        <v>73</v>
      </c>
      <c r="BP243" t="s">
        <v>80</v>
      </c>
    </row>
    <row r="244" spans="1:68">
      <c r="A244" t="s">
        <v>360</v>
      </c>
      <c r="B244" t="s">
        <v>134</v>
      </c>
      <c r="C244" t="s">
        <v>152</v>
      </c>
      <c r="D244" t="s">
        <v>262</v>
      </c>
      <c r="O244">
        <f>1</f>
        <v>0</v>
      </c>
      <c r="P244">
        <f>1</f>
        <v>0</v>
      </c>
      <c r="Q24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4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44">
        <f>[[#This Row],[U_1]]-[[#This Row],[L_1]]</f>
        <v>0</v>
      </c>
      <c r="T244">
        <f>COUNTIF(Table1[[#This Row],[S0_1]:[S2_1]],"&gt;"&amp;[[#This Row],[U_1]])+COUNTIF(Table1[[#This Row],[S0_1]:[S2_1]],"&lt;"&amp;[[#This Row],[L_1]])</f>
        <v>0</v>
      </c>
      <c r="V244">
        <f>_xlfn.MINIFS(Table1[[#This Row],[S0_1]:[S2_1]],Table1[[#This Row],[S0_1]:[S2_1]],"&gt;="&amp;[[#This Row],[L_1]],Table1[[#This Row],[S0_1]:[S2_1]],"&lt;="&amp;[[#This Row],[U_1]])</f>
        <v>0</v>
      </c>
      <c r="W244">
        <f>_xlfn.MAXIFS(Table1[[#This Row],[S0_1]:[S2_1]],Table1[[#This Row],[S0_1]:[S2_1]],"&gt;="&amp;[[#This Row],[L_1]],Table1[[#This Row],[S0_1]:[S2_1]],"&lt;="&amp;[[#This Row],[U_1]])</f>
        <v>0</v>
      </c>
      <c r="X24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4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44">
        <f>IF([[#This Row],[Std_1]]&gt;0,ROUND([[#This Row],[Range_1]]/(6*[[#This Row],[Std_1]]),2),0)</f>
        <v>0</v>
      </c>
      <c r="AA244">
        <f>IF([[#This Row],[Std_1]]&gt;0,ROUND(MIN(ABS([[#This Row],[U_1]]-[[#This Row],[Mean_1]])/(3*[[#This Row],[Std_1]]),ABS([[#This Row],[Mean_1]]-[[#This Row],[L_1]])/(3*[[#This Row],[Std_1]])),2),0)</f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I244">
        <v>53170000</v>
      </c>
      <c r="AJ244">
        <v>53170000</v>
      </c>
      <c r="AK244">
        <v>53170000</v>
      </c>
      <c r="AR244">
        <f>1</f>
        <v>0</v>
      </c>
      <c r="AS244">
        <f>1</f>
        <v>0</v>
      </c>
      <c r="AT24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4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44">
        <f>[[#This Row],[U_2]]-[[#This Row],[L_2]]</f>
        <v>0</v>
      </c>
      <c r="AW244">
        <f>COUNTIF(Table1[[#This Row],[S0_2]:[S1_2]],"&gt;"&amp;[[#This Row],[U_2]])+COUNTIF(Table1[[#This Row],[S0_2]:[S1_2]],"&lt;"&amp;[[#This Row],[L_2]])</f>
        <v>0</v>
      </c>
      <c r="AY244">
        <f>_xlfn.MINIFS(Table1[[#This Row],[S0_2]:[S1_2]],Table1[[#This Row],[S0_2]:[S1_2]],"&gt;="&amp;[[#This Row],[L_2]],Table1[[#This Row],[S0_2]:[S1_2]],"&lt;="&amp;[[#This Row],[U_2]])</f>
        <v>0</v>
      </c>
      <c r="AZ244">
        <f>_xlfn.MAXIFS(Table1[[#This Row],[S0_2]:[S1_2]],Table1[[#This Row],[S0_2]:[S1_2]],"&gt;="&amp;[[#This Row],[L_2]],Table1[[#This Row],[S0_2]:[S1_2]],"&lt;="&amp;[[#This Row],[U_2]])</f>
        <v>0</v>
      </c>
      <c r="BA24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4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44">
        <f>IF([[#This Row],[Std_2]]&gt;0,ROUND([[#This Row],[Range_2]]/(6*[[#This Row],[Std_2]]),2),0)</f>
        <v>0</v>
      </c>
      <c r="BD244">
        <f>IF([[#This Row],[Std_2]]&gt;0,ROUND(MIN(ABS([[#This Row],[U_2]]-[[#This Row],[Mean_2]])/(3*[[#This Row],[Std_2]]),ABS([[#This Row],[Mean_2]]-[[#This Row],[L_2]])/(3*[[#This Row],[Std_2]])),2),0)</f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L244">
        <v>53170000</v>
      </c>
      <c r="BM244">
        <v>53170000</v>
      </c>
      <c r="BO244" t="s">
        <v>83</v>
      </c>
      <c r="BP244" t="s">
        <v>77</v>
      </c>
    </row>
    <row r="245" spans="1:68">
      <c r="A245" t="s">
        <v>361</v>
      </c>
      <c r="B245" t="s">
        <v>134</v>
      </c>
      <c r="C245" t="s">
        <v>152</v>
      </c>
      <c r="D245" t="s">
        <v>264</v>
      </c>
      <c r="O245">
        <f>1</f>
        <v>0</v>
      </c>
      <c r="P245">
        <f>1</f>
        <v>0</v>
      </c>
      <c r="Q24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4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45">
        <f>[[#This Row],[U_1]]-[[#This Row],[L_1]]</f>
        <v>0</v>
      </c>
      <c r="T245">
        <f>COUNTIF(Table1[[#This Row],[S0_1]:[S2_1]],"&gt;"&amp;[[#This Row],[U_1]])+COUNTIF(Table1[[#This Row],[S0_1]:[S2_1]],"&lt;"&amp;[[#This Row],[L_1]])</f>
        <v>0</v>
      </c>
      <c r="V245">
        <f>_xlfn.MINIFS(Table1[[#This Row],[S0_1]:[S2_1]],Table1[[#This Row],[S0_1]:[S2_1]],"&gt;="&amp;[[#This Row],[L_1]],Table1[[#This Row],[S0_1]:[S2_1]],"&lt;="&amp;[[#This Row],[U_1]])</f>
        <v>0</v>
      </c>
      <c r="W245">
        <f>_xlfn.MAXIFS(Table1[[#This Row],[S0_1]:[S2_1]],Table1[[#This Row],[S0_1]:[S2_1]],"&gt;="&amp;[[#This Row],[L_1]],Table1[[#This Row],[S0_1]:[S2_1]],"&lt;="&amp;[[#This Row],[U_1]])</f>
        <v>0</v>
      </c>
      <c r="X24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4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45">
        <f>IF([[#This Row],[Std_1]]&gt;0,ROUND([[#This Row],[Range_1]]/(6*[[#This Row],[Std_1]]),2),0)</f>
        <v>0</v>
      </c>
      <c r="AA245">
        <f>IF([[#This Row],[Std_1]]&gt;0,ROUND(MIN(ABS([[#This Row],[U_1]]-[[#This Row],[Mean_1]])/(3*[[#This Row],[Std_1]]),ABS([[#This Row],[Mean_1]]-[[#This Row],[L_1]])/(3*[[#This Row],[Std_1]])),2),0)</f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I245">
        <v>193100000</v>
      </c>
      <c r="AJ245">
        <v>193100000</v>
      </c>
      <c r="AK245">
        <v>193100000</v>
      </c>
      <c r="AR245">
        <f>1</f>
        <v>0</v>
      </c>
      <c r="AS245">
        <f>1</f>
        <v>0</v>
      </c>
      <c r="AT24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4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45">
        <f>[[#This Row],[U_2]]-[[#This Row],[L_2]]</f>
        <v>0</v>
      </c>
      <c r="AW245">
        <f>COUNTIF(Table1[[#This Row],[S0_2]:[S1_2]],"&gt;"&amp;[[#This Row],[U_2]])+COUNTIF(Table1[[#This Row],[S0_2]:[S1_2]],"&lt;"&amp;[[#This Row],[L_2]])</f>
        <v>0</v>
      </c>
      <c r="AY245">
        <f>_xlfn.MINIFS(Table1[[#This Row],[S0_2]:[S1_2]],Table1[[#This Row],[S0_2]:[S1_2]],"&gt;="&amp;[[#This Row],[L_2]],Table1[[#This Row],[S0_2]:[S1_2]],"&lt;="&amp;[[#This Row],[U_2]])</f>
        <v>0</v>
      </c>
      <c r="AZ245">
        <f>_xlfn.MAXIFS(Table1[[#This Row],[S0_2]:[S1_2]],Table1[[#This Row],[S0_2]:[S1_2]],"&gt;="&amp;[[#This Row],[L_2]],Table1[[#This Row],[S0_2]:[S1_2]],"&lt;="&amp;[[#This Row],[U_2]])</f>
        <v>0</v>
      </c>
      <c r="BA24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4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45">
        <f>IF([[#This Row],[Std_2]]&gt;0,ROUND([[#This Row],[Range_2]]/(6*[[#This Row],[Std_2]]),2),0)</f>
        <v>0</v>
      </c>
      <c r="BD245">
        <f>IF([[#This Row],[Std_2]]&gt;0,ROUND(MIN(ABS([[#This Row],[U_2]]-[[#This Row],[Mean_2]])/(3*[[#This Row],[Std_2]]),ABS([[#This Row],[Mean_2]]-[[#This Row],[L_2]])/(3*[[#This Row],[Std_2]])),2),0)</f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L245">
        <v>193100000</v>
      </c>
      <c r="BM245">
        <v>193100000</v>
      </c>
      <c r="BO245" t="s">
        <v>83</v>
      </c>
      <c r="BP245" t="s">
        <v>80</v>
      </c>
    </row>
    <row r="246" spans="1:68">
      <c r="A246" t="s">
        <v>362</v>
      </c>
      <c r="B246" t="s">
        <v>134</v>
      </c>
      <c r="C246" t="s">
        <v>152</v>
      </c>
      <c r="D246" t="s">
        <v>266</v>
      </c>
      <c r="O246">
        <f>1</f>
        <v>0</v>
      </c>
      <c r="P246">
        <f>1</f>
        <v>0</v>
      </c>
      <c r="Q24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4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46">
        <f>[[#This Row],[U_1]]-[[#This Row],[L_1]]</f>
        <v>0</v>
      </c>
      <c r="T246">
        <f>COUNTIF(Table1[[#This Row],[S0_1]:[S2_1]],"&gt;"&amp;[[#This Row],[U_1]])+COUNTIF(Table1[[#This Row],[S0_1]:[S2_1]],"&lt;"&amp;[[#This Row],[L_1]])</f>
        <v>0</v>
      </c>
      <c r="V246">
        <f>_xlfn.MINIFS(Table1[[#This Row],[S0_1]:[S2_1]],Table1[[#This Row],[S0_1]:[S2_1]],"&gt;="&amp;[[#This Row],[L_1]],Table1[[#This Row],[S0_1]:[S2_1]],"&lt;="&amp;[[#This Row],[U_1]])</f>
        <v>0</v>
      </c>
      <c r="W246">
        <f>_xlfn.MAXIFS(Table1[[#This Row],[S0_1]:[S2_1]],Table1[[#This Row],[S0_1]:[S2_1]],"&gt;="&amp;[[#This Row],[L_1]],Table1[[#This Row],[S0_1]:[S2_1]],"&lt;="&amp;[[#This Row],[U_1]])</f>
        <v>0</v>
      </c>
      <c r="X24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4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46">
        <f>IF([[#This Row],[Std_1]]&gt;0,ROUND([[#This Row],[Range_1]]/(6*[[#This Row],[Std_1]]),2),0)</f>
        <v>0</v>
      </c>
      <c r="AA246">
        <f>IF([[#This Row],[Std_1]]&gt;0,ROUND(MIN(ABS([[#This Row],[U_1]]-[[#This Row],[Mean_1]])/(3*[[#This Row],[Std_1]]),ABS([[#This Row],[Mean_1]]-[[#This Row],[L_1]])/(3*[[#This Row],[Std_1]])),2),0)</f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I246">
        <v>125200000</v>
      </c>
      <c r="AJ246">
        <v>125200000</v>
      </c>
      <c r="AK246">
        <v>125200000</v>
      </c>
      <c r="AR246">
        <f>1</f>
        <v>0</v>
      </c>
      <c r="AS246">
        <f>1</f>
        <v>0</v>
      </c>
      <c r="AT24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4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46">
        <f>[[#This Row],[U_2]]-[[#This Row],[L_2]]</f>
        <v>0</v>
      </c>
      <c r="AW246">
        <f>COUNTIF(Table1[[#This Row],[S0_2]:[S1_2]],"&gt;"&amp;[[#This Row],[U_2]])+COUNTIF(Table1[[#This Row],[S0_2]:[S1_2]],"&lt;"&amp;[[#This Row],[L_2]])</f>
        <v>0</v>
      </c>
      <c r="AY246">
        <f>_xlfn.MINIFS(Table1[[#This Row],[S0_2]:[S1_2]],Table1[[#This Row],[S0_2]:[S1_2]],"&gt;="&amp;[[#This Row],[L_2]],Table1[[#This Row],[S0_2]:[S1_2]],"&lt;="&amp;[[#This Row],[U_2]])</f>
        <v>0</v>
      </c>
      <c r="AZ246">
        <f>_xlfn.MAXIFS(Table1[[#This Row],[S0_2]:[S1_2]],Table1[[#This Row],[S0_2]:[S1_2]],"&gt;="&amp;[[#This Row],[L_2]],Table1[[#This Row],[S0_2]:[S1_2]],"&lt;="&amp;[[#This Row],[U_2]])</f>
        <v>0</v>
      </c>
      <c r="BA24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4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46">
        <f>IF([[#This Row],[Std_2]]&gt;0,ROUND([[#This Row],[Range_2]]/(6*[[#This Row],[Std_2]]),2),0)</f>
        <v>0</v>
      </c>
      <c r="BD246">
        <f>IF([[#This Row],[Std_2]]&gt;0,ROUND(MIN(ABS([[#This Row],[U_2]]-[[#This Row],[Mean_2]])/(3*[[#This Row],[Std_2]]),ABS([[#This Row],[Mean_2]]-[[#This Row],[L_2]])/(3*[[#This Row],[Std_2]])),2),0)</f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L246">
        <v>125200000</v>
      </c>
      <c r="BM246">
        <v>125200000</v>
      </c>
      <c r="BO246" t="s">
        <v>83</v>
      </c>
      <c r="BP246" t="s">
        <v>74</v>
      </c>
    </row>
    <row r="247" spans="1:68">
      <c r="A247" t="s">
        <v>363</v>
      </c>
      <c r="B247" t="s">
        <v>134</v>
      </c>
      <c r="C247" t="s">
        <v>152</v>
      </c>
      <c r="D247" t="s">
        <v>268</v>
      </c>
      <c r="O247">
        <f>1</f>
        <v>0</v>
      </c>
      <c r="P247">
        <f>1</f>
        <v>0</v>
      </c>
      <c r="Q24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4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47">
        <f>[[#This Row],[U_1]]-[[#This Row],[L_1]]</f>
        <v>0</v>
      </c>
      <c r="T247">
        <f>COUNTIF(Table1[[#This Row],[S0_1]:[S2_1]],"&gt;"&amp;[[#This Row],[U_1]])+COUNTIF(Table1[[#This Row],[S0_1]:[S2_1]],"&lt;"&amp;[[#This Row],[L_1]])</f>
        <v>0</v>
      </c>
      <c r="V247">
        <f>_xlfn.MINIFS(Table1[[#This Row],[S0_1]:[S2_1]],Table1[[#This Row],[S0_1]:[S2_1]],"&gt;="&amp;[[#This Row],[L_1]],Table1[[#This Row],[S0_1]:[S2_1]],"&lt;="&amp;[[#This Row],[U_1]])</f>
        <v>0</v>
      </c>
      <c r="W247">
        <f>_xlfn.MAXIFS(Table1[[#This Row],[S0_1]:[S2_1]],Table1[[#This Row],[S0_1]:[S2_1]],"&gt;="&amp;[[#This Row],[L_1]],Table1[[#This Row],[S0_1]:[S2_1]],"&lt;="&amp;[[#This Row],[U_1]])</f>
        <v>0</v>
      </c>
      <c r="X24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4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47">
        <f>IF([[#This Row],[Std_1]]&gt;0,ROUND([[#This Row],[Range_1]]/(6*[[#This Row],[Std_1]]),2),0)</f>
        <v>0</v>
      </c>
      <c r="AA247">
        <f>IF([[#This Row],[Std_1]]&gt;0,ROUND(MIN(ABS([[#This Row],[U_1]]-[[#This Row],[Mean_1]])/(3*[[#This Row],[Std_1]]),ABS([[#This Row],[Mean_1]]-[[#This Row],[L_1]])/(3*[[#This Row],[Std_1]])),2),0)</f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I247">
        <v>97860000</v>
      </c>
      <c r="AJ247">
        <v>97860000</v>
      </c>
      <c r="AK247">
        <v>97860000</v>
      </c>
      <c r="AR247">
        <f>1</f>
        <v>0</v>
      </c>
      <c r="AS247">
        <f>1</f>
        <v>0</v>
      </c>
      <c r="AT24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4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47">
        <f>[[#This Row],[U_2]]-[[#This Row],[L_2]]</f>
        <v>0</v>
      </c>
      <c r="AW247">
        <f>COUNTIF(Table1[[#This Row],[S0_2]:[S1_2]],"&gt;"&amp;[[#This Row],[U_2]])+COUNTIF(Table1[[#This Row],[S0_2]:[S1_2]],"&lt;"&amp;[[#This Row],[L_2]])</f>
        <v>0</v>
      </c>
      <c r="AY247">
        <f>_xlfn.MINIFS(Table1[[#This Row],[S0_2]:[S1_2]],Table1[[#This Row],[S0_2]:[S1_2]],"&gt;="&amp;[[#This Row],[L_2]],Table1[[#This Row],[S0_2]:[S1_2]],"&lt;="&amp;[[#This Row],[U_2]])</f>
        <v>0</v>
      </c>
      <c r="AZ247">
        <f>_xlfn.MAXIFS(Table1[[#This Row],[S0_2]:[S1_2]],Table1[[#This Row],[S0_2]:[S1_2]],"&gt;="&amp;[[#This Row],[L_2]],Table1[[#This Row],[S0_2]:[S1_2]],"&lt;="&amp;[[#This Row],[U_2]])</f>
        <v>0</v>
      </c>
      <c r="BA24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4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47">
        <f>IF([[#This Row],[Std_2]]&gt;0,ROUND([[#This Row],[Range_2]]/(6*[[#This Row],[Std_2]]),2),0)</f>
        <v>0</v>
      </c>
      <c r="BD247">
        <f>IF([[#This Row],[Std_2]]&gt;0,ROUND(MIN(ABS([[#This Row],[U_2]]-[[#This Row],[Mean_2]])/(3*[[#This Row],[Std_2]]),ABS([[#This Row],[Mean_2]]-[[#This Row],[L_2]])/(3*[[#This Row],[Std_2]])),2),0)</f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L247">
        <v>97860000</v>
      </c>
      <c r="BM247">
        <v>97860000</v>
      </c>
      <c r="BO247" t="s">
        <v>73</v>
      </c>
      <c r="BP247" t="s">
        <v>90</v>
      </c>
    </row>
    <row r="248" spans="1:68">
      <c r="A248" t="s">
        <v>364</v>
      </c>
      <c r="B248" t="s">
        <v>134</v>
      </c>
      <c r="C248" t="s">
        <v>152</v>
      </c>
      <c r="D248" t="s">
        <v>270</v>
      </c>
      <c r="O248">
        <f>1</f>
        <v>0</v>
      </c>
      <c r="P248">
        <f>1</f>
        <v>0</v>
      </c>
      <c r="Q24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4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48">
        <f>[[#This Row],[U_1]]-[[#This Row],[L_1]]</f>
        <v>0</v>
      </c>
      <c r="T248">
        <f>COUNTIF(Table1[[#This Row],[S0_1]:[S2_1]],"&gt;"&amp;[[#This Row],[U_1]])+COUNTIF(Table1[[#This Row],[S0_1]:[S2_1]],"&lt;"&amp;[[#This Row],[L_1]])</f>
        <v>0</v>
      </c>
      <c r="V248">
        <f>_xlfn.MINIFS(Table1[[#This Row],[S0_1]:[S2_1]],Table1[[#This Row],[S0_1]:[S2_1]],"&gt;="&amp;[[#This Row],[L_1]],Table1[[#This Row],[S0_1]:[S2_1]],"&lt;="&amp;[[#This Row],[U_1]])</f>
        <v>0</v>
      </c>
      <c r="W248">
        <f>_xlfn.MAXIFS(Table1[[#This Row],[S0_1]:[S2_1]],Table1[[#This Row],[S0_1]:[S2_1]],"&gt;="&amp;[[#This Row],[L_1]],Table1[[#This Row],[S0_1]:[S2_1]],"&lt;="&amp;[[#This Row],[U_1]])</f>
        <v>0</v>
      </c>
      <c r="X24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4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48">
        <f>IF([[#This Row],[Std_1]]&gt;0,ROUND([[#This Row],[Range_1]]/(6*[[#This Row],[Std_1]]),2),0)</f>
        <v>0</v>
      </c>
      <c r="AA248">
        <f>IF([[#This Row],[Std_1]]&gt;0,ROUND(MIN(ABS([[#This Row],[U_1]]-[[#This Row],[Mean_1]])/(3*[[#This Row],[Std_1]]),ABS([[#This Row],[Mean_1]]-[[#This Row],[L_1]])/(3*[[#This Row],[Std_1]])),2),0)</f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I248">
        <v>67870000</v>
      </c>
      <c r="AJ248">
        <v>67870000</v>
      </c>
      <c r="AK248">
        <v>67870000</v>
      </c>
      <c r="AR248">
        <f>1</f>
        <v>0</v>
      </c>
      <c r="AS248">
        <f>1</f>
        <v>0</v>
      </c>
      <c r="AT24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4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48">
        <f>[[#This Row],[U_2]]-[[#This Row],[L_2]]</f>
        <v>0</v>
      </c>
      <c r="AW248">
        <f>COUNTIF(Table1[[#This Row],[S0_2]:[S1_2]],"&gt;"&amp;[[#This Row],[U_2]])+COUNTIF(Table1[[#This Row],[S0_2]:[S1_2]],"&lt;"&amp;[[#This Row],[L_2]])</f>
        <v>0</v>
      </c>
      <c r="AY248">
        <f>_xlfn.MINIFS(Table1[[#This Row],[S0_2]:[S1_2]],Table1[[#This Row],[S0_2]:[S1_2]],"&gt;="&amp;[[#This Row],[L_2]],Table1[[#This Row],[S0_2]:[S1_2]],"&lt;="&amp;[[#This Row],[U_2]])</f>
        <v>0</v>
      </c>
      <c r="AZ248">
        <f>_xlfn.MAXIFS(Table1[[#This Row],[S0_2]:[S1_2]],Table1[[#This Row],[S0_2]:[S1_2]],"&gt;="&amp;[[#This Row],[L_2]],Table1[[#This Row],[S0_2]:[S1_2]],"&lt;="&amp;[[#This Row],[U_2]])</f>
        <v>0</v>
      </c>
      <c r="BA24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4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48">
        <f>IF([[#This Row],[Std_2]]&gt;0,ROUND([[#This Row],[Range_2]]/(6*[[#This Row],[Std_2]]),2),0)</f>
        <v>0</v>
      </c>
      <c r="BD248">
        <f>IF([[#This Row],[Std_2]]&gt;0,ROUND(MIN(ABS([[#This Row],[U_2]]-[[#This Row],[Mean_2]])/(3*[[#This Row],[Std_2]]),ABS([[#This Row],[Mean_2]]-[[#This Row],[L_2]])/(3*[[#This Row],[Std_2]])),2),0)</f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L248">
        <v>67870000</v>
      </c>
      <c r="BM248">
        <v>67870000</v>
      </c>
      <c r="BO248" t="s">
        <v>73</v>
      </c>
      <c r="BP248" t="s">
        <v>93</v>
      </c>
    </row>
    <row r="249" spans="1:68">
      <c r="A249" t="s">
        <v>365</v>
      </c>
      <c r="B249" t="s">
        <v>134</v>
      </c>
      <c r="C249" t="s">
        <v>152</v>
      </c>
      <c r="D249" t="s">
        <v>272</v>
      </c>
      <c r="O249">
        <f>1</f>
        <v>0</v>
      </c>
      <c r="P249">
        <f>1</f>
        <v>0</v>
      </c>
      <c r="Q24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4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49">
        <f>[[#This Row],[U_1]]-[[#This Row],[L_1]]</f>
        <v>0</v>
      </c>
      <c r="T249">
        <f>COUNTIF(Table1[[#This Row],[S0_1]:[S2_1]],"&gt;"&amp;[[#This Row],[U_1]])+COUNTIF(Table1[[#This Row],[S0_1]:[S2_1]],"&lt;"&amp;[[#This Row],[L_1]])</f>
        <v>0</v>
      </c>
      <c r="V249">
        <f>_xlfn.MINIFS(Table1[[#This Row],[S0_1]:[S2_1]],Table1[[#This Row],[S0_1]:[S2_1]],"&gt;="&amp;[[#This Row],[L_1]],Table1[[#This Row],[S0_1]:[S2_1]],"&lt;="&amp;[[#This Row],[U_1]])</f>
        <v>0</v>
      </c>
      <c r="W249">
        <f>_xlfn.MAXIFS(Table1[[#This Row],[S0_1]:[S2_1]],Table1[[#This Row],[S0_1]:[S2_1]],"&gt;="&amp;[[#This Row],[L_1]],Table1[[#This Row],[S0_1]:[S2_1]],"&lt;="&amp;[[#This Row],[U_1]])</f>
        <v>0</v>
      </c>
      <c r="X24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4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49">
        <f>IF([[#This Row],[Std_1]]&gt;0,ROUND([[#This Row],[Range_1]]/(6*[[#This Row],[Std_1]]),2),0)</f>
        <v>0</v>
      </c>
      <c r="AA249">
        <f>IF([[#This Row],[Std_1]]&gt;0,ROUND(MIN(ABS([[#This Row],[U_1]]-[[#This Row],[Mean_1]])/(3*[[#This Row],[Std_1]]),ABS([[#This Row],[Mean_1]]-[[#This Row],[L_1]])/(3*[[#This Row],[Std_1]])),2),0)</f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I249">
        <v>53040000</v>
      </c>
      <c r="AJ249">
        <v>53040000</v>
      </c>
      <c r="AK249">
        <v>53040000</v>
      </c>
      <c r="AR249">
        <f>1</f>
        <v>0</v>
      </c>
      <c r="AS249">
        <f>1</f>
        <v>0</v>
      </c>
      <c r="AT24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4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49">
        <f>[[#This Row],[U_2]]-[[#This Row],[L_2]]</f>
        <v>0</v>
      </c>
      <c r="AW249">
        <f>COUNTIF(Table1[[#This Row],[S0_2]:[S1_2]],"&gt;"&amp;[[#This Row],[U_2]])+COUNTIF(Table1[[#This Row],[S0_2]:[S1_2]],"&lt;"&amp;[[#This Row],[L_2]])</f>
        <v>0</v>
      </c>
      <c r="AY249">
        <f>_xlfn.MINIFS(Table1[[#This Row],[S0_2]:[S1_2]],Table1[[#This Row],[S0_2]:[S1_2]],"&gt;="&amp;[[#This Row],[L_2]],Table1[[#This Row],[S0_2]:[S1_2]],"&lt;="&amp;[[#This Row],[U_2]])</f>
        <v>0</v>
      </c>
      <c r="AZ249">
        <f>_xlfn.MAXIFS(Table1[[#This Row],[S0_2]:[S1_2]],Table1[[#This Row],[S0_2]:[S1_2]],"&gt;="&amp;[[#This Row],[L_2]],Table1[[#This Row],[S0_2]:[S1_2]],"&lt;="&amp;[[#This Row],[U_2]])</f>
        <v>0</v>
      </c>
      <c r="BA24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4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49">
        <f>IF([[#This Row],[Std_2]]&gt;0,ROUND([[#This Row],[Range_2]]/(6*[[#This Row],[Std_2]]),2),0)</f>
        <v>0</v>
      </c>
      <c r="BD249">
        <f>IF([[#This Row],[Std_2]]&gt;0,ROUND(MIN(ABS([[#This Row],[U_2]]-[[#This Row],[Mean_2]])/(3*[[#This Row],[Std_2]]),ABS([[#This Row],[Mean_2]]-[[#This Row],[L_2]])/(3*[[#This Row],[Std_2]])),2),0)</f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L249">
        <v>53040000</v>
      </c>
      <c r="BM249">
        <v>53040000</v>
      </c>
      <c r="BO249" t="s">
        <v>96</v>
      </c>
      <c r="BP249" t="s">
        <v>77</v>
      </c>
    </row>
    <row r="250" spans="1:68">
      <c r="A250" t="s">
        <v>366</v>
      </c>
      <c r="B250" t="s">
        <v>134</v>
      </c>
      <c r="C250" t="s">
        <v>152</v>
      </c>
      <c r="D250" t="s">
        <v>274</v>
      </c>
      <c r="O250">
        <f>1</f>
        <v>0</v>
      </c>
      <c r="P250">
        <f>1</f>
        <v>0</v>
      </c>
      <c r="Q25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5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50">
        <f>[[#This Row],[U_1]]-[[#This Row],[L_1]]</f>
        <v>0</v>
      </c>
      <c r="T250">
        <f>COUNTIF(Table1[[#This Row],[S0_1]:[S2_1]],"&gt;"&amp;[[#This Row],[U_1]])+COUNTIF(Table1[[#This Row],[S0_1]:[S2_1]],"&lt;"&amp;[[#This Row],[L_1]])</f>
        <v>0</v>
      </c>
      <c r="V250">
        <f>_xlfn.MINIFS(Table1[[#This Row],[S0_1]:[S2_1]],Table1[[#This Row],[S0_1]:[S2_1]],"&gt;="&amp;[[#This Row],[L_1]],Table1[[#This Row],[S0_1]:[S2_1]],"&lt;="&amp;[[#This Row],[U_1]])</f>
        <v>0</v>
      </c>
      <c r="W250">
        <f>_xlfn.MAXIFS(Table1[[#This Row],[S0_1]:[S2_1]],Table1[[#This Row],[S0_1]:[S2_1]],"&gt;="&amp;[[#This Row],[L_1]],Table1[[#This Row],[S0_1]:[S2_1]],"&lt;="&amp;[[#This Row],[U_1]])</f>
        <v>0</v>
      </c>
      <c r="X25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5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50">
        <f>IF([[#This Row],[Std_1]]&gt;0,ROUND([[#This Row],[Range_1]]/(6*[[#This Row],[Std_1]]),2),0)</f>
        <v>0</v>
      </c>
      <c r="AA250">
        <f>IF([[#This Row],[Std_1]]&gt;0,ROUND(MIN(ABS([[#This Row],[U_1]]-[[#This Row],[Mean_1]])/(3*[[#This Row],[Std_1]]),ABS([[#This Row],[Mean_1]]-[[#This Row],[L_1]])/(3*[[#This Row],[Std_1]])),2),0)</f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I250">
        <v>65700000</v>
      </c>
      <c r="AJ250">
        <v>65700000</v>
      </c>
      <c r="AK250">
        <v>65700000</v>
      </c>
      <c r="AR250">
        <f>1</f>
        <v>0</v>
      </c>
      <c r="AS250">
        <f>1</f>
        <v>0</v>
      </c>
      <c r="AT25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5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50">
        <f>[[#This Row],[U_2]]-[[#This Row],[L_2]]</f>
        <v>0</v>
      </c>
      <c r="AW250">
        <f>COUNTIF(Table1[[#This Row],[S0_2]:[S1_2]],"&gt;"&amp;[[#This Row],[U_2]])+COUNTIF(Table1[[#This Row],[S0_2]:[S1_2]],"&lt;"&amp;[[#This Row],[L_2]])</f>
        <v>0</v>
      </c>
      <c r="AY250">
        <f>_xlfn.MINIFS(Table1[[#This Row],[S0_2]:[S1_2]],Table1[[#This Row],[S0_2]:[S1_2]],"&gt;="&amp;[[#This Row],[L_2]],Table1[[#This Row],[S0_2]:[S1_2]],"&lt;="&amp;[[#This Row],[U_2]])</f>
        <v>0</v>
      </c>
      <c r="AZ250">
        <f>_xlfn.MAXIFS(Table1[[#This Row],[S0_2]:[S1_2]],Table1[[#This Row],[S0_2]:[S1_2]],"&gt;="&amp;[[#This Row],[L_2]],Table1[[#This Row],[S0_2]:[S1_2]],"&lt;="&amp;[[#This Row],[U_2]])</f>
        <v>0</v>
      </c>
      <c r="BA25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5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50">
        <f>IF([[#This Row],[Std_2]]&gt;0,ROUND([[#This Row],[Range_2]]/(6*[[#This Row],[Std_2]]),2),0)</f>
        <v>0</v>
      </c>
      <c r="BD250">
        <f>IF([[#This Row],[Std_2]]&gt;0,ROUND(MIN(ABS([[#This Row],[U_2]]-[[#This Row],[Mean_2]])/(3*[[#This Row],[Std_2]]),ABS([[#This Row],[Mean_2]]-[[#This Row],[L_2]])/(3*[[#This Row],[Std_2]])),2),0)</f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L250">
        <v>65700000</v>
      </c>
      <c r="BM250">
        <v>65700000</v>
      </c>
      <c r="BO250" t="s">
        <v>83</v>
      </c>
      <c r="BP250" t="s">
        <v>93</v>
      </c>
    </row>
    <row r="251" spans="1:68">
      <c r="A251" t="s">
        <v>367</v>
      </c>
      <c r="B251" t="s">
        <v>134</v>
      </c>
      <c r="C251" t="s">
        <v>152</v>
      </c>
      <c r="D251" t="s">
        <v>276</v>
      </c>
      <c r="O251">
        <f>1</f>
        <v>0</v>
      </c>
      <c r="P251">
        <f>1</f>
        <v>0</v>
      </c>
      <c r="Q25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5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51">
        <f>[[#This Row],[U_1]]-[[#This Row],[L_1]]</f>
        <v>0</v>
      </c>
      <c r="T251">
        <f>COUNTIF(Table1[[#This Row],[S0_1]:[S2_1]],"&gt;"&amp;[[#This Row],[U_1]])+COUNTIF(Table1[[#This Row],[S0_1]:[S2_1]],"&lt;"&amp;[[#This Row],[L_1]])</f>
        <v>0</v>
      </c>
      <c r="V251">
        <f>_xlfn.MINIFS(Table1[[#This Row],[S0_1]:[S2_1]],Table1[[#This Row],[S0_1]:[S2_1]],"&gt;="&amp;[[#This Row],[L_1]],Table1[[#This Row],[S0_1]:[S2_1]],"&lt;="&amp;[[#This Row],[U_1]])</f>
        <v>0</v>
      </c>
      <c r="W251">
        <f>_xlfn.MAXIFS(Table1[[#This Row],[S0_1]:[S2_1]],Table1[[#This Row],[S0_1]:[S2_1]],"&gt;="&amp;[[#This Row],[L_1]],Table1[[#This Row],[S0_1]:[S2_1]],"&lt;="&amp;[[#This Row],[U_1]])</f>
        <v>0</v>
      </c>
      <c r="X25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5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51">
        <f>IF([[#This Row],[Std_1]]&gt;0,ROUND([[#This Row],[Range_1]]/(6*[[#This Row],[Std_1]]),2),0)</f>
        <v>0</v>
      </c>
      <c r="AA251">
        <f>IF([[#This Row],[Std_1]]&gt;0,ROUND(MIN(ABS([[#This Row],[U_1]]-[[#This Row],[Mean_1]])/(3*[[#This Row],[Std_1]]),ABS([[#This Row],[Mean_1]]-[[#This Row],[L_1]])/(3*[[#This Row],[Std_1]])),2),0)</f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I251">
        <v>94780000</v>
      </c>
      <c r="AJ251">
        <v>94780000</v>
      </c>
      <c r="AK251">
        <v>94780000</v>
      </c>
      <c r="AR251">
        <f>1</f>
        <v>0</v>
      </c>
      <c r="AS251">
        <f>1</f>
        <v>0</v>
      </c>
      <c r="AT25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5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51">
        <f>[[#This Row],[U_2]]-[[#This Row],[L_2]]</f>
        <v>0</v>
      </c>
      <c r="AW251">
        <f>COUNTIF(Table1[[#This Row],[S0_2]:[S1_2]],"&gt;"&amp;[[#This Row],[U_2]])+COUNTIF(Table1[[#This Row],[S0_2]:[S1_2]],"&lt;"&amp;[[#This Row],[L_2]])</f>
        <v>0</v>
      </c>
      <c r="AY251">
        <f>_xlfn.MINIFS(Table1[[#This Row],[S0_2]:[S1_2]],Table1[[#This Row],[S0_2]:[S1_2]],"&gt;="&amp;[[#This Row],[L_2]],Table1[[#This Row],[S0_2]:[S1_2]],"&lt;="&amp;[[#This Row],[U_2]])</f>
        <v>0</v>
      </c>
      <c r="AZ251">
        <f>_xlfn.MAXIFS(Table1[[#This Row],[S0_2]:[S1_2]],Table1[[#This Row],[S0_2]:[S1_2]],"&gt;="&amp;[[#This Row],[L_2]],Table1[[#This Row],[S0_2]:[S1_2]],"&lt;="&amp;[[#This Row],[U_2]])</f>
        <v>0</v>
      </c>
      <c r="BA25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5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51">
        <f>IF([[#This Row],[Std_2]]&gt;0,ROUND([[#This Row],[Range_2]]/(6*[[#This Row],[Std_2]]),2),0)</f>
        <v>0</v>
      </c>
      <c r="BD251">
        <f>IF([[#This Row],[Std_2]]&gt;0,ROUND(MIN(ABS([[#This Row],[U_2]]-[[#This Row],[Mean_2]])/(3*[[#This Row],[Std_2]]),ABS([[#This Row],[Mean_2]]-[[#This Row],[L_2]])/(3*[[#This Row],[Std_2]])),2),0)</f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L251">
        <v>94780000</v>
      </c>
      <c r="BM251">
        <v>94780000</v>
      </c>
      <c r="BO251" t="s">
        <v>83</v>
      </c>
      <c r="BP251" t="s">
        <v>90</v>
      </c>
    </row>
    <row r="252" spans="1:68">
      <c r="A252" t="s">
        <v>368</v>
      </c>
      <c r="B252" t="s">
        <v>134</v>
      </c>
      <c r="C252" t="s">
        <v>152</v>
      </c>
      <c r="D252" t="s">
        <v>278</v>
      </c>
      <c r="O252">
        <f>1</f>
        <v>0</v>
      </c>
      <c r="P252">
        <f>1</f>
        <v>0</v>
      </c>
      <c r="Q25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5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52">
        <f>[[#This Row],[U_1]]-[[#This Row],[L_1]]</f>
        <v>0</v>
      </c>
      <c r="T252">
        <f>COUNTIF(Table1[[#This Row],[S0_1]:[S2_1]],"&gt;"&amp;[[#This Row],[U_1]])+COUNTIF(Table1[[#This Row],[S0_1]:[S2_1]],"&lt;"&amp;[[#This Row],[L_1]])</f>
        <v>0</v>
      </c>
      <c r="V252">
        <f>_xlfn.MINIFS(Table1[[#This Row],[S0_1]:[S2_1]],Table1[[#This Row],[S0_1]:[S2_1]],"&gt;="&amp;[[#This Row],[L_1]],Table1[[#This Row],[S0_1]:[S2_1]],"&lt;="&amp;[[#This Row],[U_1]])</f>
        <v>0</v>
      </c>
      <c r="W252">
        <f>_xlfn.MAXIFS(Table1[[#This Row],[S0_1]:[S2_1]],Table1[[#This Row],[S0_1]:[S2_1]],"&gt;="&amp;[[#This Row],[L_1]],Table1[[#This Row],[S0_1]:[S2_1]],"&lt;="&amp;[[#This Row],[U_1]])</f>
        <v>0</v>
      </c>
      <c r="X25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5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52">
        <f>IF([[#This Row],[Std_1]]&gt;0,ROUND([[#This Row],[Range_1]]/(6*[[#This Row],[Std_1]]),2),0)</f>
        <v>0</v>
      </c>
      <c r="AA252">
        <f>IF([[#This Row],[Std_1]]&gt;0,ROUND(MIN(ABS([[#This Row],[U_1]]-[[#This Row],[Mean_1]])/(3*[[#This Row],[Std_1]]),ABS([[#This Row],[Mean_1]]-[[#This Row],[L_1]])/(3*[[#This Row],[Std_1]])),2),0)</f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I252">
        <v>123300000</v>
      </c>
      <c r="AJ252">
        <v>123300000</v>
      </c>
      <c r="AK252">
        <v>123300000</v>
      </c>
      <c r="AR252">
        <f>1</f>
        <v>0</v>
      </c>
      <c r="AS252">
        <f>1</f>
        <v>0</v>
      </c>
      <c r="AT25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5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52">
        <f>[[#This Row],[U_2]]-[[#This Row],[L_2]]</f>
        <v>0</v>
      </c>
      <c r="AW252">
        <f>COUNTIF(Table1[[#This Row],[S0_2]:[S1_2]],"&gt;"&amp;[[#This Row],[U_2]])+COUNTIF(Table1[[#This Row],[S0_2]:[S1_2]],"&lt;"&amp;[[#This Row],[L_2]])</f>
        <v>0</v>
      </c>
      <c r="AY252">
        <f>_xlfn.MINIFS(Table1[[#This Row],[S0_2]:[S1_2]],Table1[[#This Row],[S0_2]:[S1_2]],"&gt;="&amp;[[#This Row],[L_2]],Table1[[#This Row],[S0_2]:[S1_2]],"&lt;="&amp;[[#This Row],[U_2]])</f>
        <v>0</v>
      </c>
      <c r="AZ252">
        <f>_xlfn.MAXIFS(Table1[[#This Row],[S0_2]:[S1_2]],Table1[[#This Row],[S0_2]:[S1_2]],"&gt;="&amp;[[#This Row],[L_2]],Table1[[#This Row],[S0_2]:[S1_2]],"&lt;="&amp;[[#This Row],[U_2]])</f>
        <v>0</v>
      </c>
      <c r="BA25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5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52">
        <f>IF([[#This Row],[Std_2]]&gt;0,ROUND([[#This Row],[Range_2]]/(6*[[#This Row],[Std_2]]),2),0)</f>
        <v>0</v>
      </c>
      <c r="BD252">
        <f>IF([[#This Row],[Std_2]]&gt;0,ROUND(MIN(ABS([[#This Row],[U_2]]-[[#This Row],[Mean_2]])/(3*[[#This Row],[Std_2]]),ABS([[#This Row],[Mean_2]]-[[#This Row],[L_2]])/(3*[[#This Row],[Std_2]])),2),0)</f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L252">
        <v>123300000</v>
      </c>
      <c r="BM252">
        <v>123300000</v>
      </c>
      <c r="BO252" t="s">
        <v>96</v>
      </c>
      <c r="BP252" t="s">
        <v>74</v>
      </c>
    </row>
    <row r="253" spans="1:68">
      <c r="A253" t="s">
        <v>369</v>
      </c>
      <c r="B253" t="s">
        <v>134</v>
      </c>
      <c r="C253" t="s">
        <v>152</v>
      </c>
      <c r="D253" t="s">
        <v>280</v>
      </c>
      <c r="O253">
        <f>1</f>
        <v>0</v>
      </c>
      <c r="P253">
        <f>1</f>
        <v>0</v>
      </c>
      <c r="Q25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5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53">
        <f>[[#This Row],[U_1]]-[[#This Row],[L_1]]</f>
        <v>0</v>
      </c>
      <c r="T253">
        <f>COUNTIF(Table1[[#This Row],[S0_1]:[S2_1]],"&gt;"&amp;[[#This Row],[U_1]])+COUNTIF(Table1[[#This Row],[S0_1]:[S2_1]],"&lt;"&amp;[[#This Row],[L_1]])</f>
        <v>0</v>
      </c>
      <c r="V253">
        <f>_xlfn.MINIFS(Table1[[#This Row],[S0_1]:[S2_1]],Table1[[#This Row],[S0_1]:[S2_1]],"&gt;="&amp;[[#This Row],[L_1]],Table1[[#This Row],[S0_1]:[S2_1]],"&lt;="&amp;[[#This Row],[U_1]])</f>
        <v>0</v>
      </c>
      <c r="W253">
        <f>_xlfn.MAXIFS(Table1[[#This Row],[S0_1]:[S2_1]],Table1[[#This Row],[S0_1]:[S2_1]],"&gt;="&amp;[[#This Row],[L_1]],Table1[[#This Row],[S0_1]:[S2_1]],"&lt;="&amp;[[#This Row],[U_1]])</f>
        <v>0</v>
      </c>
      <c r="X25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5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53">
        <f>IF([[#This Row],[Std_1]]&gt;0,ROUND([[#This Row],[Range_1]]/(6*[[#This Row],[Std_1]]),2),0)</f>
        <v>0</v>
      </c>
      <c r="AA253">
        <f>IF([[#This Row],[Std_1]]&gt;0,ROUND(MIN(ABS([[#This Row],[U_1]]-[[#This Row],[Mean_1]])/(3*[[#This Row],[Std_1]]),ABS([[#This Row],[Mean_1]]-[[#This Row],[L_1]])/(3*[[#This Row],[Std_1]])),2),0)</f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I253">
        <v>151500000</v>
      </c>
      <c r="AJ253">
        <v>151500000</v>
      </c>
      <c r="AK253">
        <v>151500000</v>
      </c>
      <c r="AR253">
        <f>1</f>
        <v>0</v>
      </c>
      <c r="AS253">
        <f>1</f>
        <v>0</v>
      </c>
      <c r="AT25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5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53">
        <f>[[#This Row],[U_2]]-[[#This Row],[L_2]]</f>
        <v>0</v>
      </c>
      <c r="AW253">
        <f>COUNTIF(Table1[[#This Row],[S0_2]:[S1_2]],"&gt;"&amp;[[#This Row],[U_2]])+COUNTIF(Table1[[#This Row],[S0_2]:[S1_2]],"&lt;"&amp;[[#This Row],[L_2]])</f>
        <v>0</v>
      </c>
      <c r="AY253">
        <f>_xlfn.MINIFS(Table1[[#This Row],[S0_2]:[S1_2]],Table1[[#This Row],[S0_2]:[S1_2]],"&gt;="&amp;[[#This Row],[L_2]],Table1[[#This Row],[S0_2]:[S1_2]],"&lt;="&amp;[[#This Row],[U_2]])</f>
        <v>0</v>
      </c>
      <c r="AZ253">
        <f>_xlfn.MAXIFS(Table1[[#This Row],[S0_2]:[S1_2]],Table1[[#This Row],[S0_2]:[S1_2]],"&gt;="&amp;[[#This Row],[L_2]],Table1[[#This Row],[S0_2]:[S1_2]],"&lt;="&amp;[[#This Row],[U_2]])</f>
        <v>0</v>
      </c>
      <c r="BA25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5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53">
        <f>IF([[#This Row],[Std_2]]&gt;0,ROUND([[#This Row],[Range_2]]/(6*[[#This Row],[Std_2]]),2),0)</f>
        <v>0</v>
      </c>
      <c r="BD253">
        <f>IF([[#This Row],[Std_2]]&gt;0,ROUND(MIN(ABS([[#This Row],[U_2]]-[[#This Row],[Mean_2]])/(3*[[#This Row],[Std_2]]),ABS([[#This Row],[Mean_2]]-[[#This Row],[L_2]])/(3*[[#This Row],[Std_2]])),2),0)</f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L253">
        <v>151500000</v>
      </c>
      <c r="BM253">
        <v>151500000</v>
      </c>
      <c r="BO253" t="s">
        <v>73</v>
      </c>
      <c r="BP253" t="s">
        <v>105</v>
      </c>
    </row>
    <row r="254" spans="1:68">
      <c r="A254" t="s">
        <v>370</v>
      </c>
      <c r="B254" t="s">
        <v>134</v>
      </c>
      <c r="C254" t="s">
        <v>152</v>
      </c>
      <c r="D254" t="s">
        <v>282</v>
      </c>
      <c r="O254">
        <f>1</f>
        <v>0</v>
      </c>
      <c r="P254">
        <f>1</f>
        <v>0</v>
      </c>
      <c r="Q25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5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54">
        <f>[[#This Row],[U_1]]-[[#This Row],[L_1]]</f>
        <v>0</v>
      </c>
      <c r="T254">
        <f>COUNTIF(Table1[[#This Row],[S0_1]:[S2_1]],"&gt;"&amp;[[#This Row],[U_1]])+COUNTIF(Table1[[#This Row],[S0_1]:[S2_1]],"&lt;"&amp;[[#This Row],[L_1]])</f>
        <v>0</v>
      </c>
      <c r="V254">
        <f>_xlfn.MINIFS(Table1[[#This Row],[S0_1]:[S2_1]],Table1[[#This Row],[S0_1]:[S2_1]],"&gt;="&amp;[[#This Row],[L_1]],Table1[[#This Row],[S0_1]:[S2_1]],"&lt;="&amp;[[#This Row],[U_1]])</f>
        <v>0</v>
      </c>
      <c r="W254">
        <f>_xlfn.MAXIFS(Table1[[#This Row],[S0_1]:[S2_1]],Table1[[#This Row],[S0_1]:[S2_1]],"&gt;="&amp;[[#This Row],[L_1]],Table1[[#This Row],[S0_1]:[S2_1]],"&lt;="&amp;[[#This Row],[U_1]])</f>
        <v>0</v>
      </c>
      <c r="X25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5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54">
        <f>IF([[#This Row],[Std_1]]&gt;0,ROUND([[#This Row],[Range_1]]/(6*[[#This Row],[Std_1]]),2),0)</f>
        <v>0</v>
      </c>
      <c r="AA254">
        <f>IF([[#This Row],[Std_1]]&gt;0,ROUND(MIN(ABS([[#This Row],[U_1]]-[[#This Row],[Mean_1]])/(3*[[#This Row],[Std_1]]),ABS([[#This Row],[Mean_1]]-[[#This Row],[L_1]])/(3*[[#This Row],[Std_1]])),2),0)</f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I254">
        <v>179200000</v>
      </c>
      <c r="AJ254">
        <v>179200000</v>
      </c>
      <c r="AK254">
        <v>179200000</v>
      </c>
      <c r="AR254">
        <f>1</f>
        <v>0</v>
      </c>
      <c r="AS254">
        <f>1</f>
        <v>0</v>
      </c>
      <c r="AT25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5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54">
        <f>[[#This Row],[U_2]]-[[#This Row],[L_2]]</f>
        <v>0</v>
      </c>
      <c r="AW254">
        <f>COUNTIF(Table1[[#This Row],[S0_2]:[S1_2]],"&gt;"&amp;[[#This Row],[U_2]])+COUNTIF(Table1[[#This Row],[S0_2]:[S1_2]],"&lt;"&amp;[[#This Row],[L_2]])</f>
        <v>0</v>
      </c>
      <c r="AY254">
        <f>_xlfn.MINIFS(Table1[[#This Row],[S0_2]:[S1_2]],Table1[[#This Row],[S0_2]:[S1_2]],"&gt;="&amp;[[#This Row],[L_2]],Table1[[#This Row],[S0_2]:[S1_2]],"&lt;="&amp;[[#This Row],[U_2]])</f>
        <v>0</v>
      </c>
      <c r="AZ254">
        <f>_xlfn.MAXIFS(Table1[[#This Row],[S0_2]:[S1_2]],Table1[[#This Row],[S0_2]:[S1_2]],"&gt;="&amp;[[#This Row],[L_2]],Table1[[#This Row],[S0_2]:[S1_2]],"&lt;="&amp;[[#This Row],[U_2]])</f>
        <v>0</v>
      </c>
      <c r="BA25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5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54">
        <f>IF([[#This Row],[Std_2]]&gt;0,ROUND([[#This Row],[Range_2]]/(6*[[#This Row],[Std_2]]),2),0)</f>
        <v>0</v>
      </c>
      <c r="BD254">
        <f>IF([[#This Row],[Std_2]]&gt;0,ROUND(MIN(ABS([[#This Row],[U_2]]-[[#This Row],[Mean_2]])/(3*[[#This Row],[Std_2]]),ABS([[#This Row],[Mean_2]]-[[#This Row],[L_2]])/(3*[[#This Row],[Std_2]])),2),0)</f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L254">
        <v>179200000</v>
      </c>
      <c r="BM254">
        <v>179200000</v>
      </c>
      <c r="BO254" t="s">
        <v>73</v>
      </c>
      <c r="BP254" t="s">
        <v>108</v>
      </c>
    </row>
    <row r="255" spans="1:68">
      <c r="A255" t="s">
        <v>371</v>
      </c>
      <c r="B255" t="s">
        <v>134</v>
      </c>
      <c r="C255" t="s">
        <v>152</v>
      </c>
      <c r="D255" t="s">
        <v>284</v>
      </c>
      <c r="O255">
        <f>1</f>
        <v>0</v>
      </c>
      <c r="P255">
        <f>1</f>
        <v>0</v>
      </c>
      <c r="Q25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5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55">
        <f>[[#This Row],[U_1]]-[[#This Row],[L_1]]</f>
        <v>0</v>
      </c>
      <c r="T255">
        <f>COUNTIF(Table1[[#This Row],[S0_1]:[S2_1]],"&gt;"&amp;[[#This Row],[U_1]])+COUNTIF(Table1[[#This Row],[S0_1]:[S2_1]],"&lt;"&amp;[[#This Row],[L_1]])</f>
        <v>0</v>
      </c>
      <c r="V255">
        <f>_xlfn.MINIFS(Table1[[#This Row],[S0_1]:[S2_1]],Table1[[#This Row],[S0_1]:[S2_1]],"&gt;="&amp;[[#This Row],[L_1]],Table1[[#This Row],[S0_1]:[S2_1]],"&lt;="&amp;[[#This Row],[U_1]])</f>
        <v>0</v>
      </c>
      <c r="W255">
        <f>_xlfn.MAXIFS(Table1[[#This Row],[S0_1]:[S2_1]],Table1[[#This Row],[S0_1]:[S2_1]],"&gt;="&amp;[[#This Row],[L_1]],Table1[[#This Row],[S0_1]:[S2_1]],"&lt;="&amp;[[#This Row],[U_1]])</f>
        <v>0</v>
      </c>
      <c r="X25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5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55">
        <f>IF([[#This Row],[Std_1]]&gt;0,ROUND([[#This Row],[Range_1]]/(6*[[#This Row],[Std_1]]),2),0)</f>
        <v>0</v>
      </c>
      <c r="AA255">
        <f>IF([[#This Row],[Std_1]]&gt;0,ROUND(MIN(ABS([[#This Row],[U_1]]-[[#This Row],[Mean_1]])/(3*[[#This Row],[Std_1]]),ABS([[#This Row],[Mean_1]]-[[#This Row],[L_1]])/(3*[[#This Row],[Std_1]])),2),0)</f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I255">
        <v>192800000</v>
      </c>
      <c r="AJ255">
        <v>192800000</v>
      </c>
      <c r="AK255">
        <v>192800000</v>
      </c>
      <c r="AR255">
        <f>1</f>
        <v>0</v>
      </c>
      <c r="AS255">
        <f>1</f>
        <v>0</v>
      </c>
      <c r="AT25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5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55">
        <f>[[#This Row],[U_2]]-[[#This Row],[L_2]]</f>
        <v>0</v>
      </c>
      <c r="AW255">
        <f>COUNTIF(Table1[[#This Row],[S0_2]:[S1_2]],"&gt;"&amp;[[#This Row],[U_2]])+COUNTIF(Table1[[#This Row],[S0_2]:[S1_2]],"&lt;"&amp;[[#This Row],[L_2]])</f>
        <v>0</v>
      </c>
      <c r="AY255">
        <f>_xlfn.MINIFS(Table1[[#This Row],[S0_2]:[S1_2]],Table1[[#This Row],[S0_2]:[S1_2]],"&gt;="&amp;[[#This Row],[L_2]],Table1[[#This Row],[S0_2]:[S1_2]],"&lt;="&amp;[[#This Row],[U_2]])</f>
        <v>0</v>
      </c>
      <c r="AZ255">
        <f>_xlfn.MAXIFS(Table1[[#This Row],[S0_2]:[S1_2]],Table1[[#This Row],[S0_2]:[S1_2]],"&gt;="&amp;[[#This Row],[L_2]],Table1[[#This Row],[S0_2]:[S1_2]],"&lt;="&amp;[[#This Row],[U_2]])</f>
        <v>0</v>
      </c>
      <c r="BA25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5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55">
        <f>IF([[#This Row],[Std_2]]&gt;0,ROUND([[#This Row],[Range_2]]/(6*[[#This Row],[Std_2]]),2),0)</f>
        <v>0</v>
      </c>
      <c r="BD255">
        <f>IF([[#This Row],[Std_2]]&gt;0,ROUND(MIN(ABS([[#This Row],[U_2]]-[[#This Row],[Mean_2]])/(3*[[#This Row],[Std_2]]),ABS([[#This Row],[Mean_2]]-[[#This Row],[L_2]])/(3*[[#This Row],[Std_2]])),2),0)</f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L255">
        <v>192800000</v>
      </c>
      <c r="BM255">
        <v>192800000</v>
      </c>
      <c r="BO255" t="s">
        <v>96</v>
      </c>
      <c r="BP255" t="s">
        <v>80</v>
      </c>
    </row>
    <row r="256" spans="1:68">
      <c r="A256" t="s">
        <v>372</v>
      </c>
      <c r="B256" t="s">
        <v>134</v>
      </c>
      <c r="C256" t="s">
        <v>152</v>
      </c>
      <c r="D256" t="s">
        <v>286</v>
      </c>
      <c r="O256">
        <f>1</f>
        <v>0</v>
      </c>
      <c r="P256">
        <f>1</f>
        <v>0</v>
      </c>
      <c r="Q25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5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56">
        <f>[[#This Row],[U_1]]-[[#This Row],[L_1]]</f>
        <v>0</v>
      </c>
      <c r="T256">
        <f>COUNTIF(Table1[[#This Row],[S0_1]:[S2_1]],"&gt;"&amp;[[#This Row],[U_1]])+COUNTIF(Table1[[#This Row],[S0_1]:[S2_1]],"&lt;"&amp;[[#This Row],[L_1]])</f>
        <v>0</v>
      </c>
      <c r="V256">
        <f>_xlfn.MINIFS(Table1[[#This Row],[S0_1]:[S2_1]],Table1[[#This Row],[S0_1]:[S2_1]],"&gt;="&amp;[[#This Row],[L_1]],Table1[[#This Row],[S0_1]:[S2_1]],"&lt;="&amp;[[#This Row],[U_1]])</f>
        <v>0</v>
      </c>
      <c r="W256">
        <f>_xlfn.MAXIFS(Table1[[#This Row],[S0_1]:[S2_1]],Table1[[#This Row],[S0_1]:[S2_1]],"&gt;="&amp;[[#This Row],[L_1]],Table1[[#This Row],[S0_1]:[S2_1]],"&lt;="&amp;[[#This Row],[U_1]])</f>
        <v>0</v>
      </c>
      <c r="X25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5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56">
        <f>IF([[#This Row],[Std_1]]&gt;0,ROUND([[#This Row],[Range_1]]/(6*[[#This Row],[Std_1]]),2),0)</f>
        <v>0</v>
      </c>
      <c r="AA256">
        <f>IF([[#This Row],[Std_1]]&gt;0,ROUND(MIN(ABS([[#This Row],[U_1]]-[[#This Row],[Mean_1]])/(3*[[#This Row],[Std_1]]),ABS([[#This Row],[Mean_1]]-[[#This Row],[L_1]])/(3*[[#This Row],[Std_1]])),2),0)</f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I256">
        <v>180700000</v>
      </c>
      <c r="AJ256">
        <v>180700000</v>
      </c>
      <c r="AK256">
        <v>180700000</v>
      </c>
      <c r="AR256">
        <f>1</f>
        <v>0</v>
      </c>
      <c r="AS256">
        <f>1</f>
        <v>0</v>
      </c>
      <c r="AT25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5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56">
        <f>[[#This Row],[U_2]]-[[#This Row],[L_2]]</f>
        <v>0</v>
      </c>
      <c r="AW256">
        <f>COUNTIF(Table1[[#This Row],[S0_2]:[S1_2]],"&gt;"&amp;[[#This Row],[U_2]])+COUNTIF(Table1[[#This Row],[S0_2]:[S1_2]],"&lt;"&amp;[[#This Row],[L_2]])</f>
        <v>0</v>
      </c>
      <c r="AY256">
        <f>_xlfn.MINIFS(Table1[[#This Row],[S0_2]:[S1_2]],Table1[[#This Row],[S0_2]:[S1_2]],"&gt;="&amp;[[#This Row],[L_2]],Table1[[#This Row],[S0_2]:[S1_2]],"&lt;="&amp;[[#This Row],[U_2]])</f>
        <v>0</v>
      </c>
      <c r="AZ256">
        <f>_xlfn.MAXIFS(Table1[[#This Row],[S0_2]:[S1_2]],Table1[[#This Row],[S0_2]:[S1_2]],"&gt;="&amp;[[#This Row],[L_2]],Table1[[#This Row],[S0_2]:[S1_2]],"&lt;="&amp;[[#This Row],[U_2]])</f>
        <v>0</v>
      </c>
      <c r="BA25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5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56">
        <f>IF([[#This Row],[Std_2]]&gt;0,ROUND([[#This Row],[Range_2]]/(6*[[#This Row],[Std_2]]),2),0)</f>
        <v>0</v>
      </c>
      <c r="BD256">
        <f>IF([[#This Row],[Std_2]]&gt;0,ROUND(MIN(ABS([[#This Row],[U_2]]-[[#This Row],[Mean_2]])/(3*[[#This Row],[Std_2]]),ABS([[#This Row],[Mean_2]]-[[#This Row],[L_2]])/(3*[[#This Row],[Std_2]])),2),0)</f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L256">
        <v>180700000</v>
      </c>
      <c r="BM256">
        <v>180700000</v>
      </c>
      <c r="BO256" t="s">
        <v>83</v>
      </c>
      <c r="BP256" t="s">
        <v>108</v>
      </c>
    </row>
    <row r="257" spans="1:68">
      <c r="A257" t="s">
        <v>373</v>
      </c>
      <c r="B257" t="s">
        <v>134</v>
      </c>
      <c r="C257" t="s">
        <v>152</v>
      </c>
      <c r="D257" t="s">
        <v>288</v>
      </c>
      <c r="O257">
        <f>1</f>
        <v>0</v>
      </c>
      <c r="P257">
        <f>1</f>
        <v>0</v>
      </c>
      <c r="Q25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5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57">
        <f>[[#This Row],[U_1]]-[[#This Row],[L_1]]</f>
        <v>0</v>
      </c>
      <c r="T257">
        <f>COUNTIF(Table1[[#This Row],[S0_1]:[S2_1]],"&gt;"&amp;[[#This Row],[U_1]])+COUNTIF(Table1[[#This Row],[S0_1]:[S2_1]],"&lt;"&amp;[[#This Row],[L_1]])</f>
        <v>0</v>
      </c>
      <c r="V257">
        <f>_xlfn.MINIFS(Table1[[#This Row],[S0_1]:[S2_1]],Table1[[#This Row],[S0_1]:[S2_1]],"&gt;="&amp;[[#This Row],[L_1]],Table1[[#This Row],[S0_1]:[S2_1]],"&lt;="&amp;[[#This Row],[U_1]])</f>
        <v>0</v>
      </c>
      <c r="W257">
        <f>_xlfn.MAXIFS(Table1[[#This Row],[S0_1]:[S2_1]],Table1[[#This Row],[S0_1]:[S2_1]],"&gt;="&amp;[[#This Row],[L_1]],Table1[[#This Row],[S0_1]:[S2_1]],"&lt;="&amp;[[#This Row],[U_1]])</f>
        <v>0</v>
      </c>
      <c r="X25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5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57">
        <f>IF([[#This Row],[Std_1]]&gt;0,ROUND([[#This Row],[Range_1]]/(6*[[#This Row],[Std_1]]),2),0)</f>
        <v>0</v>
      </c>
      <c r="AA257">
        <f>IF([[#This Row],[Std_1]]&gt;0,ROUND(MIN(ABS([[#This Row],[U_1]]-[[#This Row],[Mean_1]])/(3*[[#This Row],[Std_1]]),ABS([[#This Row],[Mean_1]]-[[#This Row],[L_1]])/(3*[[#This Row],[Std_1]])),2),0)</f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I257">
        <v>153700000</v>
      </c>
      <c r="AJ257">
        <v>153700000</v>
      </c>
      <c r="AK257">
        <v>153700000</v>
      </c>
      <c r="AR257">
        <f>1</f>
        <v>0</v>
      </c>
      <c r="AS257">
        <f>1</f>
        <v>0</v>
      </c>
      <c r="AT25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5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57">
        <f>[[#This Row],[U_2]]-[[#This Row],[L_2]]</f>
        <v>0</v>
      </c>
      <c r="AW257">
        <f>COUNTIF(Table1[[#This Row],[S0_2]:[S1_2]],"&gt;"&amp;[[#This Row],[U_2]])+COUNTIF(Table1[[#This Row],[S0_2]:[S1_2]],"&lt;"&amp;[[#This Row],[L_2]])</f>
        <v>0</v>
      </c>
      <c r="AY257">
        <f>_xlfn.MINIFS(Table1[[#This Row],[S0_2]:[S1_2]],Table1[[#This Row],[S0_2]:[S1_2]],"&gt;="&amp;[[#This Row],[L_2]],Table1[[#This Row],[S0_2]:[S1_2]],"&lt;="&amp;[[#This Row],[U_2]])</f>
        <v>0</v>
      </c>
      <c r="AZ257">
        <f>_xlfn.MAXIFS(Table1[[#This Row],[S0_2]:[S1_2]],Table1[[#This Row],[S0_2]:[S1_2]],"&gt;="&amp;[[#This Row],[L_2]],Table1[[#This Row],[S0_2]:[S1_2]],"&lt;="&amp;[[#This Row],[U_2]])</f>
        <v>0</v>
      </c>
      <c r="BA25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5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57">
        <f>IF([[#This Row],[Std_2]]&gt;0,ROUND([[#This Row],[Range_2]]/(6*[[#This Row],[Std_2]]),2),0)</f>
        <v>0</v>
      </c>
      <c r="BD257">
        <f>IF([[#This Row],[Std_2]]&gt;0,ROUND(MIN(ABS([[#This Row],[U_2]]-[[#This Row],[Mean_2]])/(3*[[#This Row],[Std_2]]),ABS([[#This Row],[Mean_2]]-[[#This Row],[L_2]])/(3*[[#This Row],[Std_2]])),2),0)</f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L257">
        <v>153700000</v>
      </c>
      <c r="BM257">
        <v>153700000</v>
      </c>
      <c r="BO257" t="s">
        <v>83</v>
      </c>
      <c r="BP257" t="s">
        <v>105</v>
      </c>
    </row>
    <row r="258" spans="1:68">
      <c r="A258" t="s">
        <v>374</v>
      </c>
      <c r="B258" t="s">
        <v>70</v>
      </c>
      <c r="C258" t="s">
        <v>204</v>
      </c>
      <c r="D258" t="s">
        <v>256</v>
      </c>
      <c r="J258">
        <v>0</v>
      </c>
      <c r="L258">
        <v>65535</v>
      </c>
      <c r="N258">
        <v>65535</v>
      </c>
      <c r="O258">
        <f>1</f>
        <v>0</v>
      </c>
      <c r="P258">
        <f>1</f>
        <v>0</v>
      </c>
      <c r="Q25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5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58">
        <f>[[#This Row],[U_1]]-[[#This Row],[L_1]]</f>
        <v>0</v>
      </c>
      <c r="T258">
        <f>COUNTIF(Table1[[#This Row],[S0_1]:[S2_1]],"&gt;"&amp;[[#This Row],[U_1]])+COUNTIF(Table1[[#This Row],[S0_1]:[S2_1]],"&lt;"&amp;[[#This Row],[L_1]])</f>
        <v>0</v>
      </c>
      <c r="V258">
        <f>_xlfn.MINIFS(Table1[[#This Row],[S0_1]:[S2_1]],Table1[[#This Row],[S0_1]:[S2_1]],"&gt;="&amp;[[#This Row],[L_1]],Table1[[#This Row],[S0_1]:[S2_1]],"&lt;="&amp;[[#This Row],[U_1]])</f>
        <v>0</v>
      </c>
      <c r="W258">
        <f>_xlfn.MAXIFS(Table1[[#This Row],[S0_1]:[S2_1]],Table1[[#This Row],[S0_1]:[S2_1]],"&gt;="&amp;[[#This Row],[L_1]],Table1[[#This Row],[S0_1]:[S2_1]],"&lt;="&amp;[[#This Row],[U_1]])</f>
        <v>0</v>
      </c>
      <c r="X25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5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58">
        <f>IF([[#This Row],[Std_1]]&gt;0,ROUND([[#This Row],[Range_1]]/(6*[[#This Row],[Std_1]]),2),0)</f>
        <v>0</v>
      </c>
      <c r="AA258">
        <f>IF([[#This Row],[Std_1]]&gt;0,ROUND(MIN(ABS([[#This Row],[U_1]]-[[#This Row],[Mean_1]])/(3*[[#This Row],[Std_1]]),ABS([[#This Row],[Mean_1]]-[[#This Row],[L_1]])/(3*[[#This Row],[Std_1]])),2),0)</f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I258">
        <v>33397</v>
      </c>
      <c r="AJ258">
        <v>33397</v>
      </c>
      <c r="AK258">
        <v>33397</v>
      </c>
      <c r="AM258">
        <v>0</v>
      </c>
      <c r="AO258">
        <v>65535</v>
      </c>
      <c r="AQ258">
        <v>65535</v>
      </c>
      <c r="AR258">
        <f>1</f>
        <v>0</v>
      </c>
      <c r="AS258">
        <f>1</f>
        <v>0</v>
      </c>
      <c r="AT25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5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58">
        <f>[[#This Row],[U_2]]-[[#This Row],[L_2]]</f>
        <v>0</v>
      </c>
      <c r="AW258">
        <f>COUNTIF(Table1[[#This Row],[S0_2]:[S1_2]],"&gt;"&amp;[[#This Row],[U_2]])+COUNTIF(Table1[[#This Row],[S0_2]:[S1_2]],"&lt;"&amp;[[#This Row],[L_2]])</f>
        <v>0</v>
      </c>
      <c r="AY258">
        <f>_xlfn.MINIFS(Table1[[#This Row],[S0_2]:[S1_2]],Table1[[#This Row],[S0_2]:[S1_2]],"&gt;="&amp;[[#This Row],[L_2]],Table1[[#This Row],[S0_2]:[S1_2]],"&lt;="&amp;[[#This Row],[U_2]])</f>
        <v>0</v>
      </c>
      <c r="AZ258">
        <f>_xlfn.MAXIFS(Table1[[#This Row],[S0_2]:[S1_2]],Table1[[#This Row],[S0_2]:[S1_2]],"&gt;="&amp;[[#This Row],[L_2]],Table1[[#This Row],[S0_2]:[S1_2]],"&lt;="&amp;[[#This Row],[U_2]])</f>
        <v>0</v>
      </c>
      <c r="BA25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5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58">
        <f>IF([[#This Row],[Std_2]]&gt;0,ROUND([[#This Row],[Range_2]]/(6*[[#This Row],[Std_2]]),2),0)</f>
        <v>0</v>
      </c>
      <c r="BD258">
        <f>IF([[#This Row],[Std_2]]&gt;0,ROUND(MIN(ABS([[#This Row],[U_2]]-[[#This Row],[Mean_2]])/(3*[[#This Row],[Std_2]]),ABS([[#This Row],[Mean_2]]-[[#This Row],[L_2]])/(3*[[#This Row],[Std_2]])),2),0)</f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L258">
        <v>33397</v>
      </c>
      <c r="BM258">
        <v>33397</v>
      </c>
      <c r="BO258" t="s">
        <v>73</v>
      </c>
      <c r="BP258" t="s">
        <v>74</v>
      </c>
    </row>
    <row r="259" spans="1:68">
      <c r="A259" t="s">
        <v>375</v>
      </c>
      <c r="B259" t="s">
        <v>70</v>
      </c>
      <c r="C259" t="s">
        <v>204</v>
      </c>
      <c r="D259" t="s">
        <v>258</v>
      </c>
      <c r="J259">
        <v>0</v>
      </c>
      <c r="L259">
        <v>65535</v>
      </c>
      <c r="N259">
        <v>65535</v>
      </c>
      <c r="O259">
        <f>1</f>
        <v>0</v>
      </c>
      <c r="P259">
        <f>1</f>
        <v>0</v>
      </c>
      <c r="Q25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5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59">
        <f>[[#This Row],[U_1]]-[[#This Row],[L_1]]</f>
        <v>0</v>
      </c>
      <c r="T259">
        <f>COUNTIF(Table1[[#This Row],[S0_1]:[S2_1]],"&gt;"&amp;[[#This Row],[U_1]])+COUNTIF(Table1[[#This Row],[S0_1]:[S2_1]],"&lt;"&amp;[[#This Row],[L_1]])</f>
        <v>0</v>
      </c>
      <c r="V259">
        <f>_xlfn.MINIFS(Table1[[#This Row],[S0_1]:[S2_1]],Table1[[#This Row],[S0_1]:[S2_1]],"&gt;="&amp;[[#This Row],[L_1]],Table1[[#This Row],[S0_1]:[S2_1]],"&lt;="&amp;[[#This Row],[U_1]])</f>
        <v>0</v>
      </c>
      <c r="W259">
        <f>_xlfn.MAXIFS(Table1[[#This Row],[S0_1]:[S2_1]],Table1[[#This Row],[S0_1]:[S2_1]],"&gt;="&amp;[[#This Row],[L_1]],Table1[[#This Row],[S0_1]:[S2_1]],"&lt;="&amp;[[#This Row],[U_1]])</f>
        <v>0</v>
      </c>
      <c r="X25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5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59">
        <f>IF([[#This Row],[Std_1]]&gt;0,ROUND([[#This Row],[Range_1]]/(6*[[#This Row],[Std_1]]),2),0)</f>
        <v>0</v>
      </c>
      <c r="AA259">
        <f>IF([[#This Row],[Std_1]]&gt;0,ROUND(MIN(ABS([[#This Row],[U_1]]-[[#This Row],[Mean_1]])/(3*[[#This Row],[Std_1]]),ABS([[#This Row],[Mean_1]]-[[#This Row],[L_1]])/(3*[[#This Row],[Std_1]])),2),0)</f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I259">
        <v>51282</v>
      </c>
      <c r="AJ259">
        <v>51282</v>
      </c>
      <c r="AK259">
        <v>51282</v>
      </c>
      <c r="AM259">
        <v>0</v>
      </c>
      <c r="AO259">
        <v>65535</v>
      </c>
      <c r="AQ259">
        <v>65535</v>
      </c>
      <c r="AR259">
        <f>1</f>
        <v>0</v>
      </c>
      <c r="AS259">
        <f>1</f>
        <v>0</v>
      </c>
      <c r="AT25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5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59">
        <f>[[#This Row],[U_2]]-[[#This Row],[L_2]]</f>
        <v>0</v>
      </c>
      <c r="AW259">
        <f>COUNTIF(Table1[[#This Row],[S0_2]:[S1_2]],"&gt;"&amp;[[#This Row],[U_2]])+COUNTIF(Table1[[#This Row],[S0_2]:[S1_2]],"&lt;"&amp;[[#This Row],[L_2]])</f>
        <v>0</v>
      </c>
      <c r="AY259">
        <f>_xlfn.MINIFS(Table1[[#This Row],[S0_2]:[S1_2]],Table1[[#This Row],[S0_2]:[S1_2]],"&gt;="&amp;[[#This Row],[L_2]],Table1[[#This Row],[S0_2]:[S1_2]],"&lt;="&amp;[[#This Row],[U_2]])</f>
        <v>0</v>
      </c>
      <c r="AZ259">
        <f>_xlfn.MAXIFS(Table1[[#This Row],[S0_2]:[S1_2]],Table1[[#This Row],[S0_2]:[S1_2]],"&gt;="&amp;[[#This Row],[L_2]],Table1[[#This Row],[S0_2]:[S1_2]],"&lt;="&amp;[[#This Row],[U_2]])</f>
        <v>0</v>
      </c>
      <c r="BA25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5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59">
        <f>IF([[#This Row],[Std_2]]&gt;0,ROUND([[#This Row],[Range_2]]/(6*[[#This Row],[Std_2]]),2),0)</f>
        <v>0</v>
      </c>
      <c r="BD259">
        <f>IF([[#This Row],[Std_2]]&gt;0,ROUND(MIN(ABS([[#This Row],[U_2]]-[[#This Row],[Mean_2]])/(3*[[#This Row],[Std_2]]),ABS([[#This Row],[Mean_2]]-[[#This Row],[L_2]])/(3*[[#This Row],[Std_2]])),2),0)</f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L259">
        <v>51282</v>
      </c>
      <c r="BM259">
        <v>51282</v>
      </c>
      <c r="BO259" t="s">
        <v>73</v>
      </c>
      <c r="BP259" t="s">
        <v>77</v>
      </c>
    </row>
    <row r="260" spans="1:68">
      <c r="A260" t="s">
        <v>376</v>
      </c>
      <c r="B260" t="s">
        <v>70</v>
      </c>
      <c r="C260" t="s">
        <v>204</v>
      </c>
      <c r="D260" t="s">
        <v>260</v>
      </c>
      <c r="J260">
        <v>0</v>
      </c>
      <c r="L260">
        <v>65535</v>
      </c>
      <c r="N260">
        <v>65535</v>
      </c>
      <c r="O260">
        <f>1</f>
        <v>0</v>
      </c>
      <c r="P260">
        <f>1</f>
        <v>0</v>
      </c>
      <c r="Q26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6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60">
        <f>[[#This Row],[U_1]]-[[#This Row],[L_1]]</f>
        <v>0</v>
      </c>
      <c r="T260">
        <f>COUNTIF(Table1[[#This Row],[S0_1]:[S2_1]],"&gt;"&amp;[[#This Row],[U_1]])+COUNTIF(Table1[[#This Row],[S0_1]:[S2_1]],"&lt;"&amp;[[#This Row],[L_1]])</f>
        <v>0</v>
      </c>
      <c r="V260">
        <f>_xlfn.MINIFS(Table1[[#This Row],[S0_1]:[S2_1]],Table1[[#This Row],[S0_1]:[S2_1]],"&gt;="&amp;[[#This Row],[L_1]],Table1[[#This Row],[S0_1]:[S2_1]],"&lt;="&amp;[[#This Row],[U_1]])</f>
        <v>0</v>
      </c>
      <c r="W260">
        <f>_xlfn.MAXIFS(Table1[[#This Row],[S0_1]:[S2_1]],Table1[[#This Row],[S0_1]:[S2_1]],"&gt;="&amp;[[#This Row],[L_1]],Table1[[#This Row],[S0_1]:[S2_1]],"&lt;="&amp;[[#This Row],[U_1]])</f>
        <v>0</v>
      </c>
      <c r="X26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6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60">
        <f>IF([[#This Row],[Std_1]]&gt;0,ROUND([[#This Row],[Range_1]]/(6*[[#This Row],[Std_1]]),2),0)</f>
        <v>0</v>
      </c>
      <c r="AA260">
        <f>IF([[#This Row],[Std_1]]&gt;0,ROUND(MIN(ABS([[#This Row],[U_1]]-[[#This Row],[Mean_1]])/(3*[[#This Row],[Std_1]]),ABS([[#This Row],[Mean_1]]-[[#This Row],[L_1]])/(3*[[#This Row],[Std_1]])),2),0)</f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I260">
        <v>15197</v>
      </c>
      <c r="AJ260">
        <v>15197</v>
      </c>
      <c r="AK260">
        <v>15197</v>
      </c>
      <c r="AM260">
        <v>0</v>
      </c>
      <c r="AO260">
        <v>65535</v>
      </c>
      <c r="AQ260">
        <v>65535</v>
      </c>
      <c r="AR260">
        <f>1</f>
        <v>0</v>
      </c>
      <c r="AS260">
        <f>1</f>
        <v>0</v>
      </c>
      <c r="AT26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6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60">
        <f>[[#This Row],[U_2]]-[[#This Row],[L_2]]</f>
        <v>0</v>
      </c>
      <c r="AW260">
        <f>COUNTIF(Table1[[#This Row],[S0_2]:[S1_2]],"&gt;"&amp;[[#This Row],[U_2]])+COUNTIF(Table1[[#This Row],[S0_2]:[S1_2]],"&lt;"&amp;[[#This Row],[L_2]])</f>
        <v>0</v>
      </c>
      <c r="AY260">
        <f>_xlfn.MINIFS(Table1[[#This Row],[S0_2]:[S1_2]],Table1[[#This Row],[S0_2]:[S1_2]],"&gt;="&amp;[[#This Row],[L_2]],Table1[[#This Row],[S0_2]:[S1_2]],"&lt;="&amp;[[#This Row],[U_2]])</f>
        <v>0</v>
      </c>
      <c r="AZ260">
        <f>_xlfn.MAXIFS(Table1[[#This Row],[S0_2]:[S1_2]],Table1[[#This Row],[S0_2]:[S1_2]],"&gt;="&amp;[[#This Row],[L_2]],Table1[[#This Row],[S0_2]:[S1_2]],"&lt;="&amp;[[#This Row],[U_2]])</f>
        <v>0</v>
      </c>
      <c r="BA26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6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60">
        <f>IF([[#This Row],[Std_2]]&gt;0,ROUND([[#This Row],[Range_2]]/(6*[[#This Row],[Std_2]]),2),0)</f>
        <v>0</v>
      </c>
      <c r="BD260">
        <f>IF([[#This Row],[Std_2]]&gt;0,ROUND(MIN(ABS([[#This Row],[U_2]]-[[#This Row],[Mean_2]])/(3*[[#This Row],[Std_2]]),ABS([[#This Row],[Mean_2]]-[[#This Row],[L_2]])/(3*[[#This Row],[Std_2]])),2),0)</f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L260">
        <v>15197</v>
      </c>
      <c r="BM260">
        <v>15197</v>
      </c>
      <c r="BO260" t="s">
        <v>73</v>
      </c>
      <c r="BP260" t="s">
        <v>80</v>
      </c>
    </row>
    <row r="261" spans="1:68">
      <c r="A261" t="s">
        <v>377</v>
      </c>
      <c r="B261" t="s">
        <v>70</v>
      </c>
      <c r="C261" t="s">
        <v>204</v>
      </c>
      <c r="D261" t="s">
        <v>262</v>
      </c>
      <c r="J261">
        <v>0</v>
      </c>
      <c r="L261">
        <v>65535</v>
      </c>
      <c r="N261">
        <v>65535</v>
      </c>
      <c r="O261">
        <f>1</f>
        <v>0</v>
      </c>
      <c r="P261">
        <f>1</f>
        <v>0</v>
      </c>
      <c r="Q26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6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61">
        <f>[[#This Row],[U_1]]-[[#This Row],[L_1]]</f>
        <v>0</v>
      </c>
      <c r="T261">
        <f>COUNTIF(Table1[[#This Row],[S0_1]:[S2_1]],"&gt;"&amp;[[#This Row],[U_1]])+COUNTIF(Table1[[#This Row],[S0_1]:[S2_1]],"&lt;"&amp;[[#This Row],[L_1]])</f>
        <v>0</v>
      </c>
      <c r="V261">
        <f>_xlfn.MINIFS(Table1[[#This Row],[S0_1]:[S2_1]],Table1[[#This Row],[S0_1]:[S2_1]],"&gt;="&amp;[[#This Row],[L_1]],Table1[[#This Row],[S0_1]:[S2_1]],"&lt;="&amp;[[#This Row],[U_1]])</f>
        <v>0</v>
      </c>
      <c r="W261">
        <f>_xlfn.MAXIFS(Table1[[#This Row],[S0_1]:[S2_1]],Table1[[#This Row],[S0_1]:[S2_1]],"&gt;="&amp;[[#This Row],[L_1]],Table1[[#This Row],[S0_1]:[S2_1]],"&lt;="&amp;[[#This Row],[U_1]])</f>
        <v>0</v>
      </c>
      <c r="X26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6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61">
        <f>IF([[#This Row],[Std_1]]&gt;0,ROUND([[#This Row],[Range_1]]/(6*[[#This Row],[Std_1]]),2),0)</f>
        <v>0</v>
      </c>
      <c r="AA261">
        <f>IF([[#This Row],[Std_1]]&gt;0,ROUND(MIN(ABS([[#This Row],[U_1]]-[[#This Row],[Mean_1]])/(3*[[#This Row],[Std_1]]),ABS([[#This Row],[Mean_1]]-[[#This Row],[L_1]])/(3*[[#This Row],[Std_1]])),2),0)</f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I261">
        <v>51282</v>
      </c>
      <c r="AJ261">
        <v>51282</v>
      </c>
      <c r="AK261">
        <v>51282</v>
      </c>
      <c r="AM261">
        <v>0</v>
      </c>
      <c r="AO261">
        <v>65535</v>
      </c>
      <c r="AQ261">
        <v>65535</v>
      </c>
      <c r="AR261">
        <f>1</f>
        <v>0</v>
      </c>
      <c r="AS261">
        <f>1</f>
        <v>0</v>
      </c>
      <c r="AT26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6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61">
        <f>[[#This Row],[U_2]]-[[#This Row],[L_2]]</f>
        <v>0</v>
      </c>
      <c r="AW261">
        <f>COUNTIF(Table1[[#This Row],[S0_2]:[S1_2]],"&gt;"&amp;[[#This Row],[U_2]])+COUNTIF(Table1[[#This Row],[S0_2]:[S1_2]],"&lt;"&amp;[[#This Row],[L_2]])</f>
        <v>0</v>
      </c>
      <c r="AY261">
        <f>_xlfn.MINIFS(Table1[[#This Row],[S0_2]:[S1_2]],Table1[[#This Row],[S0_2]:[S1_2]],"&gt;="&amp;[[#This Row],[L_2]],Table1[[#This Row],[S0_2]:[S1_2]],"&lt;="&amp;[[#This Row],[U_2]])</f>
        <v>0</v>
      </c>
      <c r="AZ261">
        <f>_xlfn.MAXIFS(Table1[[#This Row],[S0_2]:[S1_2]],Table1[[#This Row],[S0_2]:[S1_2]],"&gt;="&amp;[[#This Row],[L_2]],Table1[[#This Row],[S0_2]:[S1_2]],"&lt;="&amp;[[#This Row],[U_2]])</f>
        <v>0</v>
      </c>
      <c r="BA26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6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61">
        <f>IF([[#This Row],[Std_2]]&gt;0,ROUND([[#This Row],[Range_2]]/(6*[[#This Row],[Std_2]]),2),0)</f>
        <v>0</v>
      </c>
      <c r="BD261">
        <f>IF([[#This Row],[Std_2]]&gt;0,ROUND(MIN(ABS([[#This Row],[U_2]]-[[#This Row],[Mean_2]])/(3*[[#This Row],[Std_2]]),ABS([[#This Row],[Mean_2]]-[[#This Row],[L_2]])/(3*[[#This Row],[Std_2]])),2),0)</f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L261">
        <v>51282</v>
      </c>
      <c r="BM261">
        <v>51282</v>
      </c>
      <c r="BO261" t="s">
        <v>83</v>
      </c>
      <c r="BP261" t="s">
        <v>77</v>
      </c>
    </row>
    <row r="262" spans="1:68">
      <c r="A262" t="s">
        <v>378</v>
      </c>
      <c r="B262" t="s">
        <v>70</v>
      </c>
      <c r="C262" t="s">
        <v>204</v>
      </c>
      <c r="D262" t="s">
        <v>264</v>
      </c>
      <c r="J262">
        <v>0</v>
      </c>
      <c r="L262">
        <v>65535</v>
      </c>
      <c r="N262">
        <v>65535</v>
      </c>
      <c r="O262">
        <f>1</f>
        <v>0</v>
      </c>
      <c r="P262">
        <f>1</f>
        <v>0</v>
      </c>
      <c r="Q26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6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62">
        <f>[[#This Row],[U_1]]-[[#This Row],[L_1]]</f>
        <v>0</v>
      </c>
      <c r="T262">
        <f>COUNTIF(Table1[[#This Row],[S0_1]:[S2_1]],"&gt;"&amp;[[#This Row],[U_1]])+COUNTIF(Table1[[#This Row],[S0_1]:[S2_1]],"&lt;"&amp;[[#This Row],[L_1]])</f>
        <v>0</v>
      </c>
      <c r="V262">
        <f>_xlfn.MINIFS(Table1[[#This Row],[S0_1]:[S2_1]],Table1[[#This Row],[S0_1]:[S2_1]],"&gt;="&amp;[[#This Row],[L_1]],Table1[[#This Row],[S0_1]:[S2_1]],"&lt;="&amp;[[#This Row],[U_1]])</f>
        <v>0</v>
      </c>
      <c r="W262">
        <f>_xlfn.MAXIFS(Table1[[#This Row],[S0_1]:[S2_1]],Table1[[#This Row],[S0_1]:[S2_1]],"&gt;="&amp;[[#This Row],[L_1]],Table1[[#This Row],[S0_1]:[S2_1]],"&lt;="&amp;[[#This Row],[U_1]])</f>
        <v>0</v>
      </c>
      <c r="X26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6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62">
        <f>IF([[#This Row],[Std_1]]&gt;0,ROUND([[#This Row],[Range_1]]/(6*[[#This Row],[Std_1]]),2),0)</f>
        <v>0</v>
      </c>
      <c r="AA262">
        <f>IF([[#This Row],[Std_1]]&gt;0,ROUND(MIN(ABS([[#This Row],[U_1]]-[[#This Row],[Mean_1]])/(3*[[#This Row],[Std_1]]),ABS([[#This Row],[Mean_1]]-[[#This Row],[L_1]])/(3*[[#This Row],[Std_1]])),2),0)</f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I262">
        <v>15197</v>
      </c>
      <c r="AJ262">
        <v>15197</v>
      </c>
      <c r="AK262">
        <v>15197</v>
      </c>
      <c r="AM262">
        <v>0</v>
      </c>
      <c r="AO262">
        <v>65535</v>
      </c>
      <c r="AQ262">
        <v>65535</v>
      </c>
      <c r="AR262">
        <f>1</f>
        <v>0</v>
      </c>
      <c r="AS262">
        <f>1</f>
        <v>0</v>
      </c>
      <c r="AT26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6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62">
        <f>[[#This Row],[U_2]]-[[#This Row],[L_2]]</f>
        <v>0</v>
      </c>
      <c r="AW262">
        <f>COUNTIF(Table1[[#This Row],[S0_2]:[S1_2]],"&gt;"&amp;[[#This Row],[U_2]])+COUNTIF(Table1[[#This Row],[S0_2]:[S1_2]],"&lt;"&amp;[[#This Row],[L_2]])</f>
        <v>0</v>
      </c>
      <c r="AY262">
        <f>_xlfn.MINIFS(Table1[[#This Row],[S0_2]:[S1_2]],Table1[[#This Row],[S0_2]:[S1_2]],"&gt;="&amp;[[#This Row],[L_2]],Table1[[#This Row],[S0_2]:[S1_2]],"&lt;="&amp;[[#This Row],[U_2]])</f>
        <v>0</v>
      </c>
      <c r="AZ262">
        <f>_xlfn.MAXIFS(Table1[[#This Row],[S0_2]:[S1_2]],Table1[[#This Row],[S0_2]:[S1_2]],"&gt;="&amp;[[#This Row],[L_2]],Table1[[#This Row],[S0_2]:[S1_2]],"&lt;="&amp;[[#This Row],[U_2]])</f>
        <v>0</v>
      </c>
      <c r="BA26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6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62">
        <f>IF([[#This Row],[Std_2]]&gt;0,ROUND([[#This Row],[Range_2]]/(6*[[#This Row],[Std_2]]),2),0)</f>
        <v>0</v>
      </c>
      <c r="BD262">
        <f>IF([[#This Row],[Std_2]]&gt;0,ROUND(MIN(ABS([[#This Row],[U_2]]-[[#This Row],[Mean_2]])/(3*[[#This Row],[Std_2]]),ABS([[#This Row],[Mean_2]]-[[#This Row],[L_2]])/(3*[[#This Row],[Std_2]])),2),0)</f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L262">
        <v>15197</v>
      </c>
      <c r="BM262">
        <v>15197</v>
      </c>
      <c r="BO262" t="s">
        <v>83</v>
      </c>
      <c r="BP262" t="s">
        <v>80</v>
      </c>
    </row>
    <row r="263" spans="1:68">
      <c r="A263" t="s">
        <v>379</v>
      </c>
      <c r="B263" t="s">
        <v>70</v>
      </c>
      <c r="C263" t="s">
        <v>204</v>
      </c>
      <c r="D263" t="s">
        <v>266</v>
      </c>
      <c r="J263">
        <v>0</v>
      </c>
      <c r="L263">
        <v>65535</v>
      </c>
      <c r="N263">
        <v>65535</v>
      </c>
      <c r="O263">
        <f>1</f>
        <v>0</v>
      </c>
      <c r="P263">
        <f>1</f>
        <v>0</v>
      </c>
      <c r="Q26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6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63">
        <f>[[#This Row],[U_1]]-[[#This Row],[L_1]]</f>
        <v>0</v>
      </c>
      <c r="T263">
        <f>COUNTIF(Table1[[#This Row],[S0_1]:[S2_1]],"&gt;"&amp;[[#This Row],[U_1]])+COUNTIF(Table1[[#This Row],[S0_1]:[S2_1]],"&lt;"&amp;[[#This Row],[L_1]])</f>
        <v>0</v>
      </c>
      <c r="V263">
        <f>_xlfn.MINIFS(Table1[[#This Row],[S0_1]:[S2_1]],Table1[[#This Row],[S0_1]:[S2_1]],"&gt;="&amp;[[#This Row],[L_1]],Table1[[#This Row],[S0_1]:[S2_1]],"&lt;="&amp;[[#This Row],[U_1]])</f>
        <v>0</v>
      </c>
      <c r="W263">
        <f>_xlfn.MAXIFS(Table1[[#This Row],[S0_1]:[S2_1]],Table1[[#This Row],[S0_1]:[S2_1]],"&gt;="&amp;[[#This Row],[L_1]],Table1[[#This Row],[S0_1]:[S2_1]],"&lt;="&amp;[[#This Row],[U_1]])</f>
        <v>0</v>
      </c>
      <c r="X26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6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63">
        <f>IF([[#This Row],[Std_1]]&gt;0,ROUND([[#This Row],[Range_1]]/(6*[[#This Row],[Std_1]]),2),0)</f>
        <v>0</v>
      </c>
      <c r="AA263">
        <f>IF([[#This Row],[Std_1]]&gt;0,ROUND(MIN(ABS([[#This Row],[U_1]]-[[#This Row],[Mean_1]])/(3*[[#This Row],[Std_1]]),ABS([[#This Row],[Mean_1]]-[[#This Row],[L_1]])/(3*[[#This Row],[Std_1]])),2),0)</f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I263">
        <v>33397</v>
      </c>
      <c r="AJ263">
        <v>33397</v>
      </c>
      <c r="AK263">
        <v>33397</v>
      </c>
      <c r="AM263">
        <v>0</v>
      </c>
      <c r="AO263">
        <v>65535</v>
      </c>
      <c r="AQ263">
        <v>65535</v>
      </c>
      <c r="AR263">
        <f>1</f>
        <v>0</v>
      </c>
      <c r="AS263">
        <f>1</f>
        <v>0</v>
      </c>
      <c r="AT26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6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63">
        <f>[[#This Row],[U_2]]-[[#This Row],[L_2]]</f>
        <v>0</v>
      </c>
      <c r="AW263">
        <f>COUNTIF(Table1[[#This Row],[S0_2]:[S1_2]],"&gt;"&amp;[[#This Row],[U_2]])+COUNTIF(Table1[[#This Row],[S0_2]:[S1_2]],"&lt;"&amp;[[#This Row],[L_2]])</f>
        <v>0</v>
      </c>
      <c r="AY263">
        <f>_xlfn.MINIFS(Table1[[#This Row],[S0_2]:[S1_2]],Table1[[#This Row],[S0_2]:[S1_2]],"&gt;="&amp;[[#This Row],[L_2]],Table1[[#This Row],[S0_2]:[S1_2]],"&lt;="&amp;[[#This Row],[U_2]])</f>
        <v>0</v>
      </c>
      <c r="AZ263">
        <f>_xlfn.MAXIFS(Table1[[#This Row],[S0_2]:[S1_2]],Table1[[#This Row],[S0_2]:[S1_2]],"&gt;="&amp;[[#This Row],[L_2]],Table1[[#This Row],[S0_2]:[S1_2]],"&lt;="&amp;[[#This Row],[U_2]])</f>
        <v>0</v>
      </c>
      <c r="BA26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6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63">
        <f>IF([[#This Row],[Std_2]]&gt;0,ROUND([[#This Row],[Range_2]]/(6*[[#This Row],[Std_2]]),2),0)</f>
        <v>0</v>
      </c>
      <c r="BD263">
        <f>IF([[#This Row],[Std_2]]&gt;0,ROUND(MIN(ABS([[#This Row],[U_2]]-[[#This Row],[Mean_2]])/(3*[[#This Row],[Std_2]]),ABS([[#This Row],[Mean_2]]-[[#This Row],[L_2]])/(3*[[#This Row],[Std_2]])),2),0)</f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L263">
        <v>33397</v>
      </c>
      <c r="BM263">
        <v>33397</v>
      </c>
      <c r="BO263" t="s">
        <v>83</v>
      </c>
      <c r="BP263" t="s">
        <v>74</v>
      </c>
    </row>
    <row r="264" spans="1:68">
      <c r="A264" t="s">
        <v>380</v>
      </c>
      <c r="B264" t="s">
        <v>70</v>
      </c>
      <c r="C264" t="s">
        <v>204</v>
      </c>
      <c r="D264" t="s">
        <v>268</v>
      </c>
      <c r="J264">
        <v>0</v>
      </c>
      <c r="L264">
        <v>65535</v>
      </c>
      <c r="N264">
        <v>65535</v>
      </c>
      <c r="O264">
        <f>1</f>
        <v>0</v>
      </c>
      <c r="P264">
        <f>1</f>
        <v>0</v>
      </c>
      <c r="Q26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6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64">
        <f>[[#This Row],[U_1]]-[[#This Row],[L_1]]</f>
        <v>0</v>
      </c>
      <c r="T264">
        <f>COUNTIF(Table1[[#This Row],[S0_1]:[S2_1]],"&gt;"&amp;[[#This Row],[U_1]])+COUNTIF(Table1[[#This Row],[S0_1]:[S2_1]],"&lt;"&amp;[[#This Row],[L_1]])</f>
        <v>0</v>
      </c>
      <c r="V264">
        <f>_xlfn.MINIFS(Table1[[#This Row],[S0_1]:[S2_1]],Table1[[#This Row],[S0_1]:[S2_1]],"&gt;="&amp;[[#This Row],[L_1]],Table1[[#This Row],[S0_1]:[S2_1]],"&lt;="&amp;[[#This Row],[U_1]])</f>
        <v>0</v>
      </c>
      <c r="W264">
        <f>_xlfn.MAXIFS(Table1[[#This Row],[S0_1]:[S2_1]],Table1[[#This Row],[S0_1]:[S2_1]],"&gt;="&amp;[[#This Row],[L_1]],Table1[[#This Row],[S0_1]:[S2_1]],"&lt;="&amp;[[#This Row],[U_1]])</f>
        <v>0</v>
      </c>
      <c r="X26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6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64">
        <f>IF([[#This Row],[Std_1]]&gt;0,ROUND([[#This Row],[Range_1]]/(6*[[#This Row],[Std_1]]),2),0)</f>
        <v>0</v>
      </c>
      <c r="AA264">
        <f>IF([[#This Row],[Std_1]]&gt;0,ROUND(MIN(ABS([[#This Row],[U_1]]-[[#This Row],[Mean_1]])/(3*[[#This Row],[Std_1]]),ABS([[#This Row],[Mean_1]]-[[#This Row],[L_1]])/(3*[[#This Row],[Std_1]])),2),0)</f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I264">
        <v>40586</v>
      </c>
      <c r="AJ264">
        <v>40586</v>
      </c>
      <c r="AK264">
        <v>40586</v>
      </c>
      <c r="AM264">
        <v>0</v>
      </c>
      <c r="AO264">
        <v>65535</v>
      </c>
      <c r="AQ264">
        <v>65535</v>
      </c>
      <c r="AR264">
        <f>1</f>
        <v>0</v>
      </c>
      <c r="AS264">
        <f>1</f>
        <v>0</v>
      </c>
      <c r="AT26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6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64">
        <f>[[#This Row],[U_2]]-[[#This Row],[L_2]]</f>
        <v>0</v>
      </c>
      <c r="AW264">
        <f>COUNTIF(Table1[[#This Row],[S0_2]:[S1_2]],"&gt;"&amp;[[#This Row],[U_2]])+COUNTIF(Table1[[#This Row],[S0_2]:[S1_2]],"&lt;"&amp;[[#This Row],[L_2]])</f>
        <v>0</v>
      </c>
      <c r="AY264">
        <f>_xlfn.MINIFS(Table1[[#This Row],[S0_2]:[S1_2]],Table1[[#This Row],[S0_2]:[S1_2]],"&gt;="&amp;[[#This Row],[L_2]],Table1[[#This Row],[S0_2]:[S1_2]],"&lt;="&amp;[[#This Row],[U_2]])</f>
        <v>0</v>
      </c>
      <c r="AZ264">
        <f>_xlfn.MAXIFS(Table1[[#This Row],[S0_2]:[S1_2]],Table1[[#This Row],[S0_2]:[S1_2]],"&gt;="&amp;[[#This Row],[L_2]],Table1[[#This Row],[S0_2]:[S1_2]],"&lt;="&amp;[[#This Row],[U_2]])</f>
        <v>0</v>
      </c>
      <c r="BA26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6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64">
        <f>IF([[#This Row],[Std_2]]&gt;0,ROUND([[#This Row],[Range_2]]/(6*[[#This Row],[Std_2]]),2),0)</f>
        <v>0</v>
      </c>
      <c r="BD264">
        <f>IF([[#This Row],[Std_2]]&gt;0,ROUND(MIN(ABS([[#This Row],[U_2]]-[[#This Row],[Mean_2]])/(3*[[#This Row],[Std_2]]),ABS([[#This Row],[Mean_2]]-[[#This Row],[L_2]])/(3*[[#This Row],[Std_2]])),2),0)</f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L264">
        <v>40586</v>
      </c>
      <c r="BM264">
        <v>40586</v>
      </c>
      <c r="BO264" t="s">
        <v>73</v>
      </c>
      <c r="BP264" t="s">
        <v>90</v>
      </c>
    </row>
    <row r="265" spans="1:68">
      <c r="A265" t="s">
        <v>381</v>
      </c>
      <c r="B265" t="s">
        <v>70</v>
      </c>
      <c r="C265" t="s">
        <v>204</v>
      </c>
      <c r="D265" t="s">
        <v>270</v>
      </c>
      <c r="J265">
        <v>0</v>
      </c>
      <c r="L265">
        <v>65535</v>
      </c>
      <c r="N265">
        <v>65535</v>
      </c>
      <c r="O265">
        <f>1</f>
        <v>0</v>
      </c>
      <c r="P265">
        <f>1</f>
        <v>0</v>
      </c>
      <c r="Q26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6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65">
        <f>[[#This Row],[U_1]]-[[#This Row],[L_1]]</f>
        <v>0</v>
      </c>
      <c r="T265">
        <f>COUNTIF(Table1[[#This Row],[S0_1]:[S2_1]],"&gt;"&amp;[[#This Row],[U_1]])+COUNTIF(Table1[[#This Row],[S0_1]:[S2_1]],"&lt;"&amp;[[#This Row],[L_1]])</f>
        <v>0</v>
      </c>
      <c r="V265">
        <f>_xlfn.MINIFS(Table1[[#This Row],[S0_1]:[S2_1]],Table1[[#This Row],[S0_1]:[S2_1]],"&gt;="&amp;[[#This Row],[L_1]],Table1[[#This Row],[S0_1]:[S2_1]],"&lt;="&amp;[[#This Row],[U_1]])</f>
        <v>0</v>
      </c>
      <c r="W265">
        <f>_xlfn.MAXIFS(Table1[[#This Row],[S0_1]:[S2_1]],Table1[[#This Row],[S0_1]:[S2_1]],"&gt;="&amp;[[#This Row],[L_1]],Table1[[#This Row],[S0_1]:[S2_1]],"&lt;="&amp;[[#This Row],[U_1]])</f>
        <v>0</v>
      </c>
      <c r="X26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6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65">
        <f>IF([[#This Row],[Std_1]]&gt;0,ROUND([[#This Row],[Range_1]]/(6*[[#This Row],[Std_1]]),2),0)</f>
        <v>0</v>
      </c>
      <c r="AA265">
        <f>IF([[#This Row],[Std_1]]&gt;0,ROUND(MIN(ABS([[#This Row],[U_1]]-[[#This Row],[Mean_1]])/(3*[[#This Row],[Std_1]]),ABS([[#This Row],[Mean_1]]-[[#This Row],[L_1]])/(3*[[#This Row],[Std_1]])),2),0)</f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I265">
        <v>47726</v>
      </c>
      <c r="AJ265">
        <v>47726</v>
      </c>
      <c r="AK265">
        <v>47726</v>
      </c>
      <c r="AM265">
        <v>0</v>
      </c>
      <c r="AO265">
        <v>65535</v>
      </c>
      <c r="AQ265">
        <v>65535</v>
      </c>
      <c r="AR265">
        <f>1</f>
        <v>0</v>
      </c>
      <c r="AS265">
        <f>1</f>
        <v>0</v>
      </c>
      <c r="AT26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6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65">
        <f>[[#This Row],[U_2]]-[[#This Row],[L_2]]</f>
        <v>0</v>
      </c>
      <c r="AW265">
        <f>COUNTIF(Table1[[#This Row],[S0_2]:[S1_2]],"&gt;"&amp;[[#This Row],[U_2]])+COUNTIF(Table1[[#This Row],[S0_2]:[S1_2]],"&lt;"&amp;[[#This Row],[L_2]])</f>
        <v>0</v>
      </c>
      <c r="AY265">
        <f>_xlfn.MINIFS(Table1[[#This Row],[S0_2]:[S1_2]],Table1[[#This Row],[S0_2]:[S1_2]],"&gt;="&amp;[[#This Row],[L_2]],Table1[[#This Row],[S0_2]:[S1_2]],"&lt;="&amp;[[#This Row],[U_2]])</f>
        <v>0</v>
      </c>
      <c r="AZ265">
        <f>_xlfn.MAXIFS(Table1[[#This Row],[S0_2]:[S1_2]],Table1[[#This Row],[S0_2]:[S1_2]],"&gt;="&amp;[[#This Row],[L_2]],Table1[[#This Row],[S0_2]:[S1_2]],"&lt;="&amp;[[#This Row],[U_2]])</f>
        <v>0</v>
      </c>
      <c r="BA26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6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65">
        <f>IF([[#This Row],[Std_2]]&gt;0,ROUND([[#This Row],[Range_2]]/(6*[[#This Row],[Std_2]]),2),0)</f>
        <v>0</v>
      </c>
      <c r="BD265">
        <f>IF([[#This Row],[Std_2]]&gt;0,ROUND(MIN(ABS([[#This Row],[U_2]]-[[#This Row],[Mean_2]])/(3*[[#This Row],[Std_2]]),ABS([[#This Row],[Mean_2]]-[[#This Row],[L_2]])/(3*[[#This Row],[Std_2]])),2),0)</f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L265">
        <v>47726</v>
      </c>
      <c r="BM265">
        <v>47726</v>
      </c>
      <c r="BO265" t="s">
        <v>73</v>
      </c>
      <c r="BP265" t="s">
        <v>93</v>
      </c>
    </row>
    <row r="266" spans="1:68">
      <c r="A266" t="s">
        <v>382</v>
      </c>
      <c r="B266" t="s">
        <v>70</v>
      </c>
      <c r="C266" t="s">
        <v>204</v>
      </c>
      <c r="D266" t="s">
        <v>272</v>
      </c>
      <c r="J266">
        <v>0</v>
      </c>
      <c r="L266">
        <v>65535</v>
      </c>
      <c r="N266">
        <v>65535</v>
      </c>
      <c r="O266">
        <f>1</f>
        <v>0</v>
      </c>
      <c r="P266">
        <f>1</f>
        <v>0</v>
      </c>
      <c r="Q26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6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66">
        <f>[[#This Row],[U_1]]-[[#This Row],[L_1]]</f>
        <v>0</v>
      </c>
      <c r="T266">
        <f>COUNTIF(Table1[[#This Row],[S0_1]:[S2_1]],"&gt;"&amp;[[#This Row],[U_1]])+COUNTIF(Table1[[#This Row],[S0_1]:[S2_1]],"&lt;"&amp;[[#This Row],[L_1]])</f>
        <v>0</v>
      </c>
      <c r="V266">
        <f>_xlfn.MINIFS(Table1[[#This Row],[S0_1]:[S2_1]],Table1[[#This Row],[S0_1]:[S2_1]],"&gt;="&amp;[[#This Row],[L_1]],Table1[[#This Row],[S0_1]:[S2_1]],"&lt;="&amp;[[#This Row],[U_1]])</f>
        <v>0</v>
      </c>
      <c r="W266">
        <f>_xlfn.MAXIFS(Table1[[#This Row],[S0_1]:[S2_1]],Table1[[#This Row],[S0_1]:[S2_1]],"&gt;="&amp;[[#This Row],[L_1]],Table1[[#This Row],[S0_1]:[S2_1]],"&lt;="&amp;[[#This Row],[U_1]])</f>
        <v>0</v>
      </c>
      <c r="X26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6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66">
        <f>IF([[#This Row],[Std_1]]&gt;0,ROUND([[#This Row],[Range_1]]/(6*[[#This Row],[Std_1]]),2),0)</f>
        <v>0</v>
      </c>
      <c r="AA266">
        <f>IF([[#This Row],[Std_1]]&gt;0,ROUND(MIN(ABS([[#This Row],[U_1]]-[[#This Row],[Mean_1]])/(3*[[#This Row],[Std_1]]),ABS([[#This Row],[Mean_1]]-[[#This Row],[L_1]])/(3*[[#This Row],[Std_1]])),2),0)</f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I266">
        <v>51282</v>
      </c>
      <c r="AJ266">
        <v>51282</v>
      </c>
      <c r="AK266">
        <v>51282</v>
      </c>
      <c r="AM266">
        <v>0</v>
      </c>
      <c r="AO266">
        <v>65535</v>
      </c>
      <c r="AQ266">
        <v>65535</v>
      </c>
      <c r="AR266">
        <f>1</f>
        <v>0</v>
      </c>
      <c r="AS266">
        <f>1</f>
        <v>0</v>
      </c>
      <c r="AT26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6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66">
        <f>[[#This Row],[U_2]]-[[#This Row],[L_2]]</f>
        <v>0</v>
      </c>
      <c r="AW266">
        <f>COUNTIF(Table1[[#This Row],[S0_2]:[S1_2]],"&gt;"&amp;[[#This Row],[U_2]])+COUNTIF(Table1[[#This Row],[S0_2]:[S1_2]],"&lt;"&amp;[[#This Row],[L_2]])</f>
        <v>0</v>
      </c>
      <c r="AY266">
        <f>_xlfn.MINIFS(Table1[[#This Row],[S0_2]:[S1_2]],Table1[[#This Row],[S0_2]:[S1_2]],"&gt;="&amp;[[#This Row],[L_2]],Table1[[#This Row],[S0_2]:[S1_2]],"&lt;="&amp;[[#This Row],[U_2]])</f>
        <v>0</v>
      </c>
      <c r="AZ266">
        <f>_xlfn.MAXIFS(Table1[[#This Row],[S0_2]:[S1_2]],Table1[[#This Row],[S0_2]:[S1_2]],"&gt;="&amp;[[#This Row],[L_2]],Table1[[#This Row],[S0_2]:[S1_2]],"&lt;="&amp;[[#This Row],[U_2]])</f>
        <v>0</v>
      </c>
      <c r="BA26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6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66">
        <f>IF([[#This Row],[Std_2]]&gt;0,ROUND([[#This Row],[Range_2]]/(6*[[#This Row],[Std_2]]),2),0)</f>
        <v>0</v>
      </c>
      <c r="BD266">
        <f>IF([[#This Row],[Std_2]]&gt;0,ROUND(MIN(ABS([[#This Row],[U_2]]-[[#This Row],[Mean_2]])/(3*[[#This Row],[Std_2]]),ABS([[#This Row],[Mean_2]]-[[#This Row],[L_2]])/(3*[[#This Row],[Std_2]])),2),0)</f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L266">
        <v>51282</v>
      </c>
      <c r="BM266">
        <v>51282</v>
      </c>
      <c r="BO266" t="s">
        <v>96</v>
      </c>
      <c r="BP266" t="s">
        <v>77</v>
      </c>
    </row>
    <row r="267" spans="1:68">
      <c r="A267" t="s">
        <v>383</v>
      </c>
      <c r="B267" t="s">
        <v>70</v>
      </c>
      <c r="C267" t="s">
        <v>204</v>
      </c>
      <c r="D267" t="s">
        <v>274</v>
      </c>
      <c r="J267">
        <v>0</v>
      </c>
      <c r="L267">
        <v>65535</v>
      </c>
      <c r="N267">
        <v>65535</v>
      </c>
      <c r="O267">
        <f>1</f>
        <v>0</v>
      </c>
      <c r="P267">
        <f>1</f>
        <v>0</v>
      </c>
      <c r="Q26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6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67">
        <f>[[#This Row],[U_1]]-[[#This Row],[L_1]]</f>
        <v>0</v>
      </c>
      <c r="T267">
        <f>COUNTIF(Table1[[#This Row],[S0_1]:[S2_1]],"&gt;"&amp;[[#This Row],[U_1]])+COUNTIF(Table1[[#This Row],[S0_1]:[S2_1]],"&lt;"&amp;[[#This Row],[L_1]])</f>
        <v>0</v>
      </c>
      <c r="V267">
        <f>_xlfn.MINIFS(Table1[[#This Row],[S0_1]:[S2_1]],Table1[[#This Row],[S0_1]:[S2_1]],"&gt;="&amp;[[#This Row],[L_1]],Table1[[#This Row],[S0_1]:[S2_1]],"&lt;="&amp;[[#This Row],[U_1]])</f>
        <v>0</v>
      </c>
      <c r="W267">
        <f>_xlfn.MAXIFS(Table1[[#This Row],[S0_1]:[S2_1]],Table1[[#This Row],[S0_1]:[S2_1]],"&gt;="&amp;[[#This Row],[L_1]],Table1[[#This Row],[S0_1]:[S2_1]],"&lt;="&amp;[[#This Row],[U_1]])</f>
        <v>0</v>
      </c>
      <c r="X26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6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67">
        <f>IF([[#This Row],[Std_1]]&gt;0,ROUND([[#This Row],[Range_1]]/(6*[[#This Row],[Std_1]]),2),0)</f>
        <v>0</v>
      </c>
      <c r="AA267">
        <f>IF([[#This Row],[Std_1]]&gt;0,ROUND(MIN(ABS([[#This Row],[U_1]]-[[#This Row],[Mean_1]])/(3*[[#This Row],[Std_1]]),ABS([[#This Row],[Mean_1]]-[[#This Row],[L_1]])/(3*[[#This Row],[Std_1]])),2),0)</f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I267">
        <v>47726</v>
      </c>
      <c r="AJ267">
        <v>47726</v>
      </c>
      <c r="AK267">
        <v>47726</v>
      </c>
      <c r="AM267">
        <v>0</v>
      </c>
      <c r="AO267">
        <v>65535</v>
      </c>
      <c r="AQ267">
        <v>65535</v>
      </c>
      <c r="AR267">
        <f>1</f>
        <v>0</v>
      </c>
      <c r="AS267">
        <f>1</f>
        <v>0</v>
      </c>
      <c r="AT26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6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67">
        <f>[[#This Row],[U_2]]-[[#This Row],[L_2]]</f>
        <v>0</v>
      </c>
      <c r="AW267">
        <f>COUNTIF(Table1[[#This Row],[S0_2]:[S1_2]],"&gt;"&amp;[[#This Row],[U_2]])+COUNTIF(Table1[[#This Row],[S0_2]:[S1_2]],"&lt;"&amp;[[#This Row],[L_2]])</f>
        <v>0</v>
      </c>
      <c r="AY267">
        <f>_xlfn.MINIFS(Table1[[#This Row],[S0_2]:[S1_2]],Table1[[#This Row],[S0_2]:[S1_2]],"&gt;="&amp;[[#This Row],[L_2]],Table1[[#This Row],[S0_2]:[S1_2]],"&lt;="&amp;[[#This Row],[U_2]])</f>
        <v>0</v>
      </c>
      <c r="AZ267">
        <f>_xlfn.MAXIFS(Table1[[#This Row],[S0_2]:[S1_2]],Table1[[#This Row],[S0_2]:[S1_2]],"&gt;="&amp;[[#This Row],[L_2]],Table1[[#This Row],[S0_2]:[S1_2]],"&lt;="&amp;[[#This Row],[U_2]])</f>
        <v>0</v>
      </c>
      <c r="BA26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6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67">
        <f>IF([[#This Row],[Std_2]]&gt;0,ROUND([[#This Row],[Range_2]]/(6*[[#This Row],[Std_2]]),2),0)</f>
        <v>0</v>
      </c>
      <c r="BD267">
        <f>IF([[#This Row],[Std_2]]&gt;0,ROUND(MIN(ABS([[#This Row],[U_2]]-[[#This Row],[Mean_2]])/(3*[[#This Row],[Std_2]]),ABS([[#This Row],[Mean_2]]-[[#This Row],[L_2]])/(3*[[#This Row],[Std_2]])),2),0)</f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L267">
        <v>47726</v>
      </c>
      <c r="BM267">
        <v>47726</v>
      </c>
      <c r="BO267" t="s">
        <v>83</v>
      </c>
      <c r="BP267" t="s">
        <v>93</v>
      </c>
    </row>
    <row r="268" spans="1:68">
      <c r="A268" t="s">
        <v>384</v>
      </c>
      <c r="B268" t="s">
        <v>70</v>
      </c>
      <c r="C268" t="s">
        <v>204</v>
      </c>
      <c r="D268" t="s">
        <v>276</v>
      </c>
      <c r="J268">
        <v>0</v>
      </c>
      <c r="L268">
        <v>65535</v>
      </c>
      <c r="N268">
        <v>65535</v>
      </c>
      <c r="O268">
        <f>1</f>
        <v>0</v>
      </c>
      <c r="P268">
        <f>1</f>
        <v>0</v>
      </c>
      <c r="Q26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6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68">
        <f>[[#This Row],[U_1]]-[[#This Row],[L_1]]</f>
        <v>0</v>
      </c>
      <c r="T268">
        <f>COUNTIF(Table1[[#This Row],[S0_1]:[S2_1]],"&gt;"&amp;[[#This Row],[U_1]])+COUNTIF(Table1[[#This Row],[S0_1]:[S2_1]],"&lt;"&amp;[[#This Row],[L_1]])</f>
        <v>0</v>
      </c>
      <c r="V268">
        <f>_xlfn.MINIFS(Table1[[#This Row],[S0_1]:[S2_1]],Table1[[#This Row],[S0_1]:[S2_1]],"&gt;="&amp;[[#This Row],[L_1]],Table1[[#This Row],[S0_1]:[S2_1]],"&lt;="&amp;[[#This Row],[U_1]])</f>
        <v>0</v>
      </c>
      <c r="W268">
        <f>_xlfn.MAXIFS(Table1[[#This Row],[S0_1]:[S2_1]],Table1[[#This Row],[S0_1]:[S2_1]],"&gt;="&amp;[[#This Row],[L_1]],Table1[[#This Row],[S0_1]:[S2_1]],"&lt;="&amp;[[#This Row],[U_1]])</f>
        <v>0</v>
      </c>
      <c r="X26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6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68">
        <f>IF([[#This Row],[Std_1]]&gt;0,ROUND([[#This Row],[Range_1]]/(6*[[#This Row],[Std_1]]),2),0)</f>
        <v>0</v>
      </c>
      <c r="AA268">
        <f>IF([[#This Row],[Std_1]]&gt;0,ROUND(MIN(ABS([[#This Row],[U_1]]-[[#This Row],[Mean_1]])/(3*[[#This Row],[Std_1]]),ABS([[#This Row],[Mean_1]]-[[#This Row],[L_1]])/(3*[[#This Row],[Std_1]])),2),0)</f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I268">
        <v>40586</v>
      </c>
      <c r="AJ268">
        <v>40586</v>
      </c>
      <c r="AK268">
        <v>40586</v>
      </c>
      <c r="AM268">
        <v>0</v>
      </c>
      <c r="AO268">
        <v>65535</v>
      </c>
      <c r="AQ268">
        <v>65535</v>
      </c>
      <c r="AR268">
        <f>1</f>
        <v>0</v>
      </c>
      <c r="AS268">
        <f>1</f>
        <v>0</v>
      </c>
      <c r="AT26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6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68">
        <f>[[#This Row],[U_2]]-[[#This Row],[L_2]]</f>
        <v>0</v>
      </c>
      <c r="AW268">
        <f>COUNTIF(Table1[[#This Row],[S0_2]:[S1_2]],"&gt;"&amp;[[#This Row],[U_2]])+COUNTIF(Table1[[#This Row],[S0_2]:[S1_2]],"&lt;"&amp;[[#This Row],[L_2]])</f>
        <v>0</v>
      </c>
      <c r="AY268">
        <f>_xlfn.MINIFS(Table1[[#This Row],[S0_2]:[S1_2]],Table1[[#This Row],[S0_2]:[S1_2]],"&gt;="&amp;[[#This Row],[L_2]],Table1[[#This Row],[S0_2]:[S1_2]],"&lt;="&amp;[[#This Row],[U_2]])</f>
        <v>0</v>
      </c>
      <c r="AZ268">
        <f>_xlfn.MAXIFS(Table1[[#This Row],[S0_2]:[S1_2]],Table1[[#This Row],[S0_2]:[S1_2]],"&gt;="&amp;[[#This Row],[L_2]],Table1[[#This Row],[S0_2]:[S1_2]],"&lt;="&amp;[[#This Row],[U_2]])</f>
        <v>0</v>
      </c>
      <c r="BA26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6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68">
        <f>IF([[#This Row],[Std_2]]&gt;0,ROUND([[#This Row],[Range_2]]/(6*[[#This Row],[Std_2]]),2),0)</f>
        <v>0</v>
      </c>
      <c r="BD268">
        <f>IF([[#This Row],[Std_2]]&gt;0,ROUND(MIN(ABS([[#This Row],[U_2]]-[[#This Row],[Mean_2]])/(3*[[#This Row],[Std_2]]),ABS([[#This Row],[Mean_2]]-[[#This Row],[L_2]])/(3*[[#This Row],[Std_2]])),2),0)</f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L268">
        <v>40586</v>
      </c>
      <c r="BM268">
        <v>40586</v>
      </c>
      <c r="BO268" t="s">
        <v>83</v>
      </c>
      <c r="BP268" t="s">
        <v>90</v>
      </c>
    </row>
    <row r="269" spans="1:68">
      <c r="A269" t="s">
        <v>385</v>
      </c>
      <c r="B269" t="s">
        <v>70</v>
      </c>
      <c r="C269" t="s">
        <v>204</v>
      </c>
      <c r="D269" t="s">
        <v>278</v>
      </c>
      <c r="J269">
        <v>0</v>
      </c>
      <c r="L269">
        <v>65535</v>
      </c>
      <c r="N269">
        <v>65535</v>
      </c>
      <c r="O269">
        <f>1</f>
        <v>0</v>
      </c>
      <c r="P269">
        <f>1</f>
        <v>0</v>
      </c>
      <c r="Q26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6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69">
        <f>[[#This Row],[U_1]]-[[#This Row],[L_1]]</f>
        <v>0</v>
      </c>
      <c r="T269">
        <f>COUNTIF(Table1[[#This Row],[S0_1]:[S2_1]],"&gt;"&amp;[[#This Row],[U_1]])+COUNTIF(Table1[[#This Row],[S0_1]:[S2_1]],"&lt;"&amp;[[#This Row],[L_1]])</f>
        <v>0</v>
      </c>
      <c r="V269">
        <f>_xlfn.MINIFS(Table1[[#This Row],[S0_1]:[S2_1]],Table1[[#This Row],[S0_1]:[S2_1]],"&gt;="&amp;[[#This Row],[L_1]],Table1[[#This Row],[S0_1]:[S2_1]],"&lt;="&amp;[[#This Row],[U_1]])</f>
        <v>0</v>
      </c>
      <c r="W269">
        <f>_xlfn.MAXIFS(Table1[[#This Row],[S0_1]:[S2_1]],Table1[[#This Row],[S0_1]:[S2_1]],"&gt;="&amp;[[#This Row],[L_1]],Table1[[#This Row],[S0_1]:[S2_1]],"&lt;="&amp;[[#This Row],[U_1]])</f>
        <v>0</v>
      </c>
      <c r="X26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6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69">
        <f>IF([[#This Row],[Std_1]]&gt;0,ROUND([[#This Row],[Range_1]]/(6*[[#This Row],[Std_1]]),2),0)</f>
        <v>0</v>
      </c>
      <c r="AA269">
        <f>IF([[#This Row],[Std_1]]&gt;0,ROUND(MIN(ABS([[#This Row],[U_1]]-[[#This Row],[Mean_1]])/(3*[[#This Row],[Std_1]]),ABS([[#This Row],[Mean_1]]-[[#This Row],[L_1]])/(3*[[#This Row],[Std_1]])),2),0)</f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I269">
        <v>33397</v>
      </c>
      <c r="AJ269">
        <v>33397</v>
      </c>
      <c r="AK269">
        <v>33397</v>
      </c>
      <c r="AM269">
        <v>0</v>
      </c>
      <c r="AO269">
        <v>65535</v>
      </c>
      <c r="AQ269">
        <v>65535</v>
      </c>
      <c r="AR269">
        <f>1</f>
        <v>0</v>
      </c>
      <c r="AS269">
        <f>1</f>
        <v>0</v>
      </c>
      <c r="AT26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6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69">
        <f>[[#This Row],[U_2]]-[[#This Row],[L_2]]</f>
        <v>0</v>
      </c>
      <c r="AW269">
        <f>COUNTIF(Table1[[#This Row],[S0_2]:[S1_2]],"&gt;"&amp;[[#This Row],[U_2]])+COUNTIF(Table1[[#This Row],[S0_2]:[S1_2]],"&lt;"&amp;[[#This Row],[L_2]])</f>
        <v>0</v>
      </c>
      <c r="AY269">
        <f>_xlfn.MINIFS(Table1[[#This Row],[S0_2]:[S1_2]],Table1[[#This Row],[S0_2]:[S1_2]],"&gt;="&amp;[[#This Row],[L_2]],Table1[[#This Row],[S0_2]:[S1_2]],"&lt;="&amp;[[#This Row],[U_2]])</f>
        <v>0</v>
      </c>
      <c r="AZ269">
        <f>_xlfn.MAXIFS(Table1[[#This Row],[S0_2]:[S1_2]],Table1[[#This Row],[S0_2]:[S1_2]],"&gt;="&amp;[[#This Row],[L_2]],Table1[[#This Row],[S0_2]:[S1_2]],"&lt;="&amp;[[#This Row],[U_2]])</f>
        <v>0</v>
      </c>
      <c r="BA26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6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69">
        <f>IF([[#This Row],[Std_2]]&gt;0,ROUND([[#This Row],[Range_2]]/(6*[[#This Row],[Std_2]]),2),0)</f>
        <v>0</v>
      </c>
      <c r="BD269">
        <f>IF([[#This Row],[Std_2]]&gt;0,ROUND(MIN(ABS([[#This Row],[U_2]]-[[#This Row],[Mean_2]])/(3*[[#This Row],[Std_2]]),ABS([[#This Row],[Mean_2]]-[[#This Row],[L_2]])/(3*[[#This Row],[Std_2]])),2),0)</f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L269">
        <v>33397</v>
      </c>
      <c r="BM269">
        <v>33397</v>
      </c>
      <c r="BO269" t="s">
        <v>96</v>
      </c>
      <c r="BP269" t="s">
        <v>74</v>
      </c>
    </row>
    <row r="270" spans="1:68">
      <c r="A270" t="s">
        <v>386</v>
      </c>
      <c r="B270" t="s">
        <v>70</v>
      </c>
      <c r="C270" t="s">
        <v>204</v>
      </c>
      <c r="D270" t="s">
        <v>280</v>
      </c>
      <c r="J270">
        <v>0</v>
      </c>
      <c r="L270">
        <v>65535</v>
      </c>
      <c r="N270">
        <v>65535</v>
      </c>
      <c r="O270">
        <f>1</f>
        <v>0</v>
      </c>
      <c r="P270">
        <f>1</f>
        <v>0</v>
      </c>
      <c r="Q27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7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70">
        <f>[[#This Row],[U_1]]-[[#This Row],[L_1]]</f>
        <v>0</v>
      </c>
      <c r="T270">
        <f>COUNTIF(Table1[[#This Row],[S0_1]:[S2_1]],"&gt;"&amp;[[#This Row],[U_1]])+COUNTIF(Table1[[#This Row],[S0_1]:[S2_1]],"&lt;"&amp;[[#This Row],[L_1]])</f>
        <v>0</v>
      </c>
      <c r="V270">
        <f>_xlfn.MINIFS(Table1[[#This Row],[S0_1]:[S2_1]],Table1[[#This Row],[S0_1]:[S2_1]],"&gt;="&amp;[[#This Row],[L_1]],Table1[[#This Row],[S0_1]:[S2_1]],"&lt;="&amp;[[#This Row],[U_1]])</f>
        <v>0</v>
      </c>
      <c r="W270">
        <f>_xlfn.MAXIFS(Table1[[#This Row],[S0_1]:[S2_1]],Table1[[#This Row],[S0_1]:[S2_1]],"&gt;="&amp;[[#This Row],[L_1]],Table1[[#This Row],[S0_1]:[S2_1]],"&lt;="&amp;[[#This Row],[U_1]])</f>
        <v>0</v>
      </c>
      <c r="X27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7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70">
        <f>IF([[#This Row],[Std_1]]&gt;0,ROUND([[#This Row],[Range_1]]/(6*[[#This Row],[Std_1]]),2),0)</f>
        <v>0</v>
      </c>
      <c r="AA270">
        <f>IF([[#This Row],[Std_1]]&gt;0,ROUND(MIN(ABS([[#This Row],[U_1]]-[[#This Row],[Mean_1]])/(3*[[#This Row],[Std_1]]),ABS([[#This Row],[Mean_1]]-[[#This Row],[L_1]])/(3*[[#This Row],[Std_1]])),2),0)</f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I270">
        <v>26154</v>
      </c>
      <c r="AJ270">
        <v>26154</v>
      </c>
      <c r="AK270">
        <v>26154</v>
      </c>
      <c r="AM270">
        <v>0</v>
      </c>
      <c r="AO270">
        <v>65535</v>
      </c>
      <c r="AQ270">
        <v>65535</v>
      </c>
      <c r="AR270">
        <f>1</f>
        <v>0</v>
      </c>
      <c r="AS270">
        <f>1</f>
        <v>0</v>
      </c>
      <c r="AT27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7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70">
        <f>[[#This Row],[U_2]]-[[#This Row],[L_2]]</f>
        <v>0</v>
      </c>
      <c r="AW270">
        <f>COUNTIF(Table1[[#This Row],[S0_2]:[S1_2]],"&gt;"&amp;[[#This Row],[U_2]])+COUNTIF(Table1[[#This Row],[S0_2]:[S1_2]],"&lt;"&amp;[[#This Row],[L_2]])</f>
        <v>0</v>
      </c>
      <c r="AY270">
        <f>_xlfn.MINIFS(Table1[[#This Row],[S0_2]:[S1_2]],Table1[[#This Row],[S0_2]:[S1_2]],"&gt;="&amp;[[#This Row],[L_2]],Table1[[#This Row],[S0_2]:[S1_2]],"&lt;="&amp;[[#This Row],[U_2]])</f>
        <v>0</v>
      </c>
      <c r="AZ270">
        <f>_xlfn.MAXIFS(Table1[[#This Row],[S0_2]:[S1_2]],Table1[[#This Row],[S0_2]:[S1_2]],"&gt;="&amp;[[#This Row],[L_2]],Table1[[#This Row],[S0_2]:[S1_2]],"&lt;="&amp;[[#This Row],[U_2]])</f>
        <v>0</v>
      </c>
      <c r="BA27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7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70">
        <f>IF([[#This Row],[Std_2]]&gt;0,ROUND([[#This Row],[Range_2]]/(6*[[#This Row],[Std_2]]),2),0)</f>
        <v>0</v>
      </c>
      <c r="BD270">
        <f>IF([[#This Row],[Std_2]]&gt;0,ROUND(MIN(ABS([[#This Row],[U_2]]-[[#This Row],[Mean_2]])/(3*[[#This Row],[Std_2]]),ABS([[#This Row],[Mean_2]]-[[#This Row],[L_2]])/(3*[[#This Row],[Std_2]])),2),0)</f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L270">
        <v>26154</v>
      </c>
      <c r="BM270">
        <v>26154</v>
      </c>
      <c r="BO270" t="s">
        <v>73</v>
      </c>
      <c r="BP270" t="s">
        <v>105</v>
      </c>
    </row>
    <row r="271" spans="1:68">
      <c r="A271" t="s">
        <v>387</v>
      </c>
      <c r="B271" t="s">
        <v>70</v>
      </c>
      <c r="C271" t="s">
        <v>204</v>
      </c>
      <c r="D271" t="s">
        <v>282</v>
      </c>
      <c r="J271">
        <v>0</v>
      </c>
      <c r="L271">
        <v>65535</v>
      </c>
      <c r="N271">
        <v>65535</v>
      </c>
      <c r="O271">
        <f>1</f>
        <v>0</v>
      </c>
      <c r="P271">
        <f>1</f>
        <v>0</v>
      </c>
      <c r="Q27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7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71">
        <f>[[#This Row],[U_1]]-[[#This Row],[L_1]]</f>
        <v>0</v>
      </c>
      <c r="T271">
        <f>COUNTIF(Table1[[#This Row],[S0_1]:[S2_1]],"&gt;"&amp;[[#This Row],[U_1]])+COUNTIF(Table1[[#This Row],[S0_1]:[S2_1]],"&lt;"&amp;[[#This Row],[L_1]])</f>
        <v>0</v>
      </c>
      <c r="V271">
        <f>_xlfn.MINIFS(Table1[[#This Row],[S0_1]:[S2_1]],Table1[[#This Row],[S0_1]:[S2_1]],"&gt;="&amp;[[#This Row],[L_1]],Table1[[#This Row],[S0_1]:[S2_1]],"&lt;="&amp;[[#This Row],[U_1]])</f>
        <v>0</v>
      </c>
      <c r="W271">
        <f>_xlfn.MAXIFS(Table1[[#This Row],[S0_1]:[S2_1]],Table1[[#This Row],[S0_1]:[S2_1]],"&gt;="&amp;[[#This Row],[L_1]],Table1[[#This Row],[S0_1]:[S2_1]],"&lt;="&amp;[[#This Row],[U_1]])</f>
        <v>0</v>
      </c>
      <c r="X27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7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71">
        <f>IF([[#This Row],[Std_1]]&gt;0,ROUND([[#This Row],[Range_1]]/(6*[[#This Row],[Std_1]]),2),0)</f>
        <v>0</v>
      </c>
      <c r="AA271">
        <f>IF([[#This Row],[Std_1]]&gt;0,ROUND(MIN(ABS([[#This Row],[U_1]]-[[#This Row],[Mean_1]])/(3*[[#This Row],[Std_1]]),ABS([[#This Row],[Mean_1]]-[[#This Row],[L_1]])/(3*[[#This Row],[Std_1]])),2),0)</f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I271">
        <v>18862</v>
      </c>
      <c r="AJ271">
        <v>18862</v>
      </c>
      <c r="AK271">
        <v>18862</v>
      </c>
      <c r="AM271">
        <v>0</v>
      </c>
      <c r="AO271">
        <v>65535</v>
      </c>
      <c r="AQ271">
        <v>65535</v>
      </c>
      <c r="AR271">
        <f>1</f>
        <v>0</v>
      </c>
      <c r="AS271">
        <f>1</f>
        <v>0</v>
      </c>
      <c r="AT27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7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71">
        <f>[[#This Row],[U_2]]-[[#This Row],[L_2]]</f>
        <v>0</v>
      </c>
      <c r="AW271">
        <f>COUNTIF(Table1[[#This Row],[S0_2]:[S1_2]],"&gt;"&amp;[[#This Row],[U_2]])+COUNTIF(Table1[[#This Row],[S0_2]:[S1_2]],"&lt;"&amp;[[#This Row],[L_2]])</f>
        <v>0</v>
      </c>
      <c r="AY271">
        <f>_xlfn.MINIFS(Table1[[#This Row],[S0_2]:[S1_2]],Table1[[#This Row],[S0_2]:[S1_2]],"&gt;="&amp;[[#This Row],[L_2]],Table1[[#This Row],[S0_2]:[S1_2]],"&lt;="&amp;[[#This Row],[U_2]])</f>
        <v>0</v>
      </c>
      <c r="AZ271">
        <f>_xlfn.MAXIFS(Table1[[#This Row],[S0_2]:[S1_2]],Table1[[#This Row],[S0_2]:[S1_2]],"&gt;="&amp;[[#This Row],[L_2]],Table1[[#This Row],[S0_2]:[S1_2]],"&lt;="&amp;[[#This Row],[U_2]])</f>
        <v>0</v>
      </c>
      <c r="BA27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7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71">
        <f>IF([[#This Row],[Std_2]]&gt;0,ROUND([[#This Row],[Range_2]]/(6*[[#This Row],[Std_2]]),2),0)</f>
        <v>0</v>
      </c>
      <c r="BD271">
        <f>IF([[#This Row],[Std_2]]&gt;0,ROUND(MIN(ABS([[#This Row],[U_2]]-[[#This Row],[Mean_2]])/(3*[[#This Row],[Std_2]]),ABS([[#This Row],[Mean_2]]-[[#This Row],[L_2]])/(3*[[#This Row],[Std_2]])),2),0)</f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L271">
        <v>18862</v>
      </c>
      <c r="BM271">
        <v>18862</v>
      </c>
      <c r="BO271" t="s">
        <v>73</v>
      </c>
      <c r="BP271" t="s">
        <v>108</v>
      </c>
    </row>
    <row r="272" spans="1:68">
      <c r="A272" t="s">
        <v>388</v>
      </c>
      <c r="B272" t="s">
        <v>70</v>
      </c>
      <c r="C272" t="s">
        <v>204</v>
      </c>
      <c r="D272" t="s">
        <v>284</v>
      </c>
      <c r="J272">
        <v>0</v>
      </c>
      <c r="L272">
        <v>65535</v>
      </c>
      <c r="N272">
        <v>65535</v>
      </c>
      <c r="O272">
        <f>1</f>
        <v>0</v>
      </c>
      <c r="P272">
        <f>1</f>
        <v>0</v>
      </c>
      <c r="Q27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7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72">
        <f>[[#This Row],[U_1]]-[[#This Row],[L_1]]</f>
        <v>0</v>
      </c>
      <c r="T272">
        <f>COUNTIF(Table1[[#This Row],[S0_1]:[S2_1]],"&gt;"&amp;[[#This Row],[U_1]])+COUNTIF(Table1[[#This Row],[S0_1]:[S2_1]],"&lt;"&amp;[[#This Row],[L_1]])</f>
        <v>0</v>
      </c>
      <c r="V272">
        <f>_xlfn.MINIFS(Table1[[#This Row],[S0_1]:[S2_1]],Table1[[#This Row],[S0_1]:[S2_1]],"&gt;="&amp;[[#This Row],[L_1]],Table1[[#This Row],[S0_1]:[S2_1]],"&lt;="&amp;[[#This Row],[U_1]])</f>
        <v>0</v>
      </c>
      <c r="W272">
        <f>_xlfn.MAXIFS(Table1[[#This Row],[S0_1]:[S2_1]],Table1[[#This Row],[S0_1]:[S2_1]],"&gt;="&amp;[[#This Row],[L_1]],Table1[[#This Row],[S0_1]:[S2_1]],"&lt;="&amp;[[#This Row],[U_1]])</f>
        <v>0</v>
      </c>
      <c r="X27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7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72">
        <f>IF([[#This Row],[Std_1]]&gt;0,ROUND([[#This Row],[Range_1]]/(6*[[#This Row],[Std_1]]),2),0)</f>
        <v>0</v>
      </c>
      <c r="AA272">
        <f>IF([[#This Row],[Std_1]]&gt;0,ROUND(MIN(ABS([[#This Row],[U_1]]-[[#This Row],[Mean_1]])/(3*[[#This Row],[Std_1]]),ABS([[#This Row],[Mean_1]]-[[#This Row],[L_1]])/(3*[[#This Row],[Std_1]])),2),0)</f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I272">
        <v>15197</v>
      </c>
      <c r="AJ272">
        <v>15197</v>
      </c>
      <c r="AK272">
        <v>15197</v>
      </c>
      <c r="AM272">
        <v>0</v>
      </c>
      <c r="AO272">
        <v>65535</v>
      </c>
      <c r="AQ272">
        <v>65535</v>
      </c>
      <c r="AR272">
        <f>1</f>
        <v>0</v>
      </c>
      <c r="AS272">
        <f>1</f>
        <v>0</v>
      </c>
      <c r="AT27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7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72">
        <f>[[#This Row],[U_2]]-[[#This Row],[L_2]]</f>
        <v>0</v>
      </c>
      <c r="AW272">
        <f>COUNTIF(Table1[[#This Row],[S0_2]:[S1_2]],"&gt;"&amp;[[#This Row],[U_2]])+COUNTIF(Table1[[#This Row],[S0_2]:[S1_2]],"&lt;"&amp;[[#This Row],[L_2]])</f>
        <v>0</v>
      </c>
      <c r="AY272">
        <f>_xlfn.MINIFS(Table1[[#This Row],[S0_2]:[S1_2]],Table1[[#This Row],[S0_2]:[S1_2]],"&gt;="&amp;[[#This Row],[L_2]],Table1[[#This Row],[S0_2]:[S1_2]],"&lt;="&amp;[[#This Row],[U_2]])</f>
        <v>0</v>
      </c>
      <c r="AZ272">
        <f>_xlfn.MAXIFS(Table1[[#This Row],[S0_2]:[S1_2]],Table1[[#This Row],[S0_2]:[S1_2]],"&gt;="&amp;[[#This Row],[L_2]],Table1[[#This Row],[S0_2]:[S1_2]],"&lt;="&amp;[[#This Row],[U_2]])</f>
        <v>0</v>
      </c>
      <c r="BA27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7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72">
        <f>IF([[#This Row],[Std_2]]&gt;0,ROUND([[#This Row],[Range_2]]/(6*[[#This Row],[Std_2]]),2),0)</f>
        <v>0</v>
      </c>
      <c r="BD272">
        <f>IF([[#This Row],[Std_2]]&gt;0,ROUND(MIN(ABS([[#This Row],[U_2]]-[[#This Row],[Mean_2]])/(3*[[#This Row],[Std_2]]),ABS([[#This Row],[Mean_2]]-[[#This Row],[L_2]])/(3*[[#This Row],[Std_2]])),2),0)</f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L272">
        <v>15197</v>
      </c>
      <c r="BM272">
        <v>15197</v>
      </c>
      <c r="BO272" t="s">
        <v>96</v>
      </c>
      <c r="BP272" t="s">
        <v>80</v>
      </c>
    </row>
    <row r="273" spans="1:68">
      <c r="A273" t="s">
        <v>389</v>
      </c>
      <c r="B273" t="s">
        <v>70</v>
      </c>
      <c r="C273" t="s">
        <v>204</v>
      </c>
      <c r="D273" t="s">
        <v>286</v>
      </c>
      <c r="J273">
        <v>0</v>
      </c>
      <c r="L273">
        <v>65535</v>
      </c>
      <c r="N273">
        <v>65535</v>
      </c>
      <c r="O273">
        <f>1</f>
        <v>0</v>
      </c>
      <c r="P273">
        <f>1</f>
        <v>0</v>
      </c>
      <c r="Q27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7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73">
        <f>[[#This Row],[U_1]]-[[#This Row],[L_1]]</f>
        <v>0</v>
      </c>
      <c r="T273">
        <f>COUNTIF(Table1[[#This Row],[S0_1]:[S2_1]],"&gt;"&amp;[[#This Row],[U_1]])+COUNTIF(Table1[[#This Row],[S0_1]:[S2_1]],"&lt;"&amp;[[#This Row],[L_1]])</f>
        <v>0</v>
      </c>
      <c r="V273">
        <f>_xlfn.MINIFS(Table1[[#This Row],[S0_1]:[S2_1]],Table1[[#This Row],[S0_1]:[S2_1]],"&gt;="&amp;[[#This Row],[L_1]],Table1[[#This Row],[S0_1]:[S2_1]],"&lt;="&amp;[[#This Row],[U_1]])</f>
        <v>0</v>
      </c>
      <c r="W273">
        <f>_xlfn.MAXIFS(Table1[[#This Row],[S0_1]:[S2_1]],Table1[[#This Row],[S0_1]:[S2_1]],"&gt;="&amp;[[#This Row],[L_1]],Table1[[#This Row],[S0_1]:[S2_1]],"&lt;="&amp;[[#This Row],[U_1]])</f>
        <v>0</v>
      </c>
      <c r="X27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7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73">
        <f>IF([[#This Row],[Std_1]]&gt;0,ROUND([[#This Row],[Range_1]]/(6*[[#This Row],[Std_1]]),2),0)</f>
        <v>0</v>
      </c>
      <c r="AA273">
        <f>IF([[#This Row],[Std_1]]&gt;0,ROUND(MIN(ABS([[#This Row],[U_1]]-[[#This Row],[Mean_1]])/(3*[[#This Row],[Std_1]]),ABS([[#This Row],[Mean_1]]-[[#This Row],[L_1]])/(3*[[#This Row],[Std_1]])),2),0)</f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I273">
        <v>18862</v>
      </c>
      <c r="AJ273">
        <v>18862</v>
      </c>
      <c r="AK273">
        <v>18862</v>
      </c>
      <c r="AM273">
        <v>0</v>
      </c>
      <c r="AO273">
        <v>65535</v>
      </c>
      <c r="AQ273">
        <v>65535</v>
      </c>
      <c r="AR273">
        <f>1</f>
        <v>0</v>
      </c>
      <c r="AS273">
        <f>1</f>
        <v>0</v>
      </c>
      <c r="AT27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7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73">
        <f>[[#This Row],[U_2]]-[[#This Row],[L_2]]</f>
        <v>0</v>
      </c>
      <c r="AW273">
        <f>COUNTIF(Table1[[#This Row],[S0_2]:[S1_2]],"&gt;"&amp;[[#This Row],[U_2]])+COUNTIF(Table1[[#This Row],[S0_2]:[S1_2]],"&lt;"&amp;[[#This Row],[L_2]])</f>
        <v>0</v>
      </c>
      <c r="AY273">
        <f>_xlfn.MINIFS(Table1[[#This Row],[S0_2]:[S1_2]],Table1[[#This Row],[S0_2]:[S1_2]],"&gt;="&amp;[[#This Row],[L_2]],Table1[[#This Row],[S0_2]:[S1_2]],"&lt;="&amp;[[#This Row],[U_2]])</f>
        <v>0</v>
      </c>
      <c r="AZ273">
        <f>_xlfn.MAXIFS(Table1[[#This Row],[S0_2]:[S1_2]],Table1[[#This Row],[S0_2]:[S1_2]],"&gt;="&amp;[[#This Row],[L_2]],Table1[[#This Row],[S0_2]:[S1_2]],"&lt;="&amp;[[#This Row],[U_2]])</f>
        <v>0</v>
      </c>
      <c r="BA27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7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73">
        <f>IF([[#This Row],[Std_2]]&gt;0,ROUND([[#This Row],[Range_2]]/(6*[[#This Row],[Std_2]]),2),0)</f>
        <v>0</v>
      </c>
      <c r="BD273">
        <f>IF([[#This Row],[Std_2]]&gt;0,ROUND(MIN(ABS([[#This Row],[U_2]]-[[#This Row],[Mean_2]])/(3*[[#This Row],[Std_2]]),ABS([[#This Row],[Mean_2]]-[[#This Row],[L_2]])/(3*[[#This Row],[Std_2]])),2),0)</f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L273">
        <v>18862</v>
      </c>
      <c r="BM273">
        <v>18862</v>
      </c>
      <c r="BO273" t="s">
        <v>83</v>
      </c>
      <c r="BP273" t="s">
        <v>108</v>
      </c>
    </row>
    <row r="274" spans="1:68">
      <c r="A274" t="s">
        <v>390</v>
      </c>
      <c r="B274" t="s">
        <v>70</v>
      </c>
      <c r="C274" t="s">
        <v>204</v>
      </c>
      <c r="D274" t="s">
        <v>288</v>
      </c>
      <c r="J274">
        <v>0</v>
      </c>
      <c r="L274">
        <v>65535</v>
      </c>
      <c r="N274">
        <v>65535</v>
      </c>
      <c r="O274">
        <f>1</f>
        <v>0</v>
      </c>
      <c r="P274">
        <f>1</f>
        <v>0</v>
      </c>
      <c r="Q27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7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74">
        <f>[[#This Row],[U_1]]-[[#This Row],[L_1]]</f>
        <v>0</v>
      </c>
      <c r="T274">
        <f>COUNTIF(Table1[[#This Row],[S0_1]:[S2_1]],"&gt;"&amp;[[#This Row],[U_1]])+COUNTIF(Table1[[#This Row],[S0_1]:[S2_1]],"&lt;"&amp;[[#This Row],[L_1]])</f>
        <v>0</v>
      </c>
      <c r="V274">
        <f>_xlfn.MINIFS(Table1[[#This Row],[S0_1]:[S2_1]],Table1[[#This Row],[S0_1]:[S2_1]],"&gt;="&amp;[[#This Row],[L_1]],Table1[[#This Row],[S0_1]:[S2_1]],"&lt;="&amp;[[#This Row],[U_1]])</f>
        <v>0</v>
      </c>
      <c r="W274">
        <f>_xlfn.MAXIFS(Table1[[#This Row],[S0_1]:[S2_1]],Table1[[#This Row],[S0_1]:[S2_1]],"&gt;="&amp;[[#This Row],[L_1]],Table1[[#This Row],[S0_1]:[S2_1]],"&lt;="&amp;[[#This Row],[U_1]])</f>
        <v>0</v>
      </c>
      <c r="X27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7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74">
        <f>IF([[#This Row],[Std_1]]&gt;0,ROUND([[#This Row],[Range_1]]/(6*[[#This Row],[Std_1]]),2),0)</f>
        <v>0</v>
      </c>
      <c r="AA274">
        <f>IF([[#This Row],[Std_1]]&gt;0,ROUND(MIN(ABS([[#This Row],[U_1]]-[[#This Row],[Mean_1]])/(3*[[#This Row],[Std_1]]),ABS([[#This Row],[Mean_1]]-[[#This Row],[L_1]])/(3*[[#This Row],[Std_1]])),2),0)</f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I274">
        <v>26154</v>
      </c>
      <c r="AJ274">
        <v>26154</v>
      </c>
      <c r="AK274">
        <v>26154</v>
      </c>
      <c r="AM274">
        <v>0</v>
      </c>
      <c r="AO274">
        <v>65535</v>
      </c>
      <c r="AQ274">
        <v>65535</v>
      </c>
      <c r="AR274">
        <f>1</f>
        <v>0</v>
      </c>
      <c r="AS274">
        <f>1</f>
        <v>0</v>
      </c>
      <c r="AT27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7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74">
        <f>[[#This Row],[U_2]]-[[#This Row],[L_2]]</f>
        <v>0</v>
      </c>
      <c r="AW274">
        <f>COUNTIF(Table1[[#This Row],[S0_2]:[S1_2]],"&gt;"&amp;[[#This Row],[U_2]])+COUNTIF(Table1[[#This Row],[S0_2]:[S1_2]],"&lt;"&amp;[[#This Row],[L_2]])</f>
        <v>0</v>
      </c>
      <c r="AY274">
        <f>_xlfn.MINIFS(Table1[[#This Row],[S0_2]:[S1_2]],Table1[[#This Row],[S0_2]:[S1_2]],"&gt;="&amp;[[#This Row],[L_2]],Table1[[#This Row],[S0_2]:[S1_2]],"&lt;="&amp;[[#This Row],[U_2]])</f>
        <v>0</v>
      </c>
      <c r="AZ274">
        <f>_xlfn.MAXIFS(Table1[[#This Row],[S0_2]:[S1_2]],Table1[[#This Row],[S0_2]:[S1_2]],"&gt;="&amp;[[#This Row],[L_2]],Table1[[#This Row],[S0_2]:[S1_2]],"&lt;="&amp;[[#This Row],[U_2]])</f>
        <v>0</v>
      </c>
      <c r="BA27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7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74">
        <f>IF([[#This Row],[Std_2]]&gt;0,ROUND([[#This Row],[Range_2]]/(6*[[#This Row],[Std_2]]),2),0)</f>
        <v>0</v>
      </c>
      <c r="BD274">
        <f>IF([[#This Row],[Std_2]]&gt;0,ROUND(MIN(ABS([[#This Row],[U_2]]-[[#This Row],[Mean_2]])/(3*[[#This Row],[Std_2]]),ABS([[#This Row],[Mean_2]]-[[#This Row],[L_2]])/(3*[[#This Row],[Std_2]])),2),0)</f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L274">
        <v>26154</v>
      </c>
      <c r="BM274">
        <v>26154</v>
      </c>
      <c r="BO274" t="s">
        <v>83</v>
      </c>
      <c r="BP274" t="s">
        <v>105</v>
      </c>
    </row>
    <row r="275" spans="1:68">
      <c r="A275" t="s">
        <v>391</v>
      </c>
      <c r="B275" t="s">
        <v>116</v>
      </c>
      <c r="C275" t="s">
        <v>204</v>
      </c>
      <c r="D275" t="s">
        <v>256</v>
      </c>
      <c r="J275">
        <v>0</v>
      </c>
      <c r="L275">
        <v>65535</v>
      </c>
      <c r="N275">
        <v>65535</v>
      </c>
      <c r="O275">
        <f>1</f>
        <v>0</v>
      </c>
      <c r="P275">
        <f>1</f>
        <v>0</v>
      </c>
      <c r="Q27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7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75">
        <f>[[#This Row],[U_1]]-[[#This Row],[L_1]]</f>
        <v>0</v>
      </c>
      <c r="T275">
        <f>COUNTIF(Table1[[#This Row],[S0_1]:[S2_1]],"&gt;"&amp;[[#This Row],[U_1]])+COUNTIF(Table1[[#This Row],[S0_1]:[S2_1]],"&lt;"&amp;[[#This Row],[L_1]])</f>
        <v>0</v>
      </c>
      <c r="V275">
        <f>_xlfn.MINIFS(Table1[[#This Row],[S0_1]:[S2_1]],Table1[[#This Row],[S0_1]:[S2_1]],"&gt;="&amp;[[#This Row],[L_1]],Table1[[#This Row],[S0_1]:[S2_1]],"&lt;="&amp;[[#This Row],[U_1]])</f>
        <v>0</v>
      </c>
      <c r="W275">
        <f>_xlfn.MAXIFS(Table1[[#This Row],[S0_1]:[S2_1]],Table1[[#This Row],[S0_1]:[S2_1]],"&gt;="&amp;[[#This Row],[L_1]],Table1[[#This Row],[S0_1]:[S2_1]],"&lt;="&amp;[[#This Row],[U_1]])</f>
        <v>0</v>
      </c>
      <c r="X27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7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75">
        <f>IF([[#This Row],[Std_1]]&gt;0,ROUND([[#This Row],[Range_1]]/(6*[[#This Row],[Std_1]]),2),0)</f>
        <v>0</v>
      </c>
      <c r="AA275">
        <f>IF([[#This Row],[Std_1]]&gt;0,ROUND(MIN(ABS([[#This Row],[U_1]]-[[#This Row],[Mean_1]])/(3*[[#This Row],[Std_1]]),ABS([[#This Row],[Mean_1]]-[[#This Row],[L_1]])/(3*[[#This Row],[Std_1]])),2),0)</f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I275">
        <v>33397</v>
      </c>
      <c r="AJ275">
        <v>33397</v>
      </c>
      <c r="AK275">
        <v>33397</v>
      </c>
      <c r="AM275">
        <v>0</v>
      </c>
      <c r="AO275">
        <v>65535</v>
      </c>
      <c r="AQ275">
        <v>65535</v>
      </c>
      <c r="AR275">
        <f>1</f>
        <v>0</v>
      </c>
      <c r="AS275">
        <f>1</f>
        <v>0</v>
      </c>
      <c r="AT27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7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75">
        <f>[[#This Row],[U_2]]-[[#This Row],[L_2]]</f>
        <v>0</v>
      </c>
      <c r="AW275">
        <f>COUNTIF(Table1[[#This Row],[S0_2]:[S1_2]],"&gt;"&amp;[[#This Row],[U_2]])+COUNTIF(Table1[[#This Row],[S0_2]:[S1_2]],"&lt;"&amp;[[#This Row],[L_2]])</f>
        <v>0</v>
      </c>
      <c r="AY275">
        <f>_xlfn.MINIFS(Table1[[#This Row],[S0_2]:[S1_2]],Table1[[#This Row],[S0_2]:[S1_2]],"&gt;="&amp;[[#This Row],[L_2]],Table1[[#This Row],[S0_2]:[S1_2]],"&lt;="&amp;[[#This Row],[U_2]])</f>
        <v>0</v>
      </c>
      <c r="AZ275">
        <f>_xlfn.MAXIFS(Table1[[#This Row],[S0_2]:[S1_2]],Table1[[#This Row],[S0_2]:[S1_2]],"&gt;="&amp;[[#This Row],[L_2]],Table1[[#This Row],[S0_2]:[S1_2]],"&lt;="&amp;[[#This Row],[U_2]])</f>
        <v>0</v>
      </c>
      <c r="BA27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7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75">
        <f>IF([[#This Row],[Std_2]]&gt;0,ROUND([[#This Row],[Range_2]]/(6*[[#This Row],[Std_2]]),2),0)</f>
        <v>0</v>
      </c>
      <c r="BD275">
        <f>IF([[#This Row],[Std_2]]&gt;0,ROUND(MIN(ABS([[#This Row],[U_2]]-[[#This Row],[Mean_2]])/(3*[[#This Row],[Std_2]]),ABS([[#This Row],[Mean_2]]-[[#This Row],[L_2]])/(3*[[#This Row],[Std_2]])),2),0)</f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L275">
        <v>33397</v>
      </c>
      <c r="BM275">
        <v>33397</v>
      </c>
      <c r="BO275" t="s">
        <v>73</v>
      </c>
      <c r="BP275" t="s">
        <v>74</v>
      </c>
    </row>
    <row r="276" spans="1:68">
      <c r="A276" t="s">
        <v>392</v>
      </c>
      <c r="B276" t="s">
        <v>116</v>
      </c>
      <c r="C276" t="s">
        <v>204</v>
      </c>
      <c r="D276" t="s">
        <v>258</v>
      </c>
      <c r="J276">
        <v>0</v>
      </c>
      <c r="L276">
        <v>65535</v>
      </c>
      <c r="N276">
        <v>65535</v>
      </c>
      <c r="O276">
        <f>1</f>
        <v>0</v>
      </c>
      <c r="P276">
        <f>1</f>
        <v>0</v>
      </c>
      <c r="Q27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7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76">
        <f>[[#This Row],[U_1]]-[[#This Row],[L_1]]</f>
        <v>0</v>
      </c>
      <c r="T276">
        <f>COUNTIF(Table1[[#This Row],[S0_1]:[S2_1]],"&gt;"&amp;[[#This Row],[U_1]])+COUNTIF(Table1[[#This Row],[S0_1]:[S2_1]],"&lt;"&amp;[[#This Row],[L_1]])</f>
        <v>0</v>
      </c>
      <c r="V276">
        <f>_xlfn.MINIFS(Table1[[#This Row],[S0_1]:[S2_1]],Table1[[#This Row],[S0_1]:[S2_1]],"&gt;="&amp;[[#This Row],[L_1]],Table1[[#This Row],[S0_1]:[S2_1]],"&lt;="&amp;[[#This Row],[U_1]])</f>
        <v>0</v>
      </c>
      <c r="W276">
        <f>_xlfn.MAXIFS(Table1[[#This Row],[S0_1]:[S2_1]],Table1[[#This Row],[S0_1]:[S2_1]],"&gt;="&amp;[[#This Row],[L_1]],Table1[[#This Row],[S0_1]:[S2_1]],"&lt;="&amp;[[#This Row],[U_1]])</f>
        <v>0</v>
      </c>
      <c r="X27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7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76">
        <f>IF([[#This Row],[Std_1]]&gt;0,ROUND([[#This Row],[Range_1]]/(6*[[#This Row],[Std_1]]),2),0)</f>
        <v>0</v>
      </c>
      <c r="AA276">
        <f>IF([[#This Row],[Std_1]]&gt;0,ROUND(MIN(ABS([[#This Row],[U_1]]-[[#This Row],[Mean_1]])/(3*[[#This Row],[Std_1]]),ABS([[#This Row],[Mean_1]]-[[#This Row],[L_1]])/(3*[[#This Row],[Std_1]])),2),0)</f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I276">
        <v>51282</v>
      </c>
      <c r="AJ276">
        <v>51282</v>
      </c>
      <c r="AK276">
        <v>51282</v>
      </c>
      <c r="AM276">
        <v>0</v>
      </c>
      <c r="AO276">
        <v>65535</v>
      </c>
      <c r="AQ276">
        <v>65535</v>
      </c>
      <c r="AR276">
        <f>1</f>
        <v>0</v>
      </c>
      <c r="AS276">
        <f>1</f>
        <v>0</v>
      </c>
      <c r="AT27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7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76">
        <f>[[#This Row],[U_2]]-[[#This Row],[L_2]]</f>
        <v>0</v>
      </c>
      <c r="AW276">
        <f>COUNTIF(Table1[[#This Row],[S0_2]:[S1_2]],"&gt;"&amp;[[#This Row],[U_2]])+COUNTIF(Table1[[#This Row],[S0_2]:[S1_2]],"&lt;"&amp;[[#This Row],[L_2]])</f>
        <v>0</v>
      </c>
      <c r="AY276">
        <f>_xlfn.MINIFS(Table1[[#This Row],[S0_2]:[S1_2]],Table1[[#This Row],[S0_2]:[S1_2]],"&gt;="&amp;[[#This Row],[L_2]],Table1[[#This Row],[S0_2]:[S1_2]],"&lt;="&amp;[[#This Row],[U_2]])</f>
        <v>0</v>
      </c>
      <c r="AZ276">
        <f>_xlfn.MAXIFS(Table1[[#This Row],[S0_2]:[S1_2]],Table1[[#This Row],[S0_2]:[S1_2]],"&gt;="&amp;[[#This Row],[L_2]],Table1[[#This Row],[S0_2]:[S1_2]],"&lt;="&amp;[[#This Row],[U_2]])</f>
        <v>0</v>
      </c>
      <c r="BA27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7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76">
        <f>IF([[#This Row],[Std_2]]&gt;0,ROUND([[#This Row],[Range_2]]/(6*[[#This Row],[Std_2]]),2),0)</f>
        <v>0</v>
      </c>
      <c r="BD276">
        <f>IF([[#This Row],[Std_2]]&gt;0,ROUND(MIN(ABS([[#This Row],[U_2]]-[[#This Row],[Mean_2]])/(3*[[#This Row],[Std_2]]),ABS([[#This Row],[Mean_2]]-[[#This Row],[L_2]])/(3*[[#This Row],[Std_2]])),2),0)</f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L276">
        <v>51282</v>
      </c>
      <c r="BM276">
        <v>51282</v>
      </c>
      <c r="BO276" t="s">
        <v>73</v>
      </c>
      <c r="BP276" t="s">
        <v>77</v>
      </c>
    </row>
    <row r="277" spans="1:68">
      <c r="A277" t="s">
        <v>393</v>
      </c>
      <c r="B277" t="s">
        <v>116</v>
      </c>
      <c r="C277" t="s">
        <v>204</v>
      </c>
      <c r="D277" t="s">
        <v>260</v>
      </c>
      <c r="J277">
        <v>0</v>
      </c>
      <c r="L277">
        <v>65535</v>
      </c>
      <c r="N277">
        <v>65535</v>
      </c>
      <c r="O277">
        <f>1</f>
        <v>0</v>
      </c>
      <c r="P277">
        <f>1</f>
        <v>0</v>
      </c>
      <c r="Q27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7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77">
        <f>[[#This Row],[U_1]]-[[#This Row],[L_1]]</f>
        <v>0</v>
      </c>
      <c r="T277">
        <f>COUNTIF(Table1[[#This Row],[S0_1]:[S2_1]],"&gt;"&amp;[[#This Row],[U_1]])+COUNTIF(Table1[[#This Row],[S0_1]:[S2_1]],"&lt;"&amp;[[#This Row],[L_1]])</f>
        <v>0</v>
      </c>
      <c r="V277">
        <f>_xlfn.MINIFS(Table1[[#This Row],[S0_1]:[S2_1]],Table1[[#This Row],[S0_1]:[S2_1]],"&gt;="&amp;[[#This Row],[L_1]],Table1[[#This Row],[S0_1]:[S2_1]],"&lt;="&amp;[[#This Row],[U_1]])</f>
        <v>0</v>
      </c>
      <c r="W277">
        <f>_xlfn.MAXIFS(Table1[[#This Row],[S0_1]:[S2_1]],Table1[[#This Row],[S0_1]:[S2_1]],"&gt;="&amp;[[#This Row],[L_1]],Table1[[#This Row],[S0_1]:[S2_1]],"&lt;="&amp;[[#This Row],[U_1]])</f>
        <v>0</v>
      </c>
      <c r="X27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7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77">
        <f>IF([[#This Row],[Std_1]]&gt;0,ROUND([[#This Row],[Range_1]]/(6*[[#This Row],[Std_1]]),2),0)</f>
        <v>0</v>
      </c>
      <c r="AA277">
        <f>IF([[#This Row],[Std_1]]&gt;0,ROUND(MIN(ABS([[#This Row],[U_1]]-[[#This Row],[Mean_1]])/(3*[[#This Row],[Std_1]]),ABS([[#This Row],[Mean_1]]-[[#This Row],[L_1]])/(3*[[#This Row],[Std_1]])),2),0)</f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I277">
        <v>15197</v>
      </c>
      <c r="AJ277">
        <v>15197</v>
      </c>
      <c r="AK277">
        <v>15197</v>
      </c>
      <c r="AM277">
        <v>0</v>
      </c>
      <c r="AO277">
        <v>65535</v>
      </c>
      <c r="AQ277">
        <v>65535</v>
      </c>
      <c r="AR277">
        <f>1</f>
        <v>0</v>
      </c>
      <c r="AS277">
        <f>1</f>
        <v>0</v>
      </c>
      <c r="AT27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7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77">
        <f>[[#This Row],[U_2]]-[[#This Row],[L_2]]</f>
        <v>0</v>
      </c>
      <c r="AW277">
        <f>COUNTIF(Table1[[#This Row],[S0_2]:[S1_2]],"&gt;"&amp;[[#This Row],[U_2]])+COUNTIF(Table1[[#This Row],[S0_2]:[S1_2]],"&lt;"&amp;[[#This Row],[L_2]])</f>
        <v>0</v>
      </c>
      <c r="AY277">
        <f>_xlfn.MINIFS(Table1[[#This Row],[S0_2]:[S1_2]],Table1[[#This Row],[S0_2]:[S1_2]],"&gt;="&amp;[[#This Row],[L_2]],Table1[[#This Row],[S0_2]:[S1_2]],"&lt;="&amp;[[#This Row],[U_2]])</f>
        <v>0</v>
      </c>
      <c r="AZ277">
        <f>_xlfn.MAXIFS(Table1[[#This Row],[S0_2]:[S1_2]],Table1[[#This Row],[S0_2]:[S1_2]],"&gt;="&amp;[[#This Row],[L_2]],Table1[[#This Row],[S0_2]:[S1_2]],"&lt;="&amp;[[#This Row],[U_2]])</f>
        <v>0</v>
      </c>
      <c r="BA27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7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77">
        <f>IF([[#This Row],[Std_2]]&gt;0,ROUND([[#This Row],[Range_2]]/(6*[[#This Row],[Std_2]]),2),0)</f>
        <v>0</v>
      </c>
      <c r="BD277">
        <f>IF([[#This Row],[Std_2]]&gt;0,ROUND(MIN(ABS([[#This Row],[U_2]]-[[#This Row],[Mean_2]])/(3*[[#This Row],[Std_2]]),ABS([[#This Row],[Mean_2]]-[[#This Row],[L_2]])/(3*[[#This Row],[Std_2]])),2),0)</f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L277">
        <v>15197</v>
      </c>
      <c r="BM277">
        <v>15197</v>
      </c>
      <c r="BO277" t="s">
        <v>73</v>
      </c>
      <c r="BP277" t="s">
        <v>80</v>
      </c>
    </row>
    <row r="278" spans="1:68">
      <c r="A278" t="s">
        <v>394</v>
      </c>
      <c r="B278" t="s">
        <v>116</v>
      </c>
      <c r="C278" t="s">
        <v>204</v>
      </c>
      <c r="D278" t="s">
        <v>262</v>
      </c>
      <c r="J278">
        <v>0</v>
      </c>
      <c r="L278">
        <v>65535</v>
      </c>
      <c r="N278">
        <v>65535</v>
      </c>
      <c r="O278">
        <f>1</f>
        <v>0</v>
      </c>
      <c r="P278">
        <f>1</f>
        <v>0</v>
      </c>
      <c r="Q27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7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78">
        <f>[[#This Row],[U_1]]-[[#This Row],[L_1]]</f>
        <v>0</v>
      </c>
      <c r="T278">
        <f>COUNTIF(Table1[[#This Row],[S0_1]:[S2_1]],"&gt;"&amp;[[#This Row],[U_1]])+COUNTIF(Table1[[#This Row],[S0_1]:[S2_1]],"&lt;"&amp;[[#This Row],[L_1]])</f>
        <v>0</v>
      </c>
      <c r="V278">
        <f>_xlfn.MINIFS(Table1[[#This Row],[S0_1]:[S2_1]],Table1[[#This Row],[S0_1]:[S2_1]],"&gt;="&amp;[[#This Row],[L_1]],Table1[[#This Row],[S0_1]:[S2_1]],"&lt;="&amp;[[#This Row],[U_1]])</f>
        <v>0</v>
      </c>
      <c r="W278">
        <f>_xlfn.MAXIFS(Table1[[#This Row],[S0_1]:[S2_1]],Table1[[#This Row],[S0_1]:[S2_1]],"&gt;="&amp;[[#This Row],[L_1]],Table1[[#This Row],[S0_1]:[S2_1]],"&lt;="&amp;[[#This Row],[U_1]])</f>
        <v>0</v>
      </c>
      <c r="X27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7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78">
        <f>IF([[#This Row],[Std_1]]&gt;0,ROUND([[#This Row],[Range_1]]/(6*[[#This Row],[Std_1]]),2),0)</f>
        <v>0</v>
      </c>
      <c r="AA278">
        <f>IF([[#This Row],[Std_1]]&gt;0,ROUND(MIN(ABS([[#This Row],[U_1]]-[[#This Row],[Mean_1]])/(3*[[#This Row],[Std_1]]),ABS([[#This Row],[Mean_1]]-[[#This Row],[L_1]])/(3*[[#This Row],[Std_1]])),2),0)</f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I278">
        <v>51282</v>
      </c>
      <c r="AJ278">
        <v>51282</v>
      </c>
      <c r="AK278">
        <v>51282</v>
      </c>
      <c r="AM278">
        <v>0</v>
      </c>
      <c r="AO278">
        <v>65535</v>
      </c>
      <c r="AQ278">
        <v>65535</v>
      </c>
      <c r="AR278">
        <f>1</f>
        <v>0</v>
      </c>
      <c r="AS278">
        <f>1</f>
        <v>0</v>
      </c>
      <c r="AT27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7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78">
        <f>[[#This Row],[U_2]]-[[#This Row],[L_2]]</f>
        <v>0</v>
      </c>
      <c r="AW278">
        <f>COUNTIF(Table1[[#This Row],[S0_2]:[S1_2]],"&gt;"&amp;[[#This Row],[U_2]])+COUNTIF(Table1[[#This Row],[S0_2]:[S1_2]],"&lt;"&amp;[[#This Row],[L_2]])</f>
        <v>0</v>
      </c>
      <c r="AY278">
        <f>_xlfn.MINIFS(Table1[[#This Row],[S0_2]:[S1_2]],Table1[[#This Row],[S0_2]:[S1_2]],"&gt;="&amp;[[#This Row],[L_2]],Table1[[#This Row],[S0_2]:[S1_2]],"&lt;="&amp;[[#This Row],[U_2]])</f>
        <v>0</v>
      </c>
      <c r="AZ278">
        <f>_xlfn.MAXIFS(Table1[[#This Row],[S0_2]:[S1_2]],Table1[[#This Row],[S0_2]:[S1_2]],"&gt;="&amp;[[#This Row],[L_2]],Table1[[#This Row],[S0_2]:[S1_2]],"&lt;="&amp;[[#This Row],[U_2]])</f>
        <v>0</v>
      </c>
      <c r="BA27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7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78">
        <f>IF([[#This Row],[Std_2]]&gt;0,ROUND([[#This Row],[Range_2]]/(6*[[#This Row],[Std_2]]),2),0)</f>
        <v>0</v>
      </c>
      <c r="BD278">
        <f>IF([[#This Row],[Std_2]]&gt;0,ROUND(MIN(ABS([[#This Row],[U_2]]-[[#This Row],[Mean_2]])/(3*[[#This Row],[Std_2]]),ABS([[#This Row],[Mean_2]]-[[#This Row],[L_2]])/(3*[[#This Row],[Std_2]])),2),0)</f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L278">
        <v>51282</v>
      </c>
      <c r="BM278">
        <v>51282</v>
      </c>
      <c r="BO278" t="s">
        <v>83</v>
      </c>
      <c r="BP278" t="s">
        <v>77</v>
      </c>
    </row>
    <row r="279" spans="1:68">
      <c r="A279" t="s">
        <v>395</v>
      </c>
      <c r="B279" t="s">
        <v>116</v>
      </c>
      <c r="C279" t="s">
        <v>204</v>
      </c>
      <c r="D279" t="s">
        <v>264</v>
      </c>
      <c r="J279">
        <v>0</v>
      </c>
      <c r="L279">
        <v>65535</v>
      </c>
      <c r="N279">
        <v>65535</v>
      </c>
      <c r="O279">
        <f>1</f>
        <v>0</v>
      </c>
      <c r="P279">
        <f>1</f>
        <v>0</v>
      </c>
      <c r="Q27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7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79">
        <f>[[#This Row],[U_1]]-[[#This Row],[L_1]]</f>
        <v>0</v>
      </c>
      <c r="T279">
        <f>COUNTIF(Table1[[#This Row],[S0_1]:[S2_1]],"&gt;"&amp;[[#This Row],[U_1]])+COUNTIF(Table1[[#This Row],[S0_1]:[S2_1]],"&lt;"&amp;[[#This Row],[L_1]])</f>
        <v>0</v>
      </c>
      <c r="V279">
        <f>_xlfn.MINIFS(Table1[[#This Row],[S0_1]:[S2_1]],Table1[[#This Row],[S0_1]:[S2_1]],"&gt;="&amp;[[#This Row],[L_1]],Table1[[#This Row],[S0_1]:[S2_1]],"&lt;="&amp;[[#This Row],[U_1]])</f>
        <v>0</v>
      </c>
      <c r="W279">
        <f>_xlfn.MAXIFS(Table1[[#This Row],[S0_1]:[S2_1]],Table1[[#This Row],[S0_1]:[S2_1]],"&gt;="&amp;[[#This Row],[L_1]],Table1[[#This Row],[S0_1]:[S2_1]],"&lt;="&amp;[[#This Row],[U_1]])</f>
        <v>0</v>
      </c>
      <c r="X27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7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79">
        <f>IF([[#This Row],[Std_1]]&gt;0,ROUND([[#This Row],[Range_1]]/(6*[[#This Row],[Std_1]]),2),0)</f>
        <v>0</v>
      </c>
      <c r="AA279">
        <f>IF([[#This Row],[Std_1]]&gt;0,ROUND(MIN(ABS([[#This Row],[U_1]]-[[#This Row],[Mean_1]])/(3*[[#This Row],[Std_1]]),ABS([[#This Row],[Mean_1]]-[[#This Row],[L_1]])/(3*[[#This Row],[Std_1]])),2),0)</f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I279">
        <v>15197</v>
      </c>
      <c r="AJ279">
        <v>15197</v>
      </c>
      <c r="AK279">
        <v>15197</v>
      </c>
      <c r="AM279">
        <v>0</v>
      </c>
      <c r="AO279">
        <v>65535</v>
      </c>
      <c r="AQ279">
        <v>65535</v>
      </c>
      <c r="AR279">
        <f>1</f>
        <v>0</v>
      </c>
      <c r="AS279">
        <f>1</f>
        <v>0</v>
      </c>
      <c r="AT27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7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79">
        <f>[[#This Row],[U_2]]-[[#This Row],[L_2]]</f>
        <v>0</v>
      </c>
      <c r="AW279">
        <f>COUNTIF(Table1[[#This Row],[S0_2]:[S1_2]],"&gt;"&amp;[[#This Row],[U_2]])+COUNTIF(Table1[[#This Row],[S0_2]:[S1_2]],"&lt;"&amp;[[#This Row],[L_2]])</f>
        <v>0</v>
      </c>
      <c r="AY279">
        <f>_xlfn.MINIFS(Table1[[#This Row],[S0_2]:[S1_2]],Table1[[#This Row],[S0_2]:[S1_2]],"&gt;="&amp;[[#This Row],[L_2]],Table1[[#This Row],[S0_2]:[S1_2]],"&lt;="&amp;[[#This Row],[U_2]])</f>
        <v>0</v>
      </c>
      <c r="AZ279">
        <f>_xlfn.MAXIFS(Table1[[#This Row],[S0_2]:[S1_2]],Table1[[#This Row],[S0_2]:[S1_2]],"&gt;="&amp;[[#This Row],[L_2]],Table1[[#This Row],[S0_2]:[S1_2]],"&lt;="&amp;[[#This Row],[U_2]])</f>
        <v>0</v>
      </c>
      <c r="BA27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7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79">
        <f>IF([[#This Row],[Std_2]]&gt;0,ROUND([[#This Row],[Range_2]]/(6*[[#This Row],[Std_2]]),2),0)</f>
        <v>0</v>
      </c>
      <c r="BD279">
        <f>IF([[#This Row],[Std_2]]&gt;0,ROUND(MIN(ABS([[#This Row],[U_2]]-[[#This Row],[Mean_2]])/(3*[[#This Row],[Std_2]]),ABS([[#This Row],[Mean_2]]-[[#This Row],[L_2]])/(3*[[#This Row],[Std_2]])),2),0)</f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L279">
        <v>15197</v>
      </c>
      <c r="BM279">
        <v>15197</v>
      </c>
      <c r="BO279" t="s">
        <v>83</v>
      </c>
      <c r="BP279" t="s">
        <v>80</v>
      </c>
    </row>
    <row r="280" spans="1:68">
      <c r="A280" t="s">
        <v>396</v>
      </c>
      <c r="B280" t="s">
        <v>116</v>
      </c>
      <c r="C280" t="s">
        <v>204</v>
      </c>
      <c r="D280" t="s">
        <v>266</v>
      </c>
      <c r="J280">
        <v>0</v>
      </c>
      <c r="L280">
        <v>65535</v>
      </c>
      <c r="N280">
        <v>65535</v>
      </c>
      <c r="O280">
        <f>1</f>
        <v>0</v>
      </c>
      <c r="P280">
        <f>1</f>
        <v>0</v>
      </c>
      <c r="Q28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8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80">
        <f>[[#This Row],[U_1]]-[[#This Row],[L_1]]</f>
        <v>0</v>
      </c>
      <c r="T280">
        <f>COUNTIF(Table1[[#This Row],[S0_1]:[S2_1]],"&gt;"&amp;[[#This Row],[U_1]])+COUNTIF(Table1[[#This Row],[S0_1]:[S2_1]],"&lt;"&amp;[[#This Row],[L_1]])</f>
        <v>0</v>
      </c>
      <c r="V280">
        <f>_xlfn.MINIFS(Table1[[#This Row],[S0_1]:[S2_1]],Table1[[#This Row],[S0_1]:[S2_1]],"&gt;="&amp;[[#This Row],[L_1]],Table1[[#This Row],[S0_1]:[S2_1]],"&lt;="&amp;[[#This Row],[U_1]])</f>
        <v>0</v>
      </c>
      <c r="W280">
        <f>_xlfn.MAXIFS(Table1[[#This Row],[S0_1]:[S2_1]],Table1[[#This Row],[S0_1]:[S2_1]],"&gt;="&amp;[[#This Row],[L_1]],Table1[[#This Row],[S0_1]:[S2_1]],"&lt;="&amp;[[#This Row],[U_1]])</f>
        <v>0</v>
      </c>
      <c r="X28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8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80">
        <f>IF([[#This Row],[Std_1]]&gt;0,ROUND([[#This Row],[Range_1]]/(6*[[#This Row],[Std_1]]),2),0)</f>
        <v>0</v>
      </c>
      <c r="AA280">
        <f>IF([[#This Row],[Std_1]]&gt;0,ROUND(MIN(ABS([[#This Row],[U_1]]-[[#This Row],[Mean_1]])/(3*[[#This Row],[Std_1]]),ABS([[#This Row],[Mean_1]]-[[#This Row],[L_1]])/(3*[[#This Row],[Std_1]])),2),0)</f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I280">
        <v>33397</v>
      </c>
      <c r="AJ280">
        <v>33397</v>
      </c>
      <c r="AK280">
        <v>33397</v>
      </c>
      <c r="AM280">
        <v>0</v>
      </c>
      <c r="AO280">
        <v>65535</v>
      </c>
      <c r="AQ280">
        <v>65535</v>
      </c>
      <c r="AR280">
        <f>1</f>
        <v>0</v>
      </c>
      <c r="AS280">
        <f>1</f>
        <v>0</v>
      </c>
      <c r="AT28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8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80">
        <f>[[#This Row],[U_2]]-[[#This Row],[L_2]]</f>
        <v>0</v>
      </c>
      <c r="AW280">
        <f>COUNTIF(Table1[[#This Row],[S0_2]:[S1_2]],"&gt;"&amp;[[#This Row],[U_2]])+COUNTIF(Table1[[#This Row],[S0_2]:[S1_2]],"&lt;"&amp;[[#This Row],[L_2]])</f>
        <v>0</v>
      </c>
      <c r="AY280">
        <f>_xlfn.MINIFS(Table1[[#This Row],[S0_2]:[S1_2]],Table1[[#This Row],[S0_2]:[S1_2]],"&gt;="&amp;[[#This Row],[L_2]],Table1[[#This Row],[S0_2]:[S1_2]],"&lt;="&amp;[[#This Row],[U_2]])</f>
        <v>0</v>
      </c>
      <c r="AZ280">
        <f>_xlfn.MAXIFS(Table1[[#This Row],[S0_2]:[S1_2]],Table1[[#This Row],[S0_2]:[S1_2]],"&gt;="&amp;[[#This Row],[L_2]],Table1[[#This Row],[S0_2]:[S1_2]],"&lt;="&amp;[[#This Row],[U_2]])</f>
        <v>0</v>
      </c>
      <c r="BA28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8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80">
        <f>IF([[#This Row],[Std_2]]&gt;0,ROUND([[#This Row],[Range_2]]/(6*[[#This Row],[Std_2]]),2),0)</f>
        <v>0</v>
      </c>
      <c r="BD280">
        <f>IF([[#This Row],[Std_2]]&gt;0,ROUND(MIN(ABS([[#This Row],[U_2]]-[[#This Row],[Mean_2]])/(3*[[#This Row],[Std_2]]),ABS([[#This Row],[Mean_2]]-[[#This Row],[L_2]])/(3*[[#This Row],[Std_2]])),2),0)</f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L280">
        <v>33397</v>
      </c>
      <c r="BM280">
        <v>33397</v>
      </c>
      <c r="BO280" t="s">
        <v>83</v>
      </c>
      <c r="BP280" t="s">
        <v>74</v>
      </c>
    </row>
    <row r="281" spans="1:68">
      <c r="A281" t="s">
        <v>397</v>
      </c>
      <c r="B281" t="s">
        <v>116</v>
      </c>
      <c r="C281" t="s">
        <v>204</v>
      </c>
      <c r="D281" t="s">
        <v>268</v>
      </c>
      <c r="J281">
        <v>0</v>
      </c>
      <c r="L281">
        <v>65535</v>
      </c>
      <c r="N281">
        <v>65535</v>
      </c>
      <c r="O281">
        <f>1</f>
        <v>0</v>
      </c>
      <c r="P281">
        <f>1</f>
        <v>0</v>
      </c>
      <c r="Q28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8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81">
        <f>[[#This Row],[U_1]]-[[#This Row],[L_1]]</f>
        <v>0</v>
      </c>
      <c r="T281">
        <f>COUNTIF(Table1[[#This Row],[S0_1]:[S2_1]],"&gt;"&amp;[[#This Row],[U_1]])+COUNTIF(Table1[[#This Row],[S0_1]:[S2_1]],"&lt;"&amp;[[#This Row],[L_1]])</f>
        <v>0</v>
      </c>
      <c r="V281">
        <f>_xlfn.MINIFS(Table1[[#This Row],[S0_1]:[S2_1]],Table1[[#This Row],[S0_1]:[S2_1]],"&gt;="&amp;[[#This Row],[L_1]],Table1[[#This Row],[S0_1]:[S2_1]],"&lt;="&amp;[[#This Row],[U_1]])</f>
        <v>0</v>
      </c>
      <c r="W281">
        <f>_xlfn.MAXIFS(Table1[[#This Row],[S0_1]:[S2_1]],Table1[[#This Row],[S0_1]:[S2_1]],"&gt;="&amp;[[#This Row],[L_1]],Table1[[#This Row],[S0_1]:[S2_1]],"&lt;="&amp;[[#This Row],[U_1]])</f>
        <v>0</v>
      </c>
      <c r="X28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8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81">
        <f>IF([[#This Row],[Std_1]]&gt;0,ROUND([[#This Row],[Range_1]]/(6*[[#This Row],[Std_1]]),2),0)</f>
        <v>0</v>
      </c>
      <c r="AA281">
        <f>IF([[#This Row],[Std_1]]&gt;0,ROUND(MIN(ABS([[#This Row],[U_1]]-[[#This Row],[Mean_1]])/(3*[[#This Row],[Std_1]]),ABS([[#This Row],[Mean_1]]-[[#This Row],[L_1]])/(3*[[#This Row],[Std_1]])),2),0)</f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I281">
        <v>40586</v>
      </c>
      <c r="AJ281">
        <v>40586</v>
      </c>
      <c r="AK281">
        <v>40586</v>
      </c>
      <c r="AM281">
        <v>0</v>
      </c>
      <c r="AO281">
        <v>65535</v>
      </c>
      <c r="AQ281">
        <v>65535</v>
      </c>
      <c r="AR281">
        <f>1</f>
        <v>0</v>
      </c>
      <c r="AS281">
        <f>1</f>
        <v>0</v>
      </c>
      <c r="AT28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8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81">
        <f>[[#This Row],[U_2]]-[[#This Row],[L_2]]</f>
        <v>0</v>
      </c>
      <c r="AW281">
        <f>COUNTIF(Table1[[#This Row],[S0_2]:[S1_2]],"&gt;"&amp;[[#This Row],[U_2]])+COUNTIF(Table1[[#This Row],[S0_2]:[S1_2]],"&lt;"&amp;[[#This Row],[L_2]])</f>
        <v>0</v>
      </c>
      <c r="AY281">
        <f>_xlfn.MINIFS(Table1[[#This Row],[S0_2]:[S1_2]],Table1[[#This Row],[S0_2]:[S1_2]],"&gt;="&amp;[[#This Row],[L_2]],Table1[[#This Row],[S0_2]:[S1_2]],"&lt;="&amp;[[#This Row],[U_2]])</f>
        <v>0</v>
      </c>
      <c r="AZ281">
        <f>_xlfn.MAXIFS(Table1[[#This Row],[S0_2]:[S1_2]],Table1[[#This Row],[S0_2]:[S1_2]],"&gt;="&amp;[[#This Row],[L_2]],Table1[[#This Row],[S0_2]:[S1_2]],"&lt;="&amp;[[#This Row],[U_2]])</f>
        <v>0</v>
      </c>
      <c r="BA28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8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81">
        <f>IF([[#This Row],[Std_2]]&gt;0,ROUND([[#This Row],[Range_2]]/(6*[[#This Row],[Std_2]]),2),0)</f>
        <v>0</v>
      </c>
      <c r="BD281">
        <f>IF([[#This Row],[Std_2]]&gt;0,ROUND(MIN(ABS([[#This Row],[U_2]]-[[#This Row],[Mean_2]])/(3*[[#This Row],[Std_2]]),ABS([[#This Row],[Mean_2]]-[[#This Row],[L_2]])/(3*[[#This Row],[Std_2]])),2),0)</f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L281">
        <v>40586</v>
      </c>
      <c r="BM281">
        <v>40586</v>
      </c>
      <c r="BO281" t="s">
        <v>73</v>
      </c>
      <c r="BP281" t="s">
        <v>90</v>
      </c>
    </row>
    <row r="282" spans="1:68">
      <c r="A282" t="s">
        <v>398</v>
      </c>
      <c r="B282" t="s">
        <v>116</v>
      </c>
      <c r="C282" t="s">
        <v>204</v>
      </c>
      <c r="D282" t="s">
        <v>270</v>
      </c>
      <c r="J282">
        <v>0</v>
      </c>
      <c r="L282">
        <v>65535</v>
      </c>
      <c r="N282">
        <v>65535</v>
      </c>
      <c r="O282">
        <f>1</f>
        <v>0</v>
      </c>
      <c r="P282">
        <f>1</f>
        <v>0</v>
      </c>
      <c r="Q28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8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82">
        <f>[[#This Row],[U_1]]-[[#This Row],[L_1]]</f>
        <v>0</v>
      </c>
      <c r="T282">
        <f>COUNTIF(Table1[[#This Row],[S0_1]:[S2_1]],"&gt;"&amp;[[#This Row],[U_1]])+COUNTIF(Table1[[#This Row],[S0_1]:[S2_1]],"&lt;"&amp;[[#This Row],[L_1]])</f>
        <v>0</v>
      </c>
      <c r="V282">
        <f>_xlfn.MINIFS(Table1[[#This Row],[S0_1]:[S2_1]],Table1[[#This Row],[S0_1]:[S2_1]],"&gt;="&amp;[[#This Row],[L_1]],Table1[[#This Row],[S0_1]:[S2_1]],"&lt;="&amp;[[#This Row],[U_1]])</f>
        <v>0</v>
      </c>
      <c r="W282">
        <f>_xlfn.MAXIFS(Table1[[#This Row],[S0_1]:[S2_1]],Table1[[#This Row],[S0_1]:[S2_1]],"&gt;="&amp;[[#This Row],[L_1]],Table1[[#This Row],[S0_1]:[S2_1]],"&lt;="&amp;[[#This Row],[U_1]])</f>
        <v>0</v>
      </c>
      <c r="X28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8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82">
        <f>IF([[#This Row],[Std_1]]&gt;0,ROUND([[#This Row],[Range_1]]/(6*[[#This Row],[Std_1]]),2),0)</f>
        <v>0</v>
      </c>
      <c r="AA282">
        <f>IF([[#This Row],[Std_1]]&gt;0,ROUND(MIN(ABS([[#This Row],[U_1]]-[[#This Row],[Mean_1]])/(3*[[#This Row],[Std_1]]),ABS([[#This Row],[Mean_1]]-[[#This Row],[L_1]])/(3*[[#This Row],[Std_1]])),2),0)</f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I282">
        <v>47726</v>
      </c>
      <c r="AJ282">
        <v>47726</v>
      </c>
      <c r="AK282">
        <v>47726</v>
      </c>
      <c r="AM282">
        <v>0</v>
      </c>
      <c r="AO282">
        <v>65535</v>
      </c>
      <c r="AQ282">
        <v>65535</v>
      </c>
      <c r="AR282">
        <f>1</f>
        <v>0</v>
      </c>
      <c r="AS282">
        <f>1</f>
        <v>0</v>
      </c>
      <c r="AT28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8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82">
        <f>[[#This Row],[U_2]]-[[#This Row],[L_2]]</f>
        <v>0</v>
      </c>
      <c r="AW282">
        <f>COUNTIF(Table1[[#This Row],[S0_2]:[S1_2]],"&gt;"&amp;[[#This Row],[U_2]])+COUNTIF(Table1[[#This Row],[S0_2]:[S1_2]],"&lt;"&amp;[[#This Row],[L_2]])</f>
        <v>0</v>
      </c>
      <c r="AY282">
        <f>_xlfn.MINIFS(Table1[[#This Row],[S0_2]:[S1_2]],Table1[[#This Row],[S0_2]:[S1_2]],"&gt;="&amp;[[#This Row],[L_2]],Table1[[#This Row],[S0_2]:[S1_2]],"&lt;="&amp;[[#This Row],[U_2]])</f>
        <v>0</v>
      </c>
      <c r="AZ282">
        <f>_xlfn.MAXIFS(Table1[[#This Row],[S0_2]:[S1_2]],Table1[[#This Row],[S0_2]:[S1_2]],"&gt;="&amp;[[#This Row],[L_2]],Table1[[#This Row],[S0_2]:[S1_2]],"&lt;="&amp;[[#This Row],[U_2]])</f>
        <v>0</v>
      </c>
      <c r="BA28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8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82">
        <f>IF([[#This Row],[Std_2]]&gt;0,ROUND([[#This Row],[Range_2]]/(6*[[#This Row],[Std_2]]),2),0)</f>
        <v>0</v>
      </c>
      <c r="BD282">
        <f>IF([[#This Row],[Std_2]]&gt;0,ROUND(MIN(ABS([[#This Row],[U_2]]-[[#This Row],[Mean_2]])/(3*[[#This Row],[Std_2]]),ABS([[#This Row],[Mean_2]]-[[#This Row],[L_2]])/(3*[[#This Row],[Std_2]])),2),0)</f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L282">
        <v>47726</v>
      </c>
      <c r="BM282">
        <v>47726</v>
      </c>
      <c r="BO282" t="s">
        <v>73</v>
      </c>
      <c r="BP282" t="s">
        <v>93</v>
      </c>
    </row>
    <row r="283" spans="1:68">
      <c r="A283" t="s">
        <v>399</v>
      </c>
      <c r="B283" t="s">
        <v>116</v>
      </c>
      <c r="C283" t="s">
        <v>204</v>
      </c>
      <c r="D283" t="s">
        <v>272</v>
      </c>
      <c r="J283">
        <v>0</v>
      </c>
      <c r="L283">
        <v>65535</v>
      </c>
      <c r="N283">
        <v>65535</v>
      </c>
      <c r="O283">
        <f>1</f>
        <v>0</v>
      </c>
      <c r="P283">
        <f>1</f>
        <v>0</v>
      </c>
      <c r="Q28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8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83">
        <f>[[#This Row],[U_1]]-[[#This Row],[L_1]]</f>
        <v>0</v>
      </c>
      <c r="T283">
        <f>COUNTIF(Table1[[#This Row],[S0_1]:[S2_1]],"&gt;"&amp;[[#This Row],[U_1]])+COUNTIF(Table1[[#This Row],[S0_1]:[S2_1]],"&lt;"&amp;[[#This Row],[L_1]])</f>
        <v>0</v>
      </c>
      <c r="V283">
        <f>_xlfn.MINIFS(Table1[[#This Row],[S0_1]:[S2_1]],Table1[[#This Row],[S0_1]:[S2_1]],"&gt;="&amp;[[#This Row],[L_1]],Table1[[#This Row],[S0_1]:[S2_1]],"&lt;="&amp;[[#This Row],[U_1]])</f>
        <v>0</v>
      </c>
      <c r="W283">
        <f>_xlfn.MAXIFS(Table1[[#This Row],[S0_1]:[S2_1]],Table1[[#This Row],[S0_1]:[S2_1]],"&gt;="&amp;[[#This Row],[L_1]],Table1[[#This Row],[S0_1]:[S2_1]],"&lt;="&amp;[[#This Row],[U_1]])</f>
        <v>0</v>
      </c>
      <c r="X28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8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83">
        <f>IF([[#This Row],[Std_1]]&gt;0,ROUND([[#This Row],[Range_1]]/(6*[[#This Row],[Std_1]]),2),0)</f>
        <v>0</v>
      </c>
      <c r="AA283">
        <f>IF([[#This Row],[Std_1]]&gt;0,ROUND(MIN(ABS([[#This Row],[U_1]]-[[#This Row],[Mean_1]])/(3*[[#This Row],[Std_1]]),ABS([[#This Row],[Mean_1]]-[[#This Row],[L_1]])/(3*[[#This Row],[Std_1]])),2),0)</f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I283">
        <v>51282</v>
      </c>
      <c r="AJ283">
        <v>51282</v>
      </c>
      <c r="AK283">
        <v>51282</v>
      </c>
      <c r="AM283">
        <v>0</v>
      </c>
      <c r="AO283">
        <v>65535</v>
      </c>
      <c r="AQ283">
        <v>65535</v>
      </c>
      <c r="AR283">
        <f>1</f>
        <v>0</v>
      </c>
      <c r="AS283">
        <f>1</f>
        <v>0</v>
      </c>
      <c r="AT28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8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83">
        <f>[[#This Row],[U_2]]-[[#This Row],[L_2]]</f>
        <v>0</v>
      </c>
      <c r="AW283">
        <f>COUNTIF(Table1[[#This Row],[S0_2]:[S1_2]],"&gt;"&amp;[[#This Row],[U_2]])+COUNTIF(Table1[[#This Row],[S0_2]:[S1_2]],"&lt;"&amp;[[#This Row],[L_2]])</f>
        <v>0</v>
      </c>
      <c r="AY283">
        <f>_xlfn.MINIFS(Table1[[#This Row],[S0_2]:[S1_2]],Table1[[#This Row],[S0_2]:[S1_2]],"&gt;="&amp;[[#This Row],[L_2]],Table1[[#This Row],[S0_2]:[S1_2]],"&lt;="&amp;[[#This Row],[U_2]])</f>
        <v>0</v>
      </c>
      <c r="AZ283">
        <f>_xlfn.MAXIFS(Table1[[#This Row],[S0_2]:[S1_2]],Table1[[#This Row],[S0_2]:[S1_2]],"&gt;="&amp;[[#This Row],[L_2]],Table1[[#This Row],[S0_2]:[S1_2]],"&lt;="&amp;[[#This Row],[U_2]])</f>
        <v>0</v>
      </c>
      <c r="BA28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8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83">
        <f>IF([[#This Row],[Std_2]]&gt;0,ROUND([[#This Row],[Range_2]]/(6*[[#This Row],[Std_2]]),2),0)</f>
        <v>0</v>
      </c>
      <c r="BD283">
        <f>IF([[#This Row],[Std_2]]&gt;0,ROUND(MIN(ABS([[#This Row],[U_2]]-[[#This Row],[Mean_2]])/(3*[[#This Row],[Std_2]]),ABS([[#This Row],[Mean_2]]-[[#This Row],[L_2]])/(3*[[#This Row],[Std_2]])),2),0)</f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L283">
        <v>51282</v>
      </c>
      <c r="BM283">
        <v>51282</v>
      </c>
      <c r="BO283" t="s">
        <v>96</v>
      </c>
      <c r="BP283" t="s">
        <v>77</v>
      </c>
    </row>
    <row r="284" spans="1:68">
      <c r="A284" t="s">
        <v>400</v>
      </c>
      <c r="B284" t="s">
        <v>116</v>
      </c>
      <c r="C284" t="s">
        <v>204</v>
      </c>
      <c r="D284" t="s">
        <v>274</v>
      </c>
      <c r="J284">
        <v>0</v>
      </c>
      <c r="L284">
        <v>65535</v>
      </c>
      <c r="N284">
        <v>65535</v>
      </c>
      <c r="O284">
        <f>1</f>
        <v>0</v>
      </c>
      <c r="P284">
        <f>1</f>
        <v>0</v>
      </c>
      <c r="Q28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8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84">
        <f>[[#This Row],[U_1]]-[[#This Row],[L_1]]</f>
        <v>0</v>
      </c>
      <c r="T284">
        <f>COUNTIF(Table1[[#This Row],[S0_1]:[S2_1]],"&gt;"&amp;[[#This Row],[U_1]])+COUNTIF(Table1[[#This Row],[S0_1]:[S2_1]],"&lt;"&amp;[[#This Row],[L_1]])</f>
        <v>0</v>
      </c>
      <c r="V284">
        <f>_xlfn.MINIFS(Table1[[#This Row],[S0_1]:[S2_1]],Table1[[#This Row],[S0_1]:[S2_1]],"&gt;="&amp;[[#This Row],[L_1]],Table1[[#This Row],[S0_1]:[S2_1]],"&lt;="&amp;[[#This Row],[U_1]])</f>
        <v>0</v>
      </c>
      <c r="W284">
        <f>_xlfn.MAXIFS(Table1[[#This Row],[S0_1]:[S2_1]],Table1[[#This Row],[S0_1]:[S2_1]],"&gt;="&amp;[[#This Row],[L_1]],Table1[[#This Row],[S0_1]:[S2_1]],"&lt;="&amp;[[#This Row],[U_1]])</f>
        <v>0</v>
      </c>
      <c r="X28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8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84">
        <f>IF([[#This Row],[Std_1]]&gt;0,ROUND([[#This Row],[Range_1]]/(6*[[#This Row],[Std_1]]),2),0)</f>
        <v>0</v>
      </c>
      <c r="AA284">
        <f>IF([[#This Row],[Std_1]]&gt;0,ROUND(MIN(ABS([[#This Row],[U_1]]-[[#This Row],[Mean_1]])/(3*[[#This Row],[Std_1]]),ABS([[#This Row],[Mean_1]]-[[#This Row],[L_1]])/(3*[[#This Row],[Std_1]])),2),0)</f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I284">
        <v>47726</v>
      </c>
      <c r="AJ284">
        <v>47726</v>
      </c>
      <c r="AK284">
        <v>47726</v>
      </c>
      <c r="AM284">
        <v>0</v>
      </c>
      <c r="AO284">
        <v>65535</v>
      </c>
      <c r="AQ284">
        <v>65535</v>
      </c>
      <c r="AR284">
        <f>1</f>
        <v>0</v>
      </c>
      <c r="AS284">
        <f>1</f>
        <v>0</v>
      </c>
      <c r="AT28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8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84">
        <f>[[#This Row],[U_2]]-[[#This Row],[L_2]]</f>
        <v>0</v>
      </c>
      <c r="AW284">
        <f>COUNTIF(Table1[[#This Row],[S0_2]:[S1_2]],"&gt;"&amp;[[#This Row],[U_2]])+COUNTIF(Table1[[#This Row],[S0_2]:[S1_2]],"&lt;"&amp;[[#This Row],[L_2]])</f>
        <v>0</v>
      </c>
      <c r="AY284">
        <f>_xlfn.MINIFS(Table1[[#This Row],[S0_2]:[S1_2]],Table1[[#This Row],[S0_2]:[S1_2]],"&gt;="&amp;[[#This Row],[L_2]],Table1[[#This Row],[S0_2]:[S1_2]],"&lt;="&amp;[[#This Row],[U_2]])</f>
        <v>0</v>
      </c>
      <c r="AZ284">
        <f>_xlfn.MAXIFS(Table1[[#This Row],[S0_2]:[S1_2]],Table1[[#This Row],[S0_2]:[S1_2]],"&gt;="&amp;[[#This Row],[L_2]],Table1[[#This Row],[S0_2]:[S1_2]],"&lt;="&amp;[[#This Row],[U_2]])</f>
        <v>0</v>
      </c>
      <c r="BA28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8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84">
        <f>IF([[#This Row],[Std_2]]&gt;0,ROUND([[#This Row],[Range_2]]/(6*[[#This Row],[Std_2]]),2),0)</f>
        <v>0</v>
      </c>
      <c r="BD284">
        <f>IF([[#This Row],[Std_2]]&gt;0,ROUND(MIN(ABS([[#This Row],[U_2]]-[[#This Row],[Mean_2]])/(3*[[#This Row],[Std_2]]),ABS([[#This Row],[Mean_2]]-[[#This Row],[L_2]])/(3*[[#This Row],[Std_2]])),2),0)</f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L284">
        <v>47726</v>
      </c>
      <c r="BM284">
        <v>47726</v>
      </c>
      <c r="BO284" t="s">
        <v>83</v>
      </c>
      <c r="BP284" t="s">
        <v>93</v>
      </c>
    </row>
    <row r="285" spans="1:68">
      <c r="A285" t="s">
        <v>401</v>
      </c>
      <c r="B285" t="s">
        <v>116</v>
      </c>
      <c r="C285" t="s">
        <v>204</v>
      </c>
      <c r="D285" t="s">
        <v>276</v>
      </c>
      <c r="J285">
        <v>0</v>
      </c>
      <c r="L285">
        <v>65535</v>
      </c>
      <c r="N285">
        <v>65535</v>
      </c>
      <c r="O285">
        <f>1</f>
        <v>0</v>
      </c>
      <c r="P285">
        <f>1</f>
        <v>0</v>
      </c>
      <c r="Q28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8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85">
        <f>[[#This Row],[U_1]]-[[#This Row],[L_1]]</f>
        <v>0</v>
      </c>
      <c r="T285">
        <f>COUNTIF(Table1[[#This Row],[S0_1]:[S2_1]],"&gt;"&amp;[[#This Row],[U_1]])+COUNTIF(Table1[[#This Row],[S0_1]:[S2_1]],"&lt;"&amp;[[#This Row],[L_1]])</f>
        <v>0</v>
      </c>
      <c r="V285">
        <f>_xlfn.MINIFS(Table1[[#This Row],[S0_1]:[S2_1]],Table1[[#This Row],[S0_1]:[S2_1]],"&gt;="&amp;[[#This Row],[L_1]],Table1[[#This Row],[S0_1]:[S2_1]],"&lt;="&amp;[[#This Row],[U_1]])</f>
        <v>0</v>
      </c>
      <c r="W285">
        <f>_xlfn.MAXIFS(Table1[[#This Row],[S0_1]:[S2_1]],Table1[[#This Row],[S0_1]:[S2_1]],"&gt;="&amp;[[#This Row],[L_1]],Table1[[#This Row],[S0_1]:[S2_1]],"&lt;="&amp;[[#This Row],[U_1]])</f>
        <v>0</v>
      </c>
      <c r="X28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8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85">
        <f>IF([[#This Row],[Std_1]]&gt;0,ROUND([[#This Row],[Range_1]]/(6*[[#This Row],[Std_1]]),2),0)</f>
        <v>0</v>
      </c>
      <c r="AA285">
        <f>IF([[#This Row],[Std_1]]&gt;0,ROUND(MIN(ABS([[#This Row],[U_1]]-[[#This Row],[Mean_1]])/(3*[[#This Row],[Std_1]]),ABS([[#This Row],[Mean_1]]-[[#This Row],[L_1]])/(3*[[#This Row],[Std_1]])),2),0)</f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I285">
        <v>40586</v>
      </c>
      <c r="AJ285">
        <v>40586</v>
      </c>
      <c r="AK285">
        <v>40586</v>
      </c>
      <c r="AM285">
        <v>0</v>
      </c>
      <c r="AO285">
        <v>65535</v>
      </c>
      <c r="AQ285">
        <v>65535</v>
      </c>
      <c r="AR285">
        <f>1</f>
        <v>0</v>
      </c>
      <c r="AS285">
        <f>1</f>
        <v>0</v>
      </c>
      <c r="AT28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8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85">
        <f>[[#This Row],[U_2]]-[[#This Row],[L_2]]</f>
        <v>0</v>
      </c>
      <c r="AW285">
        <f>COUNTIF(Table1[[#This Row],[S0_2]:[S1_2]],"&gt;"&amp;[[#This Row],[U_2]])+COUNTIF(Table1[[#This Row],[S0_2]:[S1_2]],"&lt;"&amp;[[#This Row],[L_2]])</f>
        <v>0</v>
      </c>
      <c r="AY285">
        <f>_xlfn.MINIFS(Table1[[#This Row],[S0_2]:[S1_2]],Table1[[#This Row],[S0_2]:[S1_2]],"&gt;="&amp;[[#This Row],[L_2]],Table1[[#This Row],[S0_2]:[S1_2]],"&lt;="&amp;[[#This Row],[U_2]])</f>
        <v>0</v>
      </c>
      <c r="AZ285">
        <f>_xlfn.MAXIFS(Table1[[#This Row],[S0_2]:[S1_2]],Table1[[#This Row],[S0_2]:[S1_2]],"&gt;="&amp;[[#This Row],[L_2]],Table1[[#This Row],[S0_2]:[S1_2]],"&lt;="&amp;[[#This Row],[U_2]])</f>
        <v>0</v>
      </c>
      <c r="BA28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8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85">
        <f>IF([[#This Row],[Std_2]]&gt;0,ROUND([[#This Row],[Range_2]]/(6*[[#This Row],[Std_2]]),2),0)</f>
        <v>0</v>
      </c>
      <c r="BD285">
        <f>IF([[#This Row],[Std_2]]&gt;0,ROUND(MIN(ABS([[#This Row],[U_2]]-[[#This Row],[Mean_2]])/(3*[[#This Row],[Std_2]]),ABS([[#This Row],[Mean_2]]-[[#This Row],[L_2]])/(3*[[#This Row],[Std_2]])),2),0)</f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L285">
        <v>40586</v>
      </c>
      <c r="BM285">
        <v>40586</v>
      </c>
      <c r="BO285" t="s">
        <v>83</v>
      </c>
      <c r="BP285" t="s">
        <v>90</v>
      </c>
    </row>
    <row r="286" spans="1:68">
      <c r="A286" t="s">
        <v>402</v>
      </c>
      <c r="B286" t="s">
        <v>116</v>
      </c>
      <c r="C286" t="s">
        <v>204</v>
      </c>
      <c r="D286" t="s">
        <v>278</v>
      </c>
      <c r="J286">
        <v>0</v>
      </c>
      <c r="L286">
        <v>65535</v>
      </c>
      <c r="N286">
        <v>65535</v>
      </c>
      <c r="O286">
        <f>1</f>
        <v>0</v>
      </c>
      <c r="P286">
        <f>1</f>
        <v>0</v>
      </c>
      <c r="Q28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8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86">
        <f>[[#This Row],[U_1]]-[[#This Row],[L_1]]</f>
        <v>0</v>
      </c>
      <c r="T286">
        <f>COUNTIF(Table1[[#This Row],[S0_1]:[S2_1]],"&gt;"&amp;[[#This Row],[U_1]])+COUNTIF(Table1[[#This Row],[S0_1]:[S2_1]],"&lt;"&amp;[[#This Row],[L_1]])</f>
        <v>0</v>
      </c>
      <c r="V286">
        <f>_xlfn.MINIFS(Table1[[#This Row],[S0_1]:[S2_1]],Table1[[#This Row],[S0_1]:[S2_1]],"&gt;="&amp;[[#This Row],[L_1]],Table1[[#This Row],[S0_1]:[S2_1]],"&lt;="&amp;[[#This Row],[U_1]])</f>
        <v>0</v>
      </c>
      <c r="W286">
        <f>_xlfn.MAXIFS(Table1[[#This Row],[S0_1]:[S2_1]],Table1[[#This Row],[S0_1]:[S2_1]],"&gt;="&amp;[[#This Row],[L_1]],Table1[[#This Row],[S0_1]:[S2_1]],"&lt;="&amp;[[#This Row],[U_1]])</f>
        <v>0</v>
      </c>
      <c r="X28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8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86">
        <f>IF([[#This Row],[Std_1]]&gt;0,ROUND([[#This Row],[Range_1]]/(6*[[#This Row],[Std_1]]),2),0)</f>
        <v>0</v>
      </c>
      <c r="AA286">
        <f>IF([[#This Row],[Std_1]]&gt;0,ROUND(MIN(ABS([[#This Row],[U_1]]-[[#This Row],[Mean_1]])/(3*[[#This Row],[Std_1]]),ABS([[#This Row],[Mean_1]]-[[#This Row],[L_1]])/(3*[[#This Row],[Std_1]])),2),0)</f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I286">
        <v>33397</v>
      </c>
      <c r="AJ286">
        <v>33397</v>
      </c>
      <c r="AK286">
        <v>33397</v>
      </c>
      <c r="AM286">
        <v>0</v>
      </c>
      <c r="AO286">
        <v>65535</v>
      </c>
      <c r="AQ286">
        <v>65535</v>
      </c>
      <c r="AR286">
        <f>1</f>
        <v>0</v>
      </c>
      <c r="AS286">
        <f>1</f>
        <v>0</v>
      </c>
      <c r="AT28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8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86">
        <f>[[#This Row],[U_2]]-[[#This Row],[L_2]]</f>
        <v>0</v>
      </c>
      <c r="AW286">
        <f>COUNTIF(Table1[[#This Row],[S0_2]:[S1_2]],"&gt;"&amp;[[#This Row],[U_2]])+COUNTIF(Table1[[#This Row],[S0_2]:[S1_2]],"&lt;"&amp;[[#This Row],[L_2]])</f>
        <v>0</v>
      </c>
      <c r="AY286">
        <f>_xlfn.MINIFS(Table1[[#This Row],[S0_2]:[S1_2]],Table1[[#This Row],[S0_2]:[S1_2]],"&gt;="&amp;[[#This Row],[L_2]],Table1[[#This Row],[S0_2]:[S1_2]],"&lt;="&amp;[[#This Row],[U_2]])</f>
        <v>0</v>
      </c>
      <c r="AZ286">
        <f>_xlfn.MAXIFS(Table1[[#This Row],[S0_2]:[S1_2]],Table1[[#This Row],[S0_2]:[S1_2]],"&gt;="&amp;[[#This Row],[L_2]],Table1[[#This Row],[S0_2]:[S1_2]],"&lt;="&amp;[[#This Row],[U_2]])</f>
        <v>0</v>
      </c>
      <c r="BA28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8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86">
        <f>IF([[#This Row],[Std_2]]&gt;0,ROUND([[#This Row],[Range_2]]/(6*[[#This Row],[Std_2]]),2),0)</f>
        <v>0</v>
      </c>
      <c r="BD286">
        <f>IF([[#This Row],[Std_2]]&gt;0,ROUND(MIN(ABS([[#This Row],[U_2]]-[[#This Row],[Mean_2]])/(3*[[#This Row],[Std_2]]),ABS([[#This Row],[Mean_2]]-[[#This Row],[L_2]])/(3*[[#This Row],[Std_2]])),2),0)</f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L286">
        <v>33397</v>
      </c>
      <c r="BM286">
        <v>33397</v>
      </c>
      <c r="BO286" t="s">
        <v>96</v>
      </c>
      <c r="BP286" t="s">
        <v>74</v>
      </c>
    </row>
    <row r="287" spans="1:68">
      <c r="A287" t="s">
        <v>403</v>
      </c>
      <c r="B287" t="s">
        <v>116</v>
      </c>
      <c r="C287" t="s">
        <v>204</v>
      </c>
      <c r="D287" t="s">
        <v>280</v>
      </c>
      <c r="J287">
        <v>0</v>
      </c>
      <c r="L287">
        <v>65535</v>
      </c>
      <c r="N287">
        <v>65535</v>
      </c>
      <c r="O287">
        <f>1</f>
        <v>0</v>
      </c>
      <c r="P287">
        <f>1</f>
        <v>0</v>
      </c>
      <c r="Q28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8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87">
        <f>[[#This Row],[U_1]]-[[#This Row],[L_1]]</f>
        <v>0</v>
      </c>
      <c r="T287">
        <f>COUNTIF(Table1[[#This Row],[S0_1]:[S2_1]],"&gt;"&amp;[[#This Row],[U_1]])+COUNTIF(Table1[[#This Row],[S0_1]:[S2_1]],"&lt;"&amp;[[#This Row],[L_1]])</f>
        <v>0</v>
      </c>
      <c r="V287">
        <f>_xlfn.MINIFS(Table1[[#This Row],[S0_1]:[S2_1]],Table1[[#This Row],[S0_1]:[S2_1]],"&gt;="&amp;[[#This Row],[L_1]],Table1[[#This Row],[S0_1]:[S2_1]],"&lt;="&amp;[[#This Row],[U_1]])</f>
        <v>0</v>
      </c>
      <c r="W287">
        <f>_xlfn.MAXIFS(Table1[[#This Row],[S0_1]:[S2_1]],Table1[[#This Row],[S0_1]:[S2_1]],"&gt;="&amp;[[#This Row],[L_1]],Table1[[#This Row],[S0_1]:[S2_1]],"&lt;="&amp;[[#This Row],[U_1]])</f>
        <v>0</v>
      </c>
      <c r="X28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8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87">
        <f>IF([[#This Row],[Std_1]]&gt;0,ROUND([[#This Row],[Range_1]]/(6*[[#This Row],[Std_1]]),2),0)</f>
        <v>0</v>
      </c>
      <c r="AA287">
        <f>IF([[#This Row],[Std_1]]&gt;0,ROUND(MIN(ABS([[#This Row],[U_1]]-[[#This Row],[Mean_1]])/(3*[[#This Row],[Std_1]]),ABS([[#This Row],[Mean_1]]-[[#This Row],[L_1]])/(3*[[#This Row],[Std_1]])),2),0)</f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I287">
        <v>26154</v>
      </c>
      <c r="AJ287">
        <v>26154</v>
      </c>
      <c r="AK287">
        <v>26154</v>
      </c>
      <c r="AM287">
        <v>0</v>
      </c>
      <c r="AO287">
        <v>65535</v>
      </c>
      <c r="AQ287">
        <v>65535</v>
      </c>
      <c r="AR287">
        <f>1</f>
        <v>0</v>
      </c>
      <c r="AS287">
        <f>1</f>
        <v>0</v>
      </c>
      <c r="AT28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8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87">
        <f>[[#This Row],[U_2]]-[[#This Row],[L_2]]</f>
        <v>0</v>
      </c>
      <c r="AW287">
        <f>COUNTIF(Table1[[#This Row],[S0_2]:[S1_2]],"&gt;"&amp;[[#This Row],[U_2]])+COUNTIF(Table1[[#This Row],[S0_2]:[S1_2]],"&lt;"&amp;[[#This Row],[L_2]])</f>
        <v>0</v>
      </c>
      <c r="AY287">
        <f>_xlfn.MINIFS(Table1[[#This Row],[S0_2]:[S1_2]],Table1[[#This Row],[S0_2]:[S1_2]],"&gt;="&amp;[[#This Row],[L_2]],Table1[[#This Row],[S0_2]:[S1_2]],"&lt;="&amp;[[#This Row],[U_2]])</f>
        <v>0</v>
      </c>
      <c r="AZ287">
        <f>_xlfn.MAXIFS(Table1[[#This Row],[S0_2]:[S1_2]],Table1[[#This Row],[S0_2]:[S1_2]],"&gt;="&amp;[[#This Row],[L_2]],Table1[[#This Row],[S0_2]:[S1_2]],"&lt;="&amp;[[#This Row],[U_2]])</f>
        <v>0</v>
      </c>
      <c r="BA28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8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87">
        <f>IF([[#This Row],[Std_2]]&gt;0,ROUND([[#This Row],[Range_2]]/(6*[[#This Row],[Std_2]]),2),0)</f>
        <v>0</v>
      </c>
      <c r="BD287">
        <f>IF([[#This Row],[Std_2]]&gt;0,ROUND(MIN(ABS([[#This Row],[U_2]]-[[#This Row],[Mean_2]])/(3*[[#This Row],[Std_2]]),ABS([[#This Row],[Mean_2]]-[[#This Row],[L_2]])/(3*[[#This Row],[Std_2]])),2),0)</f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L287">
        <v>26154</v>
      </c>
      <c r="BM287">
        <v>26154</v>
      </c>
      <c r="BO287" t="s">
        <v>73</v>
      </c>
      <c r="BP287" t="s">
        <v>105</v>
      </c>
    </row>
    <row r="288" spans="1:68">
      <c r="A288" t="s">
        <v>404</v>
      </c>
      <c r="B288" t="s">
        <v>116</v>
      </c>
      <c r="C288" t="s">
        <v>204</v>
      </c>
      <c r="D288" t="s">
        <v>282</v>
      </c>
      <c r="J288">
        <v>0</v>
      </c>
      <c r="L288">
        <v>65535</v>
      </c>
      <c r="N288">
        <v>65535</v>
      </c>
      <c r="O288">
        <f>1</f>
        <v>0</v>
      </c>
      <c r="P288">
        <f>1</f>
        <v>0</v>
      </c>
      <c r="Q28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8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88">
        <f>[[#This Row],[U_1]]-[[#This Row],[L_1]]</f>
        <v>0</v>
      </c>
      <c r="T288">
        <f>COUNTIF(Table1[[#This Row],[S0_1]:[S2_1]],"&gt;"&amp;[[#This Row],[U_1]])+COUNTIF(Table1[[#This Row],[S0_1]:[S2_1]],"&lt;"&amp;[[#This Row],[L_1]])</f>
        <v>0</v>
      </c>
      <c r="V288">
        <f>_xlfn.MINIFS(Table1[[#This Row],[S0_1]:[S2_1]],Table1[[#This Row],[S0_1]:[S2_1]],"&gt;="&amp;[[#This Row],[L_1]],Table1[[#This Row],[S0_1]:[S2_1]],"&lt;="&amp;[[#This Row],[U_1]])</f>
        <v>0</v>
      </c>
      <c r="W288">
        <f>_xlfn.MAXIFS(Table1[[#This Row],[S0_1]:[S2_1]],Table1[[#This Row],[S0_1]:[S2_1]],"&gt;="&amp;[[#This Row],[L_1]],Table1[[#This Row],[S0_1]:[S2_1]],"&lt;="&amp;[[#This Row],[U_1]])</f>
        <v>0</v>
      </c>
      <c r="X28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8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88">
        <f>IF([[#This Row],[Std_1]]&gt;0,ROUND([[#This Row],[Range_1]]/(6*[[#This Row],[Std_1]]),2),0)</f>
        <v>0</v>
      </c>
      <c r="AA288">
        <f>IF([[#This Row],[Std_1]]&gt;0,ROUND(MIN(ABS([[#This Row],[U_1]]-[[#This Row],[Mean_1]])/(3*[[#This Row],[Std_1]]),ABS([[#This Row],[Mean_1]]-[[#This Row],[L_1]])/(3*[[#This Row],[Std_1]])),2),0)</f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I288">
        <v>18862</v>
      </c>
      <c r="AJ288">
        <v>18862</v>
      </c>
      <c r="AK288">
        <v>18862</v>
      </c>
      <c r="AM288">
        <v>0</v>
      </c>
      <c r="AO288">
        <v>65535</v>
      </c>
      <c r="AQ288">
        <v>65535</v>
      </c>
      <c r="AR288">
        <f>1</f>
        <v>0</v>
      </c>
      <c r="AS288">
        <f>1</f>
        <v>0</v>
      </c>
      <c r="AT28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8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88">
        <f>[[#This Row],[U_2]]-[[#This Row],[L_2]]</f>
        <v>0</v>
      </c>
      <c r="AW288">
        <f>COUNTIF(Table1[[#This Row],[S0_2]:[S1_2]],"&gt;"&amp;[[#This Row],[U_2]])+COUNTIF(Table1[[#This Row],[S0_2]:[S1_2]],"&lt;"&amp;[[#This Row],[L_2]])</f>
        <v>0</v>
      </c>
      <c r="AY288">
        <f>_xlfn.MINIFS(Table1[[#This Row],[S0_2]:[S1_2]],Table1[[#This Row],[S0_2]:[S1_2]],"&gt;="&amp;[[#This Row],[L_2]],Table1[[#This Row],[S0_2]:[S1_2]],"&lt;="&amp;[[#This Row],[U_2]])</f>
        <v>0</v>
      </c>
      <c r="AZ288">
        <f>_xlfn.MAXIFS(Table1[[#This Row],[S0_2]:[S1_2]],Table1[[#This Row],[S0_2]:[S1_2]],"&gt;="&amp;[[#This Row],[L_2]],Table1[[#This Row],[S0_2]:[S1_2]],"&lt;="&amp;[[#This Row],[U_2]])</f>
        <v>0</v>
      </c>
      <c r="BA28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8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88">
        <f>IF([[#This Row],[Std_2]]&gt;0,ROUND([[#This Row],[Range_2]]/(6*[[#This Row],[Std_2]]),2),0)</f>
        <v>0</v>
      </c>
      <c r="BD288">
        <f>IF([[#This Row],[Std_2]]&gt;0,ROUND(MIN(ABS([[#This Row],[U_2]]-[[#This Row],[Mean_2]])/(3*[[#This Row],[Std_2]]),ABS([[#This Row],[Mean_2]]-[[#This Row],[L_2]])/(3*[[#This Row],[Std_2]])),2),0)</f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L288">
        <v>18862</v>
      </c>
      <c r="BM288">
        <v>18862</v>
      </c>
      <c r="BO288" t="s">
        <v>73</v>
      </c>
      <c r="BP288" t="s">
        <v>108</v>
      </c>
    </row>
    <row r="289" spans="1:68">
      <c r="A289" t="s">
        <v>405</v>
      </c>
      <c r="B289" t="s">
        <v>116</v>
      </c>
      <c r="C289" t="s">
        <v>204</v>
      </c>
      <c r="D289" t="s">
        <v>284</v>
      </c>
      <c r="J289">
        <v>0</v>
      </c>
      <c r="L289">
        <v>65535</v>
      </c>
      <c r="N289">
        <v>65535</v>
      </c>
      <c r="O289">
        <f>1</f>
        <v>0</v>
      </c>
      <c r="P289">
        <f>1</f>
        <v>0</v>
      </c>
      <c r="Q28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8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89">
        <f>[[#This Row],[U_1]]-[[#This Row],[L_1]]</f>
        <v>0</v>
      </c>
      <c r="T289">
        <f>COUNTIF(Table1[[#This Row],[S0_1]:[S2_1]],"&gt;"&amp;[[#This Row],[U_1]])+COUNTIF(Table1[[#This Row],[S0_1]:[S2_1]],"&lt;"&amp;[[#This Row],[L_1]])</f>
        <v>0</v>
      </c>
      <c r="V289">
        <f>_xlfn.MINIFS(Table1[[#This Row],[S0_1]:[S2_1]],Table1[[#This Row],[S0_1]:[S2_1]],"&gt;="&amp;[[#This Row],[L_1]],Table1[[#This Row],[S0_1]:[S2_1]],"&lt;="&amp;[[#This Row],[U_1]])</f>
        <v>0</v>
      </c>
      <c r="W289">
        <f>_xlfn.MAXIFS(Table1[[#This Row],[S0_1]:[S2_1]],Table1[[#This Row],[S0_1]:[S2_1]],"&gt;="&amp;[[#This Row],[L_1]],Table1[[#This Row],[S0_1]:[S2_1]],"&lt;="&amp;[[#This Row],[U_1]])</f>
        <v>0</v>
      </c>
      <c r="X28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8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89">
        <f>IF([[#This Row],[Std_1]]&gt;0,ROUND([[#This Row],[Range_1]]/(6*[[#This Row],[Std_1]]),2),0)</f>
        <v>0</v>
      </c>
      <c r="AA289">
        <f>IF([[#This Row],[Std_1]]&gt;0,ROUND(MIN(ABS([[#This Row],[U_1]]-[[#This Row],[Mean_1]])/(3*[[#This Row],[Std_1]]),ABS([[#This Row],[Mean_1]]-[[#This Row],[L_1]])/(3*[[#This Row],[Std_1]])),2),0)</f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I289">
        <v>15197</v>
      </c>
      <c r="AJ289">
        <v>15197</v>
      </c>
      <c r="AK289">
        <v>15197</v>
      </c>
      <c r="AM289">
        <v>0</v>
      </c>
      <c r="AO289">
        <v>65535</v>
      </c>
      <c r="AQ289">
        <v>65535</v>
      </c>
      <c r="AR289">
        <f>1</f>
        <v>0</v>
      </c>
      <c r="AS289">
        <f>1</f>
        <v>0</v>
      </c>
      <c r="AT28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8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89">
        <f>[[#This Row],[U_2]]-[[#This Row],[L_2]]</f>
        <v>0</v>
      </c>
      <c r="AW289">
        <f>COUNTIF(Table1[[#This Row],[S0_2]:[S1_2]],"&gt;"&amp;[[#This Row],[U_2]])+COUNTIF(Table1[[#This Row],[S0_2]:[S1_2]],"&lt;"&amp;[[#This Row],[L_2]])</f>
        <v>0</v>
      </c>
      <c r="AY289">
        <f>_xlfn.MINIFS(Table1[[#This Row],[S0_2]:[S1_2]],Table1[[#This Row],[S0_2]:[S1_2]],"&gt;="&amp;[[#This Row],[L_2]],Table1[[#This Row],[S0_2]:[S1_2]],"&lt;="&amp;[[#This Row],[U_2]])</f>
        <v>0</v>
      </c>
      <c r="AZ289">
        <f>_xlfn.MAXIFS(Table1[[#This Row],[S0_2]:[S1_2]],Table1[[#This Row],[S0_2]:[S1_2]],"&gt;="&amp;[[#This Row],[L_2]],Table1[[#This Row],[S0_2]:[S1_2]],"&lt;="&amp;[[#This Row],[U_2]])</f>
        <v>0</v>
      </c>
      <c r="BA28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8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89">
        <f>IF([[#This Row],[Std_2]]&gt;0,ROUND([[#This Row],[Range_2]]/(6*[[#This Row],[Std_2]]),2),0)</f>
        <v>0</v>
      </c>
      <c r="BD289">
        <f>IF([[#This Row],[Std_2]]&gt;0,ROUND(MIN(ABS([[#This Row],[U_2]]-[[#This Row],[Mean_2]])/(3*[[#This Row],[Std_2]]),ABS([[#This Row],[Mean_2]]-[[#This Row],[L_2]])/(3*[[#This Row],[Std_2]])),2),0)</f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L289">
        <v>15197</v>
      </c>
      <c r="BM289">
        <v>15197</v>
      </c>
      <c r="BO289" t="s">
        <v>96</v>
      </c>
      <c r="BP289" t="s">
        <v>80</v>
      </c>
    </row>
    <row r="290" spans="1:68">
      <c r="A290" t="s">
        <v>406</v>
      </c>
      <c r="B290" t="s">
        <v>116</v>
      </c>
      <c r="C290" t="s">
        <v>204</v>
      </c>
      <c r="D290" t="s">
        <v>286</v>
      </c>
      <c r="J290">
        <v>0</v>
      </c>
      <c r="L290">
        <v>65535</v>
      </c>
      <c r="N290">
        <v>65535</v>
      </c>
      <c r="O290">
        <f>1</f>
        <v>0</v>
      </c>
      <c r="P290">
        <f>1</f>
        <v>0</v>
      </c>
      <c r="Q29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9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90">
        <f>[[#This Row],[U_1]]-[[#This Row],[L_1]]</f>
        <v>0</v>
      </c>
      <c r="T290">
        <f>COUNTIF(Table1[[#This Row],[S0_1]:[S2_1]],"&gt;"&amp;[[#This Row],[U_1]])+COUNTIF(Table1[[#This Row],[S0_1]:[S2_1]],"&lt;"&amp;[[#This Row],[L_1]])</f>
        <v>0</v>
      </c>
      <c r="V290">
        <f>_xlfn.MINIFS(Table1[[#This Row],[S0_1]:[S2_1]],Table1[[#This Row],[S0_1]:[S2_1]],"&gt;="&amp;[[#This Row],[L_1]],Table1[[#This Row],[S0_1]:[S2_1]],"&lt;="&amp;[[#This Row],[U_1]])</f>
        <v>0</v>
      </c>
      <c r="W290">
        <f>_xlfn.MAXIFS(Table1[[#This Row],[S0_1]:[S2_1]],Table1[[#This Row],[S0_1]:[S2_1]],"&gt;="&amp;[[#This Row],[L_1]],Table1[[#This Row],[S0_1]:[S2_1]],"&lt;="&amp;[[#This Row],[U_1]])</f>
        <v>0</v>
      </c>
      <c r="X29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9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90">
        <f>IF([[#This Row],[Std_1]]&gt;0,ROUND([[#This Row],[Range_1]]/(6*[[#This Row],[Std_1]]),2),0)</f>
        <v>0</v>
      </c>
      <c r="AA290">
        <f>IF([[#This Row],[Std_1]]&gt;0,ROUND(MIN(ABS([[#This Row],[U_1]]-[[#This Row],[Mean_1]])/(3*[[#This Row],[Std_1]]),ABS([[#This Row],[Mean_1]]-[[#This Row],[L_1]])/(3*[[#This Row],[Std_1]])),2),0)</f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I290">
        <v>18862</v>
      </c>
      <c r="AJ290">
        <v>18862</v>
      </c>
      <c r="AK290">
        <v>18862</v>
      </c>
      <c r="AM290">
        <v>0</v>
      </c>
      <c r="AO290">
        <v>65535</v>
      </c>
      <c r="AQ290">
        <v>65535</v>
      </c>
      <c r="AR290">
        <f>1</f>
        <v>0</v>
      </c>
      <c r="AS290">
        <f>1</f>
        <v>0</v>
      </c>
      <c r="AT29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9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90">
        <f>[[#This Row],[U_2]]-[[#This Row],[L_2]]</f>
        <v>0</v>
      </c>
      <c r="AW290">
        <f>COUNTIF(Table1[[#This Row],[S0_2]:[S1_2]],"&gt;"&amp;[[#This Row],[U_2]])+COUNTIF(Table1[[#This Row],[S0_2]:[S1_2]],"&lt;"&amp;[[#This Row],[L_2]])</f>
        <v>0</v>
      </c>
      <c r="AY290">
        <f>_xlfn.MINIFS(Table1[[#This Row],[S0_2]:[S1_2]],Table1[[#This Row],[S0_2]:[S1_2]],"&gt;="&amp;[[#This Row],[L_2]],Table1[[#This Row],[S0_2]:[S1_2]],"&lt;="&amp;[[#This Row],[U_2]])</f>
        <v>0</v>
      </c>
      <c r="AZ290">
        <f>_xlfn.MAXIFS(Table1[[#This Row],[S0_2]:[S1_2]],Table1[[#This Row],[S0_2]:[S1_2]],"&gt;="&amp;[[#This Row],[L_2]],Table1[[#This Row],[S0_2]:[S1_2]],"&lt;="&amp;[[#This Row],[U_2]])</f>
        <v>0</v>
      </c>
      <c r="BA29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9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90">
        <f>IF([[#This Row],[Std_2]]&gt;0,ROUND([[#This Row],[Range_2]]/(6*[[#This Row],[Std_2]]),2),0)</f>
        <v>0</v>
      </c>
      <c r="BD290">
        <f>IF([[#This Row],[Std_2]]&gt;0,ROUND(MIN(ABS([[#This Row],[U_2]]-[[#This Row],[Mean_2]])/(3*[[#This Row],[Std_2]]),ABS([[#This Row],[Mean_2]]-[[#This Row],[L_2]])/(3*[[#This Row],[Std_2]])),2),0)</f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L290">
        <v>18862</v>
      </c>
      <c r="BM290">
        <v>18862</v>
      </c>
      <c r="BO290" t="s">
        <v>83</v>
      </c>
      <c r="BP290" t="s">
        <v>108</v>
      </c>
    </row>
    <row r="291" spans="1:68">
      <c r="A291" t="s">
        <v>407</v>
      </c>
      <c r="B291" t="s">
        <v>116</v>
      </c>
      <c r="C291" t="s">
        <v>204</v>
      </c>
      <c r="D291" t="s">
        <v>288</v>
      </c>
      <c r="J291">
        <v>0</v>
      </c>
      <c r="L291">
        <v>65535</v>
      </c>
      <c r="N291">
        <v>65535</v>
      </c>
      <c r="O291">
        <f>1</f>
        <v>0</v>
      </c>
      <c r="P291">
        <f>1</f>
        <v>0</v>
      </c>
      <c r="Q29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9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91">
        <f>[[#This Row],[U_1]]-[[#This Row],[L_1]]</f>
        <v>0</v>
      </c>
      <c r="T291">
        <f>COUNTIF(Table1[[#This Row],[S0_1]:[S2_1]],"&gt;"&amp;[[#This Row],[U_1]])+COUNTIF(Table1[[#This Row],[S0_1]:[S2_1]],"&lt;"&amp;[[#This Row],[L_1]])</f>
        <v>0</v>
      </c>
      <c r="V291">
        <f>_xlfn.MINIFS(Table1[[#This Row],[S0_1]:[S2_1]],Table1[[#This Row],[S0_1]:[S2_1]],"&gt;="&amp;[[#This Row],[L_1]],Table1[[#This Row],[S0_1]:[S2_1]],"&lt;="&amp;[[#This Row],[U_1]])</f>
        <v>0</v>
      </c>
      <c r="W291">
        <f>_xlfn.MAXIFS(Table1[[#This Row],[S0_1]:[S2_1]],Table1[[#This Row],[S0_1]:[S2_1]],"&gt;="&amp;[[#This Row],[L_1]],Table1[[#This Row],[S0_1]:[S2_1]],"&lt;="&amp;[[#This Row],[U_1]])</f>
        <v>0</v>
      </c>
      <c r="X29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9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91">
        <f>IF([[#This Row],[Std_1]]&gt;0,ROUND([[#This Row],[Range_1]]/(6*[[#This Row],[Std_1]]),2),0)</f>
        <v>0</v>
      </c>
      <c r="AA291">
        <f>IF([[#This Row],[Std_1]]&gt;0,ROUND(MIN(ABS([[#This Row],[U_1]]-[[#This Row],[Mean_1]])/(3*[[#This Row],[Std_1]]),ABS([[#This Row],[Mean_1]]-[[#This Row],[L_1]])/(3*[[#This Row],[Std_1]])),2),0)</f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I291">
        <v>26154</v>
      </c>
      <c r="AJ291">
        <v>26154</v>
      </c>
      <c r="AK291">
        <v>26154</v>
      </c>
      <c r="AM291">
        <v>0</v>
      </c>
      <c r="AO291">
        <v>65535</v>
      </c>
      <c r="AQ291">
        <v>65535</v>
      </c>
      <c r="AR291">
        <f>1</f>
        <v>0</v>
      </c>
      <c r="AS291">
        <f>1</f>
        <v>0</v>
      </c>
      <c r="AT29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9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91">
        <f>[[#This Row],[U_2]]-[[#This Row],[L_2]]</f>
        <v>0</v>
      </c>
      <c r="AW291">
        <f>COUNTIF(Table1[[#This Row],[S0_2]:[S1_2]],"&gt;"&amp;[[#This Row],[U_2]])+COUNTIF(Table1[[#This Row],[S0_2]:[S1_2]],"&lt;"&amp;[[#This Row],[L_2]])</f>
        <v>0</v>
      </c>
      <c r="AY291">
        <f>_xlfn.MINIFS(Table1[[#This Row],[S0_2]:[S1_2]],Table1[[#This Row],[S0_2]:[S1_2]],"&gt;="&amp;[[#This Row],[L_2]],Table1[[#This Row],[S0_2]:[S1_2]],"&lt;="&amp;[[#This Row],[U_2]])</f>
        <v>0</v>
      </c>
      <c r="AZ291">
        <f>_xlfn.MAXIFS(Table1[[#This Row],[S0_2]:[S1_2]],Table1[[#This Row],[S0_2]:[S1_2]],"&gt;="&amp;[[#This Row],[L_2]],Table1[[#This Row],[S0_2]:[S1_2]],"&lt;="&amp;[[#This Row],[U_2]])</f>
        <v>0</v>
      </c>
      <c r="BA29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9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91">
        <f>IF([[#This Row],[Std_2]]&gt;0,ROUND([[#This Row],[Range_2]]/(6*[[#This Row],[Std_2]]),2),0)</f>
        <v>0</v>
      </c>
      <c r="BD291">
        <f>IF([[#This Row],[Std_2]]&gt;0,ROUND(MIN(ABS([[#This Row],[U_2]]-[[#This Row],[Mean_2]])/(3*[[#This Row],[Std_2]]),ABS([[#This Row],[Mean_2]]-[[#This Row],[L_2]])/(3*[[#This Row],[Std_2]])),2),0)</f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L291">
        <v>26154</v>
      </c>
      <c r="BM291">
        <v>26154</v>
      </c>
      <c r="BO291" t="s">
        <v>83</v>
      </c>
      <c r="BP291" t="s">
        <v>105</v>
      </c>
    </row>
    <row r="292" spans="1:68">
      <c r="A292" t="s">
        <v>408</v>
      </c>
      <c r="B292" t="s">
        <v>134</v>
      </c>
      <c r="C292" t="s">
        <v>204</v>
      </c>
      <c r="D292" t="s">
        <v>256</v>
      </c>
      <c r="J292">
        <v>0</v>
      </c>
      <c r="L292">
        <v>65535</v>
      </c>
      <c r="N292">
        <v>65535</v>
      </c>
      <c r="O292">
        <f>1</f>
        <v>0</v>
      </c>
      <c r="P292">
        <f>1</f>
        <v>0</v>
      </c>
      <c r="Q29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9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92">
        <f>[[#This Row],[U_1]]-[[#This Row],[L_1]]</f>
        <v>0</v>
      </c>
      <c r="T292">
        <f>COUNTIF(Table1[[#This Row],[S0_1]:[S2_1]],"&gt;"&amp;[[#This Row],[U_1]])+COUNTIF(Table1[[#This Row],[S0_1]:[S2_1]],"&lt;"&amp;[[#This Row],[L_1]])</f>
        <v>0</v>
      </c>
      <c r="V292">
        <f>_xlfn.MINIFS(Table1[[#This Row],[S0_1]:[S2_1]],Table1[[#This Row],[S0_1]:[S2_1]],"&gt;="&amp;[[#This Row],[L_1]],Table1[[#This Row],[S0_1]:[S2_1]],"&lt;="&amp;[[#This Row],[U_1]])</f>
        <v>0</v>
      </c>
      <c r="W292">
        <f>_xlfn.MAXIFS(Table1[[#This Row],[S0_1]:[S2_1]],Table1[[#This Row],[S0_1]:[S2_1]],"&gt;="&amp;[[#This Row],[L_1]],Table1[[#This Row],[S0_1]:[S2_1]],"&lt;="&amp;[[#This Row],[U_1]])</f>
        <v>0</v>
      </c>
      <c r="X29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9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92">
        <f>IF([[#This Row],[Std_1]]&gt;0,ROUND([[#This Row],[Range_1]]/(6*[[#This Row],[Std_1]]),2),0)</f>
        <v>0</v>
      </c>
      <c r="AA292">
        <f>IF([[#This Row],[Std_1]]&gt;0,ROUND(MIN(ABS([[#This Row],[U_1]]-[[#This Row],[Mean_1]])/(3*[[#This Row],[Std_1]]),ABS([[#This Row],[Mean_1]]-[[#This Row],[L_1]])/(3*[[#This Row],[Std_1]])),2),0)</f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I292">
        <v>33397</v>
      </c>
      <c r="AJ292">
        <v>33397</v>
      </c>
      <c r="AK292">
        <v>33397</v>
      </c>
      <c r="AM292">
        <v>0</v>
      </c>
      <c r="AO292">
        <v>65535</v>
      </c>
      <c r="AQ292">
        <v>65535</v>
      </c>
      <c r="AR292">
        <f>1</f>
        <v>0</v>
      </c>
      <c r="AS292">
        <f>1</f>
        <v>0</v>
      </c>
      <c r="AT29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9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92">
        <f>[[#This Row],[U_2]]-[[#This Row],[L_2]]</f>
        <v>0</v>
      </c>
      <c r="AW292">
        <f>COUNTIF(Table1[[#This Row],[S0_2]:[S1_2]],"&gt;"&amp;[[#This Row],[U_2]])+COUNTIF(Table1[[#This Row],[S0_2]:[S1_2]],"&lt;"&amp;[[#This Row],[L_2]])</f>
        <v>0</v>
      </c>
      <c r="AY292">
        <f>_xlfn.MINIFS(Table1[[#This Row],[S0_2]:[S1_2]],Table1[[#This Row],[S0_2]:[S1_2]],"&gt;="&amp;[[#This Row],[L_2]],Table1[[#This Row],[S0_2]:[S1_2]],"&lt;="&amp;[[#This Row],[U_2]])</f>
        <v>0</v>
      </c>
      <c r="AZ292">
        <f>_xlfn.MAXIFS(Table1[[#This Row],[S0_2]:[S1_2]],Table1[[#This Row],[S0_2]:[S1_2]],"&gt;="&amp;[[#This Row],[L_2]],Table1[[#This Row],[S0_2]:[S1_2]],"&lt;="&amp;[[#This Row],[U_2]])</f>
        <v>0</v>
      </c>
      <c r="BA29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9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92">
        <f>IF([[#This Row],[Std_2]]&gt;0,ROUND([[#This Row],[Range_2]]/(6*[[#This Row],[Std_2]]),2),0)</f>
        <v>0</v>
      </c>
      <c r="BD292">
        <f>IF([[#This Row],[Std_2]]&gt;0,ROUND(MIN(ABS([[#This Row],[U_2]]-[[#This Row],[Mean_2]])/(3*[[#This Row],[Std_2]]),ABS([[#This Row],[Mean_2]]-[[#This Row],[L_2]])/(3*[[#This Row],[Std_2]])),2),0)</f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L292">
        <v>33397</v>
      </c>
      <c r="BM292">
        <v>33397</v>
      </c>
      <c r="BO292" t="s">
        <v>73</v>
      </c>
      <c r="BP292" t="s">
        <v>74</v>
      </c>
    </row>
    <row r="293" spans="1:68">
      <c r="A293" t="s">
        <v>409</v>
      </c>
      <c r="B293" t="s">
        <v>134</v>
      </c>
      <c r="C293" t="s">
        <v>204</v>
      </c>
      <c r="D293" t="s">
        <v>258</v>
      </c>
      <c r="J293">
        <v>0</v>
      </c>
      <c r="L293">
        <v>65535</v>
      </c>
      <c r="N293">
        <v>65535</v>
      </c>
      <c r="O293">
        <f>1</f>
        <v>0</v>
      </c>
      <c r="P293">
        <f>1</f>
        <v>0</v>
      </c>
      <c r="Q29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9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93">
        <f>[[#This Row],[U_1]]-[[#This Row],[L_1]]</f>
        <v>0</v>
      </c>
      <c r="T293">
        <f>COUNTIF(Table1[[#This Row],[S0_1]:[S2_1]],"&gt;"&amp;[[#This Row],[U_1]])+COUNTIF(Table1[[#This Row],[S0_1]:[S2_1]],"&lt;"&amp;[[#This Row],[L_1]])</f>
        <v>0</v>
      </c>
      <c r="V293">
        <f>_xlfn.MINIFS(Table1[[#This Row],[S0_1]:[S2_1]],Table1[[#This Row],[S0_1]:[S2_1]],"&gt;="&amp;[[#This Row],[L_1]],Table1[[#This Row],[S0_1]:[S2_1]],"&lt;="&amp;[[#This Row],[U_1]])</f>
        <v>0</v>
      </c>
      <c r="W293">
        <f>_xlfn.MAXIFS(Table1[[#This Row],[S0_1]:[S2_1]],Table1[[#This Row],[S0_1]:[S2_1]],"&gt;="&amp;[[#This Row],[L_1]],Table1[[#This Row],[S0_1]:[S2_1]],"&lt;="&amp;[[#This Row],[U_1]])</f>
        <v>0</v>
      </c>
      <c r="X29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9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93">
        <f>IF([[#This Row],[Std_1]]&gt;0,ROUND([[#This Row],[Range_1]]/(6*[[#This Row],[Std_1]]),2),0)</f>
        <v>0</v>
      </c>
      <c r="AA293">
        <f>IF([[#This Row],[Std_1]]&gt;0,ROUND(MIN(ABS([[#This Row],[U_1]]-[[#This Row],[Mean_1]])/(3*[[#This Row],[Std_1]]),ABS([[#This Row],[Mean_1]]-[[#This Row],[L_1]])/(3*[[#This Row],[Std_1]])),2),0)</f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I293">
        <v>51282</v>
      </c>
      <c r="AJ293">
        <v>51282</v>
      </c>
      <c r="AK293">
        <v>51282</v>
      </c>
      <c r="AM293">
        <v>0</v>
      </c>
      <c r="AO293">
        <v>65535</v>
      </c>
      <c r="AQ293">
        <v>65535</v>
      </c>
      <c r="AR293">
        <f>1</f>
        <v>0</v>
      </c>
      <c r="AS293">
        <f>1</f>
        <v>0</v>
      </c>
      <c r="AT29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9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93">
        <f>[[#This Row],[U_2]]-[[#This Row],[L_2]]</f>
        <v>0</v>
      </c>
      <c r="AW293">
        <f>COUNTIF(Table1[[#This Row],[S0_2]:[S1_2]],"&gt;"&amp;[[#This Row],[U_2]])+COUNTIF(Table1[[#This Row],[S0_2]:[S1_2]],"&lt;"&amp;[[#This Row],[L_2]])</f>
        <v>0</v>
      </c>
      <c r="AY293">
        <f>_xlfn.MINIFS(Table1[[#This Row],[S0_2]:[S1_2]],Table1[[#This Row],[S0_2]:[S1_2]],"&gt;="&amp;[[#This Row],[L_2]],Table1[[#This Row],[S0_2]:[S1_2]],"&lt;="&amp;[[#This Row],[U_2]])</f>
        <v>0</v>
      </c>
      <c r="AZ293">
        <f>_xlfn.MAXIFS(Table1[[#This Row],[S0_2]:[S1_2]],Table1[[#This Row],[S0_2]:[S1_2]],"&gt;="&amp;[[#This Row],[L_2]],Table1[[#This Row],[S0_2]:[S1_2]],"&lt;="&amp;[[#This Row],[U_2]])</f>
        <v>0</v>
      </c>
      <c r="BA29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9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93">
        <f>IF([[#This Row],[Std_2]]&gt;0,ROUND([[#This Row],[Range_2]]/(6*[[#This Row],[Std_2]]),2),0)</f>
        <v>0</v>
      </c>
      <c r="BD293">
        <f>IF([[#This Row],[Std_2]]&gt;0,ROUND(MIN(ABS([[#This Row],[U_2]]-[[#This Row],[Mean_2]])/(3*[[#This Row],[Std_2]]),ABS([[#This Row],[Mean_2]]-[[#This Row],[L_2]])/(3*[[#This Row],[Std_2]])),2),0)</f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L293">
        <v>51282</v>
      </c>
      <c r="BM293">
        <v>51282</v>
      </c>
      <c r="BO293" t="s">
        <v>73</v>
      </c>
      <c r="BP293" t="s">
        <v>77</v>
      </c>
    </row>
    <row r="294" spans="1:68">
      <c r="A294" t="s">
        <v>410</v>
      </c>
      <c r="B294" t="s">
        <v>134</v>
      </c>
      <c r="C294" t="s">
        <v>204</v>
      </c>
      <c r="D294" t="s">
        <v>260</v>
      </c>
      <c r="J294">
        <v>0</v>
      </c>
      <c r="L294">
        <v>65535</v>
      </c>
      <c r="N294">
        <v>65535</v>
      </c>
      <c r="O294">
        <f>1</f>
        <v>0</v>
      </c>
      <c r="P294">
        <f>1</f>
        <v>0</v>
      </c>
      <c r="Q29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9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94">
        <f>[[#This Row],[U_1]]-[[#This Row],[L_1]]</f>
        <v>0</v>
      </c>
      <c r="T294">
        <f>COUNTIF(Table1[[#This Row],[S0_1]:[S2_1]],"&gt;"&amp;[[#This Row],[U_1]])+COUNTIF(Table1[[#This Row],[S0_1]:[S2_1]],"&lt;"&amp;[[#This Row],[L_1]])</f>
        <v>0</v>
      </c>
      <c r="V294">
        <f>_xlfn.MINIFS(Table1[[#This Row],[S0_1]:[S2_1]],Table1[[#This Row],[S0_1]:[S2_1]],"&gt;="&amp;[[#This Row],[L_1]],Table1[[#This Row],[S0_1]:[S2_1]],"&lt;="&amp;[[#This Row],[U_1]])</f>
        <v>0</v>
      </c>
      <c r="W294">
        <f>_xlfn.MAXIFS(Table1[[#This Row],[S0_1]:[S2_1]],Table1[[#This Row],[S0_1]:[S2_1]],"&gt;="&amp;[[#This Row],[L_1]],Table1[[#This Row],[S0_1]:[S2_1]],"&lt;="&amp;[[#This Row],[U_1]])</f>
        <v>0</v>
      </c>
      <c r="X29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9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94">
        <f>IF([[#This Row],[Std_1]]&gt;0,ROUND([[#This Row],[Range_1]]/(6*[[#This Row],[Std_1]]),2),0)</f>
        <v>0</v>
      </c>
      <c r="AA294">
        <f>IF([[#This Row],[Std_1]]&gt;0,ROUND(MIN(ABS([[#This Row],[U_1]]-[[#This Row],[Mean_1]])/(3*[[#This Row],[Std_1]]),ABS([[#This Row],[Mean_1]]-[[#This Row],[L_1]])/(3*[[#This Row],[Std_1]])),2),0)</f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I294">
        <v>15197</v>
      </c>
      <c r="AJ294">
        <v>15197</v>
      </c>
      <c r="AK294">
        <v>15197</v>
      </c>
      <c r="AM294">
        <v>0</v>
      </c>
      <c r="AO294">
        <v>65535</v>
      </c>
      <c r="AQ294">
        <v>65535</v>
      </c>
      <c r="AR294">
        <f>1</f>
        <v>0</v>
      </c>
      <c r="AS294">
        <f>1</f>
        <v>0</v>
      </c>
      <c r="AT29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9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94">
        <f>[[#This Row],[U_2]]-[[#This Row],[L_2]]</f>
        <v>0</v>
      </c>
      <c r="AW294">
        <f>COUNTIF(Table1[[#This Row],[S0_2]:[S1_2]],"&gt;"&amp;[[#This Row],[U_2]])+COUNTIF(Table1[[#This Row],[S0_2]:[S1_2]],"&lt;"&amp;[[#This Row],[L_2]])</f>
        <v>0</v>
      </c>
      <c r="AY294">
        <f>_xlfn.MINIFS(Table1[[#This Row],[S0_2]:[S1_2]],Table1[[#This Row],[S0_2]:[S1_2]],"&gt;="&amp;[[#This Row],[L_2]],Table1[[#This Row],[S0_2]:[S1_2]],"&lt;="&amp;[[#This Row],[U_2]])</f>
        <v>0</v>
      </c>
      <c r="AZ294">
        <f>_xlfn.MAXIFS(Table1[[#This Row],[S0_2]:[S1_2]],Table1[[#This Row],[S0_2]:[S1_2]],"&gt;="&amp;[[#This Row],[L_2]],Table1[[#This Row],[S0_2]:[S1_2]],"&lt;="&amp;[[#This Row],[U_2]])</f>
        <v>0</v>
      </c>
      <c r="BA29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9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94">
        <f>IF([[#This Row],[Std_2]]&gt;0,ROUND([[#This Row],[Range_2]]/(6*[[#This Row],[Std_2]]),2),0)</f>
        <v>0</v>
      </c>
      <c r="BD294">
        <f>IF([[#This Row],[Std_2]]&gt;0,ROUND(MIN(ABS([[#This Row],[U_2]]-[[#This Row],[Mean_2]])/(3*[[#This Row],[Std_2]]),ABS([[#This Row],[Mean_2]]-[[#This Row],[L_2]])/(3*[[#This Row],[Std_2]])),2),0)</f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L294">
        <v>15197</v>
      </c>
      <c r="BM294">
        <v>15197</v>
      </c>
      <c r="BO294" t="s">
        <v>73</v>
      </c>
      <c r="BP294" t="s">
        <v>80</v>
      </c>
    </row>
    <row r="295" spans="1:68">
      <c r="A295" t="s">
        <v>411</v>
      </c>
      <c r="B295" t="s">
        <v>134</v>
      </c>
      <c r="C295" t="s">
        <v>204</v>
      </c>
      <c r="D295" t="s">
        <v>262</v>
      </c>
      <c r="J295">
        <v>0</v>
      </c>
      <c r="L295">
        <v>65535</v>
      </c>
      <c r="N295">
        <v>65535</v>
      </c>
      <c r="O295">
        <f>1</f>
        <v>0</v>
      </c>
      <c r="P295">
        <f>1</f>
        <v>0</v>
      </c>
      <c r="Q29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9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95">
        <f>[[#This Row],[U_1]]-[[#This Row],[L_1]]</f>
        <v>0</v>
      </c>
      <c r="T295">
        <f>COUNTIF(Table1[[#This Row],[S0_1]:[S2_1]],"&gt;"&amp;[[#This Row],[U_1]])+COUNTIF(Table1[[#This Row],[S0_1]:[S2_1]],"&lt;"&amp;[[#This Row],[L_1]])</f>
        <v>0</v>
      </c>
      <c r="V295">
        <f>_xlfn.MINIFS(Table1[[#This Row],[S0_1]:[S2_1]],Table1[[#This Row],[S0_1]:[S2_1]],"&gt;="&amp;[[#This Row],[L_1]],Table1[[#This Row],[S0_1]:[S2_1]],"&lt;="&amp;[[#This Row],[U_1]])</f>
        <v>0</v>
      </c>
      <c r="W295">
        <f>_xlfn.MAXIFS(Table1[[#This Row],[S0_1]:[S2_1]],Table1[[#This Row],[S0_1]:[S2_1]],"&gt;="&amp;[[#This Row],[L_1]],Table1[[#This Row],[S0_1]:[S2_1]],"&lt;="&amp;[[#This Row],[U_1]])</f>
        <v>0</v>
      </c>
      <c r="X29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9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95">
        <f>IF([[#This Row],[Std_1]]&gt;0,ROUND([[#This Row],[Range_1]]/(6*[[#This Row],[Std_1]]),2),0)</f>
        <v>0</v>
      </c>
      <c r="AA295">
        <f>IF([[#This Row],[Std_1]]&gt;0,ROUND(MIN(ABS([[#This Row],[U_1]]-[[#This Row],[Mean_1]])/(3*[[#This Row],[Std_1]]),ABS([[#This Row],[Mean_1]]-[[#This Row],[L_1]])/(3*[[#This Row],[Std_1]])),2),0)</f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I295">
        <v>51282</v>
      </c>
      <c r="AJ295">
        <v>51282</v>
      </c>
      <c r="AK295">
        <v>51282</v>
      </c>
      <c r="AM295">
        <v>0</v>
      </c>
      <c r="AO295">
        <v>65535</v>
      </c>
      <c r="AQ295">
        <v>65535</v>
      </c>
      <c r="AR295">
        <f>1</f>
        <v>0</v>
      </c>
      <c r="AS295">
        <f>1</f>
        <v>0</v>
      </c>
      <c r="AT29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9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95">
        <f>[[#This Row],[U_2]]-[[#This Row],[L_2]]</f>
        <v>0</v>
      </c>
      <c r="AW295">
        <f>COUNTIF(Table1[[#This Row],[S0_2]:[S1_2]],"&gt;"&amp;[[#This Row],[U_2]])+COUNTIF(Table1[[#This Row],[S0_2]:[S1_2]],"&lt;"&amp;[[#This Row],[L_2]])</f>
        <v>0</v>
      </c>
      <c r="AY295">
        <f>_xlfn.MINIFS(Table1[[#This Row],[S0_2]:[S1_2]],Table1[[#This Row],[S0_2]:[S1_2]],"&gt;="&amp;[[#This Row],[L_2]],Table1[[#This Row],[S0_2]:[S1_2]],"&lt;="&amp;[[#This Row],[U_2]])</f>
        <v>0</v>
      </c>
      <c r="AZ295">
        <f>_xlfn.MAXIFS(Table1[[#This Row],[S0_2]:[S1_2]],Table1[[#This Row],[S0_2]:[S1_2]],"&gt;="&amp;[[#This Row],[L_2]],Table1[[#This Row],[S0_2]:[S1_2]],"&lt;="&amp;[[#This Row],[U_2]])</f>
        <v>0</v>
      </c>
      <c r="BA29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9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95">
        <f>IF([[#This Row],[Std_2]]&gt;0,ROUND([[#This Row],[Range_2]]/(6*[[#This Row],[Std_2]]),2),0)</f>
        <v>0</v>
      </c>
      <c r="BD295">
        <f>IF([[#This Row],[Std_2]]&gt;0,ROUND(MIN(ABS([[#This Row],[U_2]]-[[#This Row],[Mean_2]])/(3*[[#This Row],[Std_2]]),ABS([[#This Row],[Mean_2]]-[[#This Row],[L_2]])/(3*[[#This Row],[Std_2]])),2),0)</f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L295">
        <v>51282</v>
      </c>
      <c r="BM295">
        <v>51282</v>
      </c>
      <c r="BO295" t="s">
        <v>83</v>
      </c>
      <c r="BP295" t="s">
        <v>77</v>
      </c>
    </row>
    <row r="296" spans="1:68">
      <c r="A296" t="s">
        <v>412</v>
      </c>
      <c r="B296" t="s">
        <v>134</v>
      </c>
      <c r="C296" t="s">
        <v>204</v>
      </c>
      <c r="D296" t="s">
        <v>264</v>
      </c>
      <c r="J296">
        <v>0</v>
      </c>
      <c r="L296">
        <v>65535</v>
      </c>
      <c r="N296">
        <v>65535</v>
      </c>
      <c r="O296">
        <f>1</f>
        <v>0</v>
      </c>
      <c r="P296">
        <f>1</f>
        <v>0</v>
      </c>
      <c r="Q29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9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96">
        <f>[[#This Row],[U_1]]-[[#This Row],[L_1]]</f>
        <v>0</v>
      </c>
      <c r="T296">
        <f>COUNTIF(Table1[[#This Row],[S0_1]:[S2_1]],"&gt;"&amp;[[#This Row],[U_1]])+COUNTIF(Table1[[#This Row],[S0_1]:[S2_1]],"&lt;"&amp;[[#This Row],[L_1]])</f>
        <v>0</v>
      </c>
      <c r="V296">
        <f>_xlfn.MINIFS(Table1[[#This Row],[S0_1]:[S2_1]],Table1[[#This Row],[S0_1]:[S2_1]],"&gt;="&amp;[[#This Row],[L_1]],Table1[[#This Row],[S0_1]:[S2_1]],"&lt;="&amp;[[#This Row],[U_1]])</f>
        <v>0</v>
      </c>
      <c r="W296">
        <f>_xlfn.MAXIFS(Table1[[#This Row],[S0_1]:[S2_1]],Table1[[#This Row],[S0_1]:[S2_1]],"&gt;="&amp;[[#This Row],[L_1]],Table1[[#This Row],[S0_1]:[S2_1]],"&lt;="&amp;[[#This Row],[U_1]])</f>
        <v>0</v>
      </c>
      <c r="X29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9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96">
        <f>IF([[#This Row],[Std_1]]&gt;0,ROUND([[#This Row],[Range_1]]/(6*[[#This Row],[Std_1]]),2),0)</f>
        <v>0</v>
      </c>
      <c r="AA296">
        <f>IF([[#This Row],[Std_1]]&gt;0,ROUND(MIN(ABS([[#This Row],[U_1]]-[[#This Row],[Mean_1]])/(3*[[#This Row],[Std_1]]),ABS([[#This Row],[Mean_1]]-[[#This Row],[L_1]])/(3*[[#This Row],[Std_1]])),2),0)</f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I296">
        <v>15197</v>
      </c>
      <c r="AJ296">
        <v>15197</v>
      </c>
      <c r="AK296">
        <v>15197</v>
      </c>
      <c r="AM296">
        <v>0</v>
      </c>
      <c r="AO296">
        <v>65535</v>
      </c>
      <c r="AQ296">
        <v>65535</v>
      </c>
      <c r="AR296">
        <f>1</f>
        <v>0</v>
      </c>
      <c r="AS296">
        <f>1</f>
        <v>0</v>
      </c>
      <c r="AT29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9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96">
        <f>[[#This Row],[U_2]]-[[#This Row],[L_2]]</f>
        <v>0</v>
      </c>
      <c r="AW296">
        <f>COUNTIF(Table1[[#This Row],[S0_2]:[S1_2]],"&gt;"&amp;[[#This Row],[U_2]])+COUNTIF(Table1[[#This Row],[S0_2]:[S1_2]],"&lt;"&amp;[[#This Row],[L_2]])</f>
        <v>0</v>
      </c>
      <c r="AY296">
        <f>_xlfn.MINIFS(Table1[[#This Row],[S0_2]:[S1_2]],Table1[[#This Row],[S0_2]:[S1_2]],"&gt;="&amp;[[#This Row],[L_2]],Table1[[#This Row],[S0_2]:[S1_2]],"&lt;="&amp;[[#This Row],[U_2]])</f>
        <v>0</v>
      </c>
      <c r="AZ296">
        <f>_xlfn.MAXIFS(Table1[[#This Row],[S0_2]:[S1_2]],Table1[[#This Row],[S0_2]:[S1_2]],"&gt;="&amp;[[#This Row],[L_2]],Table1[[#This Row],[S0_2]:[S1_2]],"&lt;="&amp;[[#This Row],[U_2]])</f>
        <v>0</v>
      </c>
      <c r="BA29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9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96">
        <f>IF([[#This Row],[Std_2]]&gt;0,ROUND([[#This Row],[Range_2]]/(6*[[#This Row],[Std_2]]),2),0)</f>
        <v>0</v>
      </c>
      <c r="BD296">
        <f>IF([[#This Row],[Std_2]]&gt;0,ROUND(MIN(ABS([[#This Row],[U_2]]-[[#This Row],[Mean_2]])/(3*[[#This Row],[Std_2]]),ABS([[#This Row],[Mean_2]]-[[#This Row],[L_2]])/(3*[[#This Row],[Std_2]])),2),0)</f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L296">
        <v>15197</v>
      </c>
      <c r="BM296">
        <v>15197</v>
      </c>
      <c r="BO296" t="s">
        <v>83</v>
      </c>
      <c r="BP296" t="s">
        <v>80</v>
      </c>
    </row>
    <row r="297" spans="1:68">
      <c r="A297" t="s">
        <v>413</v>
      </c>
      <c r="B297" t="s">
        <v>134</v>
      </c>
      <c r="C297" t="s">
        <v>204</v>
      </c>
      <c r="D297" t="s">
        <v>266</v>
      </c>
      <c r="J297">
        <v>0</v>
      </c>
      <c r="L297">
        <v>65535</v>
      </c>
      <c r="N297">
        <v>65535</v>
      </c>
      <c r="O297">
        <f>1</f>
        <v>0</v>
      </c>
      <c r="P297">
        <f>1</f>
        <v>0</v>
      </c>
      <c r="Q29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9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97">
        <f>[[#This Row],[U_1]]-[[#This Row],[L_1]]</f>
        <v>0</v>
      </c>
      <c r="T297">
        <f>COUNTIF(Table1[[#This Row],[S0_1]:[S2_1]],"&gt;"&amp;[[#This Row],[U_1]])+COUNTIF(Table1[[#This Row],[S0_1]:[S2_1]],"&lt;"&amp;[[#This Row],[L_1]])</f>
        <v>0</v>
      </c>
      <c r="V297">
        <f>_xlfn.MINIFS(Table1[[#This Row],[S0_1]:[S2_1]],Table1[[#This Row],[S0_1]:[S2_1]],"&gt;="&amp;[[#This Row],[L_1]],Table1[[#This Row],[S0_1]:[S2_1]],"&lt;="&amp;[[#This Row],[U_1]])</f>
        <v>0</v>
      </c>
      <c r="W297">
        <f>_xlfn.MAXIFS(Table1[[#This Row],[S0_1]:[S2_1]],Table1[[#This Row],[S0_1]:[S2_1]],"&gt;="&amp;[[#This Row],[L_1]],Table1[[#This Row],[S0_1]:[S2_1]],"&lt;="&amp;[[#This Row],[U_1]])</f>
        <v>0</v>
      </c>
      <c r="X29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9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97">
        <f>IF([[#This Row],[Std_1]]&gt;0,ROUND([[#This Row],[Range_1]]/(6*[[#This Row],[Std_1]]),2),0)</f>
        <v>0</v>
      </c>
      <c r="AA297">
        <f>IF([[#This Row],[Std_1]]&gt;0,ROUND(MIN(ABS([[#This Row],[U_1]]-[[#This Row],[Mean_1]])/(3*[[#This Row],[Std_1]]),ABS([[#This Row],[Mean_1]]-[[#This Row],[L_1]])/(3*[[#This Row],[Std_1]])),2),0)</f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I297">
        <v>33397</v>
      </c>
      <c r="AJ297">
        <v>33397</v>
      </c>
      <c r="AK297">
        <v>33397</v>
      </c>
      <c r="AM297">
        <v>0</v>
      </c>
      <c r="AO297">
        <v>65535</v>
      </c>
      <c r="AQ297">
        <v>65535</v>
      </c>
      <c r="AR297">
        <f>1</f>
        <v>0</v>
      </c>
      <c r="AS297">
        <f>1</f>
        <v>0</v>
      </c>
      <c r="AT29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9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97">
        <f>[[#This Row],[U_2]]-[[#This Row],[L_2]]</f>
        <v>0</v>
      </c>
      <c r="AW297">
        <f>COUNTIF(Table1[[#This Row],[S0_2]:[S1_2]],"&gt;"&amp;[[#This Row],[U_2]])+COUNTIF(Table1[[#This Row],[S0_2]:[S1_2]],"&lt;"&amp;[[#This Row],[L_2]])</f>
        <v>0</v>
      </c>
      <c r="AY297">
        <f>_xlfn.MINIFS(Table1[[#This Row],[S0_2]:[S1_2]],Table1[[#This Row],[S0_2]:[S1_2]],"&gt;="&amp;[[#This Row],[L_2]],Table1[[#This Row],[S0_2]:[S1_2]],"&lt;="&amp;[[#This Row],[U_2]])</f>
        <v>0</v>
      </c>
      <c r="AZ297">
        <f>_xlfn.MAXIFS(Table1[[#This Row],[S0_2]:[S1_2]],Table1[[#This Row],[S0_2]:[S1_2]],"&gt;="&amp;[[#This Row],[L_2]],Table1[[#This Row],[S0_2]:[S1_2]],"&lt;="&amp;[[#This Row],[U_2]])</f>
        <v>0</v>
      </c>
      <c r="BA29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9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97">
        <f>IF([[#This Row],[Std_2]]&gt;0,ROUND([[#This Row],[Range_2]]/(6*[[#This Row],[Std_2]]),2),0)</f>
        <v>0</v>
      </c>
      <c r="BD297">
        <f>IF([[#This Row],[Std_2]]&gt;0,ROUND(MIN(ABS([[#This Row],[U_2]]-[[#This Row],[Mean_2]])/(3*[[#This Row],[Std_2]]),ABS([[#This Row],[Mean_2]]-[[#This Row],[L_2]])/(3*[[#This Row],[Std_2]])),2),0)</f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L297">
        <v>33397</v>
      </c>
      <c r="BM297">
        <v>33397</v>
      </c>
      <c r="BO297" t="s">
        <v>83</v>
      </c>
      <c r="BP297" t="s">
        <v>74</v>
      </c>
    </row>
    <row r="298" spans="1:68">
      <c r="A298" t="s">
        <v>414</v>
      </c>
      <c r="B298" t="s">
        <v>134</v>
      </c>
      <c r="C298" t="s">
        <v>204</v>
      </c>
      <c r="D298" t="s">
        <v>268</v>
      </c>
      <c r="J298">
        <v>0</v>
      </c>
      <c r="L298">
        <v>65535</v>
      </c>
      <c r="N298">
        <v>65535</v>
      </c>
      <c r="O298">
        <f>1</f>
        <v>0</v>
      </c>
      <c r="P298">
        <f>1</f>
        <v>0</v>
      </c>
      <c r="Q29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9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98">
        <f>[[#This Row],[U_1]]-[[#This Row],[L_1]]</f>
        <v>0</v>
      </c>
      <c r="T298">
        <f>COUNTIF(Table1[[#This Row],[S0_1]:[S2_1]],"&gt;"&amp;[[#This Row],[U_1]])+COUNTIF(Table1[[#This Row],[S0_1]:[S2_1]],"&lt;"&amp;[[#This Row],[L_1]])</f>
        <v>0</v>
      </c>
      <c r="V298">
        <f>_xlfn.MINIFS(Table1[[#This Row],[S0_1]:[S2_1]],Table1[[#This Row],[S0_1]:[S2_1]],"&gt;="&amp;[[#This Row],[L_1]],Table1[[#This Row],[S0_1]:[S2_1]],"&lt;="&amp;[[#This Row],[U_1]])</f>
        <v>0</v>
      </c>
      <c r="W298">
        <f>_xlfn.MAXIFS(Table1[[#This Row],[S0_1]:[S2_1]],Table1[[#This Row],[S0_1]:[S2_1]],"&gt;="&amp;[[#This Row],[L_1]],Table1[[#This Row],[S0_1]:[S2_1]],"&lt;="&amp;[[#This Row],[U_1]])</f>
        <v>0</v>
      </c>
      <c r="X29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9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98">
        <f>IF([[#This Row],[Std_1]]&gt;0,ROUND([[#This Row],[Range_1]]/(6*[[#This Row],[Std_1]]),2),0)</f>
        <v>0</v>
      </c>
      <c r="AA298">
        <f>IF([[#This Row],[Std_1]]&gt;0,ROUND(MIN(ABS([[#This Row],[U_1]]-[[#This Row],[Mean_1]])/(3*[[#This Row],[Std_1]]),ABS([[#This Row],[Mean_1]]-[[#This Row],[L_1]])/(3*[[#This Row],[Std_1]])),2),0)</f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I298">
        <v>40586</v>
      </c>
      <c r="AJ298">
        <v>40586</v>
      </c>
      <c r="AK298">
        <v>40586</v>
      </c>
      <c r="AM298">
        <v>0</v>
      </c>
      <c r="AO298">
        <v>65535</v>
      </c>
      <c r="AQ298">
        <v>65535</v>
      </c>
      <c r="AR298">
        <f>1</f>
        <v>0</v>
      </c>
      <c r="AS298">
        <f>1</f>
        <v>0</v>
      </c>
      <c r="AT29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9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98">
        <f>[[#This Row],[U_2]]-[[#This Row],[L_2]]</f>
        <v>0</v>
      </c>
      <c r="AW298">
        <f>COUNTIF(Table1[[#This Row],[S0_2]:[S1_2]],"&gt;"&amp;[[#This Row],[U_2]])+COUNTIF(Table1[[#This Row],[S0_2]:[S1_2]],"&lt;"&amp;[[#This Row],[L_2]])</f>
        <v>0</v>
      </c>
      <c r="AY298">
        <f>_xlfn.MINIFS(Table1[[#This Row],[S0_2]:[S1_2]],Table1[[#This Row],[S0_2]:[S1_2]],"&gt;="&amp;[[#This Row],[L_2]],Table1[[#This Row],[S0_2]:[S1_2]],"&lt;="&amp;[[#This Row],[U_2]])</f>
        <v>0</v>
      </c>
      <c r="AZ298">
        <f>_xlfn.MAXIFS(Table1[[#This Row],[S0_2]:[S1_2]],Table1[[#This Row],[S0_2]:[S1_2]],"&gt;="&amp;[[#This Row],[L_2]],Table1[[#This Row],[S0_2]:[S1_2]],"&lt;="&amp;[[#This Row],[U_2]])</f>
        <v>0</v>
      </c>
      <c r="BA29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9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98">
        <f>IF([[#This Row],[Std_2]]&gt;0,ROUND([[#This Row],[Range_2]]/(6*[[#This Row],[Std_2]]),2),0)</f>
        <v>0</v>
      </c>
      <c r="BD298">
        <f>IF([[#This Row],[Std_2]]&gt;0,ROUND(MIN(ABS([[#This Row],[U_2]]-[[#This Row],[Mean_2]])/(3*[[#This Row],[Std_2]]),ABS([[#This Row],[Mean_2]]-[[#This Row],[L_2]])/(3*[[#This Row],[Std_2]])),2),0)</f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L298">
        <v>40586</v>
      </c>
      <c r="BM298">
        <v>40586</v>
      </c>
      <c r="BO298" t="s">
        <v>73</v>
      </c>
      <c r="BP298" t="s">
        <v>90</v>
      </c>
    </row>
    <row r="299" spans="1:68">
      <c r="A299" t="s">
        <v>415</v>
      </c>
      <c r="B299" t="s">
        <v>134</v>
      </c>
      <c r="C299" t="s">
        <v>204</v>
      </c>
      <c r="D299" t="s">
        <v>270</v>
      </c>
      <c r="J299">
        <v>0</v>
      </c>
      <c r="L299">
        <v>65535</v>
      </c>
      <c r="N299">
        <v>65535</v>
      </c>
      <c r="O299">
        <f>1</f>
        <v>0</v>
      </c>
      <c r="P299">
        <f>1</f>
        <v>0</v>
      </c>
      <c r="Q299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299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299">
        <f>[[#This Row],[U_1]]-[[#This Row],[L_1]]</f>
        <v>0</v>
      </c>
      <c r="T299">
        <f>COUNTIF(Table1[[#This Row],[S0_1]:[S2_1]],"&gt;"&amp;[[#This Row],[U_1]])+COUNTIF(Table1[[#This Row],[S0_1]:[S2_1]],"&lt;"&amp;[[#This Row],[L_1]])</f>
        <v>0</v>
      </c>
      <c r="V299">
        <f>_xlfn.MINIFS(Table1[[#This Row],[S0_1]:[S2_1]],Table1[[#This Row],[S0_1]:[S2_1]],"&gt;="&amp;[[#This Row],[L_1]],Table1[[#This Row],[S0_1]:[S2_1]],"&lt;="&amp;[[#This Row],[U_1]])</f>
        <v>0</v>
      </c>
      <c r="W299">
        <f>_xlfn.MAXIFS(Table1[[#This Row],[S0_1]:[S2_1]],Table1[[#This Row],[S0_1]:[S2_1]],"&gt;="&amp;[[#This Row],[L_1]],Table1[[#This Row],[S0_1]:[S2_1]],"&lt;="&amp;[[#This Row],[U_1]])</f>
        <v>0</v>
      </c>
      <c r="X299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299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299">
        <f>IF([[#This Row],[Std_1]]&gt;0,ROUND([[#This Row],[Range_1]]/(6*[[#This Row],[Std_1]]),2),0)</f>
        <v>0</v>
      </c>
      <c r="AA299">
        <f>IF([[#This Row],[Std_1]]&gt;0,ROUND(MIN(ABS([[#This Row],[U_1]]-[[#This Row],[Mean_1]])/(3*[[#This Row],[Std_1]]),ABS([[#This Row],[Mean_1]]-[[#This Row],[L_1]])/(3*[[#This Row],[Std_1]])),2),0)</f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I299">
        <v>47726</v>
      </c>
      <c r="AJ299">
        <v>47726</v>
      </c>
      <c r="AK299">
        <v>47726</v>
      </c>
      <c r="AM299">
        <v>0</v>
      </c>
      <c r="AO299">
        <v>65535</v>
      </c>
      <c r="AQ299">
        <v>65535</v>
      </c>
      <c r="AR299">
        <f>1</f>
        <v>0</v>
      </c>
      <c r="AS299">
        <f>1</f>
        <v>0</v>
      </c>
      <c r="AT299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299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299">
        <f>[[#This Row],[U_2]]-[[#This Row],[L_2]]</f>
        <v>0</v>
      </c>
      <c r="AW299">
        <f>COUNTIF(Table1[[#This Row],[S0_2]:[S1_2]],"&gt;"&amp;[[#This Row],[U_2]])+COUNTIF(Table1[[#This Row],[S0_2]:[S1_2]],"&lt;"&amp;[[#This Row],[L_2]])</f>
        <v>0</v>
      </c>
      <c r="AY299">
        <f>_xlfn.MINIFS(Table1[[#This Row],[S0_2]:[S1_2]],Table1[[#This Row],[S0_2]:[S1_2]],"&gt;="&amp;[[#This Row],[L_2]],Table1[[#This Row],[S0_2]:[S1_2]],"&lt;="&amp;[[#This Row],[U_2]])</f>
        <v>0</v>
      </c>
      <c r="AZ299">
        <f>_xlfn.MAXIFS(Table1[[#This Row],[S0_2]:[S1_2]],Table1[[#This Row],[S0_2]:[S1_2]],"&gt;="&amp;[[#This Row],[L_2]],Table1[[#This Row],[S0_2]:[S1_2]],"&lt;="&amp;[[#This Row],[U_2]])</f>
        <v>0</v>
      </c>
      <c r="BA299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299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299">
        <f>IF([[#This Row],[Std_2]]&gt;0,ROUND([[#This Row],[Range_2]]/(6*[[#This Row],[Std_2]]),2),0)</f>
        <v>0</v>
      </c>
      <c r="BD299">
        <f>IF([[#This Row],[Std_2]]&gt;0,ROUND(MIN(ABS([[#This Row],[U_2]]-[[#This Row],[Mean_2]])/(3*[[#This Row],[Std_2]]),ABS([[#This Row],[Mean_2]]-[[#This Row],[L_2]])/(3*[[#This Row],[Std_2]])),2),0)</f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L299">
        <v>47726</v>
      </c>
      <c r="BM299">
        <v>47726</v>
      </c>
      <c r="BO299" t="s">
        <v>73</v>
      </c>
      <c r="BP299" t="s">
        <v>93</v>
      </c>
    </row>
    <row r="300" spans="1:68">
      <c r="A300" t="s">
        <v>416</v>
      </c>
      <c r="B300" t="s">
        <v>134</v>
      </c>
      <c r="C300" t="s">
        <v>204</v>
      </c>
      <c r="D300" t="s">
        <v>272</v>
      </c>
      <c r="J300">
        <v>0</v>
      </c>
      <c r="L300">
        <v>65535</v>
      </c>
      <c r="N300">
        <v>65535</v>
      </c>
      <c r="O300">
        <f>1</f>
        <v>0</v>
      </c>
      <c r="P300">
        <f>1</f>
        <v>0</v>
      </c>
      <c r="Q300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300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300">
        <f>[[#This Row],[U_1]]-[[#This Row],[L_1]]</f>
        <v>0</v>
      </c>
      <c r="T300">
        <f>COUNTIF(Table1[[#This Row],[S0_1]:[S2_1]],"&gt;"&amp;[[#This Row],[U_1]])+COUNTIF(Table1[[#This Row],[S0_1]:[S2_1]],"&lt;"&amp;[[#This Row],[L_1]])</f>
        <v>0</v>
      </c>
      <c r="V300">
        <f>_xlfn.MINIFS(Table1[[#This Row],[S0_1]:[S2_1]],Table1[[#This Row],[S0_1]:[S2_1]],"&gt;="&amp;[[#This Row],[L_1]],Table1[[#This Row],[S0_1]:[S2_1]],"&lt;="&amp;[[#This Row],[U_1]])</f>
        <v>0</v>
      </c>
      <c r="W300">
        <f>_xlfn.MAXIFS(Table1[[#This Row],[S0_1]:[S2_1]],Table1[[#This Row],[S0_1]:[S2_1]],"&gt;="&amp;[[#This Row],[L_1]],Table1[[#This Row],[S0_1]:[S2_1]],"&lt;="&amp;[[#This Row],[U_1]])</f>
        <v>0</v>
      </c>
      <c r="X300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300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300">
        <f>IF([[#This Row],[Std_1]]&gt;0,ROUND([[#This Row],[Range_1]]/(6*[[#This Row],[Std_1]]),2),0)</f>
        <v>0</v>
      </c>
      <c r="AA300">
        <f>IF([[#This Row],[Std_1]]&gt;0,ROUND(MIN(ABS([[#This Row],[U_1]]-[[#This Row],[Mean_1]])/(3*[[#This Row],[Std_1]]),ABS([[#This Row],[Mean_1]]-[[#This Row],[L_1]])/(3*[[#This Row],[Std_1]])),2),0)</f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I300">
        <v>51282</v>
      </c>
      <c r="AJ300">
        <v>51282</v>
      </c>
      <c r="AK300">
        <v>51282</v>
      </c>
      <c r="AM300">
        <v>0</v>
      </c>
      <c r="AO300">
        <v>65535</v>
      </c>
      <c r="AQ300">
        <v>65535</v>
      </c>
      <c r="AR300">
        <f>1</f>
        <v>0</v>
      </c>
      <c r="AS300">
        <f>1</f>
        <v>0</v>
      </c>
      <c r="AT300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300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300">
        <f>[[#This Row],[U_2]]-[[#This Row],[L_2]]</f>
        <v>0</v>
      </c>
      <c r="AW300">
        <f>COUNTIF(Table1[[#This Row],[S0_2]:[S1_2]],"&gt;"&amp;[[#This Row],[U_2]])+COUNTIF(Table1[[#This Row],[S0_2]:[S1_2]],"&lt;"&amp;[[#This Row],[L_2]])</f>
        <v>0</v>
      </c>
      <c r="AY300">
        <f>_xlfn.MINIFS(Table1[[#This Row],[S0_2]:[S1_2]],Table1[[#This Row],[S0_2]:[S1_2]],"&gt;="&amp;[[#This Row],[L_2]],Table1[[#This Row],[S0_2]:[S1_2]],"&lt;="&amp;[[#This Row],[U_2]])</f>
        <v>0</v>
      </c>
      <c r="AZ300">
        <f>_xlfn.MAXIFS(Table1[[#This Row],[S0_2]:[S1_2]],Table1[[#This Row],[S0_2]:[S1_2]],"&gt;="&amp;[[#This Row],[L_2]],Table1[[#This Row],[S0_2]:[S1_2]],"&lt;="&amp;[[#This Row],[U_2]])</f>
        <v>0</v>
      </c>
      <c r="BA300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300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300">
        <f>IF([[#This Row],[Std_2]]&gt;0,ROUND([[#This Row],[Range_2]]/(6*[[#This Row],[Std_2]]),2),0)</f>
        <v>0</v>
      </c>
      <c r="BD300">
        <f>IF([[#This Row],[Std_2]]&gt;0,ROUND(MIN(ABS([[#This Row],[U_2]]-[[#This Row],[Mean_2]])/(3*[[#This Row],[Std_2]]),ABS([[#This Row],[Mean_2]]-[[#This Row],[L_2]])/(3*[[#This Row],[Std_2]])),2),0)</f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L300">
        <v>51282</v>
      </c>
      <c r="BM300">
        <v>51282</v>
      </c>
      <c r="BO300" t="s">
        <v>96</v>
      </c>
      <c r="BP300" t="s">
        <v>77</v>
      </c>
    </row>
    <row r="301" spans="1:68">
      <c r="A301" t="s">
        <v>417</v>
      </c>
      <c r="B301" t="s">
        <v>134</v>
      </c>
      <c r="C301" t="s">
        <v>204</v>
      </c>
      <c r="D301" t="s">
        <v>274</v>
      </c>
      <c r="J301">
        <v>0</v>
      </c>
      <c r="L301">
        <v>65535</v>
      </c>
      <c r="N301">
        <v>65535</v>
      </c>
      <c r="O301">
        <f>1</f>
        <v>0</v>
      </c>
      <c r="P301">
        <f>1</f>
        <v>0</v>
      </c>
      <c r="Q301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301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301">
        <f>[[#This Row],[U_1]]-[[#This Row],[L_1]]</f>
        <v>0</v>
      </c>
      <c r="T301">
        <f>COUNTIF(Table1[[#This Row],[S0_1]:[S2_1]],"&gt;"&amp;[[#This Row],[U_1]])+COUNTIF(Table1[[#This Row],[S0_1]:[S2_1]],"&lt;"&amp;[[#This Row],[L_1]])</f>
        <v>0</v>
      </c>
      <c r="V301">
        <f>_xlfn.MINIFS(Table1[[#This Row],[S0_1]:[S2_1]],Table1[[#This Row],[S0_1]:[S2_1]],"&gt;="&amp;[[#This Row],[L_1]],Table1[[#This Row],[S0_1]:[S2_1]],"&lt;="&amp;[[#This Row],[U_1]])</f>
        <v>0</v>
      </c>
      <c r="W301">
        <f>_xlfn.MAXIFS(Table1[[#This Row],[S0_1]:[S2_1]],Table1[[#This Row],[S0_1]:[S2_1]],"&gt;="&amp;[[#This Row],[L_1]],Table1[[#This Row],[S0_1]:[S2_1]],"&lt;="&amp;[[#This Row],[U_1]])</f>
        <v>0</v>
      </c>
      <c r="X301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301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301">
        <f>IF([[#This Row],[Std_1]]&gt;0,ROUND([[#This Row],[Range_1]]/(6*[[#This Row],[Std_1]]),2),0)</f>
        <v>0</v>
      </c>
      <c r="AA301">
        <f>IF([[#This Row],[Std_1]]&gt;0,ROUND(MIN(ABS([[#This Row],[U_1]]-[[#This Row],[Mean_1]])/(3*[[#This Row],[Std_1]]),ABS([[#This Row],[Mean_1]]-[[#This Row],[L_1]])/(3*[[#This Row],[Std_1]])),2),0)</f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I301">
        <v>47726</v>
      </c>
      <c r="AJ301">
        <v>47726</v>
      </c>
      <c r="AK301">
        <v>47726</v>
      </c>
      <c r="AM301">
        <v>0</v>
      </c>
      <c r="AO301">
        <v>65535</v>
      </c>
      <c r="AQ301">
        <v>65535</v>
      </c>
      <c r="AR301">
        <f>1</f>
        <v>0</v>
      </c>
      <c r="AS301">
        <f>1</f>
        <v>0</v>
      </c>
      <c r="AT301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301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301">
        <f>[[#This Row],[U_2]]-[[#This Row],[L_2]]</f>
        <v>0</v>
      </c>
      <c r="AW301">
        <f>COUNTIF(Table1[[#This Row],[S0_2]:[S1_2]],"&gt;"&amp;[[#This Row],[U_2]])+COUNTIF(Table1[[#This Row],[S0_2]:[S1_2]],"&lt;"&amp;[[#This Row],[L_2]])</f>
        <v>0</v>
      </c>
      <c r="AY301">
        <f>_xlfn.MINIFS(Table1[[#This Row],[S0_2]:[S1_2]],Table1[[#This Row],[S0_2]:[S1_2]],"&gt;="&amp;[[#This Row],[L_2]],Table1[[#This Row],[S0_2]:[S1_2]],"&lt;="&amp;[[#This Row],[U_2]])</f>
        <v>0</v>
      </c>
      <c r="AZ301">
        <f>_xlfn.MAXIFS(Table1[[#This Row],[S0_2]:[S1_2]],Table1[[#This Row],[S0_2]:[S1_2]],"&gt;="&amp;[[#This Row],[L_2]],Table1[[#This Row],[S0_2]:[S1_2]],"&lt;="&amp;[[#This Row],[U_2]])</f>
        <v>0</v>
      </c>
      <c r="BA301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301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301">
        <f>IF([[#This Row],[Std_2]]&gt;0,ROUND([[#This Row],[Range_2]]/(6*[[#This Row],[Std_2]]),2),0)</f>
        <v>0</v>
      </c>
      <c r="BD301">
        <f>IF([[#This Row],[Std_2]]&gt;0,ROUND(MIN(ABS([[#This Row],[U_2]]-[[#This Row],[Mean_2]])/(3*[[#This Row],[Std_2]]),ABS([[#This Row],[Mean_2]]-[[#This Row],[L_2]])/(3*[[#This Row],[Std_2]])),2),0)</f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L301">
        <v>47726</v>
      </c>
      <c r="BM301">
        <v>47726</v>
      </c>
      <c r="BO301" t="s">
        <v>83</v>
      </c>
      <c r="BP301" t="s">
        <v>93</v>
      </c>
    </row>
    <row r="302" spans="1:68">
      <c r="A302" t="s">
        <v>418</v>
      </c>
      <c r="B302" t="s">
        <v>134</v>
      </c>
      <c r="C302" t="s">
        <v>204</v>
      </c>
      <c r="D302" t="s">
        <v>276</v>
      </c>
      <c r="J302">
        <v>0</v>
      </c>
      <c r="L302">
        <v>65535</v>
      </c>
      <c r="N302">
        <v>65535</v>
      </c>
      <c r="O302">
        <f>1</f>
        <v>0</v>
      </c>
      <c r="P302">
        <f>1</f>
        <v>0</v>
      </c>
      <c r="Q302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302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302">
        <f>[[#This Row],[U_1]]-[[#This Row],[L_1]]</f>
        <v>0</v>
      </c>
      <c r="T302">
        <f>COUNTIF(Table1[[#This Row],[S0_1]:[S2_1]],"&gt;"&amp;[[#This Row],[U_1]])+COUNTIF(Table1[[#This Row],[S0_1]:[S2_1]],"&lt;"&amp;[[#This Row],[L_1]])</f>
        <v>0</v>
      </c>
      <c r="V302">
        <f>_xlfn.MINIFS(Table1[[#This Row],[S0_1]:[S2_1]],Table1[[#This Row],[S0_1]:[S2_1]],"&gt;="&amp;[[#This Row],[L_1]],Table1[[#This Row],[S0_1]:[S2_1]],"&lt;="&amp;[[#This Row],[U_1]])</f>
        <v>0</v>
      </c>
      <c r="W302">
        <f>_xlfn.MAXIFS(Table1[[#This Row],[S0_1]:[S2_1]],Table1[[#This Row],[S0_1]:[S2_1]],"&gt;="&amp;[[#This Row],[L_1]],Table1[[#This Row],[S0_1]:[S2_1]],"&lt;="&amp;[[#This Row],[U_1]])</f>
        <v>0</v>
      </c>
      <c r="X302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302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302">
        <f>IF([[#This Row],[Std_1]]&gt;0,ROUND([[#This Row],[Range_1]]/(6*[[#This Row],[Std_1]]),2),0)</f>
        <v>0</v>
      </c>
      <c r="AA302">
        <f>IF([[#This Row],[Std_1]]&gt;0,ROUND(MIN(ABS([[#This Row],[U_1]]-[[#This Row],[Mean_1]])/(3*[[#This Row],[Std_1]]),ABS([[#This Row],[Mean_1]]-[[#This Row],[L_1]])/(3*[[#This Row],[Std_1]])),2),0)</f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I302">
        <v>40586</v>
      </c>
      <c r="AJ302">
        <v>40586</v>
      </c>
      <c r="AK302">
        <v>40586</v>
      </c>
      <c r="AM302">
        <v>0</v>
      </c>
      <c r="AO302">
        <v>65535</v>
      </c>
      <c r="AQ302">
        <v>65535</v>
      </c>
      <c r="AR302">
        <f>1</f>
        <v>0</v>
      </c>
      <c r="AS302">
        <f>1</f>
        <v>0</v>
      </c>
      <c r="AT302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302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302">
        <f>[[#This Row],[U_2]]-[[#This Row],[L_2]]</f>
        <v>0</v>
      </c>
      <c r="AW302">
        <f>COUNTIF(Table1[[#This Row],[S0_2]:[S1_2]],"&gt;"&amp;[[#This Row],[U_2]])+COUNTIF(Table1[[#This Row],[S0_2]:[S1_2]],"&lt;"&amp;[[#This Row],[L_2]])</f>
        <v>0</v>
      </c>
      <c r="AY302">
        <f>_xlfn.MINIFS(Table1[[#This Row],[S0_2]:[S1_2]],Table1[[#This Row],[S0_2]:[S1_2]],"&gt;="&amp;[[#This Row],[L_2]],Table1[[#This Row],[S0_2]:[S1_2]],"&lt;="&amp;[[#This Row],[U_2]])</f>
        <v>0</v>
      </c>
      <c r="AZ302">
        <f>_xlfn.MAXIFS(Table1[[#This Row],[S0_2]:[S1_2]],Table1[[#This Row],[S0_2]:[S1_2]],"&gt;="&amp;[[#This Row],[L_2]],Table1[[#This Row],[S0_2]:[S1_2]],"&lt;="&amp;[[#This Row],[U_2]])</f>
        <v>0</v>
      </c>
      <c r="BA302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302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302">
        <f>IF([[#This Row],[Std_2]]&gt;0,ROUND([[#This Row],[Range_2]]/(6*[[#This Row],[Std_2]]),2),0)</f>
        <v>0</v>
      </c>
      <c r="BD302">
        <f>IF([[#This Row],[Std_2]]&gt;0,ROUND(MIN(ABS([[#This Row],[U_2]]-[[#This Row],[Mean_2]])/(3*[[#This Row],[Std_2]]),ABS([[#This Row],[Mean_2]]-[[#This Row],[L_2]])/(3*[[#This Row],[Std_2]])),2),0)</f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L302">
        <v>40586</v>
      </c>
      <c r="BM302">
        <v>40586</v>
      </c>
      <c r="BO302" t="s">
        <v>83</v>
      </c>
      <c r="BP302" t="s">
        <v>90</v>
      </c>
    </row>
    <row r="303" spans="1:68">
      <c r="A303" t="s">
        <v>419</v>
      </c>
      <c r="B303" t="s">
        <v>134</v>
      </c>
      <c r="C303" t="s">
        <v>204</v>
      </c>
      <c r="D303" t="s">
        <v>278</v>
      </c>
      <c r="J303">
        <v>0</v>
      </c>
      <c r="L303">
        <v>65535</v>
      </c>
      <c r="N303">
        <v>65535</v>
      </c>
      <c r="O303">
        <f>1</f>
        <v>0</v>
      </c>
      <c r="P303">
        <f>1</f>
        <v>0</v>
      </c>
      <c r="Q303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303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303">
        <f>[[#This Row],[U_1]]-[[#This Row],[L_1]]</f>
        <v>0</v>
      </c>
      <c r="T303">
        <f>COUNTIF(Table1[[#This Row],[S0_1]:[S2_1]],"&gt;"&amp;[[#This Row],[U_1]])+COUNTIF(Table1[[#This Row],[S0_1]:[S2_1]],"&lt;"&amp;[[#This Row],[L_1]])</f>
        <v>0</v>
      </c>
      <c r="V303">
        <f>_xlfn.MINIFS(Table1[[#This Row],[S0_1]:[S2_1]],Table1[[#This Row],[S0_1]:[S2_1]],"&gt;="&amp;[[#This Row],[L_1]],Table1[[#This Row],[S0_1]:[S2_1]],"&lt;="&amp;[[#This Row],[U_1]])</f>
        <v>0</v>
      </c>
      <c r="W303">
        <f>_xlfn.MAXIFS(Table1[[#This Row],[S0_1]:[S2_1]],Table1[[#This Row],[S0_1]:[S2_1]],"&gt;="&amp;[[#This Row],[L_1]],Table1[[#This Row],[S0_1]:[S2_1]],"&lt;="&amp;[[#This Row],[U_1]])</f>
        <v>0</v>
      </c>
      <c r="X303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303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303">
        <f>IF([[#This Row],[Std_1]]&gt;0,ROUND([[#This Row],[Range_1]]/(6*[[#This Row],[Std_1]]),2),0)</f>
        <v>0</v>
      </c>
      <c r="AA303">
        <f>IF([[#This Row],[Std_1]]&gt;0,ROUND(MIN(ABS([[#This Row],[U_1]]-[[#This Row],[Mean_1]])/(3*[[#This Row],[Std_1]]),ABS([[#This Row],[Mean_1]]-[[#This Row],[L_1]])/(3*[[#This Row],[Std_1]])),2),0)</f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I303">
        <v>33397</v>
      </c>
      <c r="AJ303">
        <v>33397</v>
      </c>
      <c r="AK303">
        <v>33397</v>
      </c>
      <c r="AM303">
        <v>0</v>
      </c>
      <c r="AO303">
        <v>65535</v>
      </c>
      <c r="AQ303">
        <v>65535</v>
      </c>
      <c r="AR303">
        <f>1</f>
        <v>0</v>
      </c>
      <c r="AS303">
        <f>1</f>
        <v>0</v>
      </c>
      <c r="AT303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303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303">
        <f>[[#This Row],[U_2]]-[[#This Row],[L_2]]</f>
        <v>0</v>
      </c>
      <c r="AW303">
        <f>COUNTIF(Table1[[#This Row],[S0_2]:[S1_2]],"&gt;"&amp;[[#This Row],[U_2]])+COUNTIF(Table1[[#This Row],[S0_2]:[S1_2]],"&lt;"&amp;[[#This Row],[L_2]])</f>
        <v>0</v>
      </c>
      <c r="AY303">
        <f>_xlfn.MINIFS(Table1[[#This Row],[S0_2]:[S1_2]],Table1[[#This Row],[S0_2]:[S1_2]],"&gt;="&amp;[[#This Row],[L_2]],Table1[[#This Row],[S0_2]:[S1_2]],"&lt;="&amp;[[#This Row],[U_2]])</f>
        <v>0</v>
      </c>
      <c r="AZ303">
        <f>_xlfn.MAXIFS(Table1[[#This Row],[S0_2]:[S1_2]],Table1[[#This Row],[S0_2]:[S1_2]],"&gt;="&amp;[[#This Row],[L_2]],Table1[[#This Row],[S0_2]:[S1_2]],"&lt;="&amp;[[#This Row],[U_2]])</f>
        <v>0</v>
      </c>
      <c r="BA303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303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303">
        <f>IF([[#This Row],[Std_2]]&gt;0,ROUND([[#This Row],[Range_2]]/(6*[[#This Row],[Std_2]]),2),0)</f>
        <v>0</v>
      </c>
      <c r="BD303">
        <f>IF([[#This Row],[Std_2]]&gt;0,ROUND(MIN(ABS([[#This Row],[U_2]]-[[#This Row],[Mean_2]])/(3*[[#This Row],[Std_2]]),ABS([[#This Row],[Mean_2]]-[[#This Row],[L_2]])/(3*[[#This Row],[Std_2]])),2),0)</f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L303">
        <v>33397</v>
      </c>
      <c r="BM303">
        <v>33397</v>
      </c>
      <c r="BO303" t="s">
        <v>96</v>
      </c>
      <c r="BP303" t="s">
        <v>74</v>
      </c>
    </row>
    <row r="304" spans="1:68">
      <c r="A304" t="s">
        <v>420</v>
      </c>
      <c r="B304" t="s">
        <v>134</v>
      </c>
      <c r="C304" t="s">
        <v>204</v>
      </c>
      <c r="D304" t="s">
        <v>280</v>
      </c>
      <c r="J304">
        <v>0</v>
      </c>
      <c r="L304">
        <v>65535</v>
      </c>
      <c r="N304">
        <v>65535</v>
      </c>
      <c r="O304">
        <f>1</f>
        <v>0</v>
      </c>
      <c r="P304">
        <f>1</f>
        <v>0</v>
      </c>
      <c r="Q304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304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304">
        <f>[[#This Row],[U_1]]-[[#This Row],[L_1]]</f>
        <v>0</v>
      </c>
      <c r="T304">
        <f>COUNTIF(Table1[[#This Row],[S0_1]:[S2_1]],"&gt;"&amp;[[#This Row],[U_1]])+COUNTIF(Table1[[#This Row],[S0_1]:[S2_1]],"&lt;"&amp;[[#This Row],[L_1]])</f>
        <v>0</v>
      </c>
      <c r="V304">
        <f>_xlfn.MINIFS(Table1[[#This Row],[S0_1]:[S2_1]],Table1[[#This Row],[S0_1]:[S2_1]],"&gt;="&amp;[[#This Row],[L_1]],Table1[[#This Row],[S0_1]:[S2_1]],"&lt;="&amp;[[#This Row],[U_1]])</f>
        <v>0</v>
      </c>
      <c r="W304">
        <f>_xlfn.MAXIFS(Table1[[#This Row],[S0_1]:[S2_1]],Table1[[#This Row],[S0_1]:[S2_1]],"&gt;="&amp;[[#This Row],[L_1]],Table1[[#This Row],[S0_1]:[S2_1]],"&lt;="&amp;[[#This Row],[U_1]])</f>
        <v>0</v>
      </c>
      <c r="X304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304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304">
        <f>IF([[#This Row],[Std_1]]&gt;0,ROUND([[#This Row],[Range_1]]/(6*[[#This Row],[Std_1]]),2),0)</f>
        <v>0</v>
      </c>
      <c r="AA304">
        <f>IF([[#This Row],[Std_1]]&gt;0,ROUND(MIN(ABS([[#This Row],[U_1]]-[[#This Row],[Mean_1]])/(3*[[#This Row],[Std_1]]),ABS([[#This Row],[Mean_1]]-[[#This Row],[L_1]])/(3*[[#This Row],[Std_1]])),2),0)</f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I304">
        <v>26154</v>
      </c>
      <c r="AJ304">
        <v>26154</v>
      </c>
      <c r="AK304">
        <v>26154</v>
      </c>
      <c r="AM304">
        <v>0</v>
      </c>
      <c r="AO304">
        <v>65535</v>
      </c>
      <c r="AQ304">
        <v>65535</v>
      </c>
      <c r="AR304">
        <f>1</f>
        <v>0</v>
      </c>
      <c r="AS304">
        <f>1</f>
        <v>0</v>
      </c>
      <c r="AT304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304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304">
        <f>[[#This Row],[U_2]]-[[#This Row],[L_2]]</f>
        <v>0</v>
      </c>
      <c r="AW304">
        <f>COUNTIF(Table1[[#This Row],[S0_2]:[S1_2]],"&gt;"&amp;[[#This Row],[U_2]])+COUNTIF(Table1[[#This Row],[S0_2]:[S1_2]],"&lt;"&amp;[[#This Row],[L_2]])</f>
        <v>0</v>
      </c>
      <c r="AY304">
        <f>_xlfn.MINIFS(Table1[[#This Row],[S0_2]:[S1_2]],Table1[[#This Row],[S0_2]:[S1_2]],"&gt;="&amp;[[#This Row],[L_2]],Table1[[#This Row],[S0_2]:[S1_2]],"&lt;="&amp;[[#This Row],[U_2]])</f>
        <v>0</v>
      </c>
      <c r="AZ304">
        <f>_xlfn.MAXIFS(Table1[[#This Row],[S0_2]:[S1_2]],Table1[[#This Row],[S0_2]:[S1_2]],"&gt;="&amp;[[#This Row],[L_2]],Table1[[#This Row],[S0_2]:[S1_2]],"&lt;="&amp;[[#This Row],[U_2]])</f>
        <v>0</v>
      </c>
      <c r="BA304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304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304">
        <f>IF([[#This Row],[Std_2]]&gt;0,ROUND([[#This Row],[Range_2]]/(6*[[#This Row],[Std_2]]),2),0)</f>
        <v>0</v>
      </c>
      <c r="BD304">
        <f>IF([[#This Row],[Std_2]]&gt;0,ROUND(MIN(ABS([[#This Row],[U_2]]-[[#This Row],[Mean_2]])/(3*[[#This Row],[Std_2]]),ABS([[#This Row],[Mean_2]]-[[#This Row],[L_2]])/(3*[[#This Row],[Std_2]])),2),0)</f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L304">
        <v>26154</v>
      </c>
      <c r="BM304">
        <v>26154</v>
      </c>
      <c r="BO304" t="s">
        <v>73</v>
      </c>
      <c r="BP304" t="s">
        <v>105</v>
      </c>
    </row>
    <row r="305" spans="1:68">
      <c r="A305" t="s">
        <v>421</v>
      </c>
      <c r="B305" t="s">
        <v>134</v>
      </c>
      <c r="C305" t="s">
        <v>204</v>
      </c>
      <c r="D305" t="s">
        <v>282</v>
      </c>
      <c r="J305">
        <v>0</v>
      </c>
      <c r="L305">
        <v>65535</v>
      </c>
      <c r="N305">
        <v>65535</v>
      </c>
      <c r="O305">
        <f>1</f>
        <v>0</v>
      </c>
      <c r="P305">
        <f>1</f>
        <v>0</v>
      </c>
      <c r="Q305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305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305">
        <f>[[#This Row],[U_1]]-[[#This Row],[L_1]]</f>
        <v>0</v>
      </c>
      <c r="T305">
        <f>COUNTIF(Table1[[#This Row],[S0_1]:[S2_1]],"&gt;"&amp;[[#This Row],[U_1]])+COUNTIF(Table1[[#This Row],[S0_1]:[S2_1]],"&lt;"&amp;[[#This Row],[L_1]])</f>
        <v>0</v>
      </c>
      <c r="V305">
        <f>_xlfn.MINIFS(Table1[[#This Row],[S0_1]:[S2_1]],Table1[[#This Row],[S0_1]:[S2_1]],"&gt;="&amp;[[#This Row],[L_1]],Table1[[#This Row],[S0_1]:[S2_1]],"&lt;="&amp;[[#This Row],[U_1]])</f>
        <v>0</v>
      </c>
      <c r="W305">
        <f>_xlfn.MAXIFS(Table1[[#This Row],[S0_1]:[S2_1]],Table1[[#This Row],[S0_1]:[S2_1]],"&gt;="&amp;[[#This Row],[L_1]],Table1[[#This Row],[S0_1]:[S2_1]],"&lt;="&amp;[[#This Row],[U_1]])</f>
        <v>0</v>
      </c>
      <c r="X305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305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305">
        <f>IF([[#This Row],[Std_1]]&gt;0,ROUND([[#This Row],[Range_1]]/(6*[[#This Row],[Std_1]]),2),0)</f>
        <v>0</v>
      </c>
      <c r="AA305">
        <f>IF([[#This Row],[Std_1]]&gt;0,ROUND(MIN(ABS([[#This Row],[U_1]]-[[#This Row],[Mean_1]])/(3*[[#This Row],[Std_1]]),ABS([[#This Row],[Mean_1]]-[[#This Row],[L_1]])/(3*[[#This Row],[Std_1]])),2),0)</f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I305">
        <v>18862</v>
      </c>
      <c r="AJ305">
        <v>18862</v>
      </c>
      <c r="AK305">
        <v>18862</v>
      </c>
      <c r="AM305">
        <v>0</v>
      </c>
      <c r="AO305">
        <v>65535</v>
      </c>
      <c r="AQ305">
        <v>65535</v>
      </c>
      <c r="AR305">
        <f>1</f>
        <v>0</v>
      </c>
      <c r="AS305">
        <f>1</f>
        <v>0</v>
      </c>
      <c r="AT305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305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305">
        <f>[[#This Row],[U_2]]-[[#This Row],[L_2]]</f>
        <v>0</v>
      </c>
      <c r="AW305">
        <f>COUNTIF(Table1[[#This Row],[S0_2]:[S1_2]],"&gt;"&amp;[[#This Row],[U_2]])+COUNTIF(Table1[[#This Row],[S0_2]:[S1_2]],"&lt;"&amp;[[#This Row],[L_2]])</f>
        <v>0</v>
      </c>
      <c r="AY305">
        <f>_xlfn.MINIFS(Table1[[#This Row],[S0_2]:[S1_2]],Table1[[#This Row],[S0_2]:[S1_2]],"&gt;="&amp;[[#This Row],[L_2]],Table1[[#This Row],[S0_2]:[S1_2]],"&lt;="&amp;[[#This Row],[U_2]])</f>
        <v>0</v>
      </c>
      <c r="AZ305">
        <f>_xlfn.MAXIFS(Table1[[#This Row],[S0_2]:[S1_2]],Table1[[#This Row],[S0_2]:[S1_2]],"&gt;="&amp;[[#This Row],[L_2]],Table1[[#This Row],[S0_2]:[S1_2]],"&lt;="&amp;[[#This Row],[U_2]])</f>
        <v>0</v>
      </c>
      <c r="BA305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305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305">
        <f>IF([[#This Row],[Std_2]]&gt;0,ROUND([[#This Row],[Range_2]]/(6*[[#This Row],[Std_2]]),2),0)</f>
        <v>0</v>
      </c>
      <c r="BD305">
        <f>IF([[#This Row],[Std_2]]&gt;0,ROUND(MIN(ABS([[#This Row],[U_2]]-[[#This Row],[Mean_2]])/(3*[[#This Row],[Std_2]]),ABS([[#This Row],[Mean_2]]-[[#This Row],[L_2]])/(3*[[#This Row],[Std_2]])),2),0)</f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L305">
        <v>18862</v>
      </c>
      <c r="BM305">
        <v>18862</v>
      </c>
      <c r="BO305" t="s">
        <v>73</v>
      </c>
      <c r="BP305" t="s">
        <v>108</v>
      </c>
    </row>
    <row r="306" spans="1:68">
      <c r="A306" t="s">
        <v>422</v>
      </c>
      <c r="B306" t="s">
        <v>134</v>
      </c>
      <c r="C306" t="s">
        <v>204</v>
      </c>
      <c r="D306" t="s">
        <v>284</v>
      </c>
      <c r="J306">
        <v>0</v>
      </c>
      <c r="L306">
        <v>65535</v>
      </c>
      <c r="N306">
        <v>65535</v>
      </c>
      <c r="O306">
        <f>1</f>
        <v>0</v>
      </c>
      <c r="P306">
        <f>1</f>
        <v>0</v>
      </c>
      <c r="Q306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306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306">
        <f>[[#This Row],[U_1]]-[[#This Row],[L_1]]</f>
        <v>0</v>
      </c>
      <c r="T306">
        <f>COUNTIF(Table1[[#This Row],[S0_1]:[S2_1]],"&gt;"&amp;[[#This Row],[U_1]])+COUNTIF(Table1[[#This Row],[S0_1]:[S2_1]],"&lt;"&amp;[[#This Row],[L_1]])</f>
        <v>0</v>
      </c>
      <c r="V306">
        <f>_xlfn.MINIFS(Table1[[#This Row],[S0_1]:[S2_1]],Table1[[#This Row],[S0_1]:[S2_1]],"&gt;="&amp;[[#This Row],[L_1]],Table1[[#This Row],[S0_1]:[S2_1]],"&lt;="&amp;[[#This Row],[U_1]])</f>
        <v>0</v>
      </c>
      <c r="W306">
        <f>_xlfn.MAXIFS(Table1[[#This Row],[S0_1]:[S2_1]],Table1[[#This Row],[S0_1]:[S2_1]],"&gt;="&amp;[[#This Row],[L_1]],Table1[[#This Row],[S0_1]:[S2_1]],"&lt;="&amp;[[#This Row],[U_1]])</f>
        <v>0</v>
      </c>
      <c r="X306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306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306">
        <f>IF([[#This Row],[Std_1]]&gt;0,ROUND([[#This Row],[Range_1]]/(6*[[#This Row],[Std_1]]),2),0)</f>
        <v>0</v>
      </c>
      <c r="AA306">
        <f>IF([[#This Row],[Std_1]]&gt;0,ROUND(MIN(ABS([[#This Row],[U_1]]-[[#This Row],[Mean_1]])/(3*[[#This Row],[Std_1]]),ABS([[#This Row],[Mean_1]]-[[#This Row],[L_1]])/(3*[[#This Row],[Std_1]])),2),0)</f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I306">
        <v>15197</v>
      </c>
      <c r="AJ306">
        <v>15197</v>
      </c>
      <c r="AK306">
        <v>15197</v>
      </c>
      <c r="AM306">
        <v>0</v>
      </c>
      <c r="AO306">
        <v>65535</v>
      </c>
      <c r="AQ306">
        <v>65535</v>
      </c>
      <c r="AR306">
        <f>1</f>
        <v>0</v>
      </c>
      <c r="AS306">
        <f>1</f>
        <v>0</v>
      </c>
      <c r="AT306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306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306">
        <f>[[#This Row],[U_2]]-[[#This Row],[L_2]]</f>
        <v>0</v>
      </c>
      <c r="AW306">
        <f>COUNTIF(Table1[[#This Row],[S0_2]:[S1_2]],"&gt;"&amp;[[#This Row],[U_2]])+COUNTIF(Table1[[#This Row],[S0_2]:[S1_2]],"&lt;"&amp;[[#This Row],[L_2]])</f>
        <v>0</v>
      </c>
      <c r="AY306">
        <f>_xlfn.MINIFS(Table1[[#This Row],[S0_2]:[S1_2]],Table1[[#This Row],[S0_2]:[S1_2]],"&gt;="&amp;[[#This Row],[L_2]],Table1[[#This Row],[S0_2]:[S1_2]],"&lt;="&amp;[[#This Row],[U_2]])</f>
        <v>0</v>
      </c>
      <c r="AZ306">
        <f>_xlfn.MAXIFS(Table1[[#This Row],[S0_2]:[S1_2]],Table1[[#This Row],[S0_2]:[S1_2]],"&gt;="&amp;[[#This Row],[L_2]],Table1[[#This Row],[S0_2]:[S1_2]],"&lt;="&amp;[[#This Row],[U_2]])</f>
        <v>0</v>
      </c>
      <c r="BA306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306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306">
        <f>IF([[#This Row],[Std_2]]&gt;0,ROUND([[#This Row],[Range_2]]/(6*[[#This Row],[Std_2]]),2),0)</f>
        <v>0</v>
      </c>
      <c r="BD306">
        <f>IF([[#This Row],[Std_2]]&gt;0,ROUND(MIN(ABS([[#This Row],[U_2]]-[[#This Row],[Mean_2]])/(3*[[#This Row],[Std_2]]),ABS([[#This Row],[Mean_2]]-[[#This Row],[L_2]])/(3*[[#This Row],[Std_2]])),2),0)</f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L306">
        <v>15197</v>
      </c>
      <c r="BM306">
        <v>15197</v>
      </c>
      <c r="BO306" t="s">
        <v>96</v>
      </c>
      <c r="BP306" t="s">
        <v>80</v>
      </c>
    </row>
    <row r="307" spans="1:68">
      <c r="A307" t="s">
        <v>423</v>
      </c>
      <c r="B307" t="s">
        <v>134</v>
      </c>
      <c r="C307" t="s">
        <v>204</v>
      </c>
      <c r="D307" t="s">
        <v>286</v>
      </c>
      <c r="J307">
        <v>0</v>
      </c>
      <c r="L307">
        <v>65535</v>
      </c>
      <c r="N307">
        <v>65535</v>
      </c>
      <c r="O307">
        <f>1</f>
        <v>0</v>
      </c>
      <c r="P307">
        <f>1</f>
        <v>0</v>
      </c>
      <c r="Q307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307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307">
        <f>[[#This Row],[U_1]]-[[#This Row],[L_1]]</f>
        <v>0</v>
      </c>
      <c r="T307">
        <f>COUNTIF(Table1[[#This Row],[S0_1]:[S2_1]],"&gt;"&amp;[[#This Row],[U_1]])+COUNTIF(Table1[[#This Row],[S0_1]:[S2_1]],"&lt;"&amp;[[#This Row],[L_1]])</f>
        <v>0</v>
      </c>
      <c r="V307">
        <f>_xlfn.MINIFS(Table1[[#This Row],[S0_1]:[S2_1]],Table1[[#This Row],[S0_1]:[S2_1]],"&gt;="&amp;[[#This Row],[L_1]],Table1[[#This Row],[S0_1]:[S2_1]],"&lt;="&amp;[[#This Row],[U_1]])</f>
        <v>0</v>
      </c>
      <c r="W307">
        <f>_xlfn.MAXIFS(Table1[[#This Row],[S0_1]:[S2_1]],Table1[[#This Row],[S0_1]:[S2_1]],"&gt;="&amp;[[#This Row],[L_1]],Table1[[#This Row],[S0_1]:[S2_1]],"&lt;="&amp;[[#This Row],[U_1]])</f>
        <v>0</v>
      </c>
      <c r="X307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307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307">
        <f>IF([[#This Row],[Std_1]]&gt;0,ROUND([[#This Row],[Range_1]]/(6*[[#This Row],[Std_1]]),2),0)</f>
        <v>0</v>
      </c>
      <c r="AA307">
        <f>IF([[#This Row],[Std_1]]&gt;0,ROUND(MIN(ABS([[#This Row],[U_1]]-[[#This Row],[Mean_1]])/(3*[[#This Row],[Std_1]]),ABS([[#This Row],[Mean_1]]-[[#This Row],[L_1]])/(3*[[#This Row],[Std_1]])),2),0)</f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I307">
        <v>18862</v>
      </c>
      <c r="AJ307">
        <v>18862</v>
      </c>
      <c r="AK307">
        <v>18862</v>
      </c>
      <c r="AM307">
        <v>0</v>
      </c>
      <c r="AO307">
        <v>65535</v>
      </c>
      <c r="AQ307">
        <v>65535</v>
      </c>
      <c r="AR307">
        <f>1</f>
        <v>0</v>
      </c>
      <c r="AS307">
        <f>1</f>
        <v>0</v>
      </c>
      <c r="AT307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307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307">
        <f>[[#This Row],[U_2]]-[[#This Row],[L_2]]</f>
        <v>0</v>
      </c>
      <c r="AW307">
        <f>COUNTIF(Table1[[#This Row],[S0_2]:[S1_2]],"&gt;"&amp;[[#This Row],[U_2]])+COUNTIF(Table1[[#This Row],[S0_2]:[S1_2]],"&lt;"&amp;[[#This Row],[L_2]])</f>
        <v>0</v>
      </c>
      <c r="AY307">
        <f>_xlfn.MINIFS(Table1[[#This Row],[S0_2]:[S1_2]],Table1[[#This Row],[S0_2]:[S1_2]],"&gt;="&amp;[[#This Row],[L_2]],Table1[[#This Row],[S0_2]:[S1_2]],"&lt;="&amp;[[#This Row],[U_2]])</f>
        <v>0</v>
      </c>
      <c r="AZ307">
        <f>_xlfn.MAXIFS(Table1[[#This Row],[S0_2]:[S1_2]],Table1[[#This Row],[S0_2]:[S1_2]],"&gt;="&amp;[[#This Row],[L_2]],Table1[[#This Row],[S0_2]:[S1_2]],"&lt;="&amp;[[#This Row],[U_2]])</f>
        <v>0</v>
      </c>
      <c r="BA307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307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307">
        <f>IF([[#This Row],[Std_2]]&gt;0,ROUND([[#This Row],[Range_2]]/(6*[[#This Row],[Std_2]]),2),0)</f>
        <v>0</v>
      </c>
      <c r="BD307">
        <f>IF([[#This Row],[Std_2]]&gt;0,ROUND(MIN(ABS([[#This Row],[U_2]]-[[#This Row],[Mean_2]])/(3*[[#This Row],[Std_2]]),ABS([[#This Row],[Mean_2]]-[[#This Row],[L_2]])/(3*[[#This Row],[Std_2]])),2),0)</f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L307">
        <v>18862</v>
      </c>
      <c r="BM307">
        <v>18862</v>
      </c>
      <c r="BO307" t="s">
        <v>83</v>
      </c>
      <c r="BP307" t="s">
        <v>108</v>
      </c>
    </row>
    <row r="308" spans="1:68">
      <c r="A308" t="s">
        <v>424</v>
      </c>
      <c r="B308" t="s">
        <v>134</v>
      </c>
      <c r="C308" t="s">
        <v>204</v>
      </c>
      <c r="D308" t="s">
        <v>288</v>
      </c>
      <c r="J308">
        <v>0</v>
      </c>
      <c r="L308">
        <v>65535</v>
      </c>
      <c r="N308">
        <v>65535</v>
      </c>
      <c r="O308">
        <f>1</f>
        <v>0</v>
      </c>
      <c r="P308">
        <f>1</f>
        <v>0</v>
      </c>
      <c r="Q308">
        <f>IF([[#This Row],[Factor_1]]&gt;0,IF([[#This Row],[Type_1]]=1,IF([[#This Row],[L1_1]]&lt;0,[[#This Row],[L1_1]]*[[#This Row],[Factor_1]],2*[[#This Row],[L1_1]]-[[#This Row],[L1_1]]*[[#This Row],[Factor_1]]),IF([[#This Row],[L2_1]]&lt;0,[[#This Row],[L2_1]]*[[#This Row],[Factor_1]],2*[[#This Row],[L2_1]]-[[#This Row],[L2_1]]*[[#This Row],[Factor_1]])),0)</f>
        <v>0</v>
      </c>
      <c r="R308">
        <f>IF([[#This Row],[Factor_1]]&gt;0,IF([[#This Row],[Type_1]]=1,IF([[#This Row],[U1_1]]&gt;0,[[#This Row],[U1_1]]*[[#This Row],[Factor_1]],2*[[#This Row],[U1_1]]-[[#This Row],[U1_1]]*[[#This Row],[Factor_1]]),IF([[#This Row],[U2_1]]&gt;0,[[#This Row],[U2_1]]*[[#This Row],[Factor_1]],2*[[#This Row],[U2_1]]-[[#This Row],[U2_1]]*[[#This Row],[Factor_1]])),0)</f>
        <v>0</v>
      </c>
      <c r="S308">
        <f>[[#This Row],[U_1]]-[[#This Row],[L_1]]</f>
        <v>0</v>
      </c>
      <c r="T308">
        <f>COUNTIF(Table1[[#This Row],[S0_1]:[S2_1]],"&gt;"&amp;[[#This Row],[U_1]])+COUNTIF(Table1[[#This Row],[S0_1]:[S2_1]],"&lt;"&amp;[[#This Row],[L_1]])</f>
        <v>0</v>
      </c>
      <c r="V308">
        <f>_xlfn.MINIFS(Table1[[#This Row],[S0_1]:[S2_1]],Table1[[#This Row],[S0_1]:[S2_1]],"&gt;="&amp;[[#This Row],[L_1]],Table1[[#This Row],[S0_1]:[S2_1]],"&lt;="&amp;[[#This Row],[U_1]])</f>
        <v>0</v>
      </c>
      <c r="W308">
        <f>_xlfn.MAXIFS(Table1[[#This Row],[S0_1]:[S2_1]],Table1[[#This Row],[S0_1]:[S2_1]],"&gt;="&amp;[[#This Row],[L_1]],Table1[[#This Row],[S0_1]:[S2_1]],"&lt;="&amp;[[#This Row],[U_1]])</f>
        <v>0</v>
      </c>
      <c r="X308">
        <f>IF(AND([[#This Row],[U_1]]=0,[[#This Row],[L_1]]=0),AVERAGE(Table1[[#This Row],[S0_1]:[S2_1]]),AVERAGEIFS(Table1[[#This Row],[S0_1]:[S2_1]],Table1[[#This Row],[S0_1]:[S2_1]],"&gt;="&amp;[[#This Row],[L_1]],Table1[[#This Row],[S0_1]:[S2_1]],"&lt;="&amp;[[#This Row],[U_1]]))</f>
        <v>0</v>
      </c>
      <c r="Y308">
        <f>_xlfn.STDEV.S((IF([[#This Row],[L_1]]=0,TRUE,Table1[[#This Row],[S0_1]:[S2_1]]&gt;=[[#This Row],[L_1]]))*(IF([[#This Row],[U_1]]=0,TRUE,Table1[[#This Row],[S0_1]:[S2_1]]&lt;=[[#This Row],[U_1]]))*(Table1[[#This Row],[S0_1]:[S2_1]]))</f>
        <v>0</v>
      </c>
      <c r="Z308">
        <f>IF([[#This Row],[Std_1]]&gt;0,ROUND([[#This Row],[Range_1]]/(6*[[#This Row],[Std_1]]),2),0)</f>
        <v>0</v>
      </c>
      <c r="AA308">
        <f>IF([[#This Row],[Std_1]]&gt;0,ROUND(MIN(ABS([[#This Row],[U_1]]-[[#This Row],[Mean_1]])/(3*[[#This Row],[Std_1]]),ABS([[#This Row],[Mean_1]]-[[#This Row],[L_1]])/(3*[[#This Row],[Std_1]])),2),0)</f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I308">
        <v>26154</v>
      </c>
      <c r="AJ308">
        <v>26154</v>
      </c>
      <c r="AK308">
        <v>26154</v>
      </c>
      <c r="AM308">
        <v>0</v>
      </c>
      <c r="AO308">
        <v>65535</v>
      </c>
      <c r="AQ308">
        <v>65535</v>
      </c>
      <c r="AR308">
        <f>1</f>
        <v>0</v>
      </c>
      <c r="AS308">
        <f>1</f>
        <v>0</v>
      </c>
      <c r="AT308">
        <f>IF([[#This Row],[Factor_2]]&gt;0,IF([[#This Row],[Type_2]]=1,IF([[#This Row],[L1_2]]&lt;0,[[#This Row],[L1_2]]*[[#This Row],[Factor_2]],2*[[#This Row],[L1_2]]-[[#This Row],[L1_2]]*[[#This Row],[Factor_2]]),IF([[#This Row],[L2_2]]&lt;0,[[#This Row],[L2_2]]*[[#This Row],[Factor_2]],2*[[#This Row],[L2_2]]-[[#This Row],[L2_2]]*[[#This Row],[Factor_2]])),0)</f>
        <v>0</v>
      </c>
      <c r="AU308">
        <f>IF([[#This Row],[Factor_2]]&gt;0,IF([[#This Row],[Type_2]]=1,IF([[#This Row],[U1_2]]&gt;0,[[#This Row],[U1_2]]*[[#This Row],[Factor_2]],2*[[#This Row],[U1_2]]-[[#This Row],[U1_2]]*[[#This Row],[Factor_2]]),IF([[#This Row],[U2_2]]&gt;0,[[#This Row],[U2_2]]*[[#This Row],[Factor_2]],2*[[#This Row],[U2_2]]-[[#This Row],[U2_2]]*[[#This Row],[Factor_2]])),0)</f>
        <v>0</v>
      </c>
      <c r="AV308">
        <f>[[#This Row],[U_2]]-[[#This Row],[L_2]]</f>
        <v>0</v>
      </c>
      <c r="AW308">
        <f>COUNTIF(Table1[[#This Row],[S0_2]:[S1_2]],"&gt;"&amp;[[#This Row],[U_2]])+COUNTIF(Table1[[#This Row],[S0_2]:[S1_2]],"&lt;"&amp;[[#This Row],[L_2]])</f>
        <v>0</v>
      </c>
      <c r="AY308">
        <f>_xlfn.MINIFS(Table1[[#This Row],[S0_2]:[S1_2]],Table1[[#This Row],[S0_2]:[S1_2]],"&gt;="&amp;[[#This Row],[L_2]],Table1[[#This Row],[S0_2]:[S1_2]],"&lt;="&amp;[[#This Row],[U_2]])</f>
        <v>0</v>
      </c>
      <c r="AZ308">
        <f>_xlfn.MAXIFS(Table1[[#This Row],[S0_2]:[S1_2]],Table1[[#This Row],[S0_2]:[S1_2]],"&gt;="&amp;[[#This Row],[L_2]],Table1[[#This Row],[S0_2]:[S1_2]],"&lt;="&amp;[[#This Row],[U_2]])</f>
        <v>0</v>
      </c>
      <c r="BA308">
        <f>IF(AND([[#This Row],[U_2]]=0,[[#This Row],[L_2]]=0),AVERAGE(Table1[[#This Row],[S0_2]:[S1_2]]),AVERAGEIFS(Table1[[#This Row],[S0_2]:[S1_2]],Table1[[#This Row],[S0_2]:[S1_2]],"&gt;="&amp;[[#This Row],[L_2]],Table1[[#This Row],[S0_2]:[S1_2]],"&lt;="&amp;[[#This Row],[U_2]]))</f>
        <v>0</v>
      </c>
      <c r="BB308">
        <f>_xlfn.STDEV.S((IF([[#This Row],[L_2]]=0,TRUE,Table1[[#This Row],[S0_2]:[S1_2]]&gt;=[[#This Row],[L_2]]))*(IF([[#This Row],[U_2]]=0,TRUE,Table1[[#This Row],[S0_2]:[S1_2]]&lt;=[[#This Row],[U_2]]))*(Table1[[#This Row],[S0_2]:[S1_2]]))</f>
        <v>0</v>
      </c>
      <c r="BC308">
        <f>IF([[#This Row],[Std_2]]&gt;0,ROUND([[#This Row],[Range_2]]/(6*[[#This Row],[Std_2]]),2),0)</f>
        <v>0</v>
      </c>
      <c r="BD308">
        <f>IF([[#This Row],[Std_2]]&gt;0,ROUND(MIN(ABS([[#This Row],[U_2]]-[[#This Row],[Mean_2]])/(3*[[#This Row],[Std_2]]),ABS([[#This Row],[Mean_2]]-[[#This Row],[L_2]])/(3*[[#This Row],[Std_2]])),2),0)</f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L308">
        <v>26154</v>
      </c>
      <c r="BM308">
        <v>26154</v>
      </c>
      <c r="BO308" t="s">
        <v>83</v>
      </c>
      <c r="BP308" t="s">
        <v>105</v>
      </c>
    </row>
  </sheetData>
  <conditionalFormatting sqref="AA3:AA308">
    <cfRule type="cellIs" dxfId="0" priority="1" operator="lessThan">
      <formula>2</formula>
    </cfRule>
  </conditionalFormatting>
  <conditionalFormatting sqref="BD3:BD308">
    <cfRule type="cellIs" dxfId="0" priority="2" operator="lessThan">
      <formula>2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Hak.Mod.Syn.Cal.Reg.Mea1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2019-02-03T00:08:31Z</dcterms:created>
  <dcterms:modified xsi:type="dcterms:W3CDTF">2019-02-03T00:08:31Z</dcterms:modified>
</cp:coreProperties>
</file>