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hidePivotFieldList="1" defaultThemeVersion="124226"/>
  <bookViews>
    <workbookView xWindow="0" yWindow="0" windowWidth="20490" windowHeight="7155" activeTab="4"/>
  </bookViews>
  <sheets>
    <sheet name="lst" sheetId="4" r:id="rId1"/>
    <sheet name="Expenses" sheetId="5" r:id="rId2"/>
    <sheet name="Employee Data" sheetId="1" r:id="rId3"/>
    <sheet name="Calculation" sheetId="8" r:id="rId4"/>
    <sheet name="HR Dashboard" sheetId="9" r:id="rId5"/>
  </sheets>
  <definedNames>
    <definedName name="_xlnm._FilterDatabase" localSheetId="1" hidden="1">Expenses!$A$1:$E$2821</definedName>
    <definedName name="slc_BU">#REF!</definedName>
    <definedName name="slc_Dep">#REF!</definedName>
    <definedName name="slc_Governorate">#REF!</definedName>
    <definedName name="slc_Territory">#REF!</definedName>
    <definedName name="Slicer_BU">#N/A</definedName>
    <definedName name="Slicer_Dep_Short">#N/A</definedName>
    <definedName name="Slicer_Governorate">#N/A</definedName>
    <definedName name="Slicer_Territory">#N/A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N1001" i="1" l="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H26" i="8" l="1"/>
  <c r="H27" i="8"/>
  <c r="H28" i="8"/>
  <c r="G21" i="8"/>
  <c r="G22" i="8"/>
  <c r="H22" i="8" s="1"/>
  <c r="G23" i="8"/>
  <c r="H23" i="8" s="1"/>
  <c r="G24" i="8"/>
  <c r="H24" i="8" s="1"/>
  <c r="G25" i="8"/>
  <c r="H25" i="8" s="1"/>
  <c r="G26" i="8"/>
  <c r="G27" i="8"/>
  <c r="G28" i="8"/>
  <c r="G29" i="8"/>
  <c r="G30" i="8"/>
  <c r="G31" i="8"/>
  <c r="G32" i="8"/>
  <c r="G33" i="8"/>
  <c r="G20" i="8"/>
  <c r="H20" i="8" s="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F3" i="5"/>
  <c r="G3" i="5"/>
  <c r="H3" i="5"/>
  <c r="I3" i="5"/>
  <c r="F4" i="5"/>
  <c r="G4" i="5"/>
  <c r="H4" i="5"/>
  <c r="I4" i="5"/>
  <c r="F5" i="5"/>
  <c r="G5" i="5"/>
  <c r="H5" i="5"/>
  <c r="I5" i="5"/>
  <c r="F6" i="5"/>
  <c r="G6" i="5"/>
  <c r="H6" i="5"/>
  <c r="I6" i="5"/>
  <c r="F7" i="5"/>
  <c r="G7" i="5"/>
  <c r="H7" i="5"/>
  <c r="I7" i="5"/>
  <c r="F8" i="5"/>
  <c r="G8" i="5"/>
  <c r="H8" i="5"/>
  <c r="I8" i="5"/>
  <c r="F9" i="5"/>
  <c r="G9" i="5"/>
  <c r="H9" i="5"/>
  <c r="I9" i="5"/>
  <c r="F10" i="5"/>
  <c r="G10" i="5"/>
  <c r="H10" i="5"/>
  <c r="I10" i="5"/>
  <c r="F11" i="5"/>
  <c r="G11" i="5"/>
  <c r="H11" i="5"/>
  <c r="I11" i="5"/>
  <c r="F12" i="5"/>
  <c r="G12" i="5"/>
  <c r="H12" i="5"/>
  <c r="I12" i="5"/>
  <c r="F13" i="5"/>
  <c r="G13" i="5"/>
  <c r="H13" i="5"/>
  <c r="I13" i="5"/>
  <c r="F14" i="5"/>
  <c r="G14" i="5"/>
  <c r="H14" i="5"/>
  <c r="I14" i="5"/>
  <c r="F15" i="5"/>
  <c r="G15" i="5"/>
  <c r="H15" i="5"/>
  <c r="I15" i="5"/>
  <c r="F16" i="5"/>
  <c r="G16" i="5"/>
  <c r="H16" i="5"/>
  <c r="I16" i="5"/>
  <c r="F17" i="5"/>
  <c r="G17" i="5"/>
  <c r="H17" i="5"/>
  <c r="I17" i="5"/>
  <c r="F18" i="5"/>
  <c r="G18" i="5"/>
  <c r="H18" i="5"/>
  <c r="I18" i="5"/>
  <c r="F19" i="5"/>
  <c r="G19" i="5"/>
  <c r="H19" i="5"/>
  <c r="I19" i="5"/>
  <c r="F20" i="5"/>
  <c r="G20" i="5"/>
  <c r="H20" i="5"/>
  <c r="I20" i="5"/>
  <c r="F21" i="5"/>
  <c r="G21" i="5"/>
  <c r="H21" i="5"/>
  <c r="I21" i="5"/>
  <c r="F22" i="5"/>
  <c r="G22" i="5"/>
  <c r="H22" i="5"/>
  <c r="I22" i="5"/>
  <c r="F23" i="5"/>
  <c r="G23" i="5"/>
  <c r="H23" i="5"/>
  <c r="I23" i="5"/>
  <c r="F24" i="5"/>
  <c r="G24" i="5"/>
  <c r="H24" i="5"/>
  <c r="I24" i="5"/>
  <c r="F25" i="5"/>
  <c r="G25" i="5"/>
  <c r="H25" i="5"/>
  <c r="I25" i="5"/>
  <c r="F26" i="5"/>
  <c r="G26" i="5"/>
  <c r="H26" i="5"/>
  <c r="I26" i="5"/>
  <c r="F27" i="5"/>
  <c r="G27" i="5"/>
  <c r="H27" i="5"/>
  <c r="I27" i="5"/>
  <c r="F28" i="5"/>
  <c r="G28" i="5"/>
  <c r="H28" i="5"/>
  <c r="I28" i="5"/>
  <c r="F29" i="5"/>
  <c r="G29" i="5"/>
  <c r="H29" i="5"/>
  <c r="I29" i="5"/>
  <c r="F30" i="5"/>
  <c r="G30" i="5"/>
  <c r="H30" i="5"/>
  <c r="I30" i="5"/>
  <c r="F31" i="5"/>
  <c r="G31" i="5"/>
  <c r="H31" i="5"/>
  <c r="I31" i="5"/>
  <c r="F32" i="5"/>
  <c r="G32" i="5"/>
  <c r="H32" i="5"/>
  <c r="I32" i="5"/>
  <c r="F33" i="5"/>
  <c r="G33" i="5"/>
  <c r="H33" i="5"/>
  <c r="I33" i="5"/>
  <c r="F34" i="5"/>
  <c r="G34" i="5"/>
  <c r="H34" i="5"/>
  <c r="I34" i="5"/>
  <c r="F35" i="5"/>
  <c r="G35" i="5"/>
  <c r="H35" i="5"/>
  <c r="I35" i="5"/>
  <c r="F36" i="5"/>
  <c r="G36" i="5"/>
  <c r="H36" i="5"/>
  <c r="I36" i="5"/>
  <c r="F37" i="5"/>
  <c r="G37" i="5"/>
  <c r="H37" i="5"/>
  <c r="I37" i="5"/>
  <c r="F38" i="5"/>
  <c r="G38" i="5"/>
  <c r="H38" i="5"/>
  <c r="I38" i="5"/>
  <c r="F39" i="5"/>
  <c r="G39" i="5"/>
  <c r="H39" i="5"/>
  <c r="I39" i="5"/>
  <c r="F40" i="5"/>
  <c r="G40" i="5"/>
  <c r="H40" i="5"/>
  <c r="I40" i="5"/>
  <c r="F41" i="5"/>
  <c r="G41" i="5"/>
  <c r="H41" i="5"/>
  <c r="I41" i="5"/>
  <c r="F42" i="5"/>
  <c r="G42" i="5"/>
  <c r="H42" i="5"/>
  <c r="I42" i="5"/>
  <c r="F43" i="5"/>
  <c r="G43" i="5"/>
  <c r="H43" i="5"/>
  <c r="I43" i="5"/>
  <c r="F44" i="5"/>
  <c r="G44" i="5"/>
  <c r="H44" i="5"/>
  <c r="I44" i="5"/>
  <c r="F45" i="5"/>
  <c r="G45" i="5"/>
  <c r="H45" i="5"/>
  <c r="I45" i="5"/>
  <c r="F46" i="5"/>
  <c r="G46" i="5"/>
  <c r="H46" i="5"/>
  <c r="I46" i="5"/>
  <c r="F47" i="5"/>
  <c r="G47" i="5"/>
  <c r="H47" i="5"/>
  <c r="I47" i="5"/>
  <c r="F48" i="5"/>
  <c r="G48" i="5"/>
  <c r="H48" i="5"/>
  <c r="I48" i="5"/>
  <c r="F49" i="5"/>
  <c r="G49" i="5"/>
  <c r="H49" i="5"/>
  <c r="I49" i="5"/>
  <c r="F50" i="5"/>
  <c r="G50" i="5"/>
  <c r="H50" i="5"/>
  <c r="I50" i="5"/>
  <c r="F51" i="5"/>
  <c r="G51" i="5"/>
  <c r="H51" i="5"/>
  <c r="I51" i="5"/>
  <c r="F52" i="5"/>
  <c r="G52" i="5"/>
  <c r="H52" i="5"/>
  <c r="I52" i="5"/>
  <c r="F53" i="5"/>
  <c r="G53" i="5"/>
  <c r="H53" i="5"/>
  <c r="I53" i="5"/>
  <c r="F54" i="5"/>
  <c r="G54" i="5"/>
  <c r="H54" i="5"/>
  <c r="I54" i="5"/>
  <c r="F55" i="5"/>
  <c r="G55" i="5"/>
  <c r="H55" i="5"/>
  <c r="I55" i="5"/>
  <c r="F56" i="5"/>
  <c r="G56" i="5"/>
  <c r="H56" i="5"/>
  <c r="I56" i="5"/>
  <c r="F57" i="5"/>
  <c r="G57" i="5"/>
  <c r="H57" i="5"/>
  <c r="I57" i="5"/>
  <c r="F58" i="5"/>
  <c r="G58" i="5"/>
  <c r="H58" i="5"/>
  <c r="I58" i="5"/>
  <c r="F59" i="5"/>
  <c r="G59" i="5"/>
  <c r="H59" i="5"/>
  <c r="I59" i="5"/>
  <c r="F60" i="5"/>
  <c r="G60" i="5"/>
  <c r="H60" i="5"/>
  <c r="I60" i="5"/>
  <c r="F61" i="5"/>
  <c r="G61" i="5"/>
  <c r="H61" i="5"/>
  <c r="I61" i="5"/>
  <c r="F62" i="5"/>
  <c r="G62" i="5"/>
  <c r="H62" i="5"/>
  <c r="I62" i="5"/>
  <c r="F63" i="5"/>
  <c r="G63" i="5"/>
  <c r="H63" i="5"/>
  <c r="I63" i="5"/>
  <c r="F64" i="5"/>
  <c r="G64" i="5"/>
  <c r="H64" i="5"/>
  <c r="I64" i="5"/>
  <c r="F65" i="5"/>
  <c r="G65" i="5"/>
  <c r="H65" i="5"/>
  <c r="I65" i="5"/>
  <c r="F66" i="5"/>
  <c r="G66" i="5"/>
  <c r="H66" i="5"/>
  <c r="I66" i="5"/>
  <c r="F67" i="5"/>
  <c r="G67" i="5"/>
  <c r="H67" i="5"/>
  <c r="I67" i="5"/>
  <c r="F68" i="5"/>
  <c r="G68" i="5"/>
  <c r="H68" i="5"/>
  <c r="I68" i="5"/>
  <c r="F69" i="5"/>
  <c r="G69" i="5"/>
  <c r="H69" i="5"/>
  <c r="I69" i="5"/>
  <c r="F70" i="5"/>
  <c r="G70" i="5"/>
  <c r="H70" i="5"/>
  <c r="I70" i="5"/>
  <c r="F71" i="5"/>
  <c r="G71" i="5"/>
  <c r="H71" i="5"/>
  <c r="I71" i="5"/>
  <c r="F72" i="5"/>
  <c r="G72" i="5"/>
  <c r="H72" i="5"/>
  <c r="I72" i="5"/>
  <c r="F73" i="5"/>
  <c r="G73" i="5"/>
  <c r="H73" i="5"/>
  <c r="I73" i="5"/>
  <c r="F74" i="5"/>
  <c r="G74" i="5"/>
  <c r="H74" i="5"/>
  <c r="I74" i="5"/>
  <c r="F75" i="5"/>
  <c r="G75" i="5"/>
  <c r="H75" i="5"/>
  <c r="I75" i="5"/>
  <c r="F76" i="5"/>
  <c r="G76" i="5"/>
  <c r="H76" i="5"/>
  <c r="I76" i="5"/>
  <c r="F77" i="5"/>
  <c r="G77" i="5"/>
  <c r="H77" i="5"/>
  <c r="I77" i="5"/>
  <c r="F78" i="5"/>
  <c r="G78" i="5"/>
  <c r="H78" i="5"/>
  <c r="I78" i="5"/>
  <c r="F79" i="5"/>
  <c r="G79" i="5"/>
  <c r="H79" i="5"/>
  <c r="I79" i="5"/>
  <c r="F80" i="5"/>
  <c r="G80" i="5"/>
  <c r="H80" i="5"/>
  <c r="I80" i="5"/>
  <c r="F81" i="5"/>
  <c r="G81" i="5"/>
  <c r="H81" i="5"/>
  <c r="I81" i="5"/>
  <c r="F82" i="5"/>
  <c r="G82" i="5"/>
  <c r="H82" i="5"/>
  <c r="I82" i="5"/>
  <c r="F83" i="5"/>
  <c r="G83" i="5"/>
  <c r="H83" i="5"/>
  <c r="I83" i="5"/>
  <c r="F84" i="5"/>
  <c r="G84" i="5"/>
  <c r="H84" i="5"/>
  <c r="I84" i="5"/>
  <c r="F85" i="5"/>
  <c r="G85" i="5"/>
  <c r="H85" i="5"/>
  <c r="I85" i="5"/>
  <c r="F86" i="5"/>
  <c r="G86" i="5"/>
  <c r="H86" i="5"/>
  <c r="I86" i="5"/>
  <c r="F87" i="5"/>
  <c r="G87" i="5"/>
  <c r="H87" i="5"/>
  <c r="I87" i="5"/>
  <c r="F88" i="5"/>
  <c r="G88" i="5"/>
  <c r="H88" i="5"/>
  <c r="I88" i="5"/>
  <c r="F89" i="5"/>
  <c r="G89" i="5"/>
  <c r="H89" i="5"/>
  <c r="I89" i="5"/>
  <c r="F90" i="5"/>
  <c r="G90" i="5"/>
  <c r="H90" i="5"/>
  <c r="I90" i="5"/>
  <c r="F91" i="5"/>
  <c r="G91" i="5"/>
  <c r="H91" i="5"/>
  <c r="I91" i="5"/>
  <c r="F92" i="5"/>
  <c r="G92" i="5"/>
  <c r="H92" i="5"/>
  <c r="I92" i="5"/>
  <c r="F93" i="5"/>
  <c r="G93" i="5"/>
  <c r="H93" i="5"/>
  <c r="I93" i="5"/>
  <c r="F94" i="5"/>
  <c r="G94" i="5"/>
  <c r="H94" i="5"/>
  <c r="I94" i="5"/>
  <c r="F95" i="5"/>
  <c r="G95" i="5"/>
  <c r="H95" i="5"/>
  <c r="I95" i="5"/>
  <c r="F96" i="5"/>
  <c r="G96" i="5"/>
  <c r="H96" i="5"/>
  <c r="I96" i="5"/>
  <c r="F97" i="5"/>
  <c r="G97" i="5"/>
  <c r="H97" i="5"/>
  <c r="I97" i="5"/>
  <c r="F98" i="5"/>
  <c r="G98" i="5"/>
  <c r="H98" i="5"/>
  <c r="I98" i="5"/>
  <c r="F99" i="5"/>
  <c r="G99" i="5"/>
  <c r="H99" i="5"/>
  <c r="I99" i="5"/>
  <c r="F100" i="5"/>
  <c r="G100" i="5"/>
  <c r="H100" i="5"/>
  <c r="I100" i="5"/>
  <c r="F101" i="5"/>
  <c r="G101" i="5"/>
  <c r="H101" i="5"/>
  <c r="I101" i="5"/>
  <c r="F102" i="5"/>
  <c r="G102" i="5"/>
  <c r="H102" i="5"/>
  <c r="I102" i="5"/>
  <c r="F103" i="5"/>
  <c r="G103" i="5"/>
  <c r="H103" i="5"/>
  <c r="I103" i="5"/>
  <c r="F104" i="5"/>
  <c r="G104" i="5"/>
  <c r="H104" i="5"/>
  <c r="I104" i="5"/>
  <c r="F105" i="5"/>
  <c r="G105" i="5"/>
  <c r="H105" i="5"/>
  <c r="I105" i="5"/>
  <c r="F106" i="5"/>
  <c r="G106" i="5"/>
  <c r="H106" i="5"/>
  <c r="I106" i="5"/>
  <c r="F107" i="5"/>
  <c r="G107" i="5"/>
  <c r="H107" i="5"/>
  <c r="I107" i="5"/>
  <c r="F108" i="5"/>
  <c r="G108" i="5"/>
  <c r="H108" i="5"/>
  <c r="I108" i="5"/>
  <c r="F109" i="5"/>
  <c r="G109" i="5"/>
  <c r="H109" i="5"/>
  <c r="I109" i="5"/>
  <c r="F110" i="5"/>
  <c r="G110" i="5"/>
  <c r="H110" i="5"/>
  <c r="I110" i="5"/>
  <c r="F111" i="5"/>
  <c r="G111" i="5"/>
  <c r="H111" i="5"/>
  <c r="I111" i="5"/>
  <c r="F112" i="5"/>
  <c r="G112" i="5"/>
  <c r="H112" i="5"/>
  <c r="I112" i="5"/>
  <c r="F113" i="5"/>
  <c r="G113" i="5"/>
  <c r="H113" i="5"/>
  <c r="I113" i="5"/>
  <c r="F114" i="5"/>
  <c r="G114" i="5"/>
  <c r="H114" i="5"/>
  <c r="I114" i="5"/>
  <c r="F115" i="5"/>
  <c r="G115" i="5"/>
  <c r="H115" i="5"/>
  <c r="I115" i="5"/>
  <c r="F116" i="5"/>
  <c r="G116" i="5"/>
  <c r="H116" i="5"/>
  <c r="I116" i="5"/>
  <c r="F117" i="5"/>
  <c r="G117" i="5"/>
  <c r="H117" i="5"/>
  <c r="I117" i="5"/>
  <c r="F118" i="5"/>
  <c r="G118" i="5"/>
  <c r="H118" i="5"/>
  <c r="I118" i="5"/>
  <c r="F119" i="5"/>
  <c r="G119" i="5"/>
  <c r="H119" i="5"/>
  <c r="I119" i="5"/>
  <c r="F120" i="5"/>
  <c r="G120" i="5"/>
  <c r="H120" i="5"/>
  <c r="I120" i="5"/>
  <c r="F121" i="5"/>
  <c r="G121" i="5"/>
  <c r="H121" i="5"/>
  <c r="I121" i="5"/>
  <c r="F122" i="5"/>
  <c r="G122" i="5"/>
  <c r="H122" i="5"/>
  <c r="I122" i="5"/>
  <c r="F123" i="5"/>
  <c r="G123" i="5"/>
  <c r="H123" i="5"/>
  <c r="I123" i="5"/>
  <c r="F124" i="5"/>
  <c r="G124" i="5"/>
  <c r="H124" i="5"/>
  <c r="I124" i="5"/>
  <c r="F125" i="5"/>
  <c r="G125" i="5"/>
  <c r="H125" i="5"/>
  <c r="I125" i="5"/>
  <c r="F126" i="5"/>
  <c r="G126" i="5"/>
  <c r="H126" i="5"/>
  <c r="I126" i="5"/>
  <c r="F127" i="5"/>
  <c r="G127" i="5"/>
  <c r="H127" i="5"/>
  <c r="I127" i="5"/>
  <c r="F128" i="5"/>
  <c r="G128" i="5"/>
  <c r="H128" i="5"/>
  <c r="I128" i="5"/>
  <c r="F129" i="5"/>
  <c r="G129" i="5"/>
  <c r="H129" i="5"/>
  <c r="I129" i="5"/>
  <c r="F130" i="5"/>
  <c r="G130" i="5"/>
  <c r="H130" i="5"/>
  <c r="I130" i="5"/>
  <c r="F131" i="5"/>
  <c r="G131" i="5"/>
  <c r="H131" i="5"/>
  <c r="I131" i="5"/>
  <c r="F132" i="5"/>
  <c r="G132" i="5"/>
  <c r="H132" i="5"/>
  <c r="I132" i="5"/>
  <c r="F133" i="5"/>
  <c r="G133" i="5"/>
  <c r="H133" i="5"/>
  <c r="I133" i="5"/>
  <c r="F134" i="5"/>
  <c r="G134" i="5"/>
  <c r="H134" i="5"/>
  <c r="I134" i="5"/>
  <c r="F135" i="5"/>
  <c r="G135" i="5"/>
  <c r="H135" i="5"/>
  <c r="I135" i="5"/>
  <c r="F136" i="5"/>
  <c r="G136" i="5"/>
  <c r="H136" i="5"/>
  <c r="I136" i="5"/>
  <c r="F137" i="5"/>
  <c r="G137" i="5"/>
  <c r="H137" i="5"/>
  <c r="I137" i="5"/>
  <c r="F138" i="5"/>
  <c r="G138" i="5"/>
  <c r="H138" i="5"/>
  <c r="I138" i="5"/>
  <c r="F139" i="5"/>
  <c r="G139" i="5"/>
  <c r="H139" i="5"/>
  <c r="I139" i="5"/>
  <c r="F140" i="5"/>
  <c r="G140" i="5"/>
  <c r="H140" i="5"/>
  <c r="I140" i="5"/>
  <c r="F141" i="5"/>
  <c r="G141" i="5"/>
  <c r="H141" i="5"/>
  <c r="I141" i="5"/>
  <c r="F142" i="5"/>
  <c r="G142" i="5"/>
  <c r="H142" i="5"/>
  <c r="I142" i="5"/>
  <c r="F143" i="5"/>
  <c r="G143" i="5"/>
  <c r="H143" i="5"/>
  <c r="I143" i="5"/>
  <c r="F144" i="5"/>
  <c r="G144" i="5"/>
  <c r="H144" i="5"/>
  <c r="I144" i="5"/>
  <c r="F145" i="5"/>
  <c r="G145" i="5"/>
  <c r="H145" i="5"/>
  <c r="I145" i="5"/>
  <c r="F146" i="5"/>
  <c r="G146" i="5"/>
  <c r="H146" i="5"/>
  <c r="I146" i="5"/>
  <c r="F147" i="5"/>
  <c r="G147" i="5"/>
  <c r="H147" i="5"/>
  <c r="I147" i="5"/>
  <c r="F148" i="5"/>
  <c r="G148" i="5"/>
  <c r="H148" i="5"/>
  <c r="I148" i="5"/>
  <c r="F149" i="5"/>
  <c r="G149" i="5"/>
  <c r="H149" i="5"/>
  <c r="I149" i="5"/>
  <c r="F150" i="5"/>
  <c r="G150" i="5"/>
  <c r="H150" i="5"/>
  <c r="I150" i="5"/>
  <c r="F151" i="5"/>
  <c r="G151" i="5"/>
  <c r="H151" i="5"/>
  <c r="I151" i="5"/>
  <c r="F152" i="5"/>
  <c r="G152" i="5"/>
  <c r="H152" i="5"/>
  <c r="I152" i="5"/>
  <c r="F153" i="5"/>
  <c r="G153" i="5"/>
  <c r="H153" i="5"/>
  <c r="I153" i="5"/>
  <c r="F154" i="5"/>
  <c r="G154" i="5"/>
  <c r="H154" i="5"/>
  <c r="I154" i="5"/>
  <c r="F155" i="5"/>
  <c r="G155" i="5"/>
  <c r="H155" i="5"/>
  <c r="I155" i="5"/>
  <c r="F156" i="5"/>
  <c r="G156" i="5"/>
  <c r="H156" i="5"/>
  <c r="I156" i="5"/>
  <c r="F157" i="5"/>
  <c r="G157" i="5"/>
  <c r="H157" i="5"/>
  <c r="I157" i="5"/>
  <c r="F158" i="5"/>
  <c r="G158" i="5"/>
  <c r="H158" i="5"/>
  <c r="I158" i="5"/>
  <c r="F159" i="5"/>
  <c r="G159" i="5"/>
  <c r="H159" i="5"/>
  <c r="I159" i="5"/>
  <c r="F160" i="5"/>
  <c r="G160" i="5"/>
  <c r="H160" i="5"/>
  <c r="I160" i="5"/>
  <c r="F161" i="5"/>
  <c r="G161" i="5"/>
  <c r="H161" i="5"/>
  <c r="I161" i="5"/>
  <c r="F162" i="5"/>
  <c r="G162" i="5"/>
  <c r="H162" i="5"/>
  <c r="I162" i="5"/>
  <c r="F163" i="5"/>
  <c r="G163" i="5"/>
  <c r="H163" i="5"/>
  <c r="I163" i="5"/>
  <c r="F164" i="5"/>
  <c r="G164" i="5"/>
  <c r="H164" i="5"/>
  <c r="I164" i="5"/>
  <c r="F165" i="5"/>
  <c r="G165" i="5"/>
  <c r="H165" i="5"/>
  <c r="I165" i="5"/>
  <c r="F166" i="5"/>
  <c r="G166" i="5"/>
  <c r="H166" i="5"/>
  <c r="I166" i="5"/>
  <c r="F167" i="5"/>
  <c r="G167" i="5"/>
  <c r="H167" i="5"/>
  <c r="I167" i="5"/>
  <c r="F168" i="5"/>
  <c r="G168" i="5"/>
  <c r="H168" i="5"/>
  <c r="I168" i="5"/>
  <c r="F169" i="5"/>
  <c r="G169" i="5"/>
  <c r="H169" i="5"/>
  <c r="I169" i="5"/>
  <c r="F170" i="5"/>
  <c r="G170" i="5"/>
  <c r="H170" i="5"/>
  <c r="I170" i="5"/>
  <c r="F171" i="5"/>
  <c r="G171" i="5"/>
  <c r="H171" i="5"/>
  <c r="I171" i="5"/>
  <c r="F172" i="5"/>
  <c r="G172" i="5"/>
  <c r="H172" i="5"/>
  <c r="I172" i="5"/>
  <c r="F173" i="5"/>
  <c r="G173" i="5"/>
  <c r="H173" i="5"/>
  <c r="I173" i="5"/>
  <c r="F174" i="5"/>
  <c r="G174" i="5"/>
  <c r="H174" i="5"/>
  <c r="I174" i="5"/>
  <c r="F175" i="5"/>
  <c r="G175" i="5"/>
  <c r="H175" i="5"/>
  <c r="I175" i="5"/>
  <c r="F176" i="5"/>
  <c r="G176" i="5"/>
  <c r="H176" i="5"/>
  <c r="I176" i="5"/>
  <c r="F177" i="5"/>
  <c r="G177" i="5"/>
  <c r="H177" i="5"/>
  <c r="I177" i="5"/>
  <c r="F178" i="5"/>
  <c r="G178" i="5"/>
  <c r="H178" i="5"/>
  <c r="I178" i="5"/>
  <c r="F179" i="5"/>
  <c r="G179" i="5"/>
  <c r="H179" i="5"/>
  <c r="I179" i="5"/>
  <c r="F180" i="5"/>
  <c r="G180" i="5"/>
  <c r="H180" i="5"/>
  <c r="I180" i="5"/>
  <c r="F181" i="5"/>
  <c r="G181" i="5"/>
  <c r="H181" i="5"/>
  <c r="I181" i="5"/>
  <c r="F182" i="5"/>
  <c r="G182" i="5"/>
  <c r="H182" i="5"/>
  <c r="I182" i="5"/>
  <c r="F183" i="5"/>
  <c r="G183" i="5"/>
  <c r="H183" i="5"/>
  <c r="I183" i="5"/>
  <c r="F184" i="5"/>
  <c r="G184" i="5"/>
  <c r="H184" i="5"/>
  <c r="I184" i="5"/>
  <c r="F185" i="5"/>
  <c r="G185" i="5"/>
  <c r="H185" i="5"/>
  <c r="I185" i="5"/>
  <c r="F186" i="5"/>
  <c r="G186" i="5"/>
  <c r="H186" i="5"/>
  <c r="I186" i="5"/>
  <c r="F187" i="5"/>
  <c r="G187" i="5"/>
  <c r="H187" i="5"/>
  <c r="I187" i="5"/>
  <c r="F188" i="5"/>
  <c r="G188" i="5"/>
  <c r="H188" i="5"/>
  <c r="I188" i="5"/>
  <c r="F189" i="5"/>
  <c r="G189" i="5"/>
  <c r="H189" i="5"/>
  <c r="I189" i="5"/>
  <c r="F190" i="5"/>
  <c r="G190" i="5"/>
  <c r="H190" i="5"/>
  <c r="I190" i="5"/>
  <c r="F191" i="5"/>
  <c r="G191" i="5"/>
  <c r="H191" i="5"/>
  <c r="I191" i="5"/>
  <c r="F192" i="5"/>
  <c r="G192" i="5"/>
  <c r="H192" i="5"/>
  <c r="I192" i="5"/>
  <c r="F193" i="5"/>
  <c r="G193" i="5"/>
  <c r="H193" i="5"/>
  <c r="I193" i="5"/>
  <c r="F194" i="5"/>
  <c r="G194" i="5"/>
  <c r="H194" i="5"/>
  <c r="I194" i="5"/>
  <c r="F195" i="5"/>
  <c r="G195" i="5"/>
  <c r="H195" i="5"/>
  <c r="I195" i="5"/>
  <c r="F196" i="5"/>
  <c r="G196" i="5"/>
  <c r="H196" i="5"/>
  <c r="I196" i="5"/>
  <c r="F197" i="5"/>
  <c r="G197" i="5"/>
  <c r="H197" i="5"/>
  <c r="I197" i="5"/>
  <c r="F198" i="5"/>
  <c r="G198" i="5"/>
  <c r="H198" i="5"/>
  <c r="I198" i="5"/>
  <c r="F199" i="5"/>
  <c r="G199" i="5"/>
  <c r="H199" i="5"/>
  <c r="I199" i="5"/>
  <c r="F200" i="5"/>
  <c r="G200" i="5"/>
  <c r="H200" i="5"/>
  <c r="I200" i="5"/>
  <c r="F201" i="5"/>
  <c r="G201" i="5"/>
  <c r="H201" i="5"/>
  <c r="I201" i="5"/>
  <c r="F202" i="5"/>
  <c r="G202" i="5"/>
  <c r="H202" i="5"/>
  <c r="I202" i="5"/>
  <c r="F203" i="5"/>
  <c r="G203" i="5"/>
  <c r="H203" i="5"/>
  <c r="I203" i="5"/>
  <c r="F204" i="5"/>
  <c r="G204" i="5"/>
  <c r="H204" i="5"/>
  <c r="I204" i="5"/>
  <c r="F205" i="5"/>
  <c r="G205" i="5"/>
  <c r="H205" i="5"/>
  <c r="I205" i="5"/>
  <c r="F206" i="5"/>
  <c r="G206" i="5"/>
  <c r="H206" i="5"/>
  <c r="I206" i="5"/>
  <c r="F207" i="5"/>
  <c r="G207" i="5"/>
  <c r="H207" i="5"/>
  <c r="I207" i="5"/>
  <c r="F208" i="5"/>
  <c r="G208" i="5"/>
  <c r="H208" i="5"/>
  <c r="I208" i="5"/>
  <c r="F209" i="5"/>
  <c r="G209" i="5"/>
  <c r="H209" i="5"/>
  <c r="I209" i="5"/>
  <c r="F210" i="5"/>
  <c r="G210" i="5"/>
  <c r="H210" i="5"/>
  <c r="I210" i="5"/>
  <c r="F211" i="5"/>
  <c r="G211" i="5"/>
  <c r="H211" i="5"/>
  <c r="I211" i="5"/>
  <c r="F212" i="5"/>
  <c r="G212" i="5"/>
  <c r="H212" i="5"/>
  <c r="I212" i="5"/>
  <c r="F213" i="5"/>
  <c r="G213" i="5"/>
  <c r="H213" i="5"/>
  <c r="I213" i="5"/>
  <c r="F214" i="5"/>
  <c r="G214" i="5"/>
  <c r="H214" i="5"/>
  <c r="I214" i="5"/>
  <c r="F215" i="5"/>
  <c r="G215" i="5"/>
  <c r="H215" i="5"/>
  <c r="I215" i="5"/>
  <c r="F216" i="5"/>
  <c r="G216" i="5"/>
  <c r="H216" i="5"/>
  <c r="I216" i="5"/>
  <c r="F217" i="5"/>
  <c r="G217" i="5"/>
  <c r="H217" i="5"/>
  <c r="I217" i="5"/>
  <c r="F218" i="5"/>
  <c r="G218" i="5"/>
  <c r="H218" i="5"/>
  <c r="I218" i="5"/>
  <c r="F219" i="5"/>
  <c r="G219" i="5"/>
  <c r="H219" i="5"/>
  <c r="I219" i="5"/>
  <c r="F220" i="5"/>
  <c r="G220" i="5"/>
  <c r="H220" i="5"/>
  <c r="I220" i="5"/>
  <c r="F221" i="5"/>
  <c r="G221" i="5"/>
  <c r="H221" i="5"/>
  <c r="I221" i="5"/>
  <c r="F222" i="5"/>
  <c r="G222" i="5"/>
  <c r="H222" i="5"/>
  <c r="I222" i="5"/>
  <c r="F223" i="5"/>
  <c r="G223" i="5"/>
  <c r="H223" i="5"/>
  <c r="I223" i="5"/>
  <c r="F224" i="5"/>
  <c r="G224" i="5"/>
  <c r="H224" i="5"/>
  <c r="I224" i="5"/>
  <c r="F225" i="5"/>
  <c r="G225" i="5"/>
  <c r="H225" i="5"/>
  <c r="I225" i="5"/>
  <c r="F226" i="5"/>
  <c r="G226" i="5"/>
  <c r="H226" i="5"/>
  <c r="I226" i="5"/>
  <c r="F227" i="5"/>
  <c r="G227" i="5"/>
  <c r="H227" i="5"/>
  <c r="I227" i="5"/>
  <c r="F228" i="5"/>
  <c r="G228" i="5"/>
  <c r="H228" i="5"/>
  <c r="I228" i="5"/>
  <c r="F229" i="5"/>
  <c r="G229" i="5"/>
  <c r="H229" i="5"/>
  <c r="I229" i="5"/>
  <c r="F230" i="5"/>
  <c r="G230" i="5"/>
  <c r="H230" i="5"/>
  <c r="I230" i="5"/>
  <c r="F231" i="5"/>
  <c r="G231" i="5"/>
  <c r="H231" i="5"/>
  <c r="I231" i="5"/>
  <c r="F232" i="5"/>
  <c r="G232" i="5"/>
  <c r="H232" i="5"/>
  <c r="I232" i="5"/>
  <c r="F233" i="5"/>
  <c r="G233" i="5"/>
  <c r="H233" i="5"/>
  <c r="I233" i="5"/>
  <c r="F234" i="5"/>
  <c r="G234" i="5"/>
  <c r="H234" i="5"/>
  <c r="I234" i="5"/>
  <c r="F235" i="5"/>
  <c r="G235" i="5"/>
  <c r="H235" i="5"/>
  <c r="I235" i="5"/>
  <c r="F236" i="5"/>
  <c r="G236" i="5"/>
  <c r="H236" i="5"/>
  <c r="I236" i="5"/>
  <c r="F237" i="5"/>
  <c r="G237" i="5"/>
  <c r="H237" i="5"/>
  <c r="I237" i="5"/>
  <c r="F238" i="5"/>
  <c r="G238" i="5"/>
  <c r="H238" i="5"/>
  <c r="I238" i="5"/>
  <c r="F239" i="5"/>
  <c r="G239" i="5"/>
  <c r="H239" i="5"/>
  <c r="I239" i="5"/>
  <c r="F240" i="5"/>
  <c r="G240" i="5"/>
  <c r="H240" i="5"/>
  <c r="I240" i="5"/>
  <c r="F241" i="5"/>
  <c r="G241" i="5"/>
  <c r="H241" i="5"/>
  <c r="I241" i="5"/>
  <c r="F242" i="5"/>
  <c r="G242" i="5"/>
  <c r="H242" i="5"/>
  <c r="I242" i="5"/>
  <c r="F243" i="5"/>
  <c r="G243" i="5"/>
  <c r="H243" i="5"/>
  <c r="I243" i="5"/>
  <c r="F244" i="5"/>
  <c r="G244" i="5"/>
  <c r="H244" i="5"/>
  <c r="I244" i="5"/>
  <c r="F245" i="5"/>
  <c r="G245" i="5"/>
  <c r="H245" i="5"/>
  <c r="I245" i="5"/>
  <c r="F246" i="5"/>
  <c r="G246" i="5"/>
  <c r="H246" i="5"/>
  <c r="I246" i="5"/>
  <c r="F247" i="5"/>
  <c r="G247" i="5"/>
  <c r="H247" i="5"/>
  <c r="I247" i="5"/>
  <c r="F248" i="5"/>
  <c r="G248" i="5"/>
  <c r="H248" i="5"/>
  <c r="I248" i="5"/>
  <c r="F249" i="5"/>
  <c r="G249" i="5"/>
  <c r="H249" i="5"/>
  <c r="I249" i="5"/>
  <c r="F250" i="5"/>
  <c r="G250" i="5"/>
  <c r="H250" i="5"/>
  <c r="I250" i="5"/>
  <c r="F251" i="5"/>
  <c r="G251" i="5"/>
  <c r="H251" i="5"/>
  <c r="I251" i="5"/>
  <c r="F252" i="5"/>
  <c r="G252" i="5"/>
  <c r="H252" i="5"/>
  <c r="I252" i="5"/>
  <c r="F253" i="5"/>
  <c r="G253" i="5"/>
  <c r="H253" i="5"/>
  <c r="I253" i="5"/>
  <c r="F254" i="5"/>
  <c r="G254" i="5"/>
  <c r="H254" i="5"/>
  <c r="I254" i="5"/>
  <c r="F255" i="5"/>
  <c r="G255" i="5"/>
  <c r="H255" i="5"/>
  <c r="I255" i="5"/>
  <c r="F256" i="5"/>
  <c r="G256" i="5"/>
  <c r="H256" i="5"/>
  <c r="I256" i="5"/>
  <c r="F257" i="5"/>
  <c r="G257" i="5"/>
  <c r="H257" i="5"/>
  <c r="I257" i="5"/>
  <c r="F258" i="5"/>
  <c r="G258" i="5"/>
  <c r="H258" i="5"/>
  <c r="I258" i="5"/>
  <c r="F259" i="5"/>
  <c r="G259" i="5"/>
  <c r="H259" i="5"/>
  <c r="I259" i="5"/>
  <c r="F260" i="5"/>
  <c r="G260" i="5"/>
  <c r="H260" i="5"/>
  <c r="I260" i="5"/>
  <c r="F261" i="5"/>
  <c r="G261" i="5"/>
  <c r="H261" i="5"/>
  <c r="I261" i="5"/>
  <c r="F262" i="5"/>
  <c r="G262" i="5"/>
  <c r="H262" i="5"/>
  <c r="I262" i="5"/>
  <c r="F263" i="5"/>
  <c r="G263" i="5"/>
  <c r="H263" i="5"/>
  <c r="I263" i="5"/>
  <c r="F264" i="5"/>
  <c r="G264" i="5"/>
  <c r="H264" i="5"/>
  <c r="I264" i="5"/>
  <c r="F265" i="5"/>
  <c r="G265" i="5"/>
  <c r="H265" i="5"/>
  <c r="I265" i="5"/>
  <c r="F266" i="5"/>
  <c r="G266" i="5"/>
  <c r="H266" i="5"/>
  <c r="I266" i="5"/>
  <c r="F267" i="5"/>
  <c r="G267" i="5"/>
  <c r="H267" i="5"/>
  <c r="I267" i="5"/>
  <c r="F268" i="5"/>
  <c r="G268" i="5"/>
  <c r="H268" i="5"/>
  <c r="I268" i="5"/>
  <c r="F269" i="5"/>
  <c r="G269" i="5"/>
  <c r="H269" i="5"/>
  <c r="I269" i="5"/>
  <c r="F270" i="5"/>
  <c r="G270" i="5"/>
  <c r="H270" i="5"/>
  <c r="I270" i="5"/>
  <c r="F271" i="5"/>
  <c r="G271" i="5"/>
  <c r="H271" i="5"/>
  <c r="I271" i="5"/>
  <c r="F272" i="5"/>
  <c r="G272" i="5"/>
  <c r="H272" i="5"/>
  <c r="I272" i="5"/>
  <c r="F273" i="5"/>
  <c r="G273" i="5"/>
  <c r="H273" i="5"/>
  <c r="I273" i="5"/>
  <c r="F274" i="5"/>
  <c r="G274" i="5"/>
  <c r="H274" i="5"/>
  <c r="I274" i="5"/>
  <c r="F275" i="5"/>
  <c r="G275" i="5"/>
  <c r="H275" i="5"/>
  <c r="I275" i="5"/>
  <c r="F276" i="5"/>
  <c r="G276" i="5"/>
  <c r="H276" i="5"/>
  <c r="I276" i="5"/>
  <c r="F277" i="5"/>
  <c r="G277" i="5"/>
  <c r="H277" i="5"/>
  <c r="I277" i="5"/>
  <c r="F278" i="5"/>
  <c r="G278" i="5"/>
  <c r="H278" i="5"/>
  <c r="I278" i="5"/>
  <c r="F279" i="5"/>
  <c r="G279" i="5"/>
  <c r="H279" i="5"/>
  <c r="I279" i="5"/>
  <c r="F280" i="5"/>
  <c r="G280" i="5"/>
  <c r="H280" i="5"/>
  <c r="I280" i="5"/>
  <c r="F281" i="5"/>
  <c r="G281" i="5"/>
  <c r="H281" i="5"/>
  <c r="I281" i="5"/>
  <c r="F282" i="5"/>
  <c r="G282" i="5"/>
  <c r="H282" i="5"/>
  <c r="I282" i="5"/>
  <c r="F283" i="5"/>
  <c r="G283" i="5"/>
  <c r="H283" i="5"/>
  <c r="I283" i="5"/>
  <c r="F284" i="5"/>
  <c r="G284" i="5"/>
  <c r="H284" i="5"/>
  <c r="I284" i="5"/>
  <c r="F285" i="5"/>
  <c r="G285" i="5"/>
  <c r="H285" i="5"/>
  <c r="I285" i="5"/>
  <c r="F286" i="5"/>
  <c r="G286" i="5"/>
  <c r="H286" i="5"/>
  <c r="I286" i="5"/>
  <c r="F287" i="5"/>
  <c r="G287" i="5"/>
  <c r="H287" i="5"/>
  <c r="I287" i="5"/>
  <c r="F288" i="5"/>
  <c r="G288" i="5"/>
  <c r="H288" i="5"/>
  <c r="I288" i="5"/>
  <c r="F289" i="5"/>
  <c r="G289" i="5"/>
  <c r="H289" i="5"/>
  <c r="I289" i="5"/>
  <c r="F290" i="5"/>
  <c r="G290" i="5"/>
  <c r="H290" i="5"/>
  <c r="I290" i="5"/>
  <c r="F291" i="5"/>
  <c r="G291" i="5"/>
  <c r="H291" i="5"/>
  <c r="I291" i="5"/>
  <c r="F292" i="5"/>
  <c r="G292" i="5"/>
  <c r="H292" i="5"/>
  <c r="I292" i="5"/>
  <c r="F293" i="5"/>
  <c r="G293" i="5"/>
  <c r="H293" i="5"/>
  <c r="I293" i="5"/>
  <c r="F294" i="5"/>
  <c r="G294" i="5"/>
  <c r="H294" i="5"/>
  <c r="I294" i="5"/>
  <c r="F295" i="5"/>
  <c r="G295" i="5"/>
  <c r="H295" i="5"/>
  <c r="I295" i="5"/>
  <c r="F296" i="5"/>
  <c r="G296" i="5"/>
  <c r="H296" i="5"/>
  <c r="I296" i="5"/>
  <c r="F297" i="5"/>
  <c r="G297" i="5"/>
  <c r="H297" i="5"/>
  <c r="I297" i="5"/>
  <c r="F298" i="5"/>
  <c r="G298" i="5"/>
  <c r="H298" i="5"/>
  <c r="I298" i="5"/>
  <c r="F299" i="5"/>
  <c r="G299" i="5"/>
  <c r="H299" i="5"/>
  <c r="I299" i="5"/>
  <c r="F300" i="5"/>
  <c r="G300" i="5"/>
  <c r="H300" i="5"/>
  <c r="I300" i="5"/>
  <c r="F301" i="5"/>
  <c r="G301" i="5"/>
  <c r="H301" i="5"/>
  <c r="I301" i="5"/>
  <c r="F302" i="5"/>
  <c r="G302" i="5"/>
  <c r="H302" i="5"/>
  <c r="I302" i="5"/>
  <c r="F303" i="5"/>
  <c r="G303" i="5"/>
  <c r="H303" i="5"/>
  <c r="I303" i="5"/>
  <c r="F304" i="5"/>
  <c r="G304" i="5"/>
  <c r="H304" i="5"/>
  <c r="I304" i="5"/>
  <c r="F305" i="5"/>
  <c r="G305" i="5"/>
  <c r="H305" i="5"/>
  <c r="I305" i="5"/>
  <c r="F306" i="5"/>
  <c r="G306" i="5"/>
  <c r="H306" i="5"/>
  <c r="I306" i="5"/>
  <c r="F307" i="5"/>
  <c r="G307" i="5"/>
  <c r="H307" i="5"/>
  <c r="I307" i="5"/>
  <c r="F308" i="5"/>
  <c r="G308" i="5"/>
  <c r="H308" i="5"/>
  <c r="I308" i="5"/>
  <c r="F309" i="5"/>
  <c r="G309" i="5"/>
  <c r="H309" i="5"/>
  <c r="I309" i="5"/>
  <c r="F310" i="5"/>
  <c r="G310" i="5"/>
  <c r="H310" i="5"/>
  <c r="I310" i="5"/>
  <c r="F311" i="5"/>
  <c r="G311" i="5"/>
  <c r="H311" i="5"/>
  <c r="I311" i="5"/>
  <c r="F312" i="5"/>
  <c r="G312" i="5"/>
  <c r="H312" i="5"/>
  <c r="I312" i="5"/>
  <c r="F313" i="5"/>
  <c r="G313" i="5"/>
  <c r="H313" i="5"/>
  <c r="I313" i="5"/>
  <c r="F314" i="5"/>
  <c r="G314" i="5"/>
  <c r="H314" i="5"/>
  <c r="I314" i="5"/>
  <c r="F315" i="5"/>
  <c r="G315" i="5"/>
  <c r="H315" i="5"/>
  <c r="I315" i="5"/>
  <c r="F316" i="5"/>
  <c r="G316" i="5"/>
  <c r="H316" i="5"/>
  <c r="I316" i="5"/>
  <c r="F317" i="5"/>
  <c r="G317" i="5"/>
  <c r="H317" i="5"/>
  <c r="I317" i="5"/>
  <c r="F318" i="5"/>
  <c r="G318" i="5"/>
  <c r="H318" i="5"/>
  <c r="I318" i="5"/>
  <c r="F319" i="5"/>
  <c r="G319" i="5"/>
  <c r="H319" i="5"/>
  <c r="I319" i="5"/>
  <c r="F320" i="5"/>
  <c r="G320" i="5"/>
  <c r="H320" i="5"/>
  <c r="I320" i="5"/>
  <c r="F321" i="5"/>
  <c r="G321" i="5"/>
  <c r="H321" i="5"/>
  <c r="I321" i="5"/>
  <c r="F322" i="5"/>
  <c r="G322" i="5"/>
  <c r="H322" i="5"/>
  <c r="I322" i="5"/>
  <c r="F323" i="5"/>
  <c r="G323" i="5"/>
  <c r="H323" i="5"/>
  <c r="I323" i="5"/>
  <c r="F324" i="5"/>
  <c r="G324" i="5"/>
  <c r="H324" i="5"/>
  <c r="I324" i="5"/>
  <c r="F325" i="5"/>
  <c r="G325" i="5"/>
  <c r="H325" i="5"/>
  <c r="I325" i="5"/>
  <c r="F326" i="5"/>
  <c r="G326" i="5"/>
  <c r="H326" i="5"/>
  <c r="I326" i="5"/>
  <c r="F327" i="5"/>
  <c r="G327" i="5"/>
  <c r="H327" i="5"/>
  <c r="I327" i="5"/>
  <c r="F328" i="5"/>
  <c r="G328" i="5"/>
  <c r="H328" i="5"/>
  <c r="I328" i="5"/>
  <c r="F329" i="5"/>
  <c r="G329" i="5"/>
  <c r="H329" i="5"/>
  <c r="I329" i="5"/>
  <c r="F330" i="5"/>
  <c r="G330" i="5"/>
  <c r="H330" i="5"/>
  <c r="I330" i="5"/>
  <c r="F331" i="5"/>
  <c r="G331" i="5"/>
  <c r="H331" i="5"/>
  <c r="I331" i="5"/>
  <c r="F332" i="5"/>
  <c r="G332" i="5"/>
  <c r="H332" i="5"/>
  <c r="I332" i="5"/>
  <c r="F333" i="5"/>
  <c r="G333" i="5"/>
  <c r="H333" i="5"/>
  <c r="I333" i="5"/>
  <c r="F334" i="5"/>
  <c r="G334" i="5"/>
  <c r="H334" i="5"/>
  <c r="I334" i="5"/>
  <c r="F335" i="5"/>
  <c r="G335" i="5"/>
  <c r="H335" i="5"/>
  <c r="I335" i="5"/>
  <c r="F336" i="5"/>
  <c r="G336" i="5"/>
  <c r="H336" i="5"/>
  <c r="I336" i="5"/>
  <c r="F337" i="5"/>
  <c r="G337" i="5"/>
  <c r="H337" i="5"/>
  <c r="I337" i="5"/>
  <c r="F338" i="5"/>
  <c r="G338" i="5"/>
  <c r="H338" i="5"/>
  <c r="I338" i="5"/>
  <c r="F339" i="5"/>
  <c r="G339" i="5"/>
  <c r="H339" i="5"/>
  <c r="I339" i="5"/>
  <c r="F340" i="5"/>
  <c r="G340" i="5"/>
  <c r="H340" i="5"/>
  <c r="I340" i="5"/>
  <c r="F341" i="5"/>
  <c r="G341" i="5"/>
  <c r="H341" i="5"/>
  <c r="I341" i="5"/>
  <c r="F342" i="5"/>
  <c r="G342" i="5"/>
  <c r="H342" i="5"/>
  <c r="I342" i="5"/>
  <c r="F343" i="5"/>
  <c r="G343" i="5"/>
  <c r="H343" i="5"/>
  <c r="I343" i="5"/>
  <c r="F344" i="5"/>
  <c r="G344" i="5"/>
  <c r="H344" i="5"/>
  <c r="I344" i="5"/>
  <c r="F345" i="5"/>
  <c r="G345" i="5"/>
  <c r="H345" i="5"/>
  <c r="I345" i="5"/>
  <c r="F346" i="5"/>
  <c r="G346" i="5"/>
  <c r="H346" i="5"/>
  <c r="I346" i="5"/>
  <c r="F347" i="5"/>
  <c r="G347" i="5"/>
  <c r="H347" i="5"/>
  <c r="I347" i="5"/>
  <c r="F348" i="5"/>
  <c r="G348" i="5"/>
  <c r="H348" i="5"/>
  <c r="I348" i="5"/>
  <c r="F349" i="5"/>
  <c r="G349" i="5"/>
  <c r="H349" i="5"/>
  <c r="I349" i="5"/>
  <c r="F350" i="5"/>
  <c r="G350" i="5"/>
  <c r="H350" i="5"/>
  <c r="I350" i="5"/>
  <c r="F351" i="5"/>
  <c r="G351" i="5"/>
  <c r="H351" i="5"/>
  <c r="I351" i="5"/>
  <c r="F352" i="5"/>
  <c r="G352" i="5"/>
  <c r="H352" i="5"/>
  <c r="I352" i="5"/>
  <c r="F353" i="5"/>
  <c r="G353" i="5"/>
  <c r="H353" i="5"/>
  <c r="I353" i="5"/>
  <c r="F354" i="5"/>
  <c r="G354" i="5"/>
  <c r="H354" i="5"/>
  <c r="I354" i="5"/>
  <c r="F355" i="5"/>
  <c r="G355" i="5"/>
  <c r="H355" i="5"/>
  <c r="I355" i="5"/>
  <c r="F356" i="5"/>
  <c r="G356" i="5"/>
  <c r="H356" i="5"/>
  <c r="I356" i="5"/>
  <c r="F357" i="5"/>
  <c r="G357" i="5"/>
  <c r="H357" i="5"/>
  <c r="I357" i="5"/>
  <c r="F358" i="5"/>
  <c r="G358" i="5"/>
  <c r="H358" i="5"/>
  <c r="I358" i="5"/>
  <c r="F359" i="5"/>
  <c r="G359" i="5"/>
  <c r="H359" i="5"/>
  <c r="I359" i="5"/>
  <c r="F360" i="5"/>
  <c r="G360" i="5"/>
  <c r="H360" i="5"/>
  <c r="I360" i="5"/>
  <c r="F361" i="5"/>
  <c r="G361" i="5"/>
  <c r="H361" i="5"/>
  <c r="I361" i="5"/>
  <c r="F362" i="5"/>
  <c r="G362" i="5"/>
  <c r="H362" i="5"/>
  <c r="I362" i="5"/>
  <c r="F363" i="5"/>
  <c r="G363" i="5"/>
  <c r="H363" i="5"/>
  <c r="I363" i="5"/>
  <c r="F364" i="5"/>
  <c r="G364" i="5"/>
  <c r="H364" i="5"/>
  <c r="I364" i="5"/>
  <c r="F365" i="5"/>
  <c r="G365" i="5"/>
  <c r="H365" i="5"/>
  <c r="I365" i="5"/>
  <c r="F366" i="5"/>
  <c r="G366" i="5"/>
  <c r="H366" i="5"/>
  <c r="I366" i="5"/>
  <c r="F367" i="5"/>
  <c r="G367" i="5"/>
  <c r="H367" i="5"/>
  <c r="I367" i="5"/>
  <c r="F368" i="5"/>
  <c r="G368" i="5"/>
  <c r="H368" i="5"/>
  <c r="I368" i="5"/>
  <c r="F369" i="5"/>
  <c r="G369" i="5"/>
  <c r="H369" i="5"/>
  <c r="I369" i="5"/>
  <c r="F370" i="5"/>
  <c r="G370" i="5"/>
  <c r="H370" i="5"/>
  <c r="I370" i="5"/>
  <c r="F371" i="5"/>
  <c r="G371" i="5"/>
  <c r="H371" i="5"/>
  <c r="I371" i="5"/>
  <c r="F372" i="5"/>
  <c r="G372" i="5"/>
  <c r="H372" i="5"/>
  <c r="I372" i="5"/>
  <c r="F373" i="5"/>
  <c r="G373" i="5"/>
  <c r="H373" i="5"/>
  <c r="I373" i="5"/>
  <c r="F374" i="5"/>
  <c r="G374" i="5"/>
  <c r="H374" i="5"/>
  <c r="I374" i="5"/>
  <c r="F375" i="5"/>
  <c r="G375" i="5"/>
  <c r="H375" i="5"/>
  <c r="I375" i="5"/>
  <c r="F376" i="5"/>
  <c r="G376" i="5"/>
  <c r="H376" i="5"/>
  <c r="I376" i="5"/>
  <c r="F377" i="5"/>
  <c r="G377" i="5"/>
  <c r="H377" i="5"/>
  <c r="I377" i="5"/>
  <c r="F378" i="5"/>
  <c r="G378" i="5"/>
  <c r="H378" i="5"/>
  <c r="I378" i="5"/>
  <c r="F379" i="5"/>
  <c r="G379" i="5"/>
  <c r="H379" i="5"/>
  <c r="I379" i="5"/>
  <c r="F380" i="5"/>
  <c r="G380" i="5"/>
  <c r="H380" i="5"/>
  <c r="I380" i="5"/>
  <c r="F381" i="5"/>
  <c r="G381" i="5"/>
  <c r="H381" i="5"/>
  <c r="I381" i="5"/>
  <c r="F382" i="5"/>
  <c r="G382" i="5"/>
  <c r="H382" i="5"/>
  <c r="I382" i="5"/>
  <c r="F383" i="5"/>
  <c r="G383" i="5"/>
  <c r="H383" i="5"/>
  <c r="I383" i="5"/>
  <c r="F384" i="5"/>
  <c r="G384" i="5"/>
  <c r="H384" i="5"/>
  <c r="I384" i="5"/>
  <c r="F385" i="5"/>
  <c r="G385" i="5"/>
  <c r="H385" i="5"/>
  <c r="I385" i="5"/>
  <c r="F386" i="5"/>
  <c r="G386" i="5"/>
  <c r="H386" i="5"/>
  <c r="I386" i="5"/>
  <c r="F387" i="5"/>
  <c r="G387" i="5"/>
  <c r="H387" i="5"/>
  <c r="I387" i="5"/>
  <c r="F388" i="5"/>
  <c r="G388" i="5"/>
  <c r="H388" i="5"/>
  <c r="I388" i="5"/>
  <c r="F389" i="5"/>
  <c r="G389" i="5"/>
  <c r="H389" i="5"/>
  <c r="I389" i="5"/>
  <c r="F390" i="5"/>
  <c r="G390" i="5"/>
  <c r="H390" i="5"/>
  <c r="I390" i="5"/>
  <c r="F391" i="5"/>
  <c r="G391" i="5"/>
  <c r="H391" i="5"/>
  <c r="I391" i="5"/>
  <c r="F392" i="5"/>
  <c r="G392" i="5"/>
  <c r="H392" i="5"/>
  <c r="I392" i="5"/>
  <c r="F393" i="5"/>
  <c r="G393" i="5"/>
  <c r="H393" i="5"/>
  <c r="I393" i="5"/>
  <c r="F394" i="5"/>
  <c r="G394" i="5"/>
  <c r="H394" i="5"/>
  <c r="I394" i="5"/>
  <c r="F395" i="5"/>
  <c r="G395" i="5"/>
  <c r="H395" i="5"/>
  <c r="I395" i="5"/>
  <c r="F396" i="5"/>
  <c r="G396" i="5"/>
  <c r="H396" i="5"/>
  <c r="I396" i="5"/>
  <c r="F397" i="5"/>
  <c r="G397" i="5"/>
  <c r="H397" i="5"/>
  <c r="I397" i="5"/>
  <c r="F398" i="5"/>
  <c r="G398" i="5"/>
  <c r="H398" i="5"/>
  <c r="I398" i="5"/>
  <c r="F399" i="5"/>
  <c r="G399" i="5"/>
  <c r="H399" i="5"/>
  <c r="I399" i="5"/>
  <c r="F400" i="5"/>
  <c r="G400" i="5"/>
  <c r="H400" i="5"/>
  <c r="I400" i="5"/>
  <c r="F401" i="5"/>
  <c r="G401" i="5"/>
  <c r="H401" i="5"/>
  <c r="I401" i="5"/>
  <c r="F402" i="5"/>
  <c r="G402" i="5"/>
  <c r="H402" i="5"/>
  <c r="I402" i="5"/>
  <c r="F403" i="5"/>
  <c r="G403" i="5"/>
  <c r="H403" i="5"/>
  <c r="I403" i="5"/>
  <c r="F404" i="5"/>
  <c r="G404" i="5"/>
  <c r="H404" i="5"/>
  <c r="I404" i="5"/>
  <c r="F405" i="5"/>
  <c r="G405" i="5"/>
  <c r="H405" i="5"/>
  <c r="I405" i="5"/>
  <c r="F406" i="5"/>
  <c r="G406" i="5"/>
  <c r="H406" i="5"/>
  <c r="I406" i="5"/>
  <c r="F407" i="5"/>
  <c r="G407" i="5"/>
  <c r="H407" i="5"/>
  <c r="I407" i="5"/>
  <c r="F408" i="5"/>
  <c r="G408" i="5"/>
  <c r="H408" i="5"/>
  <c r="I408" i="5"/>
  <c r="F409" i="5"/>
  <c r="G409" i="5"/>
  <c r="H409" i="5"/>
  <c r="I409" i="5"/>
  <c r="F410" i="5"/>
  <c r="G410" i="5"/>
  <c r="H410" i="5"/>
  <c r="I410" i="5"/>
  <c r="F411" i="5"/>
  <c r="G411" i="5"/>
  <c r="H411" i="5"/>
  <c r="I411" i="5"/>
  <c r="F412" i="5"/>
  <c r="G412" i="5"/>
  <c r="H412" i="5"/>
  <c r="I412" i="5"/>
  <c r="F413" i="5"/>
  <c r="G413" i="5"/>
  <c r="H413" i="5"/>
  <c r="I413" i="5"/>
  <c r="F414" i="5"/>
  <c r="G414" i="5"/>
  <c r="H414" i="5"/>
  <c r="I414" i="5"/>
  <c r="F415" i="5"/>
  <c r="G415" i="5"/>
  <c r="H415" i="5"/>
  <c r="I415" i="5"/>
  <c r="F416" i="5"/>
  <c r="G416" i="5"/>
  <c r="H416" i="5"/>
  <c r="I416" i="5"/>
  <c r="F417" i="5"/>
  <c r="G417" i="5"/>
  <c r="H417" i="5"/>
  <c r="I417" i="5"/>
  <c r="F418" i="5"/>
  <c r="G418" i="5"/>
  <c r="H418" i="5"/>
  <c r="I418" i="5"/>
  <c r="F419" i="5"/>
  <c r="G419" i="5"/>
  <c r="H419" i="5"/>
  <c r="I419" i="5"/>
  <c r="F420" i="5"/>
  <c r="G420" i="5"/>
  <c r="H420" i="5"/>
  <c r="I420" i="5"/>
  <c r="F421" i="5"/>
  <c r="G421" i="5"/>
  <c r="H421" i="5"/>
  <c r="I421" i="5"/>
  <c r="F422" i="5"/>
  <c r="G422" i="5"/>
  <c r="H422" i="5"/>
  <c r="I422" i="5"/>
  <c r="F423" i="5"/>
  <c r="G423" i="5"/>
  <c r="H423" i="5"/>
  <c r="I423" i="5"/>
  <c r="F424" i="5"/>
  <c r="G424" i="5"/>
  <c r="H424" i="5"/>
  <c r="I424" i="5"/>
  <c r="F425" i="5"/>
  <c r="G425" i="5"/>
  <c r="H425" i="5"/>
  <c r="I425" i="5"/>
  <c r="F426" i="5"/>
  <c r="G426" i="5"/>
  <c r="H426" i="5"/>
  <c r="I426" i="5"/>
  <c r="F427" i="5"/>
  <c r="G427" i="5"/>
  <c r="H427" i="5"/>
  <c r="I427" i="5"/>
  <c r="F428" i="5"/>
  <c r="G428" i="5"/>
  <c r="H428" i="5"/>
  <c r="I428" i="5"/>
  <c r="F429" i="5"/>
  <c r="G429" i="5"/>
  <c r="H429" i="5"/>
  <c r="I429" i="5"/>
  <c r="F430" i="5"/>
  <c r="G430" i="5"/>
  <c r="H430" i="5"/>
  <c r="I430" i="5"/>
  <c r="F431" i="5"/>
  <c r="G431" i="5"/>
  <c r="H431" i="5"/>
  <c r="I431" i="5"/>
  <c r="F432" i="5"/>
  <c r="G432" i="5"/>
  <c r="H432" i="5"/>
  <c r="I432" i="5"/>
  <c r="F433" i="5"/>
  <c r="G433" i="5"/>
  <c r="H433" i="5"/>
  <c r="I433" i="5"/>
  <c r="F434" i="5"/>
  <c r="G434" i="5"/>
  <c r="H434" i="5"/>
  <c r="I434" i="5"/>
  <c r="F435" i="5"/>
  <c r="G435" i="5"/>
  <c r="H435" i="5"/>
  <c r="I435" i="5"/>
  <c r="F436" i="5"/>
  <c r="G436" i="5"/>
  <c r="H436" i="5"/>
  <c r="I436" i="5"/>
  <c r="F437" i="5"/>
  <c r="G437" i="5"/>
  <c r="H437" i="5"/>
  <c r="I437" i="5"/>
  <c r="F438" i="5"/>
  <c r="G438" i="5"/>
  <c r="H438" i="5"/>
  <c r="I438" i="5"/>
  <c r="F439" i="5"/>
  <c r="G439" i="5"/>
  <c r="H439" i="5"/>
  <c r="I439" i="5"/>
  <c r="F440" i="5"/>
  <c r="G440" i="5"/>
  <c r="H440" i="5"/>
  <c r="I440" i="5"/>
  <c r="F441" i="5"/>
  <c r="G441" i="5"/>
  <c r="H441" i="5"/>
  <c r="I441" i="5"/>
  <c r="F442" i="5"/>
  <c r="G442" i="5"/>
  <c r="H442" i="5"/>
  <c r="I442" i="5"/>
  <c r="F443" i="5"/>
  <c r="G443" i="5"/>
  <c r="H443" i="5"/>
  <c r="I443" i="5"/>
  <c r="F444" i="5"/>
  <c r="G444" i="5"/>
  <c r="H444" i="5"/>
  <c r="I444" i="5"/>
  <c r="F445" i="5"/>
  <c r="G445" i="5"/>
  <c r="H445" i="5"/>
  <c r="I445" i="5"/>
  <c r="F446" i="5"/>
  <c r="G446" i="5"/>
  <c r="H446" i="5"/>
  <c r="I446" i="5"/>
  <c r="F447" i="5"/>
  <c r="G447" i="5"/>
  <c r="H447" i="5"/>
  <c r="I447" i="5"/>
  <c r="F448" i="5"/>
  <c r="G448" i="5"/>
  <c r="H448" i="5"/>
  <c r="I448" i="5"/>
  <c r="F449" i="5"/>
  <c r="G449" i="5"/>
  <c r="H449" i="5"/>
  <c r="I449" i="5"/>
  <c r="F450" i="5"/>
  <c r="G450" i="5"/>
  <c r="H450" i="5"/>
  <c r="I450" i="5"/>
  <c r="F451" i="5"/>
  <c r="G451" i="5"/>
  <c r="H451" i="5"/>
  <c r="I451" i="5"/>
  <c r="F452" i="5"/>
  <c r="G452" i="5"/>
  <c r="H452" i="5"/>
  <c r="I452" i="5"/>
  <c r="F453" i="5"/>
  <c r="G453" i="5"/>
  <c r="H453" i="5"/>
  <c r="I453" i="5"/>
  <c r="F454" i="5"/>
  <c r="G454" i="5"/>
  <c r="H454" i="5"/>
  <c r="I454" i="5"/>
  <c r="F455" i="5"/>
  <c r="G455" i="5"/>
  <c r="H455" i="5"/>
  <c r="I455" i="5"/>
  <c r="F456" i="5"/>
  <c r="G456" i="5"/>
  <c r="H456" i="5"/>
  <c r="I456" i="5"/>
  <c r="F457" i="5"/>
  <c r="G457" i="5"/>
  <c r="H457" i="5"/>
  <c r="I457" i="5"/>
  <c r="F458" i="5"/>
  <c r="G458" i="5"/>
  <c r="H458" i="5"/>
  <c r="I458" i="5"/>
  <c r="F459" i="5"/>
  <c r="G459" i="5"/>
  <c r="H459" i="5"/>
  <c r="I459" i="5"/>
  <c r="F460" i="5"/>
  <c r="G460" i="5"/>
  <c r="H460" i="5"/>
  <c r="I460" i="5"/>
  <c r="F461" i="5"/>
  <c r="G461" i="5"/>
  <c r="H461" i="5"/>
  <c r="I461" i="5"/>
  <c r="F462" i="5"/>
  <c r="G462" i="5"/>
  <c r="H462" i="5"/>
  <c r="I462" i="5"/>
  <c r="F463" i="5"/>
  <c r="G463" i="5"/>
  <c r="H463" i="5"/>
  <c r="I463" i="5"/>
  <c r="F464" i="5"/>
  <c r="G464" i="5"/>
  <c r="H464" i="5"/>
  <c r="I464" i="5"/>
  <c r="F465" i="5"/>
  <c r="G465" i="5"/>
  <c r="H465" i="5"/>
  <c r="I465" i="5"/>
  <c r="F466" i="5"/>
  <c r="G466" i="5"/>
  <c r="H466" i="5"/>
  <c r="I466" i="5"/>
  <c r="F467" i="5"/>
  <c r="G467" i="5"/>
  <c r="H467" i="5"/>
  <c r="I467" i="5"/>
  <c r="F468" i="5"/>
  <c r="G468" i="5"/>
  <c r="H468" i="5"/>
  <c r="I468" i="5"/>
  <c r="F469" i="5"/>
  <c r="G469" i="5"/>
  <c r="H469" i="5"/>
  <c r="I469" i="5"/>
  <c r="F470" i="5"/>
  <c r="G470" i="5"/>
  <c r="H470" i="5"/>
  <c r="I470" i="5"/>
  <c r="F471" i="5"/>
  <c r="G471" i="5"/>
  <c r="H471" i="5"/>
  <c r="I471" i="5"/>
  <c r="F472" i="5"/>
  <c r="G472" i="5"/>
  <c r="H472" i="5"/>
  <c r="I472" i="5"/>
  <c r="F473" i="5"/>
  <c r="G473" i="5"/>
  <c r="H473" i="5"/>
  <c r="I473" i="5"/>
  <c r="F474" i="5"/>
  <c r="G474" i="5"/>
  <c r="H474" i="5"/>
  <c r="I474" i="5"/>
  <c r="F475" i="5"/>
  <c r="G475" i="5"/>
  <c r="H475" i="5"/>
  <c r="I475" i="5"/>
  <c r="F476" i="5"/>
  <c r="G476" i="5"/>
  <c r="H476" i="5"/>
  <c r="I476" i="5"/>
  <c r="F477" i="5"/>
  <c r="G477" i="5"/>
  <c r="H477" i="5"/>
  <c r="I477" i="5"/>
  <c r="F478" i="5"/>
  <c r="G478" i="5"/>
  <c r="H478" i="5"/>
  <c r="I478" i="5"/>
  <c r="F479" i="5"/>
  <c r="G479" i="5"/>
  <c r="H479" i="5"/>
  <c r="I479" i="5"/>
  <c r="F480" i="5"/>
  <c r="G480" i="5"/>
  <c r="H480" i="5"/>
  <c r="I480" i="5"/>
  <c r="F481" i="5"/>
  <c r="G481" i="5"/>
  <c r="H481" i="5"/>
  <c r="I481" i="5"/>
  <c r="F482" i="5"/>
  <c r="G482" i="5"/>
  <c r="H482" i="5"/>
  <c r="I482" i="5"/>
  <c r="F483" i="5"/>
  <c r="G483" i="5"/>
  <c r="H483" i="5"/>
  <c r="I483" i="5"/>
  <c r="F484" i="5"/>
  <c r="G484" i="5"/>
  <c r="H484" i="5"/>
  <c r="I484" i="5"/>
  <c r="F485" i="5"/>
  <c r="G485" i="5"/>
  <c r="H485" i="5"/>
  <c r="I485" i="5"/>
  <c r="F486" i="5"/>
  <c r="G486" i="5"/>
  <c r="H486" i="5"/>
  <c r="I486" i="5"/>
  <c r="F487" i="5"/>
  <c r="G487" i="5"/>
  <c r="H487" i="5"/>
  <c r="I487" i="5"/>
  <c r="F488" i="5"/>
  <c r="G488" i="5"/>
  <c r="H488" i="5"/>
  <c r="I488" i="5"/>
  <c r="F489" i="5"/>
  <c r="G489" i="5"/>
  <c r="H489" i="5"/>
  <c r="I489" i="5"/>
  <c r="F490" i="5"/>
  <c r="G490" i="5"/>
  <c r="H490" i="5"/>
  <c r="I490" i="5"/>
  <c r="F491" i="5"/>
  <c r="G491" i="5"/>
  <c r="H491" i="5"/>
  <c r="I491" i="5"/>
  <c r="F492" i="5"/>
  <c r="G492" i="5"/>
  <c r="H492" i="5"/>
  <c r="I492" i="5"/>
  <c r="F493" i="5"/>
  <c r="G493" i="5"/>
  <c r="H493" i="5"/>
  <c r="I493" i="5"/>
  <c r="F494" i="5"/>
  <c r="G494" i="5"/>
  <c r="H494" i="5"/>
  <c r="I494" i="5"/>
  <c r="F495" i="5"/>
  <c r="G495" i="5"/>
  <c r="H495" i="5"/>
  <c r="I495" i="5"/>
  <c r="F496" i="5"/>
  <c r="G496" i="5"/>
  <c r="H496" i="5"/>
  <c r="I496" i="5"/>
  <c r="F497" i="5"/>
  <c r="G497" i="5"/>
  <c r="H497" i="5"/>
  <c r="I497" i="5"/>
  <c r="F498" i="5"/>
  <c r="G498" i="5"/>
  <c r="H498" i="5"/>
  <c r="I498" i="5"/>
  <c r="F499" i="5"/>
  <c r="G499" i="5"/>
  <c r="H499" i="5"/>
  <c r="I499" i="5"/>
  <c r="F500" i="5"/>
  <c r="G500" i="5"/>
  <c r="H500" i="5"/>
  <c r="I500" i="5"/>
  <c r="F501" i="5"/>
  <c r="G501" i="5"/>
  <c r="H501" i="5"/>
  <c r="I501" i="5"/>
  <c r="F502" i="5"/>
  <c r="G502" i="5"/>
  <c r="H502" i="5"/>
  <c r="I502" i="5"/>
  <c r="F503" i="5"/>
  <c r="G503" i="5"/>
  <c r="H503" i="5"/>
  <c r="I503" i="5"/>
  <c r="F504" i="5"/>
  <c r="G504" i="5"/>
  <c r="H504" i="5"/>
  <c r="I504" i="5"/>
  <c r="F505" i="5"/>
  <c r="G505" i="5"/>
  <c r="H505" i="5"/>
  <c r="I505" i="5"/>
  <c r="F506" i="5"/>
  <c r="G506" i="5"/>
  <c r="H506" i="5"/>
  <c r="I506" i="5"/>
  <c r="F507" i="5"/>
  <c r="G507" i="5"/>
  <c r="H507" i="5"/>
  <c r="I507" i="5"/>
  <c r="F508" i="5"/>
  <c r="G508" i="5"/>
  <c r="H508" i="5"/>
  <c r="I508" i="5"/>
  <c r="F509" i="5"/>
  <c r="G509" i="5"/>
  <c r="H509" i="5"/>
  <c r="I509" i="5"/>
  <c r="F510" i="5"/>
  <c r="G510" i="5"/>
  <c r="H510" i="5"/>
  <c r="I510" i="5"/>
  <c r="F511" i="5"/>
  <c r="G511" i="5"/>
  <c r="H511" i="5"/>
  <c r="I511" i="5"/>
  <c r="F512" i="5"/>
  <c r="G512" i="5"/>
  <c r="H512" i="5"/>
  <c r="I512" i="5"/>
  <c r="F513" i="5"/>
  <c r="G513" i="5"/>
  <c r="H513" i="5"/>
  <c r="I513" i="5"/>
  <c r="F514" i="5"/>
  <c r="G514" i="5"/>
  <c r="H514" i="5"/>
  <c r="I514" i="5"/>
  <c r="F515" i="5"/>
  <c r="G515" i="5"/>
  <c r="H515" i="5"/>
  <c r="I515" i="5"/>
  <c r="F516" i="5"/>
  <c r="G516" i="5"/>
  <c r="H516" i="5"/>
  <c r="I516" i="5"/>
  <c r="F517" i="5"/>
  <c r="G517" i="5"/>
  <c r="H517" i="5"/>
  <c r="I517" i="5"/>
  <c r="F518" i="5"/>
  <c r="G518" i="5"/>
  <c r="H518" i="5"/>
  <c r="I518" i="5"/>
  <c r="F519" i="5"/>
  <c r="G519" i="5"/>
  <c r="H519" i="5"/>
  <c r="I519" i="5"/>
  <c r="F520" i="5"/>
  <c r="G520" i="5"/>
  <c r="H520" i="5"/>
  <c r="I520" i="5"/>
  <c r="F521" i="5"/>
  <c r="G521" i="5"/>
  <c r="H521" i="5"/>
  <c r="I521" i="5"/>
  <c r="F522" i="5"/>
  <c r="G522" i="5"/>
  <c r="H522" i="5"/>
  <c r="I522" i="5"/>
  <c r="F523" i="5"/>
  <c r="G523" i="5"/>
  <c r="H523" i="5"/>
  <c r="I523" i="5"/>
  <c r="F524" i="5"/>
  <c r="G524" i="5"/>
  <c r="H524" i="5"/>
  <c r="I524" i="5"/>
  <c r="F525" i="5"/>
  <c r="G525" i="5"/>
  <c r="H525" i="5"/>
  <c r="I525" i="5"/>
  <c r="F526" i="5"/>
  <c r="G526" i="5"/>
  <c r="H526" i="5"/>
  <c r="I526" i="5"/>
  <c r="F527" i="5"/>
  <c r="G527" i="5"/>
  <c r="H527" i="5"/>
  <c r="I527" i="5"/>
  <c r="F528" i="5"/>
  <c r="G528" i="5"/>
  <c r="H528" i="5"/>
  <c r="I528" i="5"/>
  <c r="F529" i="5"/>
  <c r="G529" i="5"/>
  <c r="H529" i="5"/>
  <c r="I529" i="5"/>
  <c r="F530" i="5"/>
  <c r="G530" i="5"/>
  <c r="H530" i="5"/>
  <c r="I530" i="5"/>
  <c r="F531" i="5"/>
  <c r="G531" i="5"/>
  <c r="H531" i="5"/>
  <c r="I531" i="5"/>
  <c r="F532" i="5"/>
  <c r="G532" i="5"/>
  <c r="H532" i="5"/>
  <c r="I532" i="5"/>
  <c r="F533" i="5"/>
  <c r="G533" i="5"/>
  <c r="H533" i="5"/>
  <c r="I533" i="5"/>
  <c r="F534" i="5"/>
  <c r="G534" i="5"/>
  <c r="H534" i="5"/>
  <c r="I534" i="5"/>
  <c r="F535" i="5"/>
  <c r="G535" i="5"/>
  <c r="H535" i="5"/>
  <c r="I535" i="5"/>
  <c r="F536" i="5"/>
  <c r="G536" i="5"/>
  <c r="H536" i="5"/>
  <c r="I536" i="5"/>
  <c r="F537" i="5"/>
  <c r="G537" i="5"/>
  <c r="H537" i="5"/>
  <c r="I537" i="5"/>
  <c r="F538" i="5"/>
  <c r="G538" i="5"/>
  <c r="H538" i="5"/>
  <c r="I538" i="5"/>
  <c r="F539" i="5"/>
  <c r="G539" i="5"/>
  <c r="H539" i="5"/>
  <c r="I539" i="5"/>
  <c r="F540" i="5"/>
  <c r="G540" i="5"/>
  <c r="H540" i="5"/>
  <c r="I540" i="5"/>
  <c r="F541" i="5"/>
  <c r="G541" i="5"/>
  <c r="H541" i="5"/>
  <c r="I541" i="5"/>
  <c r="F542" i="5"/>
  <c r="G542" i="5"/>
  <c r="H542" i="5"/>
  <c r="I542" i="5"/>
  <c r="F543" i="5"/>
  <c r="G543" i="5"/>
  <c r="H543" i="5"/>
  <c r="I543" i="5"/>
  <c r="F544" i="5"/>
  <c r="G544" i="5"/>
  <c r="H544" i="5"/>
  <c r="I544" i="5"/>
  <c r="F545" i="5"/>
  <c r="G545" i="5"/>
  <c r="H545" i="5"/>
  <c r="I545" i="5"/>
  <c r="F546" i="5"/>
  <c r="G546" i="5"/>
  <c r="H546" i="5"/>
  <c r="I546" i="5"/>
  <c r="F547" i="5"/>
  <c r="G547" i="5"/>
  <c r="H547" i="5"/>
  <c r="I547" i="5"/>
  <c r="F548" i="5"/>
  <c r="G548" i="5"/>
  <c r="H548" i="5"/>
  <c r="I548" i="5"/>
  <c r="F549" i="5"/>
  <c r="G549" i="5"/>
  <c r="H549" i="5"/>
  <c r="I549" i="5"/>
  <c r="F550" i="5"/>
  <c r="G550" i="5"/>
  <c r="H550" i="5"/>
  <c r="I550" i="5"/>
  <c r="F551" i="5"/>
  <c r="G551" i="5"/>
  <c r="H551" i="5"/>
  <c r="I551" i="5"/>
  <c r="F552" i="5"/>
  <c r="G552" i="5"/>
  <c r="H552" i="5"/>
  <c r="I552" i="5"/>
  <c r="F553" i="5"/>
  <c r="G553" i="5"/>
  <c r="H553" i="5"/>
  <c r="I553" i="5"/>
  <c r="F554" i="5"/>
  <c r="G554" i="5"/>
  <c r="H554" i="5"/>
  <c r="I554" i="5"/>
  <c r="F555" i="5"/>
  <c r="G555" i="5"/>
  <c r="H555" i="5"/>
  <c r="I555" i="5"/>
  <c r="F556" i="5"/>
  <c r="G556" i="5"/>
  <c r="H556" i="5"/>
  <c r="I556" i="5"/>
  <c r="F557" i="5"/>
  <c r="G557" i="5"/>
  <c r="H557" i="5"/>
  <c r="I557" i="5"/>
  <c r="F558" i="5"/>
  <c r="G558" i="5"/>
  <c r="H558" i="5"/>
  <c r="I558" i="5"/>
  <c r="F559" i="5"/>
  <c r="G559" i="5"/>
  <c r="H559" i="5"/>
  <c r="I559" i="5"/>
  <c r="F560" i="5"/>
  <c r="G560" i="5"/>
  <c r="H560" i="5"/>
  <c r="I560" i="5"/>
  <c r="F561" i="5"/>
  <c r="G561" i="5"/>
  <c r="H561" i="5"/>
  <c r="I561" i="5"/>
  <c r="F562" i="5"/>
  <c r="G562" i="5"/>
  <c r="H562" i="5"/>
  <c r="I562" i="5"/>
  <c r="F563" i="5"/>
  <c r="G563" i="5"/>
  <c r="H563" i="5"/>
  <c r="I563" i="5"/>
  <c r="F564" i="5"/>
  <c r="G564" i="5"/>
  <c r="H564" i="5"/>
  <c r="I564" i="5"/>
  <c r="F565" i="5"/>
  <c r="G565" i="5"/>
  <c r="H565" i="5"/>
  <c r="I565" i="5"/>
  <c r="F566" i="5"/>
  <c r="G566" i="5"/>
  <c r="H566" i="5"/>
  <c r="I566" i="5"/>
  <c r="F567" i="5"/>
  <c r="G567" i="5"/>
  <c r="H567" i="5"/>
  <c r="I567" i="5"/>
  <c r="F568" i="5"/>
  <c r="G568" i="5"/>
  <c r="H568" i="5"/>
  <c r="I568" i="5"/>
  <c r="F569" i="5"/>
  <c r="G569" i="5"/>
  <c r="H569" i="5"/>
  <c r="I569" i="5"/>
  <c r="F570" i="5"/>
  <c r="G570" i="5"/>
  <c r="H570" i="5"/>
  <c r="I570" i="5"/>
  <c r="F571" i="5"/>
  <c r="G571" i="5"/>
  <c r="H571" i="5"/>
  <c r="I571" i="5"/>
  <c r="F572" i="5"/>
  <c r="G572" i="5"/>
  <c r="H572" i="5"/>
  <c r="I572" i="5"/>
  <c r="F573" i="5"/>
  <c r="G573" i="5"/>
  <c r="H573" i="5"/>
  <c r="I573" i="5"/>
  <c r="F574" i="5"/>
  <c r="G574" i="5"/>
  <c r="H574" i="5"/>
  <c r="I574" i="5"/>
  <c r="F575" i="5"/>
  <c r="G575" i="5"/>
  <c r="H575" i="5"/>
  <c r="I575" i="5"/>
  <c r="F576" i="5"/>
  <c r="G576" i="5"/>
  <c r="H576" i="5"/>
  <c r="I576" i="5"/>
  <c r="F577" i="5"/>
  <c r="G577" i="5"/>
  <c r="H577" i="5"/>
  <c r="I577" i="5"/>
  <c r="F578" i="5"/>
  <c r="G578" i="5"/>
  <c r="H578" i="5"/>
  <c r="I578" i="5"/>
  <c r="F579" i="5"/>
  <c r="G579" i="5"/>
  <c r="H579" i="5"/>
  <c r="I579" i="5"/>
  <c r="F580" i="5"/>
  <c r="G580" i="5"/>
  <c r="H580" i="5"/>
  <c r="I580" i="5"/>
  <c r="F581" i="5"/>
  <c r="G581" i="5"/>
  <c r="H581" i="5"/>
  <c r="I581" i="5"/>
  <c r="F582" i="5"/>
  <c r="G582" i="5"/>
  <c r="H582" i="5"/>
  <c r="I582" i="5"/>
  <c r="F583" i="5"/>
  <c r="G583" i="5"/>
  <c r="H583" i="5"/>
  <c r="I583" i="5"/>
  <c r="F584" i="5"/>
  <c r="G584" i="5"/>
  <c r="H584" i="5"/>
  <c r="I584" i="5"/>
  <c r="F585" i="5"/>
  <c r="G585" i="5"/>
  <c r="H585" i="5"/>
  <c r="I585" i="5"/>
  <c r="F586" i="5"/>
  <c r="G586" i="5"/>
  <c r="H586" i="5"/>
  <c r="I586" i="5"/>
  <c r="F587" i="5"/>
  <c r="G587" i="5"/>
  <c r="H587" i="5"/>
  <c r="I587" i="5"/>
  <c r="F588" i="5"/>
  <c r="G588" i="5"/>
  <c r="H588" i="5"/>
  <c r="I588" i="5"/>
  <c r="F589" i="5"/>
  <c r="G589" i="5"/>
  <c r="H589" i="5"/>
  <c r="I589" i="5"/>
  <c r="F590" i="5"/>
  <c r="G590" i="5"/>
  <c r="H590" i="5"/>
  <c r="I590" i="5"/>
  <c r="F591" i="5"/>
  <c r="G591" i="5"/>
  <c r="H591" i="5"/>
  <c r="I591" i="5"/>
  <c r="F592" i="5"/>
  <c r="G592" i="5"/>
  <c r="H592" i="5"/>
  <c r="I592" i="5"/>
  <c r="F593" i="5"/>
  <c r="G593" i="5"/>
  <c r="H593" i="5"/>
  <c r="I593" i="5"/>
  <c r="F594" i="5"/>
  <c r="G594" i="5"/>
  <c r="H594" i="5"/>
  <c r="I594" i="5"/>
  <c r="F595" i="5"/>
  <c r="G595" i="5"/>
  <c r="H595" i="5"/>
  <c r="I595" i="5"/>
  <c r="F596" i="5"/>
  <c r="G596" i="5"/>
  <c r="H596" i="5"/>
  <c r="I596" i="5"/>
  <c r="F597" i="5"/>
  <c r="G597" i="5"/>
  <c r="H597" i="5"/>
  <c r="I597" i="5"/>
  <c r="F598" i="5"/>
  <c r="G598" i="5"/>
  <c r="H598" i="5"/>
  <c r="I598" i="5"/>
  <c r="F599" i="5"/>
  <c r="G599" i="5"/>
  <c r="H599" i="5"/>
  <c r="I599" i="5"/>
  <c r="F600" i="5"/>
  <c r="G600" i="5"/>
  <c r="H600" i="5"/>
  <c r="I600" i="5"/>
  <c r="F601" i="5"/>
  <c r="G601" i="5"/>
  <c r="H601" i="5"/>
  <c r="I601" i="5"/>
  <c r="F602" i="5"/>
  <c r="G602" i="5"/>
  <c r="H602" i="5"/>
  <c r="I602" i="5"/>
  <c r="F603" i="5"/>
  <c r="G603" i="5"/>
  <c r="H603" i="5"/>
  <c r="I603" i="5"/>
  <c r="F604" i="5"/>
  <c r="G604" i="5"/>
  <c r="H604" i="5"/>
  <c r="I604" i="5"/>
  <c r="F605" i="5"/>
  <c r="G605" i="5"/>
  <c r="H605" i="5"/>
  <c r="I605" i="5"/>
  <c r="F606" i="5"/>
  <c r="G606" i="5"/>
  <c r="H606" i="5"/>
  <c r="I606" i="5"/>
  <c r="F607" i="5"/>
  <c r="G607" i="5"/>
  <c r="H607" i="5"/>
  <c r="I607" i="5"/>
  <c r="F608" i="5"/>
  <c r="G608" i="5"/>
  <c r="H608" i="5"/>
  <c r="I608" i="5"/>
  <c r="F609" i="5"/>
  <c r="G609" i="5"/>
  <c r="H609" i="5"/>
  <c r="I609" i="5"/>
  <c r="F610" i="5"/>
  <c r="G610" i="5"/>
  <c r="H610" i="5"/>
  <c r="I610" i="5"/>
  <c r="F611" i="5"/>
  <c r="G611" i="5"/>
  <c r="H611" i="5"/>
  <c r="I611" i="5"/>
  <c r="F612" i="5"/>
  <c r="G612" i="5"/>
  <c r="H612" i="5"/>
  <c r="I612" i="5"/>
  <c r="F613" i="5"/>
  <c r="G613" i="5"/>
  <c r="H613" i="5"/>
  <c r="I613" i="5"/>
  <c r="F614" i="5"/>
  <c r="G614" i="5"/>
  <c r="H614" i="5"/>
  <c r="I614" i="5"/>
  <c r="F615" i="5"/>
  <c r="G615" i="5"/>
  <c r="H615" i="5"/>
  <c r="I615" i="5"/>
  <c r="F616" i="5"/>
  <c r="G616" i="5"/>
  <c r="H616" i="5"/>
  <c r="I616" i="5"/>
  <c r="F617" i="5"/>
  <c r="G617" i="5"/>
  <c r="H617" i="5"/>
  <c r="I617" i="5"/>
  <c r="F618" i="5"/>
  <c r="G618" i="5"/>
  <c r="H618" i="5"/>
  <c r="I618" i="5"/>
  <c r="F619" i="5"/>
  <c r="G619" i="5"/>
  <c r="H619" i="5"/>
  <c r="I619" i="5"/>
  <c r="F620" i="5"/>
  <c r="G620" i="5"/>
  <c r="H620" i="5"/>
  <c r="I620" i="5"/>
  <c r="F621" i="5"/>
  <c r="G621" i="5"/>
  <c r="H621" i="5"/>
  <c r="I621" i="5"/>
  <c r="F622" i="5"/>
  <c r="G622" i="5"/>
  <c r="H622" i="5"/>
  <c r="I622" i="5"/>
  <c r="F623" i="5"/>
  <c r="G623" i="5"/>
  <c r="H623" i="5"/>
  <c r="I623" i="5"/>
  <c r="F624" i="5"/>
  <c r="G624" i="5"/>
  <c r="H624" i="5"/>
  <c r="I624" i="5"/>
  <c r="F625" i="5"/>
  <c r="G625" i="5"/>
  <c r="H625" i="5"/>
  <c r="I625" i="5"/>
  <c r="F626" i="5"/>
  <c r="G626" i="5"/>
  <c r="H626" i="5"/>
  <c r="I626" i="5"/>
  <c r="F627" i="5"/>
  <c r="G627" i="5"/>
  <c r="H627" i="5"/>
  <c r="I627" i="5"/>
  <c r="F628" i="5"/>
  <c r="G628" i="5"/>
  <c r="H628" i="5"/>
  <c r="I628" i="5"/>
  <c r="F629" i="5"/>
  <c r="G629" i="5"/>
  <c r="H629" i="5"/>
  <c r="I629" i="5"/>
  <c r="F630" i="5"/>
  <c r="G630" i="5"/>
  <c r="H630" i="5"/>
  <c r="I630" i="5"/>
  <c r="F631" i="5"/>
  <c r="G631" i="5"/>
  <c r="H631" i="5"/>
  <c r="I631" i="5"/>
  <c r="F632" i="5"/>
  <c r="G632" i="5"/>
  <c r="H632" i="5"/>
  <c r="I632" i="5"/>
  <c r="F633" i="5"/>
  <c r="G633" i="5"/>
  <c r="H633" i="5"/>
  <c r="I633" i="5"/>
  <c r="F634" i="5"/>
  <c r="G634" i="5"/>
  <c r="H634" i="5"/>
  <c r="I634" i="5"/>
  <c r="F635" i="5"/>
  <c r="G635" i="5"/>
  <c r="H635" i="5"/>
  <c r="I635" i="5"/>
  <c r="F636" i="5"/>
  <c r="G636" i="5"/>
  <c r="H636" i="5"/>
  <c r="I636" i="5"/>
  <c r="F637" i="5"/>
  <c r="G637" i="5"/>
  <c r="H637" i="5"/>
  <c r="I637" i="5"/>
  <c r="F638" i="5"/>
  <c r="G638" i="5"/>
  <c r="H638" i="5"/>
  <c r="I638" i="5"/>
  <c r="F639" i="5"/>
  <c r="G639" i="5"/>
  <c r="H639" i="5"/>
  <c r="I639" i="5"/>
  <c r="F640" i="5"/>
  <c r="G640" i="5"/>
  <c r="H640" i="5"/>
  <c r="I640" i="5"/>
  <c r="F641" i="5"/>
  <c r="G641" i="5"/>
  <c r="H641" i="5"/>
  <c r="I641" i="5"/>
  <c r="F642" i="5"/>
  <c r="G642" i="5"/>
  <c r="H642" i="5"/>
  <c r="I642" i="5"/>
  <c r="F643" i="5"/>
  <c r="G643" i="5"/>
  <c r="H643" i="5"/>
  <c r="I643" i="5"/>
  <c r="F644" i="5"/>
  <c r="G644" i="5"/>
  <c r="H644" i="5"/>
  <c r="I644" i="5"/>
  <c r="F645" i="5"/>
  <c r="G645" i="5"/>
  <c r="H645" i="5"/>
  <c r="I645" i="5"/>
  <c r="F646" i="5"/>
  <c r="G646" i="5"/>
  <c r="H646" i="5"/>
  <c r="I646" i="5"/>
  <c r="F647" i="5"/>
  <c r="G647" i="5"/>
  <c r="H647" i="5"/>
  <c r="I647" i="5"/>
  <c r="F648" i="5"/>
  <c r="G648" i="5"/>
  <c r="H648" i="5"/>
  <c r="I648" i="5"/>
  <c r="F649" i="5"/>
  <c r="G649" i="5"/>
  <c r="H649" i="5"/>
  <c r="I649" i="5"/>
  <c r="F650" i="5"/>
  <c r="G650" i="5"/>
  <c r="H650" i="5"/>
  <c r="I650" i="5"/>
  <c r="F651" i="5"/>
  <c r="G651" i="5"/>
  <c r="H651" i="5"/>
  <c r="I651" i="5"/>
  <c r="F652" i="5"/>
  <c r="G652" i="5"/>
  <c r="H652" i="5"/>
  <c r="I652" i="5"/>
  <c r="F653" i="5"/>
  <c r="G653" i="5"/>
  <c r="H653" i="5"/>
  <c r="I653" i="5"/>
  <c r="F654" i="5"/>
  <c r="G654" i="5"/>
  <c r="H654" i="5"/>
  <c r="I654" i="5"/>
  <c r="F655" i="5"/>
  <c r="G655" i="5"/>
  <c r="H655" i="5"/>
  <c r="I655" i="5"/>
  <c r="F656" i="5"/>
  <c r="G656" i="5"/>
  <c r="H656" i="5"/>
  <c r="I656" i="5"/>
  <c r="F657" i="5"/>
  <c r="G657" i="5"/>
  <c r="H657" i="5"/>
  <c r="I657" i="5"/>
  <c r="F658" i="5"/>
  <c r="G658" i="5"/>
  <c r="H658" i="5"/>
  <c r="I658" i="5"/>
  <c r="F659" i="5"/>
  <c r="G659" i="5"/>
  <c r="H659" i="5"/>
  <c r="I659" i="5"/>
  <c r="F660" i="5"/>
  <c r="G660" i="5"/>
  <c r="H660" i="5"/>
  <c r="I660" i="5"/>
  <c r="F661" i="5"/>
  <c r="G661" i="5"/>
  <c r="H661" i="5"/>
  <c r="I661" i="5"/>
  <c r="F662" i="5"/>
  <c r="G662" i="5"/>
  <c r="H662" i="5"/>
  <c r="I662" i="5"/>
  <c r="F663" i="5"/>
  <c r="G663" i="5"/>
  <c r="H663" i="5"/>
  <c r="I663" i="5"/>
  <c r="F664" i="5"/>
  <c r="G664" i="5"/>
  <c r="H664" i="5"/>
  <c r="I664" i="5"/>
  <c r="F665" i="5"/>
  <c r="G665" i="5"/>
  <c r="H665" i="5"/>
  <c r="I665" i="5"/>
  <c r="F666" i="5"/>
  <c r="G666" i="5"/>
  <c r="H666" i="5"/>
  <c r="I666" i="5"/>
  <c r="F667" i="5"/>
  <c r="G667" i="5"/>
  <c r="H667" i="5"/>
  <c r="I667" i="5"/>
  <c r="F668" i="5"/>
  <c r="G668" i="5"/>
  <c r="H668" i="5"/>
  <c r="I668" i="5"/>
  <c r="F669" i="5"/>
  <c r="G669" i="5"/>
  <c r="H669" i="5"/>
  <c r="I669" i="5"/>
  <c r="F670" i="5"/>
  <c r="G670" i="5"/>
  <c r="H670" i="5"/>
  <c r="I670" i="5"/>
  <c r="F671" i="5"/>
  <c r="G671" i="5"/>
  <c r="H671" i="5"/>
  <c r="I671" i="5"/>
  <c r="F672" i="5"/>
  <c r="G672" i="5"/>
  <c r="H672" i="5"/>
  <c r="I672" i="5"/>
  <c r="F673" i="5"/>
  <c r="G673" i="5"/>
  <c r="H673" i="5"/>
  <c r="I673" i="5"/>
  <c r="F674" i="5"/>
  <c r="G674" i="5"/>
  <c r="H674" i="5"/>
  <c r="I674" i="5"/>
  <c r="F675" i="5"/>
  <c r="G675" i="5"/>
  <c r="H675" i="5"/>
  <c r="I675" i="5"/>
  <c r="F676" i="5"/>
  <c r="G676" i="5"/>
  <c r="H676" i="5"/>
  <c r="I676" i="5"/>
  <c r="F677" i="5"/>
  <c r="G677" i="5"/>
  <c r="H677" i="5"/>
  <c r="I677" i="5"/>
  <c r="F678" i="5"/>
  <c r="G678" i="5"/>
  <c r="H678" i="5"/>
  <c r="I678" i="5"/>
  <c r="F679" i="5"/>
  <c r="G679" i="5"/>
  <c r="H679" i="5"/>
  <c r="I679" i="5"/>
  <c r="F680" i="5"/>
  <c r="G680" i="5"/>
  <c r="H680" i="5"/>
  <c r="I680" i="5"/>
  <c r="F681" i="5"/>
  <c r="G681" i="5"/>
  <c r="H681" i="5"/>
  <c r="I681" i="5"/>
  <c r="F682" i="5"/>
  <c r="G682" i="5"/>
  <c r="H682" i="5"/>
  <c r="I682" i="5"/>
  <c r="F683" i="5"/>
  <c r="G683" i="5"/>
  <c r="H683" i="5"/>
  <c r="I683" i="5"/>
  <c r="F684" i="5"/>
  <c r="G684" i="5"/>
  <c r="H684" i="5"/>
  <c r="I684" i="5"/>
  <c r="F685" i="5"/>
  <c r="G685" i="5"/>
  <c r="H685" i="5"/>
  <c r="I685" i="5"/>
  <c r="F686" i="5"/>
  <c r="G686" i="5"/>
  <c r="H686" i="5"/>
  <c r="I686" i="5"/>
  <c r="F687" i="5"/>
  <c r="G687" i="5"/>
  <c r="H687" i="5"/>
  <c r="I687" i="5"/>
  <c r="F688" i="5"/>
  <c r="G688" i="5"/>
  <c r="H688" i="5"/>
  <c r="I688" i="5"/>
  <c r="F689" i="5"/>
  <c r="G689" i="5"/>
  <c r="H689" i="5"/>
  <c r="I689" i="5"/>
  <c r="F690" i="5"/>
  <c r="G690" i="5"/>
  <c r="H690" i="5"/>
  <c r="I690" i="5"/>
  <c r="F691" i="5"/>
  <c r="G691" i="5"/>
  <c r="H691" i="5"/>
  <c r="I691" i="5"/>
  <c r="F692" i="5"/>
  <c r="G692" i="5"/>
  <c r="H692" i="5"/>
  <c r="I692" i="5"/>
  <c r="F693" i="5"/>
  <c r="G693" i="5"/>
  <c r="H693" i="5"/>
  <c r="I693" i="5"/>
  <c r="F694" i="5"/>
  <c r="G694" i="5"/>
  <c r="H694" i="5"/>
  <c r="I694" i="5"/>
  <c r="F695" i="5"/>
  <c r="G695" i="5"/>
  <c r="H695" i="5"/>
  <c r="I695" i="5"/>
  <c r="F696" i="5"/>
  <c r="G696" i="5"/>
  <c r="H696" i="5"/>
  <c r="I696" i="5"/>
  <c r="F697" i="5"/>
  <c r="G697" i="5"/>
  <c r="H697" i="5"/>
  <c r="I697" i="5"/>
  <c r="F698" i="5"/>
  <c r="G698" i="5"/>
  <c r="H698" i="5"/>
  <c r="I698" i="5"/>
  <c r="F699" i="5"/>
  <c r="G699" i="5"/>
  <c r="H699" i="5"/>
  <c r="I699" i="5"/>
  <c r="F700" i="5"/>
  <c r="G700" i="5"/>
  <c r="H700" i="5"/>
  <c r="I700" i="5"/>
  <c r="F701" i="5"/>
  <c r="G701" i="5"/>
  <c r="H701" i="5"/>
  <c r="I701" i="5"/>
  <c r="F702" i="5"/>
  <c r="G702" i="5"/>
  <c r="H702" i="5"/>
  <c r="I702" i="5"/>
  <c r="F703" i="5"/>
  <c r="G703" i="5"/>
  <c r="H703" i="5"/>
  <c r="I703" i="5"/>
  <c r="F704" i="5"/>
  <c r="G704" i="5"/>
  <c r="H704" i="5"/>
  <c r="I704" i="5"/>
  <c r="F705" i="5"/>
  <c r="G705" i="5"/>
  <c r="H705" i="5"/>
  <c r="I705" i="5"/>
  <c r="F706" i="5"/>
  <c r="G706" i="5"/>
  <c r="H706" i="5"/>
  <c r="I706" i="5"/>
  <c r="F707" i="5"/>
  <c r="G707" i="5"/>
  <c r="H707" i="5"/>
  <c r="I707" i="5"/>
  <c r="F708" i="5"/>
  <c r="G708" i="5"/>
  <c r="H708" i="5"/>
  <c r="I708" i="5"/>
  <c r="F709" i="5"/>
  <c r="G709" i="5"/>
  <c r="H709" i="5"/>
  <c r="I709" i="5"/>
  <c r="F710" i="5"/>
  <c r="G710" i="5"/>
  <c r="H710" i="5"/>
  <c r="I710" i="5"/>
  <c r="F711" i="5"/>
  <c r="G711" i="5"/>
  <c r="H711" i="5"/>
  <c r="I711" i="5"/>
  <c r="F712" i="5"/>
  <c r="G712" i="5"/>
  <c r="H712" i="5"/>
  <c r="I712" i="5"/>
  <c r="F713" i="5"/>
  <c r="G713" i="5"/>
  <c r="H713" i="5"/>
  <c r="I713" i="5"/>
  <c r="F714" i="5"/>
  <c r="G714" i="5"/>
  <c r="H714" i="5"/>
  <c r="I714" i="5"/>
  <c r="F715" i="5"/>
  <c r="G715" i="5"/>
  <c r="H715" i="5"/>
  <c r="I715" i="5"/>
  <c r="F716" i="5"/>
  <c r="G716" i="5"/>
  <c r="H716" i="5"/>
  <c r="I716" i="5"/>
  <c r="F717" i="5"/>
  <c r="G717" i="5"/>
  <c r="H717" i="5"/>
  <c r="I717" i="5"/>
  <c r="F718" i="5"/>
  <c r="G718" i="5"/>
  <c r="H718" i="5"/>
  <c r="I718" i="5"/>
  <c r="F719" i="5"/>
  <c r="G719" i="5"/>
  <c r="H719" i="5"/>
  <c r="I719" i="5"/>
  <c r="F720" i="5"/>
  <c r="G720" i="5"/>
  <c r="H720" i="5"/>
  <c r="I720" i="5"/>
  <c r="F721" i="5"/>
  <c r="G721" i="5"/>
  <c r="H721" i="5"/>
  <c r="I721" i="5"/>
  <c r="F722" i="5"/>
  <c r="G722" i="5"/>
  <c r="H722" i="5"/>
  <c r="I722" i="5"/>
  <c r="F723" i="5"/>
  <c r="G723" i="5"/>
  <c r="H723" i="5"/>
  <c r="I723" i="5"/>
  <c r="F724" i="5"/>
  <c r="G724" i="5"/>
  <c r="H724" i="5"/>
  <c r="I724" i="5"/>
  <c r="F725" i="5"/>
  <c r="G725" i="5"/>
  <c r="H725" i="5"/>
  <c r="I725" i="5"/>
  <c r="F726" i="5"/>
  <c r="G726" i="5"/>
  <c r="H726" i="5"/>
  <c r="I726" i="5"/>
  <c r="F727" i="5"/>
  <c r="G727" i="5"/>
  <c r="H727" i="5"/>
  <c r="I727" i="5"/>
  <c r="F728" i="5"/>
  <c r="G728" i="5"/>
  <c r="H728" i="5"/>
  <c r="I728" i="5"/>
  <c r="F729" i="5"/>
  <c r="G729" i="5"/>
  <c r="H729" i="5"/>
  <c r="I729" i="5"/>
  <c r="F730" i="5"/>
  <c r="G730" i="5"/>
  <c r="H730" i="5"/>
  <c r="I730" i="5"/>
  <c r="F731" i="5"/>
  <c r="G731" i="5"/>
  <c r="H731" i="5"/>
  <c r="I731" i="5"/>
  <c r="F732" i="5"/>
  <c r="G732" i="5"/>
  <c r="H732" i="5"/>
  <c r="I732" i="5"/>
  <c r="F733" i="5"/>
  <c r="G733" i="5"/>
  <c r="H733" i="5"/>
  <c r="I733" i="5"/>
  <c r="F734" i="5"/>
  <c r="G734" i="5"/>
  <c r="H734" i="5"/>
  <c r="I734" i="5"/>
  <c r="F735" i="5"/>
  <c r="G735" i="5"/>
  <c r="H735" i="5"/>
  <c r="I735" i="5"/>
  <c r="F736" i="5"/>
  <c r="G736" i="5"/>
  <c r="H736" i="5"/>
  <c r="I736" i="5"/>
  <c r="F737" i="5"/>
  <c r="G737" i="5"/>
  <c r="H737" i="5"/>
  <c r="I737" i="5"/>
  <c r="F738" i="5"/>
  <c r="G738" i="5"/>
  <c r="H738" i="5"/>
  <c r="I738" i="5"/>
  <c r="F739" i="5"/>
  <c r="G739" i="5"/>
  <c r="H739" i="5"/>
  <c r="I739" i="5"/>
  <c r="F740" i="5"/>
  <c r="G740" i="5"/>
  <c r="H740" i="5"/>
  <c r="I740" i="5"/>
  <c r="F741" i="5"/>
  <c r="G741" i="5"/>
  <c r="H741" i="5"/>
  <c r="I741" i="5"/>
  <c r="F742" i="5"/>
  <c r="G742" i="5"/>
  <c r="H742" i="5"/>
  <c r="I742" i="5"/>
  <c r="F743" i="5"/>
  <c r="G743" i="5"/>
  <c r="H743" i="5"/>
  <c r="I743" i="5"/>
  <c r="F744" i="5"/>
  <c r="G744" i="5"/>
  <c r="H744" i="5"/>
  <c r="I744" i="5"/>
  <c r="F745" i="5"/>
  <c r="G745" i="5"/>
  <c r="H745" i="5"/>
  <c r="I745" i="5"/>
  <c r="F746" i="5"/>
  <c r="G746" i="5"/>
  <c r="H746" i="5"/>
  <c r="I746" i="5"/>
  <c r="F747" i="5"/>
  <c r="G747" i="5"/>
  <c r="H747" i="5"/>
  <c r="I747" i="5"/>
  <c r="F748" i="5"/>
  <c r="G748" i="5"/>
  <c r="H748" i="5"/>
  <c r="I748" i="5"/>
  <c r="F749" i="5"/>
  <c r="G749" i="5"/>
  <c r="H749" i="5"/>
  <c r="I749" i="5"/>
  <c r="F750" i="5"/>
  <c r="G750" i="5"/>
  <c r="H750" i="5"/>
  <c r="I750" i="5"/>
  <c r="F751" i="5"/>
  <c r="G751" i="5"/>
  <c r="H751" i="5"/>
  <c r="I751" i="5"/>
  <c r="F752" i="5"/>
  <c r="G752" i="5"/>
  <c r="H752" i="5"/>
  <c r="I752" i="5"/>
  <c r="F753" i="5"/>
  <c r="G753" i="5"/>
  <c r="H753" i="5"/>
  <c r="I753" i="5"/>
  <c r="F754" i="5"/>
  <c r="G754" i="5"/>
  <c r="H754" i="5"/>
  <c r="I754" i="5"/>
  <c r="F755" i="5"/>
  <c r="G755" i="5"/>
  <c r="H755" i="5"/>
  <c r="I755" i="5"/>
  <c r="F756" i="5"/>
  <c r="G756" i="5"/>
  <c r="H756" i="5"/>
  <c r="I756" i="5"/>
  <c r="F757" i="5"/>
  <c r="G757" i="5"/>
  <c r="H757" i="5"/>
  <c r="I757" i="5"/>
  <c r="F758" i="5"/>
  <c r="G758" i="5"/>
  <c r="H758" i="5"/>
  <c r="I758" i="5"/>
  <c r="F759" i="5"/>
  <c r="G759" i="5"/>
  <c r="H759" i="5"/>
  <c r="I759" i="5"/>
  <c r="F760" i="5"/>
  <c r="G760" i="5"/>
  <c r="H760" i="5"/>
  <c r="I760" i="5"/>
  <c r="F761" i="5"/>
  <c r="G761" i="5"/>
  <c r="H761" i="5"/>
  <c r="I761" i="5"/>
  <c r="F762" i="5"/>
  <c r="G762" i="5"/>
  <c r="H762" i="5"/>
  <c r="I762" i="5"/>
  <c r="F763" i="5"/>
  <c r="G763" i="5"/>
  <c r="H763" i="5"/>
  <c r="I763" i="5"/>
  <c r="F764" i="5"/>
  <c r="G764" i="5"/>
  <c r="H764" i="5"/>
  <c r="I764" i="5"/>
  <c r="F765" i="5"/>
  <c r="G765" i="5"/>
  <c r="H765" i="5"/>
  <c r="I765" i="5"/>
  <c r="F766" i="5"/>
  <c r="G766" i="5"/>
  <c r="H766" i="5"/>
  <c r="I766" i="5"/>
  <c r="F767" i="5"/>
  <c r="G767" i="5"/>
  <c r="H767" i="5"/>
  <c r="I767" i="5"/>
  <c r="F768" i="5"/>
  <c r="G768" i="5"/>
  <c r="H768" i="5"/>
  <c r="I768" i="5"/>
  <c r="F769" i="5"/>
  <c r="G769" i="5"/>
  <c r="H769" i="5"/>
  <c r="I769" i="5"/>
  <c r="F770" i="5"/>
  <c r="G770" i="5"/>
  <c r="H770" i="5"/>
  <c r="I770" i="5"/>
  <c r="F771" i="5"/>
  <c r="G771" i="5"/>
  <c r="H771" i="5"/>
  <c r="I771" i="5"/>
  <c r="F772" i="5"/>
  <c r="G772" i="5"/>
  <c r="H772" i="5"/>
  <c r="I772" i="5"/>
  <c r="F773" i="5"/>
  <c r="G773" i="5"/>
  <c r="H773" i="5"/>
  <c r="I773" i="5"/>
  <c r="F774" i="5"/>
  <c r="G774" i="5"/>
  <c r="H774" i="5"/>
  <c r="I774" i="5"/>
  <c r="F775" i="5"/>
  <c r="G775" i="5"/>
  <c r="H775" i="5"/>
  <c r="I775" i="5"/>
  <c r="F776" i="5"/>
  <c r="G776" i="5"/>
  <c r="H776" i="5"/>
  <c r="I776" i="5"/>
  <c r="F777" i="5"/>
  <c r="G777" i="5"/>
  <c r="H777" i="5"/>
  <c r="I777" i="5"/>
  <c r="F778" i="5"/>
  <c r="G778" i="5"/>
  <c r="H778" i="5"/>
  <c r="I778" i="5"/>
  <c r="F779" i="5"/>
  <c r="G779" i="5"/>
  <c r="H779" i="5"/>
  <c r="I779" i="5"/>
  <c r="F780" i="5"/>
  <c r="G780" i="5"/>
  <c r="H780" i="5"/>
  <c r="I780" i="5"/>
  <c r="F781" i="5"/>
  <c r="G781" i="5"/>
  <c r="H781" i="5"/>
  <c r="I781" i="5"/>
  <c r="F782" i="5"/>
  <c r="G782" i="5"/>
  <c r="H782" i="5"/>
  <c r="I782" i="5"/>
  <c r="F783" i="5"/>
  <c r="G783" i="5"/>
  <c r="H783" i="5"/>
  <c r="I783" i="5"/>
  <c r="F784" i="5"/>
  <c r="G784" i="5"/>
  <c r="H784" i="5"/>
  <c r="I784" i="5"/>
  <c r="F785" i="5"/>
  <c r="G785" i="5"/>
  <c r="H785" i="5"/>
  <c r="I785" i="5"/>
  <c r="F786" i="5"/>
  <c r="G786" i="5"/>
  <c r="H786" i="5"/>
  <c r="I786" i="5"/>
  <c r="F787" i="5"/>
  <c r="G787" i="5"/>
  <c r="H787" i="5"/>
  <c r="I787" i="5"/>
  <c r="F788" i="5"/>
  <c r="G788" i="5"/>
  <c r="H788" i="5"/>
  <c r="I788" i="5"/>
  <c r="F789" i="5"/>
  <c r="G789" i="5"/>
  <c r="H789" i="5"/>
  <c r="I789" i="5"/>
  <c r="F790" i="5"/>
  <c r="G790" i="5"/>
  <c r="H790" i="5"/>
  <c r="I790" i="5"/>
  <c r="F791" i="5"/>
  <c r="G791" i="5"/>
  <c r="H791" i="5"/>
  <c r="I791" i="5"/>
  <c r="F792" i="5"/>
  <c r="G792" i="5"/>
  <c r="H792" i="5"/>
  <c r="I792" i="5"/>
  <c r="F793" i="5"/>
  <c r="G793" i="5"/>
  <c r="H793" i="5"/>
  <c r="I793" i="5"/>
  <c r="F794" i="5"/>
  <c r="G794" i="5"/>
  <c r="H794" i="5"/>
  <c r="I794" i="5"/>
  <c r="F795" i="5"/>
  <c r="G795" i="5"/>
  <c r="H795" i="5"/>
  <c r="I795" i="5"/>
  <c r="F796" i="5"/>
  <c r="G796" i="5"/>
  <c r="H796" i="5"/>
  <c r="I796" i="5"/>
  <c r="F797" i="5"/>
  <c r="G797" i="5"/>
  <c r="H797" i="5"/>
  <c r="I797" i="5"/>
  <c r="F798" i="5"/>
  <c r="G798" i="5"/>
  <c r="H798" i="5"/>
  <c r="I798" i="5"/>
  <c r="F799" i="5"/>
  <c r="G799" i="5"/>
  <c r="H799" i="5"/>
  <c r="I799" i="5"/>
  <c r="F800" i="5"/>
  <c r="G800" i="5"/>
  <c r="H800" i="5"/>
  <c r="I800" i="5"/>
  <c r="F801" i="5"/>
  <c r="G801" i="5"/>
  <c r="H801" i="5"/>
  <c r="I801" i="5"/>
  <c r="F802" i="5"/>
  <c r="G802" i="5"/>
  <c r="H802" i="5"/>
  <c r="I802" i="5"/>
  <c r="F803" i="5"/>
  <c r="G803" i="5"/>
  <c r="H803" i="5"/>
  <c r="I803" i="5"/>
  <c r="F804" i="5"/>
  <c r="G804" i="5"/>
  <c r="H804" i="5"/>
  <c r="I804" i="5"/>
  <c r="F805" i="5"/>
  <c r="G805" i="5"/>
  <c r="H805" i="5"/>
  <c r="I805" i="5"/>
  <c r="F806" i="5"/>
  <c r="G806" i="5"/>
  <c r="H806" i="5"/>
  <c r="I806" i="5"/>
  <c r="F807" i="5"/>
  <c r="G807" i="5"/>
  <c r="H807" i="5"/>
  <c r="I807" i="5"/>
  <c r="F808" i="5"/>
  <c r="G808" i="5"/>
  <c r="H808" i="5"/>
  <c r="I808" i="5"/>
  <c r="F809" i="5"/>
  <c r="G809" i="5"/>
  <c r="H809" i="5"/>
  <c r="I809" i="5"/>
  <c r="F810" i="5"/>
  <c r="G810" i="5"/>
  <c r="H810" i="5"/>
  <c r="I810" i="5"/>
  <c r="F811" i="5"/>
  <c r="G811" i="5"/>
  <c r="H811" i="5"/>
  <c r="I811" i="5"/>
  <c r="F812" i="5"/>
  <c r="G812" i="5"/>
  <c r="H812" i="5"/>
  <c r="I812" i="5"/>
  <c r="F813" i="5"/>
  <c r="G813" i="5"/>
  <c r="H813" i="5"/>
  <c r="I813" i="5"/>
  <c r="F814" i="5"/>
  <c r="G814" i="5"/>
  <c r="H814" i="5"/>
  <c r="I814" i="5"/>
  <c r="F815" i="5"/>
  <c r="G815" i="5"/>
  <c r="H815" i="5"/>
  <c r="I815" i="5"/>
  <c r="F816" i="5"/>
  <c r="G816" i="5"/>
  <c r="H816" i="5"/>
  <c r="I816" i="5"/>
  <c r="F817" i="5"/>
  <c r="G817" i="5"/>
  <c r="H817" i="5"/>
  <c r="I817" i="5"/>
  <c r="F818" i="5"/>
  <c r="G818" i="5"/>
  <c r="H818" i="5"/>
  <c r="I818" i="5"/>
  <c r="F819" i="5"/>
  <c r="G819" i="5"/>
  <c r="H819" i="5"/>
  <c r="I819" i="5"/>
  <c r="F820" i="5"/>
  <c r="G820" i="5"/>
  <c r="H820" i="5"/>
  <c r="I820" i="5"/>
  <c r="F821" i="5"/>
  <c r="G821" i="5"/>
  <c r="H821" i="5"/>
  <c r="I821" i="5"/>
  <c r="F822" i="5"/>
  <c r="G822" i="5"/>
  <c r="H822" i="5"/>
  <c r="I822" i="5"/>
  <c r="F823" i="5"/>
  <c r="G823" i="5"/>
  <c r="H823" i="5"/>
  <c r="I823" i="5"/>
  <c r="F824" i="5"/>
  <c r="G824" i="5"/>
  <c r="H824" i="5"/>
  <c r="I824" i="5"/>
  <c r="F825" i="5"/>
  <c r="G825" i="5"/>
  <c r="H825" i="5"/>
  <c r="I825" i="5"/>
  <c r="F826" i="5"/>
  <c r="G826" i="5"/>
  <c r="H826" i="5"/>
  <c r="I826" i="5"/>
  <c r="F827" i="5"/>
  <c r="G827" i="5"/>
  <c r="H827" i="5"/>
  <c r="I827" i="5"/>
  <c r="F828" i="5"/>
  <c r="G828" i="5"/>
  <c r="H828" i="5"/>
  <c r="I828" i="5"/>
  <c r="F829" i="5"/>
  <c r="G829" i="5"/>
  <c r="H829" i="5"/>
  <c r="I829" i="5"/>
  <c r="F830" i="5"/>
  <c r="G830" i="5"/>
  <c r="H830" i="5"/>
  <c r="I830" i="5"/>
  <c r="F831" i="5"/>
  <c r="G831" i="5"/>
  <c r="H831" i="5"/>
  <c r="I831" i="5"/>
  <c r="F832" i="5"/>
  <c r="G832" i="5"/>
  <c r="H832" i="5"/>
  <c r="I832" i="5"/>
  <c r="F833" i="5"/>
  <c r="G833" i="5"/>
  <c r="H833" i="5"/>
  <c r="I833" i="5"/>
  <c r="F834" i="5"/>
  <c r="G834" i="5"/>
  <c r="H834" i="5"/>
  <c r="I834" i="5"/>
  <c r="F835" i="5"/>
  <c r="G835" i="5"/>
  <c r="H835" i="5"/>
  <c r="I835" i="5"/>
  <c r="F836" i="5"/>
  <c r="G836" i="5"/>
  <c r="H836" i="5"/>
  <c r="I836" i="5"/>
  <c r="F837" i="5"/>
  <c r="G837" i="5"/>
  <c r="H837" i="5"/>
  <c r="I837" i="5"/>
  <c r="F838" i="5"/>
  <c r="G838" i="5"/>
  <c r="H838" i="5"/>
  <c r="I838" i="5"/>
  <c r="F839" i="5"/>
  <c r="G839" i="5"/>
  <c r="H839" i="5"/>
  <c r="I839" i="5"/>
  <c r="F840" i="5"/>
  <c r="G840" i="5"/>
  <c r="H840" i="5"/>
  <c r="I840" i="5"/>
  <c r="F841" i="5"/>
  <c r="G841" i="5"/>
  <c r="H841" i="5"/>
  <c r="I841" i="5"/>
  <c r="F842" i="5"/>
  <c r="G842" i="5"/>
  <c r="H842" i="5"/>
  <c r="I842" i="5"/>
  <c r="F843" i="5"/>
  <c r="G843" i="5"/>
  <c r="H843" i="5"/>
  <c r="I843" i="5"/>
  <c r="F844" i="5"/>
  <c r="G844" i="5"/>
  <c r="H844" i="5"/>
  <c r="I844" i="5"/>
  <c r="F845" i="5"/>
  <c r="G845" i="5"/>
  <c r="H845" i="5"/>
  <c r="I845" i="5"/>
  <c r="F846" i="5"/>
  <c r="G846" i="5"/>
  <c r="H846" i="5"/>
  <c r="I846" i="5"/>
  <c r="F847" i="5"/>
  <c r="G847" i="5"/>
  <c r="H847" i="5"/>
  <c r="I847" i="5"/>
  <c r="F848" i="5"/>
  <c r="G848" i="5"/>
  <c r="H848" i="5"/>
  <c r="I848" i="5"/>
  <c r="F849" i="5"/>
  <c r="G849" i="5"/>
  <c r="H849" i="5"/>
  <c r="I849" i="5"/>
  <c r="F850" i="5"/>
  <c r="G850" i="5"/>
  <c r="H850" i="5"/>
  <c r="I850" i="5"/>
  <c r="F851" i="5"/>
  <c r="G851" i="5"/>
  <c r="H851" i="5"/>
  <c r="I851" i="5"/>
  <c r="F852" i="5"/>
  <c r="G852" i="5"/>
  <c r="H852" i="5"/>
  <c r="I852" i="5"/>
  <c r="F853" i="5"/>
  <c r="G853" i="5"/>
  <c r="H853" i="5"/>
  <c r="I853" i="5"/>
  <c r="F854" i="5"/>
  <c r="G854" i="5"/>
  <c r="H854" i="5"/>
  <c r="I854" i="5"/>
  <c r="F855" i="5"/>
  <c r="G855" i="5"/>
  <c r="H855" i="5"/>
  <c r="I855" i="5"/>
  <c r="F856" i="5"/>
  <c r="G856" i="5"/>
  <c r="H856" i="5"/>
  <c r="I856" i="5"/>
  <c r="F857" i="5"/>
  <c r="G857" i="5"/>
  <c r="H857" i="5"/>
  <c r="I857" i="5"/>
  <c r="F858" i="5"/>
  <c r="G858" i="5"/>
  <c r="H858" i="5"/>
  <c r="I858" i="5"/>
  <c r="F859" i="5"/>
  <c r="G859" i="5"/>
  <c r="H859" i="5"/>
  <c r="I859" i="5"/>
  <c r="F860" i="5"/>
  <c r="G860" i="5"/>
  <c r="H860" i="5"/>
  <c r="I860" i="5"/>
  <c r="F861" i="5"/>
  <c r="G861" i="5"/>
  <c r="H861" i="5"/>
  <c r="I861" i="5"/>
  <c r="F862" i="5"/>
  <c r="G862" i="5"/>
  <c r="H862" i="5"/>
  <c r="I862" i="5"/>
  <c r="F863" i="5"/>
  <c r="G863" i="5"/>
  <c r="H863" i="5"/>
  <c r="I863" i="5"/>
  <c r="F864" i="5"/>
  <c r="G864" i="5"/>
  <c r="H864" i="5"/>
  <c r="I864" i="5"/>
  <c r="F865" i="5"/>
  <c r="G865" i="5"/>
  <c r="H865" i="5"/>
  <c r="I865" i="5"/>
  <c r="F866" i="5"/>
  <c r="G866" i="5"/>
  <c r="H866" i="5"/>
  <c r="I866" i="5"/>
  <c r="F867" i="5"/>
  <c r="G867" i="5"/>
  <c r="H867" i="5"/>
  <c r="I867" i="5"/>
  <c r="F868" i="5"/>
  <c r="G868" i="5"/>
  <c r="H868" i="5"/>
  <c r="I868" i="5"/>
  <c r="F869" i="5"/>
  <c r="G869" i="5"/>
  <c r="H869" i="5"/>
  <c r="I869" i="5"/>
  <c r="F870" i="5"/>
  <c r="G870" i="5"/>
  <c r="H870" i="5"/>
  <c r="I870" i="5"/>
  <c r="F871" i="5"/>
  <c r="G871" i="5"/>
  <c r="H871" i="5"/>
  <c r="I871" i="5"/>
  <c r="F872" i="5"/>
  <c r="G872" i="5"/>
  <c r="H872" i="5"/>
  <c r="I872" i="5"/>
  <c r="F873" i="5"/>
  <c r="G873" i="5"/>
  <c r="H873" i="5"/>
  <c r="I873" i="5"/>
  <c r="F874" i="5"/>
  <c r="G874" i="5"/>
  <c r="H874" i="5"/>
  <c r="I874" i="5"/>
  <c r="F875" i="5"/>
  <c r="G875" i="5"/>
  <c r="H875" i="5"/>
  <c r="I875" i="5"/>
  <c r="F876" i="5"/>
  <c r="G876" i="5"/>
  <c r="H876" i="5"/>
  <c r="I876" i="5"/>
  <c r="F877" i="5"/>
  <c r="G877" i="5"/>
  <c r="H877" i="5"/>
  <c r="I877" i="5"/>
  <c r="F878" i="5"/>
  <c r="G878" i="5"/>
  <c r="H878" i="5"/>
  <c r="I878" i="5"/>
  <c r="F879" i="5"/>
  <c r="G879" i="5"/>
  <c r="H879" i="5"/>
  <c r="I879" i="5"/>
  <c r="F880" i="5"/>
  <c r="G880" i="5"/>
  <c r="H880" i="5"/>
  <c r="I880" i="5"/>
  <c r="F881" i="5"/>
  <c r="G881" i="5"/>
  <c r="H881" i="5"/>
  <c r="I881" i="5"/>
  <c r="F882" i="5"/>
  <c r="G882" i="5"/>
  <c r="H882" i="5"/>
  <c r="I882" i="5"/>
  <c r="F883" i="5"/>
  <c r="G883" i="5"/>
  <c r="H883" i="5"/>
  <c r="I883" i="5"/>
  <c r="F884" i="5"/>
  <c r="G884" i="5"/>
  <c r="H884" i="5"/>
  <c r="I884" i="5"/>
  <c r="F885" i="5"/>
  <c r="G885" i="5"/>
  <c r="H885" i="5"/>
  <c r="I885" i="5"/>
  <c r="F886" i="5"/>
  <c r="G886" i="5"/>
  <c r="H886" i="5"/>
  <c r="I886" i="5"/>
  <c r="F887" i="5"/>
  <c r="G887" i="5"/>
  <c r="H887" i="5"/>
  <c r="I887" i="5"/>
  <c r="F888" i="5"/>
  <c r="G888" i="5"/>
  <c r="H888" i="5"/>
  <c r="I888" i="5"/>
  <c r="F889" i="5"/>
  <c r="G889" i="5"/>
  <c r="H889" i="5"/>
  <c r="I889" i="5"/>
  <c r="F890" i="5"/>
  <c r="G890" i="5"/>
  <c r="H890" i="5"/>
  <c r="I890" i="5"/>
  <c r="F891" i="5"/>
  <c r="G891" i="5"/>
  <c r="H891" i="5"/>
  <c r="I891" i="5"/>
  <c r="F892" i="5"/>
  <c r="G892" i="5"/>
  <c r="H892" i="5"/>
  <c r="I892" i="5"/>
  <c r="F893" i="5"/>
  <c r="G893" i="5"/>
  <c r="H893" i="5"/>
  <c r="I893" i="5"/>
  <c r="F894" i="5"/>
  <c r="G894" i="5"/>
  <c r="H894" i="5"/>
  <c r="I894" i="5"/>
  <c r="F895" i="5"/>
  <c r="G895" i="5"/>
  <c r="H895" i="5"/>
  <c r="I895" i="5"/>
  <c r="F896" i="5"/>
  <c r="G896" i="5"/>
  <c r="H896" i="5"/>
  <c r="I896" i="5"/>
  <c r="F897" i="5"/>
  <c r="G897" i="5"/>
  <c r="H897" i="5"/>
  <c r="I897" i="5"/>
  <c r="F898" i="5"/>
  <c r="G898" i="5"/>
  <c r="H898" i="5"/>
  <c r="I898" i="5"/>
  <c r="F899" i="5"/>
  <c r="G899" i="5"/>
  <c r="H899" i="5"/>
  <c r="I899" i="5"/>
  <c r="F900" i="5"/>
  <c r="G900" i="5"/>
  <c r="H900" i="5"/>
  <c r="I900" i="5"/>
  <c r="F901" i="5"/>
  <c r="G901" i="5"/>
  <c r="H901" i="5"/>
  <c r="I901" i="5"/>
  <c r="F902" i="5"/>
  <c r="G902" i="5"/>
  <c r="H902" i="5"/>
  <c r="I902" i="5"/>
  <c r="F903" i="5"/>
  <c r="G903" i="5"/>
  <c r="H903" i="5"/>
  <c r="I903" i="5"/>
  <c r="F904" i="5"/>
  <c r="G904" i="5"/>
  <c r="H904" i="5"/>
  <c r="I904" i="5"/>
  <c r="F905" i="5"/>
  <c r="G905" i="5"/>
  <c r="H905" i="5"/>
  <c r="I905" i="5"/>
  <c r="F906" i="5"/>
  <c r="G906" i="5"/>
  <c r="H906" i="5"/>
  <c r="I906" i="5"/>
  <c r="F907" i="5"/>
  <c r="G907" i="5"/>
  <c r="H907" i="5"/>
  <c r="I907" i="5"/>
  <c r="F908" i="5"/>
  <c r="G908" i="5"/>
  <c r="H908" i="5"/>
  <c r="I908" i="5"/>
  <c r="F909" i="5"/>
  <c r="G909" i="5"/>
  <c r="H909" i="5"/>
  <c r="I909" i="5"/>
  <c r="F910" i="5"/>
  <c r="G910" i="5"/>
  <c r="H910" i="5"/>
  <c r="I910" i="5"/>
  <c r="F911" i="5"/>
  <c r="G911" i="5"/>
  <c r="H911" i="5"/>
  <c r="I911" i="5"/>
  <c r="F912" i="5"/>
  <c r="G912" i="5"/>
  <c r="H912" i="5"/>
  <c r="I912" i="5"/>
  <c r="F913" i="5"/>
  <c r="G913" i="5"/>
  <c r="H913" i="5"/>
  <c r="I913" i="5"/>
  <c r="F914" i="5"/>
  <c r="G914" i="5"/>
  <c r="H914" i="5"/>
  <c r="I914" i="5"/>
  <c r="F915" i="5"/>
  <c r="G915" i="5"/>
  <c r="H915" i="5"/>
  <c r="I915" i="5"/>
  <c r="F916" i="5"/>
  <c r="G916" i="5"/>
  <c r="H916" i="5"/>
  <c r="I916" i="5"/>
  <c r="F917" i="5"/>
  <c r="G917" i="5"/>
  <c r="H917" i="5"/>
  <c r="I917" i="5"/>
  <c r="F918" i="5"/>
  <c r="G918" i="5"/>
  <c r="H918" i="5"/>
  <c r="I918" i="5"/>
  <c r="F919" i="5"/>
  <c r="G919" i="5"/>
  <c r="H919" i="5"/>
  <c r="I919" i="5"/>
  <c r="F920" i="5"/>
  <c r="G920" i="5"/>
  <c r="H920" i="5"/>
  <c r="I920" i="5"/>
  <c r="F921" i="5"/>
  <c r="G921" i="5"/>
  <c r="H921" i="5"/>
  <c r="I921" i="5"/>
  <c r="F922" i="5"/>
  <c r="G922" i="5"/>
  <c r="H922" i="5"/>
  <c r="I922" i="5"/>
  <c r="F923" i="5"/>
  <c r="G923" i="5"/>
  <c r="H923" i="5"/>
  <c r="I923" i="5"/>
  <c r="F924" i="5"/>
  <c r="G924" i="5"/>
  <c r="H924" i="5"/>
  <c r="I924" i="5"/>
  <c r="F925" i="5"/>
  <c r="G925" i="5"/>
  <c r="H925" i="5"/>
  <c r="I925" i="5"/>
  <c r="F926" i="5"/>
  <c r="G926" i="5"/>
  <c r="H926" i="5"/>
  <c r="I926" i="5"/>
  <c r="F927" i="5"/>
  <c r="G927" i="5"/>
  <c r="H927" i="5"/>
  <c r="I927" i="5"/>
  <c r="F928" i="5"/>
  <c r="G928" i="5"/>
  <c r="H928" i="5"/>
  <c r="I928" i="5"/>
  <c r="F929" i="5"/>
  <c r="G929" i="5"/>
  <c r="H929" i="5"/>
  <c r="I929" i="5"/>
  <c r="F930" i="5"/>
  <c r="G930" i="5"/>
  <c r="H930" i="5"/>
  <c r="I930" i="5"/>
  <c r="F931" i="5"/>
  <c r="G931" i="5"/>
  <c r="H931" i="5"/>
  <c r="I931" i="5"/>
  <c r="F932" i="5"/>
  <c r="G932" i="5"/>
  <c r="H932" i="5"/>
  <c r="I932" i="5"/>
  <c r="F933" i="5"/>
  <c r="G933" i="5"/>
  <c r="H933" i="5"/>
  <c r="I933" i="5"/>
  <c r="F934" i="5"/>
  <c r="G934" i="5"/>
  <c r="H934" i="5"/>
  <c r="I934" i="5"/>
  <c r="F935" i="5"/>
  <c r="G935" i="5"/>
  <c r="H935" i="5"/>
  <c r="I935" i="5"/>
  <c r="F936" i="5"/>
  <c r="G936" i="5"/>
  <c r="H936" i="5"/>
  <c r="I936" i="5"/>
  <c r="F937" i="5"/>
  <c r="G937" i="5"/>
  <c r="H937" i="5"/>
  <c r="I937" i="5"/>
  <c r="F938" i="5"/>
  <c r="G938" i="5"/>
  <c r="H938" i="5"/>
  <c r="I938" i="5"/>
  <c r="F939" i="5"/>
  <c r="G939" i="5"/>
  <c r="H939" i="5"/>
  <c r="I939" i="5"/>
  <c r="F940" i="5"/>
  <c r="G940" i="5"/>
  <c r="H940" i="5"/>
  <c r="I940" i="5"/>
  <c r="F941" i="5"/>
  <c r="G941" i="5"/>
  <c r="H941" i="5"/>
  <c r="I941" i="5"/>
  <c r="F942" i="5"/>
  <c r="G942" i="5"/>
  <c r="H942" i="5"/>
  <c r="I942" i="5"/>
  <c r="F943" i="5"/>
  <c r="G943" i="5"/>
  <c r="H943" i="5"/>
  <c r="I943" i="5"/>
  <c r="F944" i="5"/>
  <c r="G944" i="5"/>
  <c r="H944" i="5"/>
  <c r="I944" i="5"/>
  <c r="F945" i="5"/>
  <c r="G945" i="5"/>
  <c r="H945" i="5"/>
  <c r="I945" i="5"/>
  <c r="F946" i="5"/>
  <c r="G946" i="5"/>
  <c r="H946" i="5"/>
  <c r="I946" i="5"/>
  <c r="F947" i="5"/>
  <c r="G947" i="5"/>
  <c r="H947" i="5"/>
  <c r="I947" i="5"/>
  <c r="F948" i="5"/>
  <c r="G948" i="5"/>
  <c r="H948" i="5"/>
  <c r="I948" i="5"/>
  <c r="F949" i="5"/>
  <c r="G949" i="5"/>
  <c r="H949" i="5"/>
  <c r="I949" i="5"/>
  <c r="F950" i="5"/>
  <c r="G950" i="5"/>
  <c r="H950" i="5"/>
  <c r="I950" i="5"/>
  <c r="F951" i="5"/>
  <c r="G951" i="5"/>
  <c r="H951" i="5"/>
  <c r="I951" i="5"/>
  <c r="F952" i="5"/>
  <c r="G952" i="5"/>
  <c r="H952" i="5"/>
  <c r="I952" i="5"/>
  <c r="F953" i="5"/>
  <c r="G953" i="5"/>
  <c r="H953" i="5"/>
  <c r="I953" i="5"/>
  <c r="F954" i="5"/>
  <c r="G954" i="5"/>
  <c r="H954" i="5"/>
  <c r="I954" i="5"/>
  <c r="F955" i="5"/>
  <c r="G955" i="5"/>
  <c r="H955" i="5"/>
  <c r="I955" i="5"/>
  <c r="F956" i="5"/>
  <c r="G956" i="5"/>
  <c r="H956" i="5"/>
  <c r="I956" i="5"/>
  <c r="F957" i="5"/>
  <c r="G957" i="5"/>
  <c r="H957" i="5"/>
  <c r="I957" i="5"/>
  <c r="F958" i="5"/>
  <c r="G958" i="5"/>
  <c r="H958" i="5"/>
  <c r="I958" i="5"/>
  <c r="F959" i="5"/>
  <c r="G959" i="5"/>
  <c r="H959" i="5"/>
  <c r="I959" i="5"/>
  <c r="F960" i="5"/>
  <c r="G960" i="5"/>
  <c r="H960" i="5"/>
  <c r="I960" i="5"/>
  <c r="F961" i="5"/>
  <c r="G961" i="5"/>
  <c r="H961" i="5"/>
  <c r="I961" i="5"/>
  <c r="F962" i="5"/>
  <c r="G962" i="5"/>
  <c r="H962" i="5"/>
  <c r="I962" i="5"/>
  <c r="F963" i="5"/>
  <c r="G963" i="5"/>
  <c r="H963" i="5"/>
  <c r="I963" i="5"/>
  <c r="F964" i="5"/>
  <c r="G964" i="5"/>
  <c r="H964" i="5"/>
  <c r="I964" i="5"/>
  <c r="F965" i="5"/>
  <c r="G965" i="5"/>
  <c r="H965" i="5"/>
  <c r="I965" i="5"/>
  <c r="F966" i="5"/>
  <c r="G966" i="5"/>
  <c r="H966" i="5"/>
  <c r="I966" i="5"/>
  <c r="F967" i="5"/>
  <c r="G967" i="5"/>
  <c r="H967" i="5"/>
  <c r="I967" i="5"/>
  <c r="F968" i="5"/>
  <c r="G968" i="5"/>
  <c r="H968" i="5"/>
  <c r="I968" i="5"/>
  <c r="F969" i="5"/>
  <c r="G969" i="5"/>
  <c r="H969" i="5"/>
  <c r="I969" i="5"/>
  <c r="F970" i="5"/>
  <c r="G970" i="5"/>
  <c r="H970" i="5"/>
  <c r="I970" i="5"/>
  <c r="F971" i="5"/>
  <c r="G971" i="5"/>
  <c r="H971" i="5"/>
  <c r="I971" i="5"/>
  <c r="F972" i="5"/>
  <c r="G972" i="5"/>
  <c r="H972" i="5"/>
  <c r="I972" i="5"/>
  <c r="F973" i="5"/>
  <c r="G973" i="5"/>
  <c r="H973" i="5"/>
  <c r="I973" i="5"/>
  <c r="F974" i="5"/>
  <c r="G974" i="5"/>
  <c r="H974" i="5"/>
  <c r="I974" i="5"/>
  <c r="F975" i="5"/>
  <c r="G975" i="5"/>
  <c r="H975" i="5"/>
  <c r="I975" i="5"/>
  <c r="F976" i="5"/>
  <c r="G976" i="5"/>
  <c r="H976" i="5"/>
  <c r="I976" i="5"/>
  <c r="F977" i="5"/>
  <c r="G977" i="5"/>
  <c r="H977" i="5"/>
  <c r="I977" i="5"/>
  <c r="F978" i="5"/>
  <c r="G978" i="5"/>
  <c r="H978" i="5"/>
  <c r="I978" i="5"/>
  <c r="F979" i="5"/>
  <c r="G979" i="5"/>
  <c r="H979" i="5"/>
  <c r="I979" i="5"/>
  <c r="F980" i="5"/>
  <c r="G980" i="5"/>
  <c r="H980" i="5"/>
  <c r="I980" i="5"/>
  <c r="F981" i="5"/>
  <c r="G981" i="5"/>
  <c r="H981" i="5"/>
  <c r="I981" i="5"/>
  <c r="F982" i="5"/>
  <c r="G982" i="5"/>
  <c r="H982" i="5"/>
  <c r="I982" i="5"/>
  <c r="F983" i="5"/>
  <c r="G983" i="5"/>
  <c r="H983" i="5"/>
  <c r="I983" i="5"/>
  <c r="F984" i="5"/>
  <c r="G984" i="5"/>
  <c r="H984" i="5"/>
  <c r="I984" i="5"/>
  <c r="F985" i="5"/>
  <c r="G985" i="5"/>
  <c r="H985" i="5"/>
  <c r="I985" i="5"/>
  <c r="F986" i="5"/>
  <c r="G986" i="5"/>
  <c r="H986" i="5"/>
  <c r="I986" i="5"/>
  <c r="F987" i="5"/>
  <c r="G987" i="5"/>
  <c r="H987" i="5"/>
  <c r="I987" i="5"/>
  <c r="F988" i="5"/>
  <c r="G988" i="5"/>
  <c r="H988" i="5"/>
  <c r="I988" i="5"/>
  <c r="F989" i="5"/>
  <c r="G989" i="5"/>
  <c r="H989" i="5"/>
  <c r="I989" i="5"/>
  <c r="F990" i="5"/>
  <c r="G990" i="5"/>
  <c r="H990" i="5"/>
  <c r="I990" i="5"/>
  <c r="F991" i="5"/>
  <c r="G991" i="5"/>
  <c r="H991" i="5"/>
  <c r="I991" i="5"/>
  <c r="F992" i="5"/>
  <c r="G992" i="5"/>
  <c r="H992" i="5"/>
  <c r="I992" i="5"/>
  <c r="F993" i="5"/>
  <c r="G993" i="5"/>
  <c r="H993" i="5"/>
  <c r="I993" i="5"/>
  <c r="F994" i="5"/>
  <c r="G994" i="5"/>
  <c r="H994" i="5"/>
  <c r="I994" i="5"/>
  <c r="F995" i="5"/>
  <c r="G995" i="5"/>
  <c r="H995" i="5"/>
  <c r="I995" i="5"/>
  <c r="F996" i="5"/>
  <c r="G996" i="5"/>
  <c r="H996" i="5"/>
  <c r="I996" i="5"/>
  <c r="F997" i="5"/>
  <c r="G997" i="5"/>
  <c r="H997" i="5"/>
  <c r="I997" i="5"/>
  <c r="F998" i="5"/>
  <c r="G998" i="5"/>
  <c r="H998" i="5"/>
  <c r="I998" i="5"/>
  <c r="F999" i="5"/>
  <c r="G999" i="5"/>
  <c r="H999" i="5"/>
  <c r="I999" i="5"/>
  <c r="F1000" i="5"/>
  <c r="G1000" i="5"/>
  <c r="H1000" i="5"/>
  <c r="I1000" i="5"/>
  <c r="F1001" i="5"/>
  <c r="G1001" i="5"/>
  <c r="H1001" i="5"/>
  <c r="I1001" i="5"/>
  <c r="F1002" i="5"/>
  <c r="G1002" i="5"/>
  <c r="H1002" i="5"/>
  <c r="I1002" i="5"/>
  <c r="F1003" i="5"/>
  <c r="G1003" i="5"/>
  <c r="H1003" i="5"/>
  <c r="I1003" i="5"/>
  <c r="F1004" i="5"/>
  <c r="G1004" i="5"/>
  <c r="H1004" i="5"/>
  <c r="I1004" i="5"/>
  <c r="F1005" i="5"/>
  <c r="G1005" i="5"/>
  <c r="H1005" i="5"/>
  <c r="I1005" i="5"/>
  <c r="F1006" i="5"/>
  <c r="G1006" i="5"/>
  <c r="H1006" i="5"/>
  <c r="I1006" i="5"/>
  <c r="F1007" i="5"/>
  <c r="G1007" i="5"/>
  <c r="H1007" i="5"/>
  <c r="I1007" i="5"/>
  <c r="F1008" i="5"/>
  <c r="G1008" i="5"/>
  <c r="H1008" i="5"/>
  <c r="I1008" i="5"/>
  <c r="F1009" i="5"/>
  <c r="G1009" i="5"/>
  <c r="H1009" i="5"/>
  <c r="I1009" i="5"/>
  <c r="F1010" i="5"/>
  <c r="G1010" i="5"/>
  <c r="H1010" i="5"/>
  <c r="I1010" i="5"/>
  <c r="F1011" i="5"/>
  <c r="G1011" i="5"/>
  <c r="H1011" i="5"/>
  <c r="I1011" i="5"/>
  <c r="F1012" i="5"/>
  <c r="G1012" i="5"/>
  <c r="H1012" i="5"/>
  <c r="I1012" i="5"/>
  <c r="F1013" i="5"/>
  <c r="G1013" i="5"/>
  <c r="H1013" i="5"/>
  <c r="I1013" i="5"/>
  <c r="F1014" i="5"/>
  <c r="G1014" i="5"/>
  <c r="H1014" i="5"/>
  <c r="I1014" i="5"/>
  <c r="F1015" i="5"/>
  <c r="G1015" i="5"/>
  <c r="H1015" i="5"/>
  <c r="I1015" i="5"/>
  <c r="F1016" i="5"/>
  <c r="G1016" i="5"/>
  <c r="H1016" i="5"/>
  <c r="I1016" i="5"/>
  <c r="F1017" i="5"/>
  <c r="G1017" i="5"/>
  <c r="H1017" i="5"/>
  <c r="I1017" i="5"/>
  <c r="F1018" i="5"/>
  <c r="G1018" i="5"/>
  <c r="H1018" i="5"/>
  <c r="I1018" i="5"/>
  <c r="F1019" i="5"/>
  <c r="G1019" i="5"/>
  <c r="H1019" i="5"/>
  <c r="I1019" i="5"/>
  <c r="F1020" i="5"/>
  <c r="G1020" i="5"/>
  <c r="H1020" i="5"/>
  <c r="I1020" i="5"/>
  <c r="F1021" i="5"/>
  <c r="G1021" i="5"/>
  <c r="H1021" i="5"/>
  <c r="I1021" i="5"/>
  <c r="F1022" i="5"/>
  <c r="G1022" i="5"/>
  <c r="H1022" i="5"/>
  <c r="I1022" i="5"/>
  <c r="F1023" i="5"/>
  <c r="G1023" i="5"/>
  <c r="H1023" i="5"/>
  <c r="I1023" i="5"/>
  <c r="F1024" i="5"/>
  <c r="G1024" i="5"/>
  <c r="H1024" i="5"/>
  <c r="I1024" i="5"/>
  <c r="F1025" i="5"/>
  <c r="G1025" i="5"/>
  <c r="H1025" i="5"/>
  <c r="I1025" i="5"/>
  <c r="F1026" i="5"/>
  <c r="G1026" i="5"/>
  <c r="H1026" i="5"/>
  <c r="I1026" i="5"/>
  <c r="F1027" i="5"/>
  <c r="G1027" i="5"/>
  <c r="H1027" i="5"/>
  <c r="I1027" i="5"/>
  <c r="F1028" i="5"/>
  <c r="G1028" i="5"/>
  <c r="H1028" i="5"/>
  <c r="I1028" i="5"/>
  <c r="F1029" i="5"/>
  <c r="G1029" i="5"/>
  <c r="H1029" i="5"/>
  <c r="I1029" i="5"/>
  <c r="F1030" i="5"/>
  <c r="G1030" i="5"/>
  <c r="H1030" i="5"/>
  <c r="I1030" i="5"/>
  <c r="F1031" i="5"/>
  <c r="G1031" i="5"/>
  <c r="H1031" i="5"/>
  <c r="I1031" i="5"/>
  <c r="F1032" i="5"/>
  <c r="G1032" i="5"/>
  <c r="H1032" i="5"/>
  <c r="I1032" i="5"/>
  <c r="F1033" i="5"/>
  <c r="G1033" i="5"/>
  <c r="H1033" i="5"/>
  <c r="I1033" i="5"/>
  <c r="F1034" i="5"/>
  <c r="G1034" i="5"/>
  <c r="H1034" i="5"/>
  <c r="I1034" i="5"/>
  <c r="F1035" i="5"/>
  <c r="G1035" i="5"/>
  <c r="H1035" i="5"/>
  <c r="I1035" i="5"/>
  <c r="F1036" i="5"/>
  <c r="G1036" i="5"/>
  <c r="H1036" i="5"/>
  <c r="I1036" i="5"/>
  <c r="F1037" i="5"/>
  <c r="G1037" i="5"/>
  <c r="H1037" i="5"/>
  <c r="I1037" i="5"/>
  <c r="F1038" i="5"/>
  <c r="G1038" i="5"/>
  <c r="H1038" i="5"/>
  <c r="I1038" i="5"/>
  <c r="F1039" i="5"/>
  <c r="G1039" i="5"/>
  <c r="H1039" i="5"/>
  <c r="I1039" i="5"/>
  <c r="F1040" i="5"/>
  <c r="G1040" i="5"/>
  <c r="H1040" i="5"/>
  <c r="I1040" i="5"/>
  <c r="F1041" i="5"/>
  <c r="G1041" i="5"/>
  <c r="H1041" i="5"/>
  <c r="I1041" i="5"/>
  <c r="F1042" i="5"/>
  <c r="G1042" i="5"/>
  <c r="H1042" i="5"/>
  <c r="I1042" i="5"/>
  <c r="F1043" i="5"/>
  <c r="G1043" i="5"/>
  <c r="H1043" i="5"/>
  <c r="I1043" i="5"/>
  <c r="F1044" i="5"/>
  <c r="G1044" i="5"/>
  <c r="H1044" i="5"/>
  <c r="I1044" i="5"/>
  <c r="F1045" i="5"/>
  <c r="G1045" i="5"/>
  <c r="H1045" i="5"/>
  <c r="I1045" i="5"/>
  <c r="F1046" i="5"/>
  <c r="G1046" i="5"/>
  <c r="H1046" i="5"/>
  <c r="I1046" i="5"/>
  <c r="F1047" i="5"/>
  <c r="G1047" i="5"/>
  <c r="H1047" i="5"/>
  <c r="I1047" i="5"/>
  <c r="F1048" i="5"/>
  <c r="G1048" i="5"/>
  <c r="H1048" i="5"/>
  <c r="I1048" i="5"/>
  <c r="F1049" i="5"/>
  <c r="G1049" i="5"/>
  <c r="H1049" i="5"/>
  <c r="I1049" i="5"/>
  <c r="F1050" i="5"/>
  <c r="G1050" i="5"/>
  <c r="H1050" i="5"/>
  <c r="I1050" i="5"/>
  <c r="F1051" i="5"/>
  <c r="G1051" i="5"/>
  <c r="H1051" i="5"/>
  <c r="I1051" i="5"/>
  <c r="F1052" i="5"/>
  <c r="G1052" i="5"/>
  <c r="H1052" i="5"/>
  <c r="I1052" i="5"/>
  <c r="F1053" i="5"/>
  <c r="G1053" i="5"/>
  <c r="H1053" i="5"/>
  <c r="I1053" i="5"/>
  <c r="F1054" i="5"/>
  <c r="G1054" i="5"/>
  <c r="H1054" i="5"/>
  <c r="I1054" i="5"/>
  <c r="F1055" i="5"/>
  <c r="G1055" i="5"/>
  <c r="H1055" i="5"/>
  <c r="I1055" i="5"/>
  <c r="F1056" i="5"/>
  <c r="G1056" i="5"/>
  <c r="H1056" i="5"/>
  <c r="I1056" i="5"/>
  <c r="F1057" i="5"/>
  <c r="G1057" i="5"/>
  <c r="H1057" i="5"/>
  <c r="I1057" i="5"/>
  <c r="F1058" i="5"/>
  <c r="G1058" i="5"/>
  <c r="H1058" i="5"/>
  <c r="I1058" i="5"/>
  <c r="F1059" i="5"/>
  <c r="G1059" i="5"/>
  <c r="H1059" i="5"/>
  <c r="I1059" i="5"/>
  <c r="F1060" i="5"/>
  <c r="G1060" i="5"/>
  <c r="H1060" i="5"/>
  <c r="I1060" i="5"/>
  <c r="F1061" i="5"/>
  <c r="G1061" i="5"/>
  <c r="H1061" i="5"/>
  <c r="I1061" i="5"/>
  <c r="F1062" i="5"/>
  <c r="G1062" i="5"/>
  <c r="H1062" i="5"/>
  <c r="I1062" i="5"/>
  <c r="F1063" i="5"/>
  <c r="G1063" i="5"/>
  <c r="H1063" i="5"/>
  <c r="I1063" i="5"/>
  <c r="F1064" i="5"/>
  <c r="G1064" i="5"/>
  <c r="H1064" i="5"/>
  <c r="I1064" i="5"/>
  <c r="F1065" i="5"/>
  <c r="G1065" i="5"/>
  <c r="H1065" i="5"/>
  <c r="I1065" i="5"/>
  <c r="F1066" i="5"/>
  <c r="G1066" i="5"/>
  <c r="H1066" i="5"/>
  <c r="I1066" i="5"/>
  <c r="F1067" i="5"/>
  <c r="G1067" i="5"/>
  <c r="H1067" i="5"/>
  <c r="I1067" i="5"/>
  <c r="F1068" i="5"/>
  <c r="G1068" i="5"/>
  <c r="H1068" i="5"/>
  <c r="I1068" i="5"/>
  <c r="F1069" i="5"/>
  <c r="G1069" i="5"/>
  <c r="H1069" i="5"/>
  <c r="I1069" i="5"/>
  <c r="F1070" i="5"/>
  <c r="G1070" i="5"/>
  <c r="H1070" i="5"/>
  <c r="I1070" i="5"/>
  <c r="F1071" i="5"/>
  <c r="G1071" i="5"/>
  <c r="H1071" i="5"/>
  <c r="I1071" i="5"/>
  <c r="F1072" i="5"/>
  <c r="G1072" i="5"/>
  <c r="H1072" i="5"/>
  <c r="I1072" i="5"/>
  <c r="F1073" i="5"/>
  <c r="G1073" i="5"/>
  <c r="H1073" i="5"/>
  <c r="I1073" i="5"/>
  <c r="F1074" i="5"/>
  <c r="G1074" i="5"/>
  <c r="H1074" i="5"/>
  <c r="I1074" i="5"/>
  <c r="F1075" i="5"/>
  <c r="G1075" i="5"/>
  <c r="H1075" i="5"/>
  <c r="I1075" i="5"/>
  <c r="F1076" i="5"/>
  <c r="G1076" i="5"/>
  <c r="H1076" i="5"/>
  <c r="I1076" i="5"/>
  <c r="F1077" i="5"/>
  <c r="G1077" i="5"/>
  <c r="H1077" i="5"/>
  <c r="I1077" i="5"/>
  <c r="F1078" i="5"/>
  <c r="G1078" i="5"/>
  <c r="H1078" i="5"/>
  <c r="I1078" i="5"/>
  <c r="F1079" i="5"/>
  <c r="G1079" i="5"/>
  <c r="H1079" i="5"/>
  <c r="I1079" i="5"/>
  <c r="F1080" i="5"/>
  <c r="G1080" i="5"/>
  <c r="H1080" i="5"/>
  <c r="I1080" i="5"/>
  <c r="F1081" i="5"/>
  <c r="G1081" i="5"/>
  <c r="H1081" i="5"/>
  <c r="I1081" i="5"/>
  <c r="F1082" i="5"/>
  <c r="G1082" i="5"/>
  <c r="H1082" i="5"/>
  <c r="I1082" i="5"/>
  <c r="F1083" i="5"/>
  <c r="G1083" i="5"/>
  <c r="H1083" i="5"/>
  <c r="I1083" i="5"/>
  <c r="F1084" i="5"/>
  <c r="G1084" i="5"/>
  <c r="H1084" i="5"/>
  <c r="I1084" i="5"/>
  <c r="F1085" i="5"/>
  <c r="G1085" i="5"/>
  <c r="H1085" i="5"/>
  <c r="I1085" i="5"/>
  <c r="F1086" i="5"/>
  <c r="G1086" i="5"/>
  <c r="H1086" i="5"/>
  <c r="I1086" i="5"/>
  <c r="F1087" i="5"/>
  <c r="G1087" i="5"/>
  <c r="H1087" i="5"/>
  <c r="I1087" i="5"/>
  <c r="F1088" i="5"/>
  <c r="G1088" i="5"/>
  <c r="H1088" i="5"/>
  <c r="I1088" i="5"/>
  <c r="F1089" i="5"/>
  <c r="G1089" i="5"/>
  <c r="H1089" i="5"/>
  <c r="I1089" i="5"/>
  <c r="F1090" i="5"/>
  <c r="G1090" i="5"/>
  <c r="H1090" i="5"/>
  <c r="I1090" i="5"/>
  <c r="F1091" i="5"/>
  <c r="G1091" i="5"/>
  <c r="H1091" i="5"/>
  <c r="I1091" i="5"/>
  <c r="F1092" i="5"/>
  <c r="G1092" i="5"/>
  <c r="H1092" i="5"/>
  <c r="I1092" i="5"/>
  <c r="F1093" i="5"/>
  <c r="G1093" i="5"/>
  <c r="H1093" i="5"/>
  <c r="I1093" i="5"/>
  <c r="F1094" i="5"/>
  <c r="G1094" i="5"/>
  <c r="H1094" i="5"/>
  <c r="I1094" i="5"/>
  <c r="F1095" i="5"/>
  <c r="G1095" i="5"/>
  <c r="H1095" i="5"/>
  <c r="I1095" i="5"/>
  <c r="F1096" i="5"/>
  <c r="G1096" i="5"/>
  <c r="H1096" i="5"/>
  <c r="I1096" i="5"/>
  <c r="F1097" i="5"/>
  <c r="G1097" i="5"/>
  <c r="H1097" i="5"/>
  <c r="I1097" i="5"/>
  <c r="F1098" i="5"/>
  <c r="G1098" i="5"/>
  <c r="H1098" i="5"/>
  <c r="I1098" i="5"/>
  <c r="F1099" i="5"/>
  <c r="G1099" i="5"/>
  <c r="H1099" i="5"/>
  <c r="I1099" i="5"/>
  <c r="F1100" i="5"/>
  <c r="G1100" i="5"/>
  <c r="H1100" i="5"/>
  <c r="I1100" i="5"/>
  <c r="F1101" i="5"/>
  <c r="G1101" i="5"/>
  <c r="H1101" i="5"/>
  <c r="I1101" i="5"/>
  <c r="F1102" i="5"/>
  <c r="G1102" i="5"/>
  <c r="H1102" i="5"/>
  <c r="I1102" i="5"/>
  <c r="F1103" i="5"/>
  <c r="G1103" i="5"/>
  <c r="H1103" i="5"/>
  <c r="I1103" i="5"/>
  <c r="F1104" i="5"/>
  <c r="G1104" i="5"/>
  <c r="H1104" i="5"/>
  <c r="I1104" i="5"/>
  <c r="F1105" i="5"/>
  <c r="G1105" i="5"/>
  <c r="H1105" i="5"/>
  <c r="I1105" i="5"/>
  <c r="F1106" i="5"/>
  <c r="G1106" i="5"/>
  <c r="H1106" i="5"/>
  <c r="I1106" i="5"/>
  <c r="F1107" i="5"/>
  <c r="G1107" i="5"/>
  <c r="H1107" i="5"/>
  <c r="I1107" i="5"/>
  <c r="F1108" i="5"/>
  <c r="G1108" i="5"/>
  <c r="H1108" i="5"/>
  <c r="I1108" i="5"/>
  <c r="F1109" i="5"/>
  <c r="G1109" i="5"/>
  <c r="H1109" i="5"/>
  <c r="I1109" i="5"/>
  <c r="F1110" i="5"/>
  <c r="G1110" i="5"/>
  <c r="H1110" i="5"/>
  <c r="I1110" i="5"/>
  <c r="F1111" i="5"/>
  <c r="G1111" i="5"/>
  <c r="H1111" i="5"/>
  <c r="I1111" i="5"/>
  <c r="F1112" i="5"/>
  <c r="G1112" i="5"/>
  <c r="H1112" i="5"/>
  <c r="I1112" i="5"/>
  <c r="F1113" i="5"/>
  <c r="G1113" i="5"/>
  <c r="H1113" i="5"/>
  <c r="I1113" i="5"/>
  <c r="F1114" i="5"/>
  <c r="G1114" i="5"/>
  <c r="H1114" i="5"/>
  <c r="I1114" i="5"/>
  <c r="F1115" i="5"/>
  <c r="G1115" i="5"/>
  <c r="H1115" i="5"/>
  <c r="I1115" i="5"/>
  <c r="F1116" i="5"/>
  <c r="G1116" i="5"/>
  <c r="H1116" i="5"/>
  <c r="I1116" i="5"/>
  <c r="F1117" i="5"/>
  <c r="G1117" i="5"/>
  <c r="H1117" i="5"/>
  <c r="I1117" i="5"/>
  <c r="F1118" i="5"/>
  <c r="G1118" i="5"/>
  <c r="H1118" i="5"/>
  <c r="I1118" i="5"/>
  <c r="F1119" i="5"/>
  <c r="G1119" i="5"/>
  <c r="H1119" i="5"/>
  <c r="I1119" i="5"/>
  <c r="F1120" i="5"/>
  <c r="G1120" i="5"/>
  <c r="H1120" i="5"/>
  <c r="I1120" i="5"/>
  <c r="F1121" i="5"/>
  <c r="G1121" i="5"/>
  <c r="H1121" i="5"/>
  <c r="I1121" i="5"/>
  <c r="F1122" i="5"/>
  <c r="G1122" i="5"/>
  <c r="H1122" i="5"/>
  <c r="I1122" i="5"/>
  <c r="F1123" i="5"/>
  <c r="G1123" i="5"/>
  <c r="H1123" i="5"/>
  <c r="I1123" i="5"/>
  <c r="F1124" i="5"/>
  <c r="G1124" i="5"/>
  <c r="H1124" i="5"/>
  <c r="I1124" i="5"/>
  <c r="F1125" i="5"/>
  <c r="G1125" i="5"/>
  <c r="H1125" i="5"/>
  <c r="I1125" i="5"/>
  <c r="F1126" i="5"/>
  <c r="G1126" i="5"/>
  <c r="H1126" i="5"/>
  <c r="I1126" i="5"/>
  <c r="F1127" i="5"/>
  <c r="G1127" i="5"/>
  <c r="H1127" i="5"/>
  <c r="I1127" i="5"/>
  <c r="F1128" i="5"/>
  <c r="G1128" i="5"/>
  <c r="H1128" i="5"/>
  <c r="I1128" i="5"/>
  <c r="F1129" i="5"/>
  <c r="G1129" i="5"/>
  <c r="H1129" i="5"/>
  <c r="I1129" i="5"/>
  <c r="F1130" i="5"/>
  <c r="G1130" i="5"/>
  <c r="H1130" i="5"/>
  <c r="I1130" i="5"/>
  <c r="F1131" i="5"/>
  <c r="G1131" i="5"/>
  <c r="H1131" i="5"/>
  <c r="I1131" i="5"/>
  <c r="F1132" i="5"/>
  <c r="G1132" i="5"/>
  <c r="H1132" i="5"/>
  <c r="I1132" i="5"/>
  <c r="F1133" i="5"/>
  <c r="G1133" i="5"/>
  <c r="H1133" i="5"/>
  <c r="I1133" i="5"/>
  <c r="F1134" i="5"/>
  <c r="G1134" i="5"/>
  <c r="H1134" i="5"/>
  <c r="I1134" i="5"/>
  <c r="F1135" i="5"/>
  <c r="G1135" i="5"/>
  <c r="H1135" i="5"/>
  <c r="I1135" i="5"/>
  <c r="F1136" i="5"/>
  <c r="G1136" i="5"/>
  <c r="H1136" i="5"/>
  <c r="I1136" i="5"/>
  <c r="F1137" i="5"/>
  <c r="G1137" i="5"/>
  <c r="H1137" i="5"/>
  <c r="I1137" i="5"/>
  <c r="F1138" i="5"/>
  <c r="G1138" i="5"/>
  <c r="H1138" i="5"/>
  <c r="I1138" i="5"/>
  <c r="F1139" i="5"/>
  <c r="G1139" i="5"/>
  <c r="H1139" i="5"/>
  <c r="I1139" i="5"/>
  <c r="F1140" i="5"/>
  <c r="G1140" i="5"/>
  <c r="H1140" i="5"/>
  <c r="I1140" i="5"/>
  <c r="F1141" i="5"/>
  <c r="G1141" i="5"/>
  <c r="H1141" i="5"/>
  <c r="I1141" i="5"/>
  <c r="F1142" i="5"/>
  <c r="G1142" i="5"/>
  <c r="H1142" i="5"/>
  <c r="I1142" i="5"/>
  <c r="F1143" i="5"/>
  <c r="G1143" i="5"/>
  <c r="H1143" i="5"/>
  <c r="I1143" i="5"/>
  <c r="F1144" i="5"/>
  <c r="G1144" i="5"/>
  <c r="H1144" i="5"/>
  <c r="I1144" i="5"/>
  <c r="F1145" i="5"/>
  <c r="G1145" i="5"/>
  <c r="H1145" i="5"/>
  <c r="I1145" i="5"/>
  <c r="F1146" i="5"/>
  <c r="G1146" i="5"/>
  <c r="H1146" i="5"/>
  <c r="I1146" i="5"/>
  <c r="F1147" i="5"/>
  <c r="G1147" i="5"/>
  <c r="H1147" i="5"/>
  <c r="I1147" i="5"/>
  <c r="F1148" i="5"/>
  <c r="G1148" i="5"/>
  <c r="H1148" i="5"/>
  <c r="I1148" i="5"/>
  <c r="F1149" i="5"/>
  <c r="G1149" i="5"/>
  <c r="H1149" i="5"/>
  <c r="I1149" i="5"/>
  <c r="F1150" i="5"/>
  <c r="G1150" i="5"/>
  <c r="H1150" i="5"/>
  <c r="I1150" i="5"/>
  <c r="F1151" i="5"/>
  <c r="G1151" i="5"/>
  <c r="H1151" i="5"/>
  <c r="I1151" i="5"/>
  <c r="F1152" i="5"/>
  <c r="G1152" i="5"/>
  <c r="H1152" i="5"/>
  <c r="I1152" i="5"/>
  <c r="F1153" i="5"/>
  <c r="G1153" i="5"/>
  <c r="H1153" i="5"/>
  <c r="I1153" i="5"/>
  <c r="F1154" i="5"/>
  <c r="G1154" i="5"/>
  <c r="H1154" i="5"/>
  <c r="I1154" i="5"/>
  <c r="F1155" i="5"/>
  <c r="G1155" i="5"/>
  <c r="H1155" i="5"/>
  <c r="I1155" i="5"/>
  <c r="F1156" i="5"/>
  <c r="G1156" i="5"/>
  <c r="H1156" i="5"/>
  <c r="I1156" i="5"/>
  <c r="F1157" i="5"/>
  <c r="G1157" i="5"/>
  <c r="H1157" i="5"/>
  <c r="I1157" i="5"/>
  <c r="F1158" i="5"/>
  <c r="G1158" i="5"/>
  <c r="H1158" i="5"/>
  <c r="I1158" i="5"/>
  <c r="F1159" i="5"/>
  <c r="G1159" i="5"/>
  <c r="H1159" i="5"/>
  <c r="I1159" i="5"/>
  <c r="F1160" i="5"/>
  <c r="G1160" i="5"/>
  <c r="H1160" i="5"/>
  <c r="I1160" i="5"/>
  <c r="F1161" i="5"/>
  <c r="G1161" i="5"/>
  <c r="H1161" i="5"/>
  <c r="I1161" i="5"/>
  <c r="F1162" i="5"/>
  <c r="G1162" i="5"/>
  <c r="H1162" i="5"/>
  <c r="I1162" i="5"/>
  <c r="F1163" i="5"/>
  <c r="G1163" i="5"/>
  <c r="H1163" i="5"/>
  <c r="I1163" i="5"/>
  <c r="F1164" i="5"/>
  <c r="G1164" i="5"/>
  <c r="H1164" i="5"/>
  <c r="I1164" i="5"/>
  <c r="F1165" i="5"/>
  <c r="G1165" i="5"/>
  <c r="H1165" i="5"/>
  <c r="I1165" i="5"/>
  <c r="F1166" i="5"/>
  <c r="G1166" i="5"/>
  <c r="H1166" i="5"/>
  <c r="I1166" i="5"/>
  <c r="F1167" i="5"/>
  <c r="G1167" i="5"/>
  <c r="H1167" i="5"/>
  <c r="I1167" i="5"/>
  <c r="F1168" i="5"/>
  <c r="G1168" i="5"/>
  <c r="H1168" i="5"/>
  <c r="I1168" i="5"/>
  <c r="F1169" i="5"/>
  <c r="G1169" i="5"/>
  <c r="H1169" i="5"/>
  <c r="I1169" i="5"/>
  <c r="F1170" i="5"/>
  <c r="G1170" i="5"/>
  <c r="H1170" i="5"/>
  <c r="I1170" i="5"/>
  <c r="F1171" i="5"/>
  <c r="G1171" i="5"/>
  <c r="H1171" i="5"/>
  <c r="I1171" i="5"/>
  <c r="F1172" i="5"/>
  <c r="G1172" i="5"/>
  <c r="H1172" i="5"/>
  <c r="I1172" i="5"/>
  <c r="F1173" i="5"/>
  <c r="G1173" i="5"/>
  <c r="H1173" i="5"/>
  <c r="I1173" i="5"/>
  <c r="F1174" i="5"/>
  <c r="G1174" i="5"/>
  <c r="H1174" i="5"/>
  <c r="I1174" i="5"/>
  <c r="F1175" i="5"/>
  <c r="G1175" i="5"/>
  <c r="H1175" i="5"/>
  <c r="I1175" i="5"/>
  <c r="F1176" i="5"/>
  <c r="G1176" i="5"/>
  <c r="H1176" i="5"/>
  <c r="I1176" i="5"/>
  <c r="F1177" i="5"/>
  <c r="G1177" i="5"/>
  <c r="H1177" i="5"/>
  <c r="I1177" i="5"/>
  <c r="F1178" i="5"/>
  <c r="G1178" i="5"/>
  <c r="H1178" i="5"/>
  <c r="I1178" i="5"/>
  <c r="F1179" i="5"/>
  <c r="G1179" i="5"/>
  <c r="H1179" i="5"/>
  <c r="I1179" i="5"/>
  <c r="F1180" i="5"/>
  <c r="G1180" i="5"/>
  <c r="H1180" i="5"/>
  <c r="I1180" i="5"/>
  <c r="F1181" i="5"/>
  <c r="G1181" i="5"/>
  <c r="H1181" i="5"/>
  <c r="I1181" i="5"/>
  <c r="F1182" i="5"/>
  <c r="G1182" i="5"/>
  <c r="H1182" i="5"/>
  <c r="I1182" i="5"/>
  <c r="F1183" i="5"/>
  <c r="G1183" i="5"/>
  <c r="H1183" i="5"/>
  <c r="I1183" i="5"/>
  <c r="F1184" i="5"/>
  <c r="G1184" i="5"/>
  <c r="H1184" i="5"/>
  <c r="I1184" i="5"/>
  <c r="F1185" i="5"/>
  <c r="G1185" i="5"/>
  <c r="H1185" i="5"/>
  <c r="I1185" i="5"/>
  <c r="F1186" i="5"/>
  <c r="G1186" i="5"/>
  <c r="H1186" i="5"/>
  <c r="I1186" i="5"/>
  <c r="F1187" i="5"/>
  <c r="G1187" i="5"/>
  <c r="H1187" i="5"/>
  <c r="I1187" i="5"/>
  <c r="F1188" i="5"/>
  <c r="G1188" i="5"/>
  <c r="H1188" i="5"/>
  <c r="I1188" i="5"/>
  <c r="F1189" i="5"/>
  <c r="G1189" i="5"/>
  <c r="H1189" i="5"/>
  <c r="I1189" i="5"/>
  <c r="F1190" i="5"/>
  <c r="G1190" i="5"/>
  <c r="H1190" i="5"/>
  <c r="I1190" i="5"/>
  <c r="F1191" i="5"/>
  <c r="G1191" i="5"/>
  <c r="H1191" i="5"/>
  <c r="I1191" i="5"/>
  <c r="F1192" i="5"/>
  <c r="G1192" i="5"/>
  <c r="H1192" i="5"/>
  <c r="I1192" i="5"/>
  <c r="F1193" i="5"/>
  <c r="G1193" i="5"/>
  <c r="H1193" i="5"/>
  <c r="I1193" i="5"/>
  <c r="F1194" i="5"/>
  <c r="G1194" i="5"/>
  <c r="H1194" i="5"/>
  <c r="I1194" i="5"/>
  <c r="F1195" i="5"/>
  <c r="G1195" i="5"/>
  <c r="H1195" i="5"/>
  <c r="I1195" i="5"/>
  <c r="F1196" i="5"/>
  <c r="G1196" i="5"/>
  <c r="H1196" i="5"/>
  <c r="I1196" i="5"/>
  <c r="F1197" i="5"/>
  <c r="G1197" i="5"/>
  <c r="H1197" i="5"/>
  <c r="I1197" i="5"/>
  <c r="F1198" i="5"/>
  <c r="G1198" i="5"/>
  <c r="H1198" i="5"/>
  <c r="I1198" i="5"/>
  <c r="F1199" i="5"/>
  <c r="G1199" i="5"/>
  <c r="H1199" i="5"/>
  <c r="I1199" i="5"/>
  <c r="F1200" i="5"/>
  <c r="G1200" i="5"/>
  <c r="H1200" i="5"/>
  <c r="I1200" i="5"/>
  <c r="F1201" i="5"/>
  <c r="G1201" i="5"/>
  <c r="H1201" i="5"/>
  <c r="I1201" i="5"/>
  <c r="F1202" i="5"/>
  <c r="G1202" i="5"/>
  <c r="H1202" i="5"/>
  <c r="I1202" i="5"/>
  <c r="F1203" i="5"/>
  <c r="G1203" i="5"/>
  <c r="H1203" i="5"/>
  <c r="I1203" i="5"/>
  <c r="F1204" i="5"/>
  <c r="G1204" i="5"/>
  <c r="H1204" i="5"/>
  <c r="I1204" i="5"/>
  <c r="F1205" i="5"/>
  <c r="G1205" i="5"/>
  <c r="H1205" i="5"/>
  <c r="I1205" i="5"/>
  <c r="F1206" i="5"/>
  <c r="G1206" i="5"/>
  <c r="H1206" i="5"/>
  <c r="I1206" i="5"/>
  <c r="F1207" i="5"/>
  <c r="G1207" i="5"/>
  <c r="H1207" i="5"/>
  <c r="I1207" i="5"/>
  <c r="F1208" i="5"/>
  <c r="G1208" i="5"/>
  <c r="H1208" i="5"/>
  <c r="I1208" i="5"/>
  <c r="F1209" i="5"/>
  <c r="G1209" i="5"/>
  <c r="H1209" i="5"/>
  <c r="I1209" i="5"/>
  <c r="F1210" i="5"/>
  <c r="G1210" i="5"/>
  <c r="H1210" i="5"/>
  <c r="I1210" i="5"/>
  <c r="F1211" i="5"/>
  <c r="G1211" i="5"/>
  <c r="H1211" i="5"/>
  <c r="I1211" i="5"/>
  <c r="F1212" i="5"/>
  <c r="G1212" i="5"/>
  <c r="H1212" i="5"/>
  <c r="I1212" i="5"/>
  <c r="F1213" i="5"/>
  <c r="G1213" i="5"/>
  <c r="H1213" i="5"/>
  <c r="I1213" i="5"/>
  <c r="F1214" i="5"/>
  <c r="G1214" i="5"/>
  <c r="H1214" i="5"/>
  <c r="I1214" i="5"/>
  <c r="F1215" i="5"/>
  <c r="G1215" i="5"/>
  <c r="H1215" i="5"/>
  <c r="I1215" i="5"/>
  <c r="F1216" i="5"/>
  <c r="G1216" i="5"/>
  <c r="H1216" i="5"/>
  <c r="I1216" i="5"/>
  <c r="F1217" i="5"/>
  <c r="G1217" i="5"/>
  <c r="H1217" i="5"/>
  <c r="I1217" i="5"/>
  <c r="F1218" i="5"/>
  <c r="G1218" i="5"/>
  <c r="H1218" i="5"/>
  <c r="I1218" i="5"/>
  <c r="F1219" i="5"/>
  <c r="G1219" i="5"/>
  <c r="H1219" i="5"/>
  <c r="I1219" i="5"/>
  <c r="F1220" i="5"/>
  <c r="G1220" i="5"/>
  <c r="H1220" i="5"/>
  <c r="I1220" i="5"/>
  <c r="F1221" i="5"/>
  <c r="G1221" i="5"/>
  <c r="H1221" i="5"/>
  <c r="I1221" i="5"/>
  <c r="F1222" i="5"/>
  <c r="G1222" i="5"/>
  <c r="H1222" i="5"/>
  <c r="I1222" i="5"/>
  <c r="F1223" i="5"/>
  <c r="G1223" i="5"/>
  <c r="H1223" i="5"/>
  <c r="I1223" i="5"/>
  <c r="F1224" i="5"/>
  <c r="G1224" i="5"/>
  <c r="H1224" i="5"/>
  <c r="I1224" i="5"/>
  <c r="F1225" i="5"/>
  <c r="G1225" i="5"/>
  <c r="H1225" i="5"/>
  <c r="I1225" i="5"/>
  <c r="F1226" i="5"/>
  <c r="G1226" i="5"/>
  <c r="H1226" i="5"/>
  <c r="I1226" i="5"/>
  <c r="F1227" i="5"/>
  <c r="G1227" i="5"/>
  <c r="H1227" i="5"/>
  <c r="I1227" i="5"/>
  <c r="F1228" i="5"/>
  <c r="G1228" i="5"/>
  <c r="H1228" i="5"/>
  <c r="I1228" i="5"/>
  <c r="F1229" i="5"/>
  <c r="G1229" i="5"/>
  <c r="H1229" i="5"/>
  <c r="I1229" i="5"/>
  <c r="F1230" i="5"/>
  <c r="G1230" i="5"/>
  <c r="H1230" i="5"/>
  <c r="I1230" i="5"/>
  <c r="F1231" i="5"/>
  <c r="G1231" i="5"/>
  <c r="H1231" i="5"/>
  <c r="I1231" i="5"/>
  <c r="F1232" i="5"/>
  <c r="G1232" i="5"/>
  <c r="H1232" i="5"/>
  <c r="I1232" i="5"/>
  <c r="F1233" i="5"/>
  <c r="G1233" i="5"/>
  <c r="H1233" i="5"/>
  <c r="I1233" i="5"/>
  <c r="F1234" i="5"/>
  <c r="G1234" i="5"/>
  <c r="H1234" i="5"/>
  <c r="I1234" i="5"/>
  <c r="F1235" i="5"/>
  <c r="G1235" i="5"/>
  <c r="H1235" i="5"/>
  <c r="I1235" i="5"/>
  <c r="F1236" i="5"/>
  <c r="G1236" i="5"/>
  <c r="H1236" i="5"/>
  <c r="I1236" i="5"/>
  <c r="F1237" i="5"/>
  <c r="G1237" i="5"/>
  <c r="H1237" i="5"/>
  <c r="I1237" i="5"/>
  <c r="F1238" i="5"/>
  <c r="G1238" i="5"/>
  <c r="H1238" i="5"/>
  <c r="I1238" i="5"/>
  <c r="F1239" i="5"/>
  <c r="G1239" i="5"/>
  <c r="H1239" i="5"/>
  <c r="I1239" i="5"/>
  <c r="F1240" i="5"/>
  <c r="G1240" i="5"/>
  <c r="H1240" i="5"/>
  <c r="I1240" i="5"/>
  <c r="F1241" i="5"/>
  <c r="G1241" i="5"/>
  <c r="H1241" i="5"/>
  <c r="I1241" i="5"/>
  <c r="F1242" i="5"/>
  <c r="G1242" i="5"/>
  <c r="H1242" i="5"/>
  <c r="I1242" i="5"/>
  <c r="F1243" i="5"/>
  <c r="G1243" i="5"/>
  <c r="H1243" i="5"/>
  <c r="I1243" i="5"/>
  <c r="F1244" i="5"/>
  <c r="G1244" i="5"/>
  <c r="H1244" i="5"/>
  <c r="I1244" i="5"/>
  <c r="F1245" i="5"/>
  <c r="G1245" i="5"/>
  <c r="H1245" i="5"/>
  <c r="I1245" i="5"/>
  <c r="F1246" i="5"/>
  <c r="G1246" i="5"/>
  <c r="H1246" i="5"/>
  <c r="I1246" i="5"/>
  <c r="F1247" i="5"/>
  <c r="G1247" i="5"/>
  <c r="H1247" i="5"/>
  <c r="I1247" i="5"/>
  <c r="F1248" i="5"/>
  <c r="G1248" i="5"/>
  <c r="H1248" i="5"/>
  <c r="I1248" i="5"/>
  <c r="F1249" i="5"/>
  <c r="G1249" i="5"/>
  <c r="H1249" i="5"/>
  <c r="I1249" i="5"/>
  <c r="F1250" i="5"/>
  <c r="G1250" i="5"/>
  <c r="H1250" i="5"/>
  <c r="I1250" i="5"/>
  <c r="F1251" i="5"/>
  <c r="G1251" i="5"/>
  <c r="H1251" i="5"/>
  <c r="I1251" i="5"/>
  <c r="F1252" i="5"/>
  <c r="G1252" i="5"/>
  <c r="H1252" i="5"/>
  <c r="I1252" i="5"/>
  <c r="F1253" i="5"/>
  <c r="G1253" i="5"/>
  <c r="H1253" i="5"/>
  <c r="I1253" i="5"/>
  <c r="F1254" i="5"/>
  <c r="G1254" i="5"/>
  <c r="H1254" i="5"/>
  <c r="I1254" i="5"/>
  <c r="F1255" i="5"/>
  <c r="G1255" i="5"/>
  <c r="H1255" i="5"/>
  <c r="I1255" i="5"/>
  <c r="F1256" i="5"/>
  <c r="G1256" i="5"/>
  <c r="H1256" i="5"/>
  <c r="I1256" i="5"/>
  <c r="F1257" i="5"/>
  <c r="G1257" i="5"/>
  <c r="H1257" i="5"/>
  <c r="I1257" i="5"/>
  <c r="F1258" i="5"/>
  <c r="G1258" i="5"/>
  <c r="H1258" i="5"/>
  <c r="I1258" i="5"/>
  <c r="F1259" i="5"/>
  <c r="G1259" i="5"/>
  <c r="H1259" i="5"/>
  <c r="I1259" i="5"/>
  <c r="F1260" i="5"/>
  <c r="G1260" i="5"/>
  <c r="H1260" i="5"/>
  <c r="I1260" i="5"/>
  <c r="F1261" i="5"/>
  <c r="G1261" i="5"/>
  <c r="H1261" i="5"/>
  <c r="I1261" i="5"/>
  <c r="F1262" i="5"/>
  <c r="G1262" i="5"/>
  <c r="H1262" i="5"/>
  <c r="I1262" i="5"/>
  <c r="F1263" i="5"/>
  <c r="G1263" i="5"/>
  <c r="H1263" i="5"/>
  <c r="I1263" i="5"/>
  <c r="F1264" i="5"/>
  <c r="G1264" i="5"/>
  <c r="H1264" i="5"/>
  <c r="I1264" i="5"/>
  <c r="F1265" i="5"/>
  <c r="G1265" i="5"/>
  <c r="H1265" i="5"/>
  <c r="I1265" i="5"/>
  <c r="F1266" i="5"/>
  <c r="G1266" i="5"/>
  <c r="H1266" i="5"/>
  <c r="I1266" i="5"/>
  <c r="F1267" i="5"/>
  <c r="G1267" i="5"/>
  <c r="H1267" i="5"/>
  <c r="I1267" i="5"/>
  <c r="F1268" i="5"/>
  <c r="G1268" i="5"/>
  <c r="H1268" i="5"/>
  <c r="I1268" i="5"/>
  <c r="F1269" i="5"/>
  <c r="G1269" i="5"/>
  <c r="H1269" i="5"/>
  <c r="I1269" i="5"/>
  <c r="F1270" i="5"/>
  <c r="G1270" i="5"/>
  <c r="H1270" i="5"/>
  <c r="I1270" i="5"/>
  <c r="F1271" i="5"/>
  <c r="G1271" i="5"/>
  <c r="H1271" i="5"/>
  <c r="I1271" i="5"/>
  <c r="F1272" i="5"/>
  <c r="G1272" i="5"/>
  <c r="H1272" i="5"/>
  <c r="I1272" i="5"/>
  <c r="F1273" i="5"/>
  <c r="G1273" i="5"/>
  <c r="H1273" i="5"/>
  <c r="I1273" i="5"/>
  <c r="F1274" i="5"/>
  <c r="G1274" i="5"/>
  <c r="H1274" i="5"/>
  <c r="I1274" i="5"/>
  <c r="F1275" i="5"/>
  <c r="G1275" i="5"/>
  <c r="H1275" i="5"/>
  <c r="I1275" i="5"/>
  <c r="F1276" i="5"/>
  <c r="G1276" i="5"/>
  <c r="H1276" i="5"/>
  <c r="I1276" i="5"/>
  <c r="F1277" i="5"/>
  <c r="G1277" i="5"/>
  <c r="H1277" i="5"/>
  <c r="I1277" i="5"/>
  <c r="F1278" i="5"/>
  <c r="G1278" i="5"/>
  <c r="H1278" i="5"/>
  <c r="I1278" i="5"/>
  <c r="F1279" i="5"/>
  <c r="G1279" i="5"/>
  <c r="H1279" i="5"/>
  <c r="I1279" i="5"/>
  <c r="F1280" i="5"/>
  <c r="G1280" i="5"/>
  <c r="H1280" i="5"/>
  <c r="I1280" i="5"/>
  <c r="F1281" i="5"/>
  <c r="G1281" i="5"/>
  <c r="H1281" i="5"/>
  <c r="I1281" i="5"/>
  <c r="F1282" i="5"/>
  <c r="G1282" i="5"/>
  <c r="H1282" i="5"/>
  <c r="I1282" i="5"/>
  <c r="F1283" i="5"/>
  <c r="G1283" i="5"/>
  <c r="H1283" i="5"/>
  <c r="I1283" i="5"/>
  <c r="F1284" i="5"/>
  <c r="G1284" i="5"/>
  <c r="H1284" i="5"/>
  <c r="I1284" i="5"/>
  <c r="F1285" i="5"/>
  <c r="G1285" i="5"/>
  <c r="H1285" i="5"/>
  <c r="I1285" i="5"/>
  <c r="F1286" i="5"/>
  <c r="G1286" i="5"/>
  <c r="H1286" i="5"/>
  <c r="I1286" i="5"/>
  <c r="F1287" i="5"/>
  <c r="G1287" i="5"/>
  <c r="H1287" i="5"/>
  <c r="I1287" i="5"/>
  <c r="F1288" i="5"/>
  <c r="G1288" i="5"/>
  <c r="H1288" i="5"/>
  <c r="I1288" i="5"/>
  <c r="F1289" i="5"/>
  <c r="G1289" i="5"/>
  <c r="H1289" i="5"/>
  <c r="I1289" i="5"/>
  <c r="F1290" i="5"/>
  <c r="G1290" i="5"/>
  <c r="H1290" i="5"/>
  <c r="I1290" i="5"/>
  <c r="F1291" i="5"/>
  <c r="G1291" i="5"/>
  <c r="H1291" i="5"/>
  <c r="I1291" i="5"/>
  <c r="F1292" i="5"/>
  <c r="G1292" i="5"/>
  <c r="H1292" i="5"/>
  <c r="I1292" i="5"/>
  <c r="F1293" i="5"/>
  <c r="G1293" i="5"/>
  <c r="H1293" i="5"/>
  <c r="I1293" i="5"/>
  <c r="F1294" i="5"/>
  <c r="G1294" i="5"/>
  <c r="H1294" i="5"/>
  <c r="I1294" i="5"/>
  <c r="F1295" i="5"/>
  <c r="G1295" i="5"/>
  <c r="H1295" i="5"/>
  <c r="I1295" i="5"/>
  <c r="F1296" i="5"/>
  <c r="G1296" i="5"/>
  <c r="H1296" i="5"/>
  <c r="I1296" i="5"/>
  <c r="F1297" i="5"/>
  <c r="G1297" i="5"/>
  <c r="H1297" i="5"/>
  <c r="I1297" i="5"/>
  <c r="F1298" i="5"/>
  <c r="G1298" i="5"/>
  <c r="H1298" i="5"/>
  <c r="I1298" i="5"/>
  <c r="F1299" i="5"/>
  <c r="G1299" i="5"/>
  <c r="H1299" i="5"/>
  <c r="I1299" i="5"/>
  <c r="F1300" i="5"/>
  <c r="G1300" i="5"/>
  <c r="H1300" i="5"/>
  <c r="I1300" i="5"/>
  <c r="F1301" i="5"/>
  <c r="G1301" i="5"/>
  <c r="H1301" i="5"/>
  <c r="I1301" i="5"/>
  <c r="F1302" i="5"/>
  <c r="G1302" i="5"/>
  <c r="H1302" i="5"/>
  <c r="I1302" i="5"/>
  <c r="F1303" i="5"/>
  <c r="G1303" i="5"/>
  <c r="H1303" i="5"/>
  <c r="I1303" i="5"/>
  <c r="F1304" i="5"/>
  <c r="G1304" i="5"/>
  <c r="H1304" i="5"/>
  <c r="I1304" i="5"/>
  <c r="F1305" i="5"/>
  <c r="G1305" i="5"/>
  <c r="H1305" i="5"/>
  <c r="I1305" i="5"/>
  <c r="F1306" i="5"/>
  <c r="G1306" i="5"/>
  <c r="H1306" i="5"/>
  <c r="I1306" i="5"/>
  <c r="F1307" i="5"/>
  <c r="G1307" i="5"/>
  <c r="H1307" i="5"/>
  <c r="I1307" i="5"/>
  <c r="F1308" i="5"/>
  <c r="G1308" i="5"/>
  <c r="H1308" i="5"/>
  <c r="I1308" i="5"/>
  <c r="F1309" i="5"/>
  <c r="G1309" i="5"/>
  <c r="H1309" i="5"/>
  <c r="I1309" i="5"/>
  <c r="F1310" i="5"/>
  <c r="G1310" i="5"/>
  <c r="H1310" i="5"/>
  <c r="I1310" i="5"/>
  <c r="F1311" i="5"/>
  <c r="G1311" i="5"/>
  <c r="H1311" i="5"/>
  <c r="I1311" i="5"/>
  <c r="F1312" i="5"/>
  <c r="G1312" i="5"/>
  <c r="H1312" i="5"/>
  <c r="I1312" i="5"/>
  <c r="F1313" i="5"/>
  <c r="G1313" i="5"/>
  <c r="H1313" i="5"/>
  <c r="I1313" i="5"/>
  <c r="F1314" i="5"/>
  <c r="G1314" i="5"/>
  <c r="H1314" i="5"/>
  <c r="I1314" i="5"/>
  <c r="F1315" i="5"/>
  <c r="G1315" i="5"/>
  <c r="H1315" i="5"/>
  <c r="I1315" i="5"/>
  <c r="F1316" i="5"/>
  <c r="G1316" i="5"/>
  <c r="H1316" i="5"/>
  <c r="I1316" i="5"/>
  <c r="F1317" i="5"/>
  <c r="G1317" i="5"/>
  <c r="H1317" i="5"/>
  <c r="I1317" i="5"/>
  <c r="F1318" i="5"/>
  <c r="G1318" i="5"/>
  <c r="H1318" i="5"/>
  <c r="I1318" i="5"/>
  <c r="F1319" i="5"/>
  <c r="G1319" i="5"/>
  <c r="H1319" i="5"/>
  <c r="I1319" i="5"/>
  <c r="F1320" i="5"/>
  <c r="G1320" i="5"/>
  <c r="H1320" i="5"/>
  <c r="I1320" i="5"/>
  <c r="F1321" i="5"/>
  <c r="G1321" i="5"/>
  <c r="H1321" i="5"/>
  <c r="I1321" i="5"/>
  <c r="F1322" i="5"/>
  <c r="G1322" i="5"/>
  <c r="H1322" i="5"/>
  <c r="I1322" i="5"/>
  <c r="F1323" i="5"/>
  <c r="G1323" i="5"/>
  <c r="H1323" i="5"/>
  <c r="I1323" i="5"/>
  <c r="F1324" i="5"/>
  <c r="G1324" i="5"/>
  <c r="H1324" i="5"/>
  <c r="I1324" i="5"/>
  <c r="F1325" i="5"/>
  <c r="G1325" i="5"/>
  <c r="H1325" i="5"/>
  <c r="I1325" i="5"/>
  <c r="F1326" i="5"/>
  <c r="G1326" i="5"/>
  <c r="H1326" i="5"/>
  <c r="I1326" i="5"/>
  <c r="F1327" i="5"/>
  <c r="G1327" i="5"/>
  <c r="H1327" i="5"/>
  <c r="I1327" i="5"/>
  <c r="F1328" i="5"/>
  <c r="G1328" i="5"/>
  <c r="H1328" i="5"/>
  <c r="I1328" i="5"/>
  <c r="F1329" i="5"/>
  <c r="G1329" i="5"/>
  <c r="H1329" i="5"/>
  <c r="I1329" i="5"/>
  <c r="F1330" i="5"/>
  <c r="G1330" i="5"/>
  <c r="H1330" i="5"/>
  <c r="I1330" i="5"/>
  <c r="F1331" i="5"/>
  <c r="G1331" i="5"/>
  <c r="H1331" i="5"/>
  <c r="I1331" i="5"/>
  <c r="F1332" i="5"/>
  <c r="G1332" i="5"/>
  <c r="H1332" i="5"/>
  <c r="I1332" i="5"/>
  <c r="F1333" i="5"/>
  <c r="G1333" i="5"/>
  <c r="H1333" i="5"/>
  <c r="I1333" i="5"/>
  <c r="F1334" i="5"/>
  <c r="G1334" i="5"/>
  <c r="H1334" i="5"/>
  <c r="I1334" i="5"/>
  <c r="F1335" i="5"/>
  <c r="G1335" i="5"/>
  <c r="H1335" i="5"/>
  <c r="I1335" i="5"/>
  <c r="F1336" i="5"/>
  <c r="G1336" i="5"/>
  <c r="H1336" i="5"/>
  <c r="I1336" i="5"/>
  <c r="F1337" i="5"/>
  <c r="G1337" i="5"/>
  <c r="H1337" i="5"/>
  <c r="I1337" i="5"/>
  <c r="F1338" i="5"/>
  <c r="G1338" i="5"/>
  <c r="H1338" i="5"/>
  <c r="I1338" i="5"/>
  <c r="F1339" i="5"/>
  <c r="G1339" i="5"/>
  <c r="H1339" i="5"/>
  <c r="I1339" i="5"/>
  <c r="F1340" i="5"/>
  <c r="G1340" i="5"/>
  <c r="H1340" i="5"/>
  <c r="I1340" i="5"/>
  <c r="F1341" i="5"/>
  <c r="G1341" i="5"/>
  <c r="H1341" i="5"/>
  <c r="I1341" i="5"/>
  <c r="F1342" i="5"/>
  <c r="G1342" i="5"/>
  <c r="H1342" i="5"/>
  <c r="I1342" i="5"/>
  <c r="F1343" i="5"/>
  <c r="G1343" i="5"/>
  <c r="H1343" i="5"/>
  <c r="I1343" i="5"/>
  <c r="F1344" i="5"/>
  <c r="G1344" i="5"/>
  <c r="H1344" i="5"/>
  <c r="I1344" i="5"/>
  <c r="F1345" i="5"/>
  <c r="G1345" i="5"/>
  <c r="H1345" i="5"/>
  <c r="I1345" i="5"/>
  <c r="F1346" i="5"/>
  <c r="G1346" i="5"/>
  <c r="H1346" i="5"/>
  <c r="I1346" i="5"/>
  <c r="F1347" i="5"/>
  <c r="G1347" i="5"/>
  <c r="H1347" i="5"/>
  <c r="I1347" i="5"/>
  <c r="F1348" i="5"/>
  <c r="G1348" i="5"/>
  <c r="H1348" i="5"/>
  <c r="I1348" i="5"/>
  <c r="F1349" i="5"/>
  <c r="G1349" i="5"/>
  <c r="H1349" i="5"/>
  <c r="I1349" i="5"/>
  <c r="F1350" i="5"/>
  <c r="G1350" i="5"/>
  <c r="H1350" i="5"/>
  <c r="I1350" i="5"/>
  <c r="F1351" i="5"/>
  <c r="G1351" i="5"/>
  <c r="H1351" i="5"/>
  <c r="I1351" i="5"/>
  <c r="F1352" i="5"/>
  <c r="G1352" i="5"/>
  <c r="H1352" i="5"/>
  <c r="I1352" i="5"/>
  <c r="F1353" i="5"/>
  <c r="G1353" i="5"/>
  <c r="H1353" i="5"/>
  <c r="I1353" i="5"/>
  <c r="F1354" i="5"/>
  <c r="G1354" i="5"/>
  <c r="H1354" i="5"/>
  <c r="I1354" i="5"/>
  <c r="F1355" i="5"/>
  <c r="G1355" i="5"/>
  <c r="H1355" i="5"/>
  <c r="I1355" i="5"/>
  <c r="F1356" i="5"/>
  <c r="G1356" i="5"/>
  <c r="H1356" i="5"/>
  <c r="I1356" i="5"/>
  <c r="F1357" i="5"/>
  <c r="G1357" i="5"/>
  <c r="H1357" i="5"/>
  <c r="I1357" i="5"/>
  <c r="F1358" i="5"/>
  <c r="G1358" i="5"/>
  <c r="H1358" i="5"/>
  <c r="I1358" i="5"/>
  <c r="F1359" i="5"/>
  <c r="G1359" i="5"/>
  <c r="H1359" i="5"/>
  <c r="I1359" i="5"/>
  <c r="F1360" i="5"/>
  <c r="G1360" i="5"/>
  <c r="H1360" i="5"/>
  <c r="I1360" i="5"/>
  <c r="F1361" i="5"/>
  <c r="G1361" i="5"/>
  <c r="H1361" i="5"/>
  <c r="I1361" i="5"/>
  <c r="F1362" i="5"/>
  <c r="G1362" i="5"/>
  <c r="H1362" i="5"/>
  <c r="I1362" i="5"/>
  <c r="F1363" i="5"/>
  <c r="G1363" i="5"/>
  <c r="H1363" i="5"/>
  <c r="I1363" i="5"/>
  <c r="F1364" i="5"/>
  <c r="G1364" i="5"/>
  <c r="H1364" i="5"/>
  <c r="I1364" i="5"/>
  <c r="F1365" i="5"/>
  <c r="G1365" i="5"/>
  <c r="H1365" i="5"/>
  <c r="I1365" i="5"/>
  <c r="F1366" i="5"/>
  <c r="G1366" i="5"/>
  <c r="H1366" i="5"/>
  <c r="I1366" i="5"/>
  <c r="F1367" i="5"/>
  <c r="G1367" i="5"/>
  <c r="H1367" i="5"/>
  <c r="I1367" i="5"/>
  <c r="F1368" i="5"/>
  <c r="G1368" i="5"/>
  <c r="H1368" i="5"/>
  <c r="I1368" i="5"/>
  <c r="F1369" i="5"/>
  <c r="G1369" i="5"/>
  <c r="H1369" i="5"/>
  <c r="I1369" i="5"/>
  <c r="F1370" i="5"/>
  <c r="G1370" i="5"/>
  <c r="H1370" i="5"/>
  <c r="I1370" i="5"/>
  <c r="F1371" i="5"/>
  <c r="G1371" i="5"/>
  <c r="H1371" i="5"/>
  <c r="I1371" i="5"/>
  <c r="F1372" i="5"/>
  <c r="G1372" i="5"/>
  <c r="H1372" i="5"/>
  <c r="I1372" i="5"/>
  <c r="F1373" i="5"/>
  <c r="G1373" i="5"/>
  <c r="H1373" i="5"/>
  <c r="I1373" i="5"/>
  <c r="F1374" i="5"/>
  <c r="G1374" i="5"/>
  <c r="H1374" i="5"/>
  <c r="I1374" i="5"/>
  <c r="F1375" i="5"/>
  <c r="G1375" i="5"/>
  <c r="H1375" i="5"/>
  <c r="I1375" i="5"/>
  <c r="F1376" i="5"/>
  <c r="G1376" i="5"/>
  <c r="H1376" i="5"/>
  <c r="I1376" i="5"/>
  <c r="F1377" i="5"/>
  <c r="G1377" i="5"/>
  <c r="H1377" i="5"/>
  <c r="I1377" i="5"/>
  <c r="F1378" i="5"/>
  <c r="G1378" i="5"/>
  <c r="H1378" i="5"/>
  <c r="I1378" i="5"/>
  <c r="F1379" i="5"/>
  <c r="G1379" i="5"/>
  <c r="H1379" i="5"/>
  <c r="I1379" i="5"/>
  <c r="F1380" i="5"/>
  <c r="G1380" i="5"/>
  <c r="H1380" i="5"/>
  <c r="I1380" i="5"/>
  <c r="F1381" i="5"/>
  <c r="G1381" i="5"/>
  <c r="H1381" i="5"/>
  <c r="I1381" i="5"/>
  <c r="F1382" i="5"/>
  <c r="G1382" i="5"/>
  <c r="H1382" i="5"/>
  <c r="I1382" i="5"/>
  <c r="F1383" i="5"/>
  <c r="G1383" i="5"/>
  <c r="H1383" i="5"/>
  <c r="I1383" i="5"/>
  <c r="F1384" i="5"/>
  <c r="G1384" i="5"/>
  <c r="H1384" i="5"/>
  <c r="I1384" i="5"/>
  <c r="F1385" i="5"/>
  <c r="G1385" i="5"/>
  <c r="H1385" i="5"/>
  <c r="I1385" i="5"/>
  <c r="F1386" i="5"/>
  <c r="G1386" i="5"/>
  <c r="H1386" i="5"/>
  <c r="I1386" i="5"/>
  <c r="F1387" i="5"/>
  <c r="G1387" i="5"/>
  <c r="H1387" i="5"/>
  <c r="I1387" i="5"/>
  <c r="F1388" i="5"/>
  <c r="G1388" i="5"/>
  <c r="H1388" i="5"/>
  <c r="I1388" i="5"/>
  <c r="F1389" i="5"/>
  <c r="G1389" i="5"/>
  <c r="H1389" i="5"/>
  <c r="I1389" i="5"/>
  <c r="F1390" i="5"/>
  <c r="G1390" i="5"/>
  <c r="H1390" i="5"/>
  <c r="I1390" i="5"/>
  <c r="F1391" i="5"/>
  <c r="G1391" i="5"/>
  <c r="H1391" i="5"/>
  <c r="I1391" i="5"/>
  <c r="F1392" i="5"/>
  <c r="G1392" i="5"/>
  <c r="H1392" i="5"/>
  <c r="I1392" i="5"/>
  <c r="F1393" i="5"/>
  <c r="G1393" i="5"/>
  <c r="H1393" i="5"/>
  <c r="I1393" i="5"/>
  <c r="F1394" i="5"/>
  <c r="G1394" i="5"/>
  <c r="H1394" i="5"/>
  <c r="I1394" i="5"/>
  <c r="F1395" i="5"/>
  <c r="G1395" i="5"/>
  <c r="H1395" i="5"/>
  <c r="I1395" i="5"/>
  <c r="F1396" i="5"/>
  <c r="G1396" i="5"/>
  <c r="H1396" i="5"/>
  <c r="I1396" i="5"/>
  <c r="F1397" i="5"/>
  <c r="G1397" i="5"/>
  <c r="H1397" i="5"/>
  <c r="I1397" i="5"/>
  <c r="F1398" i="5"/>
  <c r="G1398" i="5"/>
  <c r="H1398" i="5"/>
  <c r="I1398" i="5"/>
  <c r="F1399" i="5"/>
  <c r="G1399" i="5"/>
  <c r="H1399" i="5"/>
  <c r="I1399" i="5"/>
  <c r="F1400" i="5"/>
  <c r="G1400" i="5"/>
  <c r="H1400" i="5"/>
  <c r="I1400" i="5"/>
  <c r="F1401" i="5"/>
  <c r="G1401" i="5"/>
  <c r="H1401" i="5"/>
  <c r="I1401" i="5"/>
  <c r="F1402" i="5"/>
  <c r="G1402" i="5"/>
  <c r="H1402" i="5"/>
  <c r="I1402" i="5"/>
  <c r="F1403" i="5"/>
  <c r="G1403" i="5"/>
  <c r="H1403" i="5"/>
  <c r="I1403" i="5"/>
  <c r="F1404" i="5"/>
  <c r="G1404" i="5"/>
  <c r="H1404" i="5"/>
  <c r="I1404" i="5"/>
  <c r="F1405" i="5"/>
  <c r="G1405" i="5"/>
  <c r="H1405" i="5"/>
  <c r="I1405" i="5"/>
  <c r="F1406" i="5"/>
  <c r="G1406" i="5"/>
  <c r="H1406" i="5"/>
  <c r="I1406" i="5"/>
  <c r="F1407" i="5"/>
  <c r="G1407" i="5"/>
  <c r="H1407" i="5"/>
  <c r="I1407" i="5"/>
  <c r="F1408" i="5"/>
  <c r="G1408" i="5"/>
  <c r="H1408" i="5"/>
  <c r="I1408" i="5"/>
  <c r="F1409" i="5"/>
  <c r="G1409" i="5"/>
  <c r="H1409" i="5"/>
  <c r="I1409" i="5"/>
  <c r="F1410" i="5"/>
  <c r="G1410" i="5"/>
  <c r="H1410" i="5"/>
  <c r="I1410" i="5"/>
  <c r="F1411" i="5"/>
  <c r="G1411" i="5"/>
  <c r="H1411" i="5"/>
  <c r="I1411" i="5"/>
  <c r="F1412" i="5"/>
  <c r="G1412" i="5"/>
  <c r="H1412" i="5"/>
  <c r="I1412" i="5"/>
  <c r="F1413" i="5"/>
  <c r="G1413" i="5"/>
  <c r="H1413" i="5"/>
  <c r="I1413" i="5"/>
  <c r="F1414" i="5"/>
  <c r="G1414" i="5"/>
  <c r="H1414" i="5"/>
  <c r="I1414" i="5"/>
  <c r="F1415" i="5"/>
  <c r="G1415" i="5"/>
  <c r="H1415" i="5"/>
  <c r="I1415" i="5"/>
  <c r="F1416" i="5"/>
  <c r="G1416" i="5"/>
  <c r="H1416" i="5"/>
  <c r="I1416" i="5"/>
  <c r="F1417" i="5"/>
  <c r="G1417" i="5"/>
  <c r="H1417" i="5"/>
  <c r="I1417" i="5"/>
  <c r="F1418" i="5"/>
  <c r="G1418" i="5"/>
  <c r="H1418" i="5"/>
  <c r="I1418" i="5"/>
  <c r="F1419" i="5"/>
  <c r="G1419" i="5"/>
  <c r="H1419" i="5"/>
  <c r="I1419" i="5"/>
  <c r="F1420" i="5"/>
  <c r="G1420" i="5"/>
  <c r="H1420" i="5"/>
  <c r="I1420" i="5"/>
  <c r="F1421" i="5"/>
  <c r="G1421" i="5"/>
  <c r="H1421" i="5"/>
  <c r="I1421" i="5"/>
  <c r="F1422" i="5"/>
  <c r="G1422" i="5"/>
  <c r="H1422" i="5"/>
  <c r="I1422" i="5"/>
  <c r="F1423" i="5"/>
  <c r="G1423" i="5"/>
  <c r="H1423" i="5"/>
  <c r="I1423" i="5"/>
  <c r="F1424" i="5"/>
  <c r="G1424" i="5"/>
  <c r="H1424" i="5"/>
  <c r="I1424" i="5"/>
  <c r="F1425" i="5"/>
  <c r="G1425" i="5"/>
  <c r="H1425" i="5"/>
  <c r="I1425" i="5"/>
  <c r="F1426" i="5"/>
  <c r="G1426" i="5"/>
  <c r="H1426" i="5"/>
  <c r="I1426" i="5"/>
  <c r="F1427" i="5"/>
  <c r="G1427" i="5"/>
  <c r="H1427" i="5"/>
  <c r="I1427" i="5"/>
  <c r="F1428" i="5"/>
  <c r="G1428" i="5"/>
  <c r="H1428" i="5"/>
  <c r="I1428" i="5"/>
  <c r="F1429" i="5"/>
  <c r="G1429" i="5"/>
  <c r="H1429" i="5"/>
  <c r="I1429" i="5"/>
  <c r="F1430" i="5"/>
  <c r="G1430" i="5"/>
  <c r="H1430" i="5"/>
  <c r="I1430" i="5"/>
  <c r="F1431" i="5"/>
  <c r="G1431" i="5"/>
  <c r="H1431" i="5"/>
  <c r="I1431" i="5"/>
  <c r="F1432" i="5"/>
  <c r="G1432" i="5"/>
  <c r="H1432" i="5"/>
  <c r="I1432" i="5"/>
  <c r="F1433" i="5"/>
  <c r="G1433" i="5"/>
  <c r="H1433" i="5"/>
  <c r="I1433" i="5"/>
  <c r="F1434" i="5"/>
  <c r="G1434" i="5"/>
  <c r="H1434" i="5"/>
  <c r="I1434" i="5"/>
  <c r="F1435" i="5"/>
  <c r="G1435" i="5"/>
  <c r="H1435" i="5"/>
  <c r="I1435" i="5"/>
  <c r="F1436" i="5"/>
  <c r="G1436" i="5"/>
  <c r="H1436" i="5"/>
  <c r="I1436" i="5"/>
  <c r="F1437" i="5"/>
  <c r="G1437" i="5"/>
  <c r="H1437" i="5"/>
  <c r="I1437" i="5"/>
  <c r="F1438" i="5"/>
  <c r="G1438" i="5"/>
  <c r="H1438" i="5"/>
  <c r="I1438" i="5"/>
  <c r="F1439" i="5"/>
  <c r="G1439" i="5"/>
  <c r="H1439" i="5"/>
  <c r="I1439" i="5"/>
  <c r="F1440" i="5"/>
  <c r="G1440" i="5"/>
  <c r="H1440" i="5"/>
  <c r="I1440" i="5"/>
  <c r="F1441" i="5"/>
  <c r="G1441" i="5"/>
  <c r="H1441" i="5"/>
  <c r="I1441" i="5"/>
  <c r="F1442" i="5"/>
  <c r="G1442" i="5"/>
  <c r="H1442" i="5"/>
  <c r="I1442" i="5"/>
  <c r="F1443" i="5"/>
  <c r="G1443" i="5"/>
  <c r="H1443" i="5"/>
  <c r="I1443" i="5"/>
  <c r="F1444" i="5"/>
  <c r="G1444" i="5"/>
  <c r="H1444" i="5"/>
  <c r="I1444" i="5"/>
  <c r="F1445" i="5"/>
  <c r="G1445" i="5"/>
  <c r="H1445" i="5"/>
  <c r="I1445" i="5"/>
  <c r="F1446" i="5"/>
  <c r="G1446" i="5"/>
  <c r="H1446" i="5"/>
  <c r="I1446" i="5"/>
  <c r="F1447" i="5"/>
  <c r="G1447" i="5"/>
  <c r="H1447" i="5"/>
  <c r="I1447" i="5"/>
  <c r="F1448" i="5"/>
  <c r="G1448" i="5"/>
  <c r="H1448" i="5"/>
  <c r="I1448" i="5"/>
  <c r="F1449" i="5"/>
  <c r="G1449" i="5"/>
  <c r="H1449" i="5"/>
  <c r="I1449" i="5"/>
  <c r="F1450" i="5"/>
  <c r="G1450" i="5"/>
  <c r="H1450" i="5"/>
  <c r="I1450" i="5"/>
  <c r="F1451" i="5"/>
  <c r="G1451" i="5"/>
  <c r="H1451" i="5"/>
  <c r="I1451" i="5"/>
  <c r="F1452" i="5"/>
  <c r="G1452" i="5"/>
  <c r="H1452" i="5"/>
  <c r="I1452" i="5"/>
  <c r="F1453" i="5"/>
  <c r="G1453" i="5"/>
  <c r="H1453" i="5"/>
  <c r="I1453" i="5"/>
  <c r="F1454" i="5"/>
  <c r="G1454" i="5"/>
  <c r="H1454" i="5"/>
  <c r="I1454" i="5"/>
  <c r="F1455" i="5"/>
  <c r="G1455" i="5"/>
  <c r="H1455" i="5"/>
  <c r="I1455" i="5"/>
  <c r="F1456" i="5"/>
  <c r="G1456" i="5"/>
  <c r="H1456" i="5"/>
  <c r="I1456" i="5"/>
  <c r="F1457" i="5"/>
  <c r="G1457" i="5"/>
  <c r="H1457" i="5"/>
  <c r="I1457" i="5"/>
  <c r="F1458" i="5"/>
  <c r="G1458" i="5"/>
  <c r="H1458" i="5"/>
  <c r="I1458" i="5"/>
  <c r="F1459" i="5"/>
  <c r="G1459" i="5"/>
  <c r="H1459" i="5"/>
  <c r="I1459" i="5"/>
  <c r="F1460" i="5"/>
  <c r="G1460" i="5"/>
  <c r="H1460" i="5"/>
  <c r="I1460" i="5"/>
  <c r="F1461" i="5"/>
  <c r="G1461" i="5"/>
  <c r="H1461" i="5"/>
  <c r="I1461" i="5"/>
  <c r="F1462" i="5"/>
  <c r="G1462" i="5"/>
  <c r="H1462" i="5"/>
  <c r="I1462" i="5"/>
  <c r="F1463" i="5"/>
  <c r="G1463" i="5"/>
  <c r="H1463" i="5"/>
  <c r="I1463" i="5"/>
  <c r="F1464" i="5"/>
  <c r="G1464" i="5"/>
  <c r="H1464" i="5"/>
  <c r="I1464" i="5"/>
  <c r="F1465" i="5"/>
  <c r="G1465" i="5"/>
  <c r="H1465" i="5"/>
  <c r="I1465" i="5"/>
  <c r="F1466" i="5"/>
  <c r="G1466" i="5"/>
  <c r="H1466" i="5"/>
  <c r="I1466" i="5"/>
  <c r="F1467" i="5"/>
  <c r="G1467" i="5"/>
  <c r="H1467" i="5"/>
  <c r="I1467" i="5"/>
  <c r="F1468" i="5"/>
  <c r="G1468" i="5"/>
  <c r="H1468" i="5"/>
  <c r="I1468" i="5"/>
  <c r="F1469" i="5"/>
  <c r="G1469" i="5"/>
  <c r="H1469" i="5"/>
  <c r="I1469" i="5"/>
  <c r="F1470" i="5"/>
  <c r="G1470" i="5"/>
  <c r="H1470" i="5"/>
  <c r="I1470" i="5"/>
  <c r="F1471" i="5"/>
  <c r="G1471" i="5"/>
  <c r="H1471" i="5"/>
  <c r="I1471" i="5"/>
  <c r="F1472" i="5"/>
  <c r="G1472" i="5"/>
  <c r="H1472" i="5"/>
  <c r="I1472" i="5"/>
  <c r="F1473" i="5"/>
  <c r="G1473" i="5"/>
  <c r="H1473" i="5"/>
  <c r="I1473" i="5"/>
  <c r="F1474" i="5"/>
  <c r="G1474" i="5"/>
  <c r="H1474" i="5"/>
  <c r="I1474" i="5"/>
  <c r="F1475" i="5"/>
  <c r="G1475" i="5"/>
  <c r="H1475" i="5"/>
  <c r="I1475" i="5"/>
  <c r="F1476" i="5"/>
  <c r="G1476" i="5"/>
  <c r="H1476" i="5"/>
  <c r="I1476" i="5"/>
  <c r="F1477" i="5"/>
  <c r="G1477" i="5"/>
  <c r="H1477" i="5"/>
  <c r="I1477" i="5"/>
  <c r="F1478" i="5"/>
  <c r="G1478" i="5"/>
  <c r="H1478" i="5"/>
  <c r="I1478" i="5"/>
  <c r="F1479" i="5"/>
  <c r="G1479" i="5"/>
  <c r="H1479" i="5"/>
  <c r="I1479" i="5"/>
  <c r="F1480" i="5"/>
  <c r="G1480" i="5"/>
  <c r="H1480" i="5"/>
  <c r="I1480" i="5"/>
  <c r="F1481" i="5"/>
  <c r="G1481" i="5"/>
  <c r="H1481" i="5"/>
  <c r="I1481" i="5"/>
  <c r="F1482" i="5"/>
  <c r="G1482" i="5"/>
  <c r="H1482" i="5"/>
  <c r="I1482" i="5"/>
  <c r="F1483" i="5"/>
  <c r="G1483" i="5"/>
  <c r="H1483" i="5"/>
  <c r="I1483" i="5"/>
  <c r="F1484" i="5"/>
  <c r="G1484" i="5"/>
  <c r="H1484" i="5"/>
  <c r="I1484" i="5"/>
  <c r="F1485" i="5"/>
  <c r="G1485" i="5"/>
  <c r="H1485" i="5"/>
  <c r="I1485" i="5"/>
  <c r="F1486" i="5"/>
  <c r="G1486" i="5"/>
  <c r="H1486" i="5"/>
  <c r="I1486" i="5"/>
  <c r="F1487" i="5"/>
  <c r="G1487" i="5"/>
  <c r="H1487" i="5"/>
  <c r="I1487" i="5"/>
  <c r="F1488" i="5"/>
  <c r="G1488" i="5"/>
  <c r="H1488" i="5"/>
  <c r="I1488" i="5"/>
  <c r="F1489" i="5"/>
  <c r="G1489" i="5"/>
  <c r="H1489" i="5"/>
  <c r="I1489" i="5"/>
  <c r="F1490" i="5"/>
  <c r="G1490" i="5"/>
  <c r="H1490" i="5"/>
  <c r="I1490" i="5"/>
  <c r="F1491" i="5"/>
  <c r="G1491" i="5"/>
  <c r="H1491" i="5"/>
  <c r="I1491" i="5"/>
  <c r="F1492" i="5"/>
  <c r="G1492" i="5"/>
  <c r="H1492" i="5"/>
  <c r="I1492" i="5"/>
  <c r="F1493" i="5"/>
  <c r="G1493" i="5"/>
  <c r="H1493" i="5"/>
  <c r="I1493" i="5"/>
  <c r="F1494" i="5"/>
  <c r="G1494" i="5"/>
  <c r="H1494" i="5"/>
  <c r="I1494" i="5"/>
  <c r="F1495" i="5"/>
  <c r="G1495" i="5"/>
  <c r="H1495" i="5"/>
  <c r="I1495" i="5"/>
  <c r="F1496" i="5"/>
  <c r="G1496" i="5"/>
  <c r="H1496" i="5"/>
  <c r="I1496" i="5"/>
  <c r="F1497" i="5"/>
  <c r="G1497" i="5"/>
  <c r="H1497" i="5"/>
  <c r="I1497" i="5"/>
  <c r="F1498" i="5"/>
  <c r="G1498" i="5"/>
  <c r="H1498" i="5"/>
  <c r="I1498" i="5"/>
  <c r="F1499" i="5"/>
  <c r="G1499" i="5"/>
  <c r="H1499" i="5"/>
  <c r="I1499" i="5"/>
  <c r="F1500" i="5"/>
  <c r="G1500" i="5"/>
  <c r="H1500" i="5"/>
  <c r="I1500" i="5"/>
  <c r="F1501" i="5"/>
  <c r="G1501" i="5"/>
  <c r="H1501" i="5"/>
  <c r="I1501" i="5"/>
  <c r="F1502" i="5"/>
  <c r="G1502" i="5"/>
  <c r="H1502" i="5"/>
  <c r="I1502" i="5"/>
  <c r="F1503" i="5"/>
  <c r="G1503" i="5"/>
  <c r="H1503" i="5"/>
  <c r="I1503" i="5"/>
  <c r="F1504" i="5"/>
  <c r="G1504" i="5"/>
  <c r="H1504" i="5"/>
  <c r="I1504" i="5"/>
  <c r="F1505" i="5"/>
  <c r="G1505" i="5"/>
  <c r="H1505" i="5"/>
  <c r="I1505" i="5"/>
  <c r="F1506" i="5"/>
  <c r="G1506" i="5"/>
  <c r="H1506" i="5"/>
  <c r="I1506" i="5"/>
  <c r="F1507" i="5"/>
  <c r="G1507" i="5"/>
  <c r="H1507" i="5"/>
  <c r="I1507" i="5"/>
  <c r="F1508" i="5"/>
  <c r="G1508" i="5"/>
  <c r="H1508" i="5"/>
  <c r="I1508" i="5"/>
  <c r="F1509" i="5"/>
  <c r="G1509" i="5"/>
  <c r="H1509" i="5"/>
  <c r="I1509" i="5"/>
  <c r="F1510" i="5"/>
  <c r="G1510" i="5"/>
  <c r="H1510" i="5"/>
  <c r="I1510" i="5"/>
  <c r="F1511" i="5"/>
  <c r="G1511" i="5"/>
  <c r="H1511" i="5"/>
  <c r="I1511" i="5"/>
  <c r="F1512" i="5"/>
  <c r="G1512" i="5"/>
  <c r="H1512" i="5"/>
  <c r="I1512" i="5"/>
  <c r="F1513" i="5"/>
  <c r="G1513" i="5"/>
  <c r="H1513" i="5"/>
  <c r="I1513" i="5"/>
  <c r="F1514" i="5"/>
  <c r="G1514" i="5"/>
  <c r="H1514" i="5"/>
  <c r="I1514" i="5"/>
  <c r="F1515" i="5"/>
  <c r="G1515" i="5"/>
  <c r="H1515" i="5"/>
  <c r="I1515" i="5"/>
  <c r="F1516" i="5"/>
  <c r="G1516" i="5"/>
  <c r="H1516" i="5"/>
  <c r="I1516" i="5"/>
  <c r="F1517" i="5"/>
  <c r="G1517" i="5"/>
  <c r="H1517" i="5"/>
  <c r="I1517" i="5"/>
  <c r="F1518" i="5"/>
  <c r="G1518" i="5"/>
  <c r="H1518" i="5"/>
  <c r="I1518" i="5"/>
  <c r="F1519" i="5"/>
  <c r="G1519" i="5"/>
  <c r="H1519" i="5"/>
  <c r="I1519" i="5"/>
  <c r="F1520" i="5"/>
  <c r="G1520" i="5"/>
  <c r="H1520" i="5"/>
  <c r="I1520" i="5"/>
  <c r="F1521" i="5"/>
  <c r="G1521" i="5"/>
  <c r="H1521" i="5"/>
  <c r="I1521" i="5"/>
  <c r="F1522" i="5"/>
  <c r="G1522" i="5"/>
  <c r="H1522" i="5"/>
  <c r="I1522" i="5"/>
  <c r="F1523" i="5"/>
  <c r="G1523" i="5"/>
  <c r="H1523" i="5"/>
  <c r="I1523" i="5"/>
  <c r="F1524" i="5"/>
  <c r="G1524" i="5"/>
  <c r="H1524" i="5"/>
  <c r="I1524" i="5"/>
  <c r="F1525" i="5"/>
  <c r="G1525" i="5"/>
  <c r="H1525" i="5"/>
  <c r="I1525" i="5"/>
  <c r="F1526" i="5"/>
  <c r="G1526" i="5"/>
  <c r="H1526" i="5"/>
  <c r="I1526" i="5"/>
  <c r="F1527" i="5"/>
  <c r="G1527" i="5"/>
  <c r="H1527" i="5"/>
  <c r="I1527" i="5"/>
  <c r="F1528" i="5"/>
  <c r="G1528" i="5"/>
  <c r="H1528" i="5"/>
  <c r="I1528" i="5"/>
  <c r="F1529" i="5"/>
  <c r="G1529" i="5"/>
  <c r="H1529" i="5"/>
  <c r="I1529" i="5"/>
  <c r="F1530" i="5"/>
  <c r="G1530" i="5"/>
  <c r="H1530" i="5"/>
  <c r="I1530" i="5"/>
  <c r="F1531" i="5"/>
  <c r="G1531" i="5"/>
  <c r="H1531" i="5"/>
  <c r="I1531" i="5"/>
  <c r="F1532" i="5"/>
  <c r="G1532" i="5"/>
  <c r="H1532" i="5"/>
  <c r="I1532" i="5"/>
  <c r="F1533" i="5"/>
  <c r="G1533" i="5"/>
  <c r="H1533" i="5"/>
  <c r="I1533" i="5"/>
  <c r="F1534" i="5"/>
  <c r="G1534" i="5"/>
  <c r="H1534" i="5"/>
  <c r="I1534" i="5"/>
  <c r="F1535" i="5"/>
  <c r="G1535" i="5"/>
  <c r="H1535" i="5"/>
  <c r="I1535" i="5"/>
  <c r="F1536" i="5"/>
  <c r="G1536" i="5"/>
  <c r="H1536" i="5"/>
  <c r="I1536" i="5"/>
  <c r="F1537" i="5"/>
  <c r="G1537" i="5"/>
  <c r="H1537" i="5"/>
  <c r="I1537" i="5"/>
  <c r="F1538" i="5"/>
  <c r="G1538" i="5"/>
  <c r="H1538" i="5"/>
  <c r="I1538" i="5"/>
  <c r="F1539" i="5"/>
  <c r="G1539" i="5"/>
  <c r="H1539" i="5"/>
  <c r="I1539" i="5"/>
  <c r="F1540" i="5"/>
  <c r="G1540" i="5"/>
  <c r="H1540" i="5"/>
  <c r="I1540" i="5"/>
  <c r="F1541" i="5"/>
  <c r="G1541" i="5"/>
  <c r="H1541" i="5"/>
  <c r="I1541" i="5"/>
  <c r="F1542" i="5"/>
  <c r="G1542" i="5"/>
  <c r="H1542" i="5"/>
  <c r="I1542" i="5"/>
  <c r="F1543" i="5"/>
  <c r="G1543" i="5"/>
  <c r="H1543" i="5"/>
  <c r="I1543" i="5"/>
  <c r="F1544" i="5"/>
  <c r="G1544" i="5"/>
  <c r="H1544" i="5"/>
  <c r="I1544" i="5"/>
  <c r="F1545" i="5"/>
  <c r="G1545" i="5"/>
  <c r="H1545" i="5"/>
  <c r="I1545" i="5"/>
  <c r="F1546" i="5"/>
  <c r="G1546" i="5"/>
  <c r="H1546" i="5"/>
  <c r="I1546" i="5"/>
  <c r="F1547" i="5"/>
  <c r="G1547" i="5"/>
  <c r="H1547" i="5"/>
  <c r="I1547" i="5"/>
  <c r="F1548" i="5"/>
  <c r="G1548" i="5"/>
  <c r="H1548" i="5"/>
  <c r="I1548" i="5"/>
  <c r="F1549" i="5"/>
  <c r="G1549" i="5"/>
  <c r="H1549" i="5"/>
  <c r="I1549" i="5"/>
  <c r="F1550" i="5"/>
  <c r="G1550" i="5"/>
  <c r="H1550" i="5"/>
  <c r="I1550" i="5"/>
  <c r="F1551" i="5"/>
  <c r="G1551" i="5"/>
  <c r="H1551" i="5"/>
  <c r="I1551" i="5"/>
  <c r="F1552" i="5"/>
  <c r="G1552" i="5"/>
  <c r="H1552" i="5"/>
  <c r="I1552" i="5"/>
  <c r="F1553" i="5"/>
  <c r="G1553" i="5"/>
  <c r="H1553" i="5"/>
  <c r="I1553" i="5"/>
  <c r="F1554" i="5"/>
  <c r="G1554" i="5"/>
  <c r="H1554" i="5"/>
  <c r="I1554" i="5"/>
  <c r="F1555" i="5"/>
  <c r="G1555" i="5"/>
  <c r="H1555" i="5"/>
  <c r="I1555" i="5"/>
  <c r="F1556" i="5"/>
  <c r="G1556" i="5"/>
  <c r="H1556" i="5"/>
  <c r="I1556" i="5"/>
  <c r="F1557" i="5"/>
  <c r="G1557" i="5"/>
  <c r="H1557" i="5"/>
  <c r="I1557" i="5"/>
  <c r="F1558" i="5"/>
  <c r="G1558" i="5"/>
  <c r="H1558" i="5"/>
  <c r="I1558" i="5"/>
  <c r="F1559" i="5"/>
  <c r="G1559" i="5"/>
  <c r="H1559" i="5"/>
  <c r="I1559" i="5"/>
  <c r="F1560" i="5"/>
  <c r="G1560" i="5"/>
  <c r="H1560" i="5"/>
  <c r="I1560" i="5"/>
  <c r="F1561" i="5"/>
  <c r="G1561" i="5"/>
  <c r="H1561" i="5"/>
  <c r="I1561" i="5"/>
  <c r="F1562" i="5"/>
  <c r="G1562" i="5"/>
  <c r="H1562" i="5"/>
  <c r="I1562" i="5"/>
  <c r="F1563" i="5"/>
  <c r="G1563" i="5"/>
  <c r="H1563" i="5"/>
  <c r="I1563" i="5"/>
  <c r="F1564" i="5"/>
  <c r="G1564" i="5"/>
  <c r="H1564" i="5"/>
  <c r="I1564" i="5"/>
  <c r="F1565" i="5"/>
  <c r="G1565" i="5"/>
  <c r="H1565" i="5"/>
  <c r="I1565" i="5"/>
  <c r="F1566" i="5"/>
  <c r="G1566" i="5"/>
  <c r="H1566" i="5"/>
  <c r="I1566" i="5"/>
  <c r="F1567" i="5"/>
  <c r="G1567" i="5"/>
  <c r="H1567" i="5"/>
  <c r="I1567" i="5"/>
  <c r="F1568" i="5"/>
  <c r="G1568" i="5"/>
  <c r="H1568" i="5"/>
  <c r="I1568" i="5"/>
  <c r="F1569" i="5"/>
  <c r="G1569" i="5"/>
  <c r="H1569" i="5"/>
  <c r="I1569" i="5"/>
  <c r="F1570" i="5"/>
  <c r="G1570" i="5"/>
  <c r="H1570" i="5"/>
  <c r="I1570" i="5"/>
  <c r="F1571" i="5"/>
  <c r="G1571" i="5"/>
  <c r="H1571" i="5"/>
  <c r="I1571" i="5"/>
  <c r="F1572" i="5"/>
  <c r="G1572" i="5"/>
  <c r="H1572" i="5"/>
  <c r="I1572" i="5"/>
  <c r="F1573" i="5"/>
  <c r="G1573" i="5"/>
  <c r="H1573" i="5"/>
  <c r="I1573" i="5"/>
  <c r="F1574" i="5"/>
  <c r="G1574" i="5"/>
  <c r="H1574" i="5"/>
  <c r="I1574" i="5"/>
  <c r="F1575" i="5"/>
  <c r="G1575" i="5"/>
  <c r="H1575" i="5"/>
  <c r="I1575" i="5"/>
  <c r="F1576" i="5"/>
  <c r="G1576" i="5"/>
  <c r="H1576" i="5"/>
  <c r="I1576" i="5"/>
  <c r="F1577" i="5"/>
  <c r="G1577" i="5"/>
  <c r="H1577" i="5"/>
  <c r="I1577" i="5"/>
  <c r="F1578" i="5"/>
  <c r="G1578" i="5"/>
  <c r="H1578" i="5"/>
  <c r="I1578" i="5"/>
  <c r="F1579" i="5"/>
  <c r="G1579" i="5"/>
  <c r="H1579" i="5"/>
  <c r="I1579" i="5"/>
  <c r="F1580" i="5"/>
  <c r="G1580" i="5"/>
  <c r="H1580" i="5"/>
  <c r="I1580" i="5"/>
  <c r="F1581" i="5"/>
  <c r="G1581" i="5"/>
  <c r="H1581" i="5"/>
  <c r="I1581" i="5"/>
  <c r="F1582" i="5"/>
  <c r="G1582" i="5"/>
  <c r="H1582" i="5"/>
  <c r="I1582" i="5"/>
  <c r="F1583" i="5"/>
  <c r="G1583" i="5"/>
  <c r="H1583" i="5"/>
  <c r="I1583" i="5"/>
  <c r="F1584" i="5"/>
  <c r="G1584" i="5"/>
  <c r="H1584" i="5"/>
  <c r="I1584" i="5"/>
  <c r="F1585" i="5"/>
  <c r="G1585" i="5"/>
  <c r="H1585" i="5"/>
  <c r="I1585" i="5"/>
  <c r="F1586" i="5"/>
  <c r="G1586" i="5"/>
  <c r="H1586" i="5"/>
  <c r="I1586" i="5"/>
  <c r="F1587" i="5"/>
  <c r="G1587" i="5"/>
  <c r="H1587" i="5"/>
  <c r="I1587" i="5"/>
  <c r="F1588" i="5"/>
  <c r="G1588" i="5"/>
  <c r="H1588" i="5"/>
  <c r="I1588" i="5"/>
  <c r="F1589" i="5"/>
  <c r="G1589" i="5"/>
  <c r="H1589" i="5"/>
  <c r="I1589" i="5"/>
  <c r="F1590" i="5"/>
  <c r="G1590" i="5"/>
  <c r="H1590" i="5"/>
  <c r="I1590" i="5"/>
  <c r="F1591" i="5"/>
  <c r="G1591" i="5"/>
  <c r="H1591" i="5"/>
  <c r="I1591" i="5"/>
  <c r="F1592" i="5"/>
  <c r="G1592" i="5"/>
  <c r="H1592" i="5"/>
  <c r="I1592" i="5"/>
  <c r="F1593" i="5"/>
  <c r="G1593" i="5"/>
  <c r="H1593" i="5"/>
  <c r="I1593" i="5"/>
  <c r="F1594" i="5"/>
  <c r="G1594" i="5"/>
  <c r="H1594" i="5"/>
  <c r="I1594" i="5"/>
  <c r="F1595" i="5"/>
  <c r="G1595" i="5"/>
  <c r="H1595" i="5"/>
  <c r="I1595" i="5"/>
  <c r="F1596" i="5"/>
  <c r="G1596" i="5"/>
  <c r="H1596" i="5"/>
  <c r="I1596" i="5"/>
  <c r="F1597" i="5"/>
  <c r="G1597" i="5"/>
  <c r="H1597" i="5"/>
  <c r="I1597" i="5"/>
  <c r="F1598" i="5"/>
  <c r="G1598" i="5"/>
  <c r="H1598" i="5"/>
  <c r="I1598" i="5"/>
  <c r="F1599" i="5"/>
  <c r="G1599" i="5"/>
  <c r="H1599" i="5"/>
  <c r="I1599" i="5"/>
  <c r="F1600" i="5"/>
  <c r="G1600" i="5"/>
  <c r="H1600" i="5"/>
  <c r="I1600" i="5"/>
  <c r="F1601" i="5"/>
  <c r="G1601" i="5"/>
  <c r="H1601" i="5"/>
  <c r="I1601" i="5"/>
  <c r="F1602" i="5"/>
  <c r="G1602" i="5"/>
  <c r="H1602" i="5"/>
  <c r="I1602" i="5"/>
  <c r="F1603" i="5"/>
  <c r="G1603" i="5"/>
  <c r="H1603" i="5"/>
  <c r="I1603" i="5"/>
  <c r="F1604" i="5"/>
  <c r="G1604" i="5"/>
  <c r="H1604" i="5"/>
  <c r="I1604" i="5"/>
  <c r="F1605" i="5"/>
  <c r="G1605" i="5"/>
  <c r="H1605" i="5"/>
  <c r="I1605" i="5"/>
  <c r="F1606" i="5"/>
  <c r="G1606" i="5"/>
  <c r="H1606" i="5"/>
  <c r="I1606" i="5"/>
  <c r="F1607" i="5"/>
  <c r="G1607" i="5"/>
  <c r="H1607" i="5"/>
  <c r="I1607" i="5"/>
  <c r="F1608" i="5"/>
  <c r="G1608" i="5"/>
  <c r="H1608" i="5"/>
  <c r="I1608" i="5"/>
  <c r="F1609" i="5"/>
  <c r="G1609" i="5"/>
  <c r="H1609" i="5"/>
  <c r="I1609" i="5"/>
  <c r="F1610" i="5"/>
  <c r="G1610" i="5"/>
  <c r="H1610" i="5"/>
  <c r="I1610" i="5"/>
  <c r="F1611" i="5"/>
  <c r="G1611" i="5"/>
  <c r="H1611" i="5"/>
  <c r="I1611" i="5"/>
  <c r="F1612" i="5"/>
  <c r="G1612" i="5"/>
  <c r="H1612" i="5"/>
  <c r="I1612" i="5"/>
  <c r="F1613" i="5"/>
  <c r="G1613" i="5"/>
  <c r="H1613" i="5"/>
  <c r="I1613" i="5"/>
  <c r="F1614" i="5"/>
  <c r="G1614" i="5"/>
  <c r="H1614" i="5"/>
  <c r="I1614" i="5"/>
  <c r="F1615" i="5"/>
  <c r="G1615" i="5"/>
  <c r="H1615" i="5"/>
  <c r="I1615" i="5"/>
  <c r="F1616" i="5"/>
  <c r="G1616" i="5"/>
  <c r="H1616" i="5"/>
  <c r="I1616" i="5"/>
  <c r="F1617" i="5"/>
  <c r="G1617" i="5"/>
  <c r="H1617" i="5"/>
  <c r="I1617" i="5"/>
  <c r="F1618" i="5"/>
  <c r="G1618" i="5"/>
  <c r="H1618" i="5"/>
  <c r="I1618" i="5"/>
  <c r="F1619" i="5"/>
  <c r="G1619" i="5"/>
  <c r="H1619" i="5"/>
  <c r="I1619" i="5"/>
  <c r="F1620" i="5"/>
  <c r="G1620" i="5"/>
  <c r="H1620" i="5"/>
  <c r="I1620" i="5"/>
  <c r="F1621" i="5"/>
  <c r="G1621" i="5"/>
  <c r="H1621" i="5"/>
  <c r="I1621" i="5"/>
  <c r="F1622" i="5"/>
  <c r="G1622" i="5"/>
  <c r="H1622" i="5"/>
  <c r="I1622" i="5"/>
  <c r="F1623" i="5"/>
  <c r="G1623" i="5"/>
  <c r="H1623" i="5"/>
  <c r="I1623" i="5"/>
  <c r="F1624" i="5"/>
  <c r="G1624" i="5"/>
  <c r="H1624" i="5"/>
  <c r="I1624" i="5"/>
  <c r="F1625" i="5"/>
  <c r="G1625" i="5"/>
  <c r="H1625" i="5"/>
  <c r="I1625" i="5"/>
  <c r="F1626" i="5"/>
  <c r="G1626" i="5"/>
  <c r="H1626" i="5"/>
  <c r="I1626" i="5"/>
  <c r="F1627" i="5"/>
  <c r="G1627" i="5"/>
  <c r="H1627" i="5"/>
  <c r="I1627" i="5"/>
  <c r="F1628" i="5"/>
  <c r="G1628" i="5"/>
  <c r="H1628" i="5"/>
  <c r="I1628" i="5"/>
  <c r="F1629" i="5"/>
  <c r="G1629" i="5"/>
  <c r="H1629" i="5"/>
  <c r="I1629" i="5"/>
  <c r="F1630" i="5"/>
  <c r="G1630" i="5"/>
  <c r="H1630" i="5"/>
  <c r="I1630" i="5"/>
  <c r="F1631" i="5"/>
  <c r="G1631" i="5"/>
  <c r="H1631" i="5"/>
  <c r="I1631" i="5"/>
  <c r="F1632" i="5"/>
  <c r="G1632" i="5"/>
  <c r="H1632" i="5"/>
  <c r="I1632" i="5"/>
  <c r="F1633" i="5"/>
  <c r="G1633" i="5"/>
  <c r="H1633" i="5"/>
  <c r="I1633" i="5"/>
  <c r="F1634" i="5"/>
  <c r="G1634" i="5"/>
  <c r="H1634" i="5"/>
  <c r="I1634" i="5"/>
  <c r="F1635" i="5"/>
  <c r="G1635" i="5"/>
  <c r="H1635" i="5"/>
  <c r="I1635" i="5"/>
  <c r="F1636" i="5"/>
  <c r="G1636" i="5"/>
  <c r="H1636" i="5"/>
  <c r="I1636" i="5"/>
  <c r="F1637" i="5"/>
  <c r="G1637" i="5"/>
  <c r="H1637" i="5"/>
  <c r="I1637" i="5"/>
  <c r="F1638" i="5"/>
  <c r="G1638" i="5"/>
  <c r="H1638" i="5"/>
  <c r="I1638" i="5"/>
  <c r="F1639" i="5"/>
  <c r="G1639" i="5"/>
  <c r="H1639" i="5"/>
  <c r="I1639" i="5"/>
  <c r="F1640" i="5"/>
  <c r="G1640" i="5"/>
  <c r="H1640" i="5"/>
  <c r="I1640" i="5"/>
  <c r="F1641" i="5"/>
  <c r="G1641" i="5"/>
  <c r="H1641" i="5"/>
  <c r="I1641" i="5"/>
  <c r="F1642" i="5"/>
  <c r="G1642" i="5"/>
  <c r="H1642" i="5"/>
  <c r="I1642" i="5"/>
  <c r="F1643" i="5"/>
  <c r="G1643" i="5"/>
  <c r="H1643" i="5"/>
  <c r="I1643" i="5"/>
  <c r="F1644" i="5"/>
  <c r="G1644" i="5"/>
  <c r="H1644" i="5"/>
  <c r="I1644" i="5"/>
  <c r="F1645" i="5"/>
  <c r="G1645" i="5"/>
  <c r="H1645" i="5"/>
  <c r="I1645" i="5"/>
  <c r="F1646" i="5"/>
  <c r="G1646" i="5"/>
  <c r="H1646" i="5"/>
  <c r="I1646" i="5"/>
  <c r="F1647" i="5"/>
  <c r="G1647" i="5"/>
  <c r="H1647" i="5"/>
  <c r="I1647" i="5"/>
  <c r="F1648" i="5"/>
  <c r="G1648" i="5"/>
  <c r="H1648" i="5"/>
  <c r="I1648" i="5"/>
  <c r="F1649" i="5"/>
  <c r="G1649" i="5"/>
  <c r="H1649" i="5"/>
  <c r="I1649" i="5"/>
  <c r="F1650" i="5"/>
  <c r="G1650" i="5"/>
  <c r="H1650" i="5"/>
  <c r="I1650" i="5"/>
  <c r="F1651" i="5"/>
  <c r="G1651" i="5"/>
  <c r="H1651" i="5"/>
  <c r="I1651" i="5"/>
  <c r="F1652" i="5"/>
  <c r="G1652" i="5"/>
  <c r="H1652" i="5"/>
  <c r="I1652" i="5"/>
  <c r="F1653" i="5"/>
  <c r="G1653" i="5"/>
  <c r="H1653" i="5"/>
  <c r="I1653" i="5"/>
  <c r="F1654" i="5"/>
  <c r="G1654" i="5"/>
  <c r="H1654" i="5"/>
  <c r="I1654" i="5"/>
  <c r="F1655" i="5"/>
  <c r="G1655" i="5"/>
  <c r="H1655" i="5"/>
  <c r="I1655" i="5"/>
  <c r="F1656" i="5"/>
  <c r="G1656" i="5"/>
  <c r="H1656" i="5"/>
  <c r="I1656" i="5"/>
  <c r="F1657" i="5"/>
  <c r="G1657" i="5"/>
  <c r="H1657" i="5"/>
  <c r="I1657" i="5"/>
  <c r="F1658" i="5"/>
  <c r="G1658" i="5"/>
  <c r="H1658" i="5"/>
  <c r="I1658" i="5"/>
  <c r="F1659" i="5"/>
  <c r="G1659" i="5"/>
  <c r="H1659" i="5"/>
  <c r="I1659" i="5"/>
  <c r="F1660" i="5"/>
  <c r="G1660" i="5"/>
  <c r="H1660" i="5"/>
  <c r="I1660" i="5"/>
  <c r="F1661" i="5"/>
  <c r="G1661" i="5"/>
  <c r="H1661" i="5"/>
  <c r="I1661" i="5"/>
  <c r="F1662" i="5"/>
  <c r="G1662" i="5"/>
  <c r="H1662" i="5"/>
  <c r="I1662" i="5"/>
  <c r="F1663" i="5"/>
  <c r="G1663" i="5"/>
  <c r="H1663" i="5"/>
  <c r="I1663" i="5"/>
  <c r="F1664" i="5"/>
  <c r="G1664" i="5"/>
  <c r="H1664" i="5"/>
  <c r="I1664" i="5"/>
  <c r="F1665" i="5"/>
  <c r="G1665" i="5"/>
  <c r="H1665" i="5"/>
  <c r="I1665" i="5"/>
  <c r="F1666" i="5"/>
  <c r="G1666" i="5"/>
  <c r="H1666" i="5"/>
  <c r="I1666" i="5"/>
  <c r="F1667" i="5"/>
  <c r="G1667" i="5"/>
  <c r="H1667" i="5"/>
  <c r="I1667" i="5"/>
  <c r="F1668" i="5"/>
  <c r="G1668" i="5"/>
  <c r="H1668" i="5"/>
  <c r="I1668" i="5"/>
  <c r="F1669" i="5"/>
  <c r="G1669" i="5"/>
  <c r="H1669" i="5"/>
  <c r="I1669" i="5"/>
  <c r="F1670" i="5"/>
  <c r="G1670" i="5"/>
  <c r="H1670" i="5"/>
  <c r="I1670" i="5"/>
  <c r="F1671" i="5"/>
  <c r="G1671" i="5"/>
  <c r="H1671" i="5"/>
  <c r="I1671" i="5"/>
  <c r="F1672" i="5"/>
  <c r="G1672" i="5"/>
  <c r="H1672" i="5"/>
  <c r="I1672" i="5"/>
  <c r="F1673" i="5"/>
  <c r="G1673" i="5"/>
  <c r="H1673" i="5"/>
  <c r="I1673" i="5"/>
  <c r="F1674" i="5"/>
  <c r="G1674" i="5"/>
  <c r="H1674" i="5"/>
  <c r="I1674" i="5"/>
  <c r="F1675" i="5"/>
  <c r="G1675" i="5"/>
  <c r="H1675" i="5"/>
  <c r="I1675" i="5"/>
  <c r="F1676" i="5"/>
  <c r="G1676" i="5"/>
  <c r="H1676" i="5"/>
  <c r="I1676" i="5"/>
  <c r="F1677" i="5"/>
  <c r="G1677" i="5"/>
  <c r="H1677" i="5"/>
  <c r="I1677" i="5"/>
  <c r="F1678" i="5"/>
  <c r="G1678" i="5"/>
  <c r="H1678" i="5"/>
  <c r="I1678" i="5"/>
  <c r="F1679" i="5"/>
  <c r="G1679" i="5"/>
  <c r="H1679" i="5"/>
  <c r="I1679" i="5"/>
  <c r="F1680" i="5"/>
  <c r="G1680" i="5"/>
  <c r="H1680" i="5"/>
  <c r="I1680" i="5"/>
  <c r="F1681" i="5"/>
  <c r="G1681" i="5"/>
  <c r="H1681" i="5"/>
  <c r="I1681" i="5"/>
  <c r="F1682" i="5"/>
  <c r="G1682" i="5"/>
  <c r="H1682" i="5"/>
  <c r="I1682" i="5"/>
  <c r="F1683" i="5"/>
  <c r="G1683" i="5"/>
  <c r="H1683" i="5"/>
  <c r="I1683" i="5"/>
  <c r="F1684" i="5"/>
  <c r="G1684" i="5"/>
  <c r="H1684" i="5"/>
  <c r="I1684" i="5"/>
  <c r="F1685" i="5"/>
  <c r="G1685" i="5"/>
  <c r="H1685" i="5"/>
  <c r="I1685" i="5"/>
  <c r="F1686" i="5"/>
  <c r="G1686" i="5"/>
  <c r="H1686" i="5"/>
  <c r="I1686" i="5"/>
  <c r="F1687" i="5"/>
  <c r="G1687" i="5"/>
  <c r="H1687" i="5"/>
  <c r="I1687" i="5"/>
  <c r="F1688" i="5"/>
  <c r="G1688" i="5"/>
  <c r="H1688" i="5"/>
  <c r="I1688" i="5"/>
  <c r="F1689" i="5"/>
  <c r="G1689" i="5"/>
  <c r="H1689" i="5"/>
  <c r="I1689" i="5"/>
  <c r="F1690" i="5"/>
  <c r="G1690" i="5"/>
  <c r="H1690" i="5"/>
  <c r="I1690" i="5"/>
  <c r="F1691" i="5"/>
  <c r="G1691" i="5"/>
  <c r="H1691" i="5"/>
  <c r="I1691" i="5"/>
  <c r="F1692" i="5"/>
  <c r="G1692" i="5"/>
  <c r="H1692" i="5"/>
  <c r="I1692" i="5"/>
  <c r="F1693" i="5"/>
  <c r="G1693" i="5"/>
  <c r="H1693" i="5"/>
  <c r="I1693" i="5"/>
  <c r="F1694" i="5"/>
  <c r="G1694" i="5"/>
  <c r="H1694" i="5"/>
  <c r="I1694" i="5"/>
  <c r="F1695" i="5"/>
  <c r="G1695" i="5"/>
  <c r="H1695" i="5"/>
  <c r="I1695" i="5"/>
  <c r="F1696" i="5"/>
  <c r="G1696" i="5"/>
  <c r="H1696" i="5"/>
  <c r="I1696" i="5"/>
  <c r="F1697" i="5"/>
  <c r="G1697" i="5"/>
  <c r="H1697" i="5"/>
  <c r="I1697" i="5"/>
  <c r="F1698" i="5"/>
  <c r="G1698" i="5"/>
  <c r="H1698" i="5"/>
  <c r="I1698" i="5"/>
  <c r="F1699" i="5"/>
  <c r="G1699" i="5"/>
  <c r="H1699" i="5"/>
  <c r="I1699" i="5"/>
  <c r="F1700" i="5"/>
  <c r="G1700" i="5"/>
  <c r="H1700" i="5"/>
  <c r="I1700" i="5"/>
  <c r="F1701" i="5"/>
  <c r="G1701" i="5"/>
  <c r="H1701" i="5"/>
  <c r="I1701" i="5"/>
  <c r="F1702" i="5"/>
  <c r="G1702" i="5"/>
  <c r="H1702" i="5"/>
  <c r="I1702" i="5"/>
  <c r="F1703" i="5"/>
  <c r="G1703" i="5"/>
  <c r="H1703" i="5"/>
  <c r="I1703" i="5"/>
  <c r="F1704" i="5"/>
  <c r="G1704" i="5"/>
  <c r="H1704" i="5"/>
  <c r="I1704" i="5"/>
  <c r="F1705" i="5"/>
  <c r="G1705" i="5"/>
  <c r="H1705" i="5"/>
  <c r="I1705" i="5"/>
  <c r="F1706" i="5"/>
  <c r="G1706" i="5"/>
  <c r="H1706" i="5"/>
  <c r="I1706" i="5"/>
  <c r="F1707" i="5"/>
  <c r="G1707" i="5"/>
  <c r="H1707" i="5"/>
  <c r="I1707" i="5"/>
  <c r="F1708" i="5"/>
  <c r="G1708" i="5"/>
  <c r="H1708" i="5"/>
  <c r="I1708" i="5"/>
  <c r="F1709" i="5"/>
  <c r="G1709" i="5"/>
  <c r="H1709" i="5"/>
  <c r="I1709" i="5"/>
  <c r="F1710" i="5"/>
  <c r="G1710" i="5"/>
  <c r="H1710" i="5"/>
  <c r="I1710" i="5"/>
  <c r="F1711" i="5"/>
  <c r="G1711" i="5"/>
  <c r="H1711" i="5"/>
  <c r="I1711" i="5"/>
  <c r="F1712" i="5"/>
  <c r="G1712" i="5"/>
  <c r="H1712" i="5"/>
  <c r="I1712" i="5"/>
  <c r="F1713" i="5"/>
  <c r="G1713" i="5"/>
  <c r="H1713" i="5"/>
  <c r="I1713" i="5"/>
  <c r="F1714" i="5"/>
  <c r="G1714" i="5"/>
  <c r="H1714" i="5"/>
  <c r="I1714" i="5"/>
  <c r="F1715" i="5"/>
  <c r="G1715" i="5"/>
  <c r="H1715" i="5"/>
  <c r="I1715" i="5"/>
  <c r="F1716" i="5"/>
  <c r="G1716" i="5"/>
  <c r="H1716" i="5"/>
  <c r="I1716" i="5"/>
  <c r="F1717" i="5"/>
  <c r="G1717" i="5"/>
  <c r="H1717" i="5"/>
  <c r="I1717" i="5"/>
  <c r="F1718" i="5"/>
  <c r="G1718" i="5"/>
  <c r="H1718" i="5"/>
  <c r="I1718" i="5"/>
  <c r="F1719" i="5"/>
  <c r="G1719" i="5"/>
  <c r="H1719" i="5"/>
  <c r="I1719" i="5"/>
  <c r="F1720" i="5"/>
  <c r="G1720" i="5"/>
  <c r="H1720" i="5"/>
  <c r="I1720" i="5"/>
  <c r="F1721" i="5"/>
  <c r="G1721" i="5"/>
  <c r="H1721" i="5"/>
  <c r="I1721" i="5"/>
  <c r="F1722" i="5"/>
  <c r="G1722" i="5"/>
  <c r="H1722" i="5"/>
  <c r="I1722" i="5"/>
  <c r="F1723" i="5"/>
  <c r="G1723" i="5"/>
  <c r="H1723" i="5"/>
  <c r="I1723" i="5"/>
  <c r="F1724" i="5"/>
  <c r="G1724" i="5"/>
  <c r="H1724" i="5"/>
  <c r="I1724" i="5"/>
  <c r="F1725" i="5"/>
  <c r="G1725" i="5"/>
  <c r="H1725" i="5"/>
  <c r="I1725" i="5"/>
  <c r="F1726" i="5"/>
  <c r="G1726" i="5"/>
  <c r="H1726" i="5"/>
  <c r="I1726" i="5"/>
  <c r="F1727" i="5"/>
  <c r="G1727" i="5"/>
  <c r="H1727" i="5"/>
  <c r="I1727" i="5"/>
  <c r="F1728" i="5"/>
  <c r="G1728" i="5"/>
  <c r="H1728" i="5"/>
  <c r="I1728" i="5"/>
  <c r="F1729" i="5"/>
  <c r="G1729" i="5"/>
  <c r="H1729" i="5"/>
  <c r="I1729" i="5"/>
  <c r="F1730" i="5"/>
  <c r="G1730" i="5"/>
  <c r="H1730" i="5"/>
  <c r="I1730" i="5"/>
  <c r="F1731" i="5"/>
  <c r="G1731" i="5"/>
  <c r="H1731" i="5"/>
  <c r="I1731" i="5"/>
  <c r="F1732" i="5"/>
  <c r="G1732" i="5"/>
  <c r="H1732" i="5"/>
  <c r="I1732" i="5"/>
  <c r="F1733" i="5"/>
  <c r="G1733" i="5"/>
  <c r="H1733" i="5"/>
  <c r="I1733" i="5"/>
  <c r="F1734" i="5"/>
  <c r="G1734" i="5"/>
  <c r="H1734" i="5"/>
  <c r="I1734" i="5"/>
  <c r="F1735" i="5"/>
  <c r="G1735" i="5"/>
  <c r="H1735" i="5"/>
  <c r="I1735" i="5"/>
  <c r="F1736" i="5"/>
  <c r="G1736" i="5"/>
  <c r="H1736" i="5"/>
  <c r="I1736" i="5"/>
  <c r="F1737" i="5"/>
  <c r="G1737" i="5"/>
  <c r="H1737" i="5"/>
  <c r="I1737" i="5"/>
  <c r="F1738" i="5"/>
  <c r="G1738" i="5"/>
  <c r="H1738" i="5"/>
  <c r="I1738" i="5"/>
  <c r="F1739" i="5"/>
  <c r="G1739" i="5"/>
  <c r="H1739" i="5"/>
  <c r="I1739" i="5"/>
  <c r="F1740" i="5"/>
  <c r="G1740" i="5"/>
  <c r="H1740" i="5"/>
  <c r="I1740" i="5"/>
  <c r="F1741" i="5"/>
  <c r="G1741" i="5"/>
  <c r="H1741" i="5"/>
  <c r="I1741" i="5"/>
  <c r="F1742" i="5"/>
  <c r="G1742" i="5"/>
  <c r="H1742" i="5"/>
  <c r="I1742" i="5"/>
  <c r="F1743" i="5"/>
  <c r="G1743" i="5"/>
  <c r="H1743" i="5"/>
  <c r="I1743" i="5"/>
  <c r="F1744" i="5"/>
  <c r="G1744" i="5"/>
  <c r="H1744" i="5"/>
  <c r="I1744" i="5"/>
  <c r="F1745" i="5"/>
  <c r="G1745" i="5"/>
  <c r="H1745" i="5"/>
  <c r="I1745" i="5"/>
  <c r="F1746" i="5"/>
  <c r="G1746" i="5"/>
  <c r="H1746" i="5"/>
  <c r="I1746" i="5"/>
  <c r="F1747" i="5"/>
  <c r="G1747" i="5"/>
  <c r="H1747" i="5"/>
  <c r="I1747" i="5"/>
  <c r="F1748" i="5"/>
  <c r="G1748" i="5"/>
  <c r="H1748" i="5"/>
  <c r="I1748" i="5"/>
  <c r="F1749" i="5"/>
  <c r="G1749" i="5"/>
  <c r="H1749" i="5"/>
  <c r="I1749" i="5"/>
  <c r="F1750" i="5"/>
  <c r="G1750" i="5"/>
  <c r="H1750" i="5"/>
  <c r="I1750" i="5"/>
  <c r="F1751" i="5"/>
  <c r="G1751" i="5"/>
  <c r="H1751" i="5"/>
  <c r="I1751" i="5"/>
  <c r="F1752" i="5"/>
  <c r="G1752" i="5"/>
  <c r="H1752" i="5"/>
  <c r="I1752" i="5"/>
  <c r="F1753" i="5"/>
  <c r="G1753" i="5"/>
  <c r="H1753" i="5"/>
  <c r="I1753" i="5"/>
  <c r="F1754" i="5"/>
  <c r="G1754" i="5"/>
  <c r="H1754" i="5"/>
  <c r="I1754" i="5"/>
  <c r="F1755" i="5"/>
  <c r="G1755" i="5"/>
  <c r="H1755" i="5"/>
  <c r="I1755" i="5"/>
  <c r="F1756" i="5"/>
  <c r="G1756" i="5"/>
  <c r="H1756" i="5"/>
  <c r="I1756" i="5"/>
  <c r="F1757" i="5"/>
  <c r="G1757" i="5"/>
  <c r="H1757" i="5"/>
  <c r="I1757" i="5"/>
  <c r="F1758" i="5"/>
  <c r="G1758" i="5"/>
  <c r="H1758" i="5"/>
  <c r="I1758" i="5"/>
  <c r="F1759" i="5"/>
  <c r="G1759" i="5"/>
  <c r="H1759" i="5"/>
  <c r="I1759" i="5"/>
  <c r="F1760" i="5"/>
  <c r="G1760" i="5"/>
  <c r="H1760" i="5"/>
  <c r="I1760" i="5"/>
  <c r="F1761" i="5"/>
  <c r="G1761" i="5"/>
  <c r="H1761" i="5"/>
  <c r="I1761" i="5"/>
  <c r="F1762" i="5"/>
  <c r="G1762" i="5"/>
  <c r="H1762" i="5"/>
  <c r="I1762" i="5"/>
  <c r="F1763" i="5"/>
  <c r="G1763" i="5"/>
  <c r="H1763" i="5"/>
  <c r="I1763" i="5"/>
  <c r="F1764" i="5"/>
  <c r="G1764" i="5"/>
  <c r="H1764" i="5"/>
  <c r="I1764" i="5"/>
  <c r="F1765" i="5"/>
  <c r="G1765" i="5"/>
  <c r="H1765" i="5"/>
  <c r="I1765" i="5"/>
  <c r="F1766" i="5"/>
  <c r="G1766" i="5"/>
  <c r="H1766" i="5"/>
  <c r="I1766" i="5"/>
  <c r="F1767" i="5"/>
  <c r="G1767" i="5"/>
  <c r="H1767" i="5"/>
  <c r="I1767" i="5"/>
  <c r="F1768" i="5"/>
  <c r="G1768" i="5"/>
  <c r="H1768" i="5"/>
  <c r="I1768" i="5"/>
  <c r="F1769" i="5"/>
  <c r="G1769" i="5"/>
  <c r="H1769" i="5"/>
  <c r="I1769" i="5"/>
  <c r="F1770" i="5"/>
  <c r="G1770" i="5"/>
  <c r="H1770" i="5"/>
  <c r="I1770" i="5"/>
  <c r="F1771" i="5"/>
  <c r="G1771" i="5"/>
  <c r="H1771" i="5"/>
  <c r="I1771" i="5"/>
  <c r="F1772" i="5"/>
  <c r="G1772" i="5"/>
  <c r="H1772" i="5"/>
  <c r="I1772" i="5"/>
  <c r="F1773" i="5"/>
  <c r="G1773" i="5"/>
  <c r="H1773" i="5"/>
  <c r="I1773" i="5"/>
  <c r="F1774" i="5"/>
  <c r="G1774" i="5"/>
  <c r="H1774" i="5"/>
  <c r="I1774" i="5"/>
  <c r="F1775" i="5"/>
  <c r="G1775" i="5"/>
  <c r="H1775" i="5"/>
  <c r="I1775" i="5"/>
  <c r="F1776" i="5"/>
  <c r="G1776" i="5"/>
  <c r="H1776" i="5"/>
  <c r="I1776" i="5"/>
  <c r="F1777" i="5"/>
  <c r="G1777" i="5"/>
  <c r="H1777" i="5"/>
  <c r="I1777" i="5"/>
  <c r="F1778" i="5"/>
  <c r="G1778" i="5"/>
  <c r="H1778" i="5"/>
  <c r="I1778" i="5"/>
  <c r="F1779" i="5"/>
  <c r="G1779" i="5"/>
  <c r="H1779" i="5"/>
  <c r="I1779" i="5"/>
  <c r="F1780" i="5"/>
  <c r="G1780" i="5"/>
  <c r="H1780" i="5"/>
  <c r="I1780" i="5"/>
  <c r="F1781" i="5"/>
  <c r="G1781" i="5"/>
  <c r="H1781" i="5"/>
  <c r="I1781" i="5"/>
  <c r="F1782" i="5"/>
  <c r="G1782" i="5"/>
  <c r="H1782" i="5"/>
  <c r="I1782" i="5"/>
  <c r="F1783" i="5"/>
  <c r="G1783" i="5"/>
  <c r="H1783" i="5"/>
  <c r="I1783" i="5"/>
  <c r="F1784" i="5"/>
  <c r="G1784" i="5"/>
  <c r="H1784" i="5"/>
  <c r="I1784" i="5"/>
  <c r="F1785" i="5"/>
  <c r="G1785" i="5"/>
  <c r="H1785" i="5"/>
  <c r="I1785" i="5"/>
  <c r="F1786" i="5"/>
  <c r="G1786" i="5"/>
  <c r="H1786" i="5"/>
  <c r="I1786" i="5"/>
  <c r="F1787" i="5"/>
  <c r="G1787" i="5"/>
  <c r="H1787" i="5"/>
  <c r="I1787" i="5"/>
  <c r="F1788" i="5"/>
  <c r="G1788" i="5"/>
  <c r="H1788" i="5"/>
  <c r="I1788" i="5"/>
  <c r="F1789" i="5"/>
  <c r="G1789" i="5"/>
  <c r="H1789" i="5"/>
  <c r="I1789" i="5"/>
  <c r="F1790" i="5"/>
  <c r="G1790" i="5"/>
  <c r="H1790" i="5"/>
  <c r="I1790" i="5"/>
  <c r="F1791" i="5"/>
  <c r="G1791" i="5"/>
  <c r="H1791" i="5"/>
  <c r="I1791" i="5"/>
  <c r="F1792" i="5"/>
  <c r="G1792" i="5"/>
  <c r="H1792" i="5"/>
  <c r="I1792" i="5"/>
  <c r="F1793" i="5"/>
  <c r="G1793" i="5"/>
  <c r="H1793" i="5"/>
  <c r="I1793" i="5"/>
  <c r="F1794" i="5"/>
  <c r="G1794" i="5"/>
  <c r="H1794" i="5"/>
  <c r="I1794" i="5"/>
  <c r="F1795" i="5"/>
  <c r="G1795" i="5"/>
  <c r="H1795" i="5"/>
  <c r="I1795" i="5"/>
  <c r="F1796" i="5"/>
  <c r="G1796" i="5"/>
  <c r="H1796" i="5"/>
  <c r="I1796" i="5"/>
  <c r="F1797" i="5"/>
  <c r="G1797" i="5"/>
  <c r="H1797" i="5"/>
  <c r="I1797" i="5"/>
  <c r="F1798" i="5"/>
  <c r="G1798" i="5"/>
  <c r="H1798" i="5"/>
  <c r="I1798" i="5"/>
  <c r="F1799" i="5"/>
  <c r="G1799" i="5"/>
  <c r="H1799" i="5"/>
  <c r="I1799" i="5"/>
  <c r="F1800" i="5"/>
  <c r="G1800" i="5"/>
  <c r="H1800" i="5"/>
  <c r="I1800" i="5"/>
  <c r="F1801" i="5"/>
  <c r="G1801" i="5"/>
  <c r="H1801" i="5"/>
  <c r="I1801" i="5"/>
  <c r="F1802" i="5"/>
  <c r="G1802" i="5"/>
  <c r="H1802" i="5"/>
  <c r="I1802" i="5"/>
  <c r="F1803" i="5"/>
  <c r="G1803" i="5"/>
  <c r="H1803" i="5"/>
  <c r="I1803" i="5"/>
  <c r="F1804" i="5"/>
  <c r="G1804" i="5"/>
  <c r="H1804" i="5"/>
  <c r="I1804" i="5"/>
  <c r="F1805" i="5"/>
  <c r="G1805" i="5"/>
  <c r="H1805" i="5"/>
  <c r="I1805" i="5"/>
  <c r="F1806" i="5"/>
  <c r="G1806" i="5"/>
  <c r="H1806" i="5"/>
  <c r="I1806" i="5"/>
  <c r="F1807" i="5"/>
  <c r="G1807" i="5"/>
  <c r="H1807" i="5"/>
  <c r="I1807" i="5"/>
  <c r="F1808" i="5"/>
  <c r="G1808" i="5"/>
  <c r="H1808" i="5"/>
  <c r="I1808" i="5"/>
  <c r="F1809" i="5"/>
  <c r="G1809" i="5"/>
  <c r="H1809" i="5"/>
  <c r="I1809" i="5"/>
  <c r="F1810" i="5"/>
  <c r="G1810" i="5"/>
  <c r="H1810" i="5"/>
  <c r="I1810" i="5"/>
  <c r="F1811" i="5"/>
  <c r="G1811" i="5"/>
  <c r="H1811" i="5"/>
  <c r="I1811" i="5"/>
  <c r="F1812" i="5"/>
  <c r="G1812" i="5"/>
  <c r="H1812" i="5"/>
  <c r="I1812" i="5"/>
  <c r="F1813" i="5"/>
  <c r="G1813" i="5"/>
  <c r="H1813" i="5"/>
  <c r="I1813" i="5"/>
  <c r="F1814" i="5"/>
  <c r="G1814" i="5"/>
  <c r="H1814" i="5"/>
  <c r="I1814" i="5"/>
  <c r="F1815" i="5"/>
  <c r="G1815" i="5"/>
  <c r="H1815" i="5"/>
  <c r="I1815" i="5"/>
  <c r="F1816" i="5"/>
  <c r="G1816" i="5"/>
  <c r="H1816" i="5"/>
  <c r="I1816" i="5"/>
  <c r="F1817" i="5"/>
  <c r="G1817" i="5"/>
  <c r="H1817" i="5"/>
  <c r="I1817" i="5"/>
  <c r="F1818" i="5"/>
  <c r="G1818" i="5"/>
  <c r="H1818" i="5"/>
  <c r="I1818" i="5"/>
  <c r="F1819" i="5"/>
  <c r="G1819" i="5"/>
  <c r="H1819" i="5"/>
  <c r="I1819" i="5"/>
  <c r="F1820" i="5"/>
  <c r="G1820" i="5"/>
  <c r="H1820" i="5"/>
  <c r="I1820" i="5"/>
  <c r="F1821" i="5"/>
  <c r="G1821" i="5"/>
  <c r="H1821" i="5"/>
  <c r="I1821" i="5"/>
  <c r="F1822" i="5"/>
  <c r="G1822" i="5"/>
  <c r="H1822" i="5"/>
  <c r="I1822" i="5"/>
  <c r="F1823" i="5"/>
  <c r="G1823" i="5"/>
  <c r="H1823" i="5"/>
  <c r="I1823" i="5"/>
  <c r="F1824" i="5"/>
  <c r="G1824" i="5"/>
  <c r="H1824" i="5"/>
  <c r="I1824" i="5"/>
  <c r="F1825" i="5"/>
  <c r="G1825" i="5"/>
  <c r="H1825" i="5"/>
  <c r="I1825" i="5"/>
  <c r="F1826" i="5"/>
  <c r="G1826" i="5"/>
  <c r="H1826" i="5"/>
  <c r="I1826" i="5"/>
  <c r="F1827" i="5"/>
  <c r="G1827" i="5"/>
  <c r="H1827" i="5"/>
  <c r="I1827" i="5"/>
  <c r="F1828" i="5"/>
  <c r="G1828" i="5"/>
  <c r="H1828" i="5"/>
  <c r="I1828" i="5"/>
  <c r="F1829" i="5"/>
  <c r="G1829" i="5"/>
  <c r="H1829" i="5"/>
  <c r="I1829" i="5"/>
  <c r="F1830" i="5"/>
  <c r="G1830" i="5"/>
  <c r="H1830" i="5"/>
  <c r="I1830" i="5"/>
  <c r="F1831" i="5"/>
  <c r="G1831" i="5"/>
  <c r="H1831" i="5"/>
  <c r="I1831" i="5"/>
  <c r="F1832" i="5"/>
  <c r="G1832" i="5"/>
  <c r="H1832" i="5"/>
  <c r="I1832" i="5"/>
  <c r="F1833" i="5"/>
  <c r="G1833" i="5"/>
  <c r="H1833" i="5"/>
  <c r="I1833" i="5"/>
  <c r="F1834" i="5"/>
  <c r="G1834" i="5"/>
  <c r="H1834" i="5"/>
  <c r="I1834" i="5"/>
  <c r="F1835" i="5"/>
  <c r="G1835" i="5"/>
  <c r="H1835" i="5"/>
  <c r="I1835" i="5"/>
  <c r="F1836" i="5"/>
  <c r="G1836" i="5"/>
  <c r="H1836" i="5"/>
  <c r="I1836" i="5"/>
  <c r="F1837" i="5"/>
  <c r="G1837" i="5"/>
  <c r="H1837" i="5"/>
  <c r="I1837" i="5"/>
  <c r="F1838" i="5"/>
  <c r="G1838" i="5"/>
  <c r="H1838" i="5"/>
  <c r="I1838" i="5"/>
  <c r="F1839" i="5"/>
  <c r="G1839" i="5"/>
  <c r="H1839" i="5"/>
  <c r="I1839" i="5"/>
  <c r="F1840" i="5"/>
  <c r="G1840" i="5"/>
  <c r="H1840" i="5"/>
  <c r="I1840" i="5"/>
  <c r="F1841" i="5"/>
  <c r="G1841" i="5"/>
  <c r="H1841" i="5"/>
  <c r="I1841" i="5"/>
  <c r="F1842" i="5"/>
  <c r="G1842" i="5"/>
  <c r="H1842" i="5"/>
  <c r="I1842" i="5"/>
  <c r="F1843" i="5"/>
  <c r="G1843" i="5"/>
  <c r="H1843" i="5"/>
  <c r="I1843" i="5"/>
  <c r="F1844" i="5"/>
  <c r="G1844" i="5"/>
  <c r="H1844" i="5"/>
  <c r="I1844" i="5"/>
  <c r="F1845" i="5"/>
  <c r="G1845" i="5"/>
  <c r="H1845" i="5"/>
  <c r="I1845" i="5"/>
  <c r="F1846" i="5"/>
  <c r="G1846" i="5"/>
  <c r="H1846" i="5"/>
  <c r="I1846" i="5"/>
  <c r="F1847" i="5"/>
  <c r="G1847" i="5"/>
  <c r="H1847" i="5"/>
  <c r="I1847" i="5"/>
  <c r="F1848" i="5"/>
  <c r="G1848" i="5"/>
  <c r="H1848" i="5"/>
  <c r="I1848" i="5"/>
  <c r="F1849" i="5"/>
  <c r="G1849" i="5"/>
  <c r="H1849" i="5"/>
  <c r="I1849" i="5"/>
  <c r="F1850" i="5"/>
  <c r="G1850" i="5"/>
  <c r="H1850" i="5"/>
  <c r="I1850" i="5"/>
  <c r="F1851" i="5"/>
  <c r="G1851" i="5"/>
  <c r="H1851" i="5"/>
  <c r="I1851" i="5"/>
  <c r="F1852" i="5"/>
  <c r="G1852" i="5"/>
  <c r="H1852" i="5"/>
  <c r="I1852" i="5"/>
  <c r="F1853" i="5"/>
  <c r="G1853" i="5"/>
  <c r="H1853" i="5"/>
  <c r="I1853" i="5"/>
  <c r="F1854" i="5"/>
  <c r="G1854" i="5"/>
  <c r="H1854" i="5"/>
  <c r="I1854" i="5"/>
  <c r="F1855" i="5"/>
  <c r="G1855" i="5"/>
  <c r="H1855" i="5"/>
  <c r="I1855" i="5"/>
  <c r="F1856" i="5"/>
  <c r="G1856" i="5"/>
  <c r="H1856" i="5"/>
  <c r="I1856" i="5"/>
  <c r="F1857" i="5"/>
  <c r="G1857" i="5"/>
  <c r="H1857" i="5"/>
  <c r="I1857" i="5"/>
  <c r="F1858" i="5"/>
  <c r="G1858" i="5"/>
  <c r="H1858" i="5"/>
  <c r="I1858" i="5"/>
  <c r="F1859" i="5"/>
  <c r="G1859" i="5"/>
  <c r="H1859" i="5"/>
  <c r="I1859" i="5"/>
  <c r="F1860" i="5"/>
  <c r="G1860" i="5"/>
  <c r="H1860" i="5"/>
  <c r="I1860" i="5"/>
  <c r="F1861" i="5"/>
  <c r="G1861" i="5"/>
  <c r="H1861" i="5"/>
  <c r="I1861" i="5"/>
  <c r="F1862" i="5"/>
  <c r="G1862" i="5"/>
  <c r="H1862" i="5"/>
  <c r="I1862" i="5"/>
  <c r="F1863" i="5"/>
  <c r="G1863" i="5"/>
  <c r="H1863" i="5"/>
  <c r="I1863" i="5"/>
  <c r="F1864" i="5"/>
  <c r="G1864" i="5"/>
  <c r="H1864" i="5"/>
  <c r="I1864" i="5"/>
  <c r="F1865" i="5"/>
  <c r="G1865" i="5"/>
  <c r="H1865" i="5"/>
  <c r="I1865" i="5"/>
  <c r="F1866" i="5"/>
  <c r="G1866" i="5"/>
  <c r="H1866" i="5"/>
  <c r="I1866" i="5"/>
  <c r="F1867" i="5"/>
  <c r="G1867" i="5"/>
  <c r="H1867" i="5"/>
  <c r="I1867" i="5"/>
  <c r="F1868" i="5"/>
  <c r="G1868" i="5"/>
  <c r="H1868" i="5"/>
  <c r="I1868" i="5"/>
  <c r="F1869" i="5"/>
  <c r="G1869" i="5"/>
  <c r="H1869" i="5"/>
  <c r="I1869" i="5"/>
  <c r="F1870" i="5"/>
  <c r="G1870" i="5"/>
  <c r="H1870" i="5"/>
  <c r="I1870" i="5"/>
  <c r="F1871" i="5"/>
  <c r="G1871" i="5"/>
  <c r="H1871" i="5"/>
  <c r="I1871" i="5"/>
  <c r="F1872" i="5"/>
  <c r="G1872" i="5"/>
  <c r="H1872" i="5"/>
  <c r="I1872" i="5"/>
  <c r="F1873" i="5"/>
  <c r="G1873" i="5"/>
  <c r="H1873" i="5"/>
  <c r="I1873" i="5"/>
  <c r="F1874" i="5"/>
  <c r="G1874" i="5"/>
  <c r="H1874" i="5"/>
  <c r="I1874" i="5"/>
  <c r="F1875" i="5"/>
  <c r="G1875" i="5"/>
  <c r="H1875" i="5"/>
  <c r="I1875" i="5"/>
  <c r="F1876" i="5"/>
  <c r="G1876" i="5"/>
  <c r="H1876" i="5"/>
  <c r="I1876" i="5"/>
  <c r="F1877" i="5"/>
  <c r="G1877" i="5"/>
  <c r="H1877" i="5"/>
  <c r="I1877" i="5"/>
  <c r="F1878" i="5"/>
  <c r="G1878" i="5"/>
  <c r="H1878" i="5"/>
  <c r="I1878" i="5"/>
  <c r="F1879" i="5"/>
  <c r="G1879" i="5"/>
  <c r="H1879" i="5"/>
  <c r="I1879" i="5"/>
  <c r="F1880" i="5"/>
  <c r="G1880" i="5"/>
  <c r="H1880" i="5"/>
  <c r="I1880" i="5"/>
  <c r="F1881" i="5"/>
  <c r="G1881" i="5"/>
  <c r="H1881" i="5"/>
  <c r="I1881" i="5"/>
  <c r="F1882" i="5"/>
  <c r="G1882" i="5"/>
  <c r="H1882" i="5"/>
  <c r="I1882" i="5"/>
  <c r="F1883" i="5"/>
  <c r="G1883" i="5"/>
  <c r="H1883" i="5"/>
  <c r="I1883" i="5"/>
  <c r="F1884" i="5"/>
  <c r="G1884" i="5"/>
  <c r="H1884" i="5"/>
  <c r="I1884" i="5"/>
  <c r="F1885" i="5"/>
  <c r="G1885" i="5"/>
  <c r="H1885" i="5"/>
  <c r="I1885" i="5"/>
  <c r="F1886" i="5"/>
  <c r="G1886" i="5"/>
  <c r="H1886" i="5"/>
  <c r="I1886" i="5"/>
  <c r="F1887" i="5"/>
  <c r="G1887" i="5"/>
  <c r="H1887" i="5"/>
  <c r="I1887" i="5"/>
  <c r="F1888" i="5"/>
  <c r="G1888" i="5"/>
  <c r="H1888" i="5"/>
  <c r="I1888" i="5"/>
  <c r="F1889" i="5"/>
  <c r="G1889" i="5"/>
  <c r="H1889" i="5"/>
  <c r="I1889" i="5"/>
  <c r="F1890" i="5"/>
  <c r="G1890" i="5"/>
  <c r="H1890" i="5"/>
  <c r="I1890" i="5"/>
  <c r="F1891" i="5"/>
  <c r="G1891" i="5"/>
  <c r="H1891" i="5"/>
  <c r="I1891" i="5"/>
  <c r="F1892" i="5"/>
  <c r="G1892" i="5"/>
  <c r="H1892" i="5"/>
  <c r="I1892" i="5"/>
  <c r="F1893" i="5"/>
  <c r="G1893" i="5"/>
  <c r="H1893" i="5"/>
  <c r="I1893" i="5"/>
  <c r="F1894" i="5"/>
  <c r="G1894" i="5"/>
  <c r="H1894" i="5"/>
  <c r="I1894" i="5"/>
  <c r="F1895" i="5"/>
  <c r="G1895" i="5"/>
  <c r="H1895" i="5"/>
  <c r="I1895" i="5"/>
  <c r="F1896" i="5"/>
  <c r="G1896" i="5"/>
  <c r="H1896" i="5"/>
  <c r="I1896" i="5"/>
  <c r="F1897" i="5"/>
  <c r="G1897" i="5"/>
  <c r="H1897" i="5"/>
  <c r="I1897" i="5"/>
  <c r="F1898" i="5"/>
  <c r="G1898" i="5"/>
  <c r="H1898" i="5"/>
  <c r="I1898" i="5"/>
  <c r="F1899" i="5"/>
  <c r="G1899" i="5"/>
  <c r="H1899" i="5"/>
  <c r="I1899" i="5"/>
  <c r="F1900" i="5"/>
  <c r="G1900" i="5"/>
  <c r="H1900" i="5"/>
  <c r="I1900" i="5"/>
  <c r="F1901" i="5"/>
  <c r="G1901" i="5"/>
  <c r="H1901" i="5"/>
  <c r="I1901" i="5"/>
  <c r="F1902" i="5"/>
  <c r="G1902" i="5"/>
  <c r="H1902" i="5"/>
  <c r="I1902" i="5"/>
  <c r="F1903" i="5"/>
  <c r="G1903" i="5"/>
  <c r="H1903" i="5"/>
  <c r="I1903" i="5"/>
  <c r="F1904" i="5"/>
  <c r="G1904" i="5"/>
  <c r="H1904" i="5"/>
  <c r="I1904" i="5"/>
  <c r="F1905" i="5"/>
  <c r="G1905" i="5"/>
  <c r="H1905" i="5"/>
  <c r="I1905" i="5"/>
  <c r="F1906" i="5"/>
  <c r="G1906" i="5"/>
  <c r="H1906" i="5"/>
  <c r="I1906" i="5"/>
  <c r="F1907" i="5"/>
  <c r="G1907" i="5"/>
  <c r="H1907" i="5"/>
  <c r="I1907" i="5"/>
  <c r="F1908" i="5"/>
  <c r="G1908" i="5"/>
  <c r="H1908" i="5"/>
  <c r="I1908" i="5"/>
  <c r="F1909" i="5"/>
  <c r="G1909" i="5"/>
  <c r="H1909" i="5"/>
  <c r="I1909" i="5"/>
  <c r="F1910" i="5"/>
  <c r="G1910" i="5"/>
  <c r="H1910" i="5"/>
  <c r="I1910" i="5"/>
  <c r="F1911" i="5"/>
  <c r="G1911" i="5"/>
  <c r="H1911" i="5"/>
  <c r="I1911" i="5"/>
  <c r="F1912" i="5"/>
  <c r="G1912" i="5"/>
  <c r="H1912" i="5"/>
  <c r="I1912" i="5"/>
  <c r="F1913" i="5"/>
  <c r="G1913" i="5"/>
  <c r="H1913" i="5"/>
  <c r="I1913" i="5"/>
  <c r="F1914" i="5"/>
  <c r="G1914" i="5"/>
  <c r="H1914" i="5"/>
  <c r="I1914" i="5"/>
  <c r="F1915" i="5"/>
  <c r="G1915" i="5"/>
  <c r="H1915" i="5"/>
  <c r="I1915" i="5"/>
  <c r="F1916" i="5"/>
  <c r="G1916" i="5"/>
  <c r="H1916" i="5"/>
  <c r="I1916" i="5"/>
  <c r="F1917" i="5"/>
  <c r="G1917" i="5"/>
  <c r="H1917" i="5"/>
  <c r="I1917" i="5"/>
  <c r="F1918" i="5"/>
  <c r="G1918" i="5"/>
  <c r="H1918" i="5"/>
  <c r="I1918" i="5"/>
  <c r="F1919" i="5"/>
  <c r="G1919" i="5"/>
  <c r="H1919" i="5"/>
  <c r="I1919" i="5"/>
  <c r="F1920" i="5"/>
  <c r="G1920" i="5"/>
  <c r="H1920" i="5"/>
  <c r="I1920" i="5"/>
  <c r="F1921" i="5"/>
  <c r="G1921" i="5"/>
  <c r="H1921" i="5"/>
  <c r="I1921" i="5"/>
  <c r="F1922" i="5"/>
  <c r="G1922" i="5"/>
  <c r="H1922" i="5"/>
  <c r="I1922" i="5"/>
  <c r="F1923" i="5"/>
  <c r="G1923" i="5"/>
  <c r="H1923" i="5"/>
  <c r="I1923" i="5"/>
  <c r="F1924" i="5"/>
  <c r="G1924" i="5"/>
  <c r="H1924" i="5"/>
  <c r="I1924" i="5"/>
  <c r="F1925" i="5"/>
  <c r="G1925" i="5"/>
  <c r="H1925" i="5"/>
  <c r="I1925" i="5"/>
  <c r="F1926" i="5"/>
  <c r="G1926" i="5"/>
  <c r="H1926" i="5"/>
  <c r="I1926" i="5"/>
  <c r="F1927" i="5"/>
  <c r="G1927" i="5"/>
  <c r="H1927" i="5"/>
  <c r="I1927" i="5"/>
  <c r="F1928" i="5"/>
  <c r="G1928" i="5"/>
  <c r="H1928" i="5"/>
  <c r="I1928" i="5"/>
  <c r="F1929" i="5"/>
  <c r="G1929" i="5"/>
  <c r="H1929" i="5"/>
  <c r="I1929" i="5"/>
  <c r="F1930" i="5"/>
  <c r="G1930" i="5"/>
  <c r="H1930" i="5"/>
  <c r="I1930" i="5"/>
  <c r="F1931" i="5"/>
  <c r="G1931" i="5"/>
  <c r="H1931" i="5"/>
  <c r="I1931" i="5"/>
  <c r="F1932" i="5"/>
  <c r="G1932" i="5"/>
  <c r="H1932" i="5"/>
  <c r="I1932" i="5"/>
  <c r="F1933" i="5"/>
  <c r="G1933" i="5"/>
  <c r="H1933" i="5"/>
  <c r="I1933" i="5"/>
  <c r="F1934" i="5"/>
  <c r="G1934" i="5"/>
  <c r="H1934" i="5"/>
  <c r="I1934" i="5"/>
  <c r="F1935" i="5"/>
  <c r="G1935" i="5"/>
  <c r="H1935" i="5"/>
  <c r="I1935" i="5"/>
  <c r="F1936" i="5"/>
  <c r="G1936" i="5"/>
  <c r="H1936" i="5"/>
  <c r="I1936" i="5"/>
  <c r="F1937" i="5"/>
  <c r="G1937" i="5"/>
  <c r="H1937" i="5"/>
  <c r="I1937" i="5"/>
  <c r="F1938" i="5"/>
  <c r="G1938" i="5"/>
  <c r="H1938" i="5"/>
  <c r="I1938" i="5"/>
  <c r="F1939" i="5"/>
  <c r="G1939" i="5"/>
  <c r="H1939" i="5"/>
  <c r="I1939" i="5"/>
  <c r="F1940" i="5"/>
  <c r="G1940" i="5"/>
  <c r="H1940" i="5"/>
  <c r="I1940" i="5"/>
  <c r="F1941" i="5"/>
  <c r="G1941" i="5"/>
  <c r="H1941" i="5"/>
  <c r="I1941" i="5"/>
  <c r="F1942" i="5"/>
  <c r="G1942" i="5"/>
  <c r="H1942" i="5"/>
  <c r="I1942" i="5"/>
  <c r="F1943" i="5"/>
  <c r="G1943" i="5"/>
  <c r="H1943" i="5"/>
  <c r="I1943" i="5"/>
  <c r="F1944" i="5"/>
  <c r="G1944" i="5"/>
  <c r="H1944" i="5"/>
  <c r="I1944" i="5"/>
  <c r="F1945" i="5"/>
  <c r="G1945" i="5"/>
  <c r="H1945" i="5"/>
  <c r="I1945" i="5"/>
  <c r="F1946" i="5"/>
  <c r="G1946" i="5"/>
  <c r="H1946" i="5"/>
  <c r="I1946" i="5"/>
  <c r="F1947" i="5"/>
  <c r="G1947" i="5"/>
  <c r="H1947" i="5"/>
  <c r="I1947" i="5"/>
  <c r="F1948" i="5"/>
  <c r="G1948" i="5"/>
  <c r="H1948" i="5"/>
  <c r="I1948" i="5"/>
  <c r="F1949" i="5"/>
  <c r="G1949" i="5"/>
  <c r="H1949" i="5"/>
  <c r="I1949" i="5"/>
  <c r="F1950" i="5"/>
  <c r="G1950" i="5"/>
  <c r="H1950" i="5"/>
  <c r="I1950" i="5"/>
  <c r="F1951" i="5"/>
  <c r="G1951" i="5"/>
  <c r="H1951" i="5"/>
  <c r="I1951" i="5"/>
  <c r="F1952" i="5"/>
  <c r="G1952" i="5"/>
  <c r="H1952" i="5"/>
  <c r="I1952" i="5"/>
  <c r="F1953" i="5"/>
  <c r="G1953" i="5"/>
  <c r="H1953" i="5"/>
  <c r="I1953" i="5"/>
  <c r="F1954" i="5"/>
  <c r="G1954" i="5"/>
  <c r="H1954" i="5"/>
  <c r="I1954" i="5"/>
  <c r="F1955" i="5"/>
  <c r="G1955" i="5"/>
  <c r="H1955" i="5"/>
  <c r="I1955" i="5"/>
  <c r="F1956" i="5"/>
  <c r="G1956" i="5"/>
  <c r="H1956" i="5"/>
  <c r="I1956" i="5"/>
  <c r="F1957" i="5"/>
  <c r="G1957" i="5"/>
  <c r="H1957" i="5"/>
  <c r="I1957" i="5"/>
  <c r="F1958" i="5"/>
  <c r="G1958" i="5"/>
  <c r="H1958" i="5"/>
  <c r="I1958" i="5"/>
  <c r="F1959" i="5"/>
  <c r="G1959" i="5"/>
  <c r="H1959" i="5"/>
  <c r="I1959" i="5"/>
  <c r="F1960" i="5"/>
  <c r="G1960" i="5"/>
  <c r="H1960" i="5"/>
  <c r="I1960" i="5"/>
  <c r="F1961" i="5"/>
  <c r="G1961" i="5"/>
  <c r="H1961" i="5"/>
  <c r="I1961" i="5"/>
  <c r="F1962" i="5"/>
  <c r="G1962" i="5"/>
  <c r="H1962" i="5"/>
  <c r="I1962" i="5"/>
  <c r="F1963" i="5"/>
  <c r="G1963" i="5"/>
  <c r="H1963" i="5"/>
  <c r="I1963" i="5"/>
  <c r="F1964" i="5"/>
  <c r="G1964" i="5"/>
  <c r="H1964" i="5"/>
  <c r="I1964" i="5"/>
  <c r="F1965" i="5"/>
  <c r="G1965" i="5"/>
  <c r="H1965" i="5"/>
  <c r="I1965" i="5"/>
  <c r="F1966" i="5"/>
  <c r="G1966" i="5"/>
  <c r="H1966" i="5"/>
  <c r="I1966" i="5"/>
  <c r="F1967" i="5"/>
  <c r="G1967" i="5"/>
  <c r="H1967" i="5"/>
  <c r="I1967" i="5"/>
  <c r="F1968" i="5"/>
  <c r="G1968" i="5"/>
  <c r="H1968" i="5"/>
  <c r="I1968" i="5"/>
  <c r="F1969" i="5"/>
  <c r="G1969" i="5"/>
  <c r="H1969" i="5"/>
  <c r="I1969" i="5"/>
  <c r="F1970" i="5"/>
  <c r="G1970" i="5"/>
  <c r="H1970" i="5"/>
  <c r="I1970" i="5"/>
  <c r="F1971" i="5"/>
  <c r="G1971" i="5"/>
  <c r="H1971" i="5"/>
  <c r="I1971" i="5"/>
  <c r="F1972" i="5"/>
  <c r="G1972" i="5"/>
  <c r="H1972" i="5"/>
  <c r="I1972" i="5"/>
  <c r="F1973" i="5"/>
  <c r="G1973" i="5"/>
  <c r="H1973" i="5"/>
  <c r="I1973" i="5"/>
  <c r="F1974" i="5"/>
  <c r="G1974" i="5"/>
  <c r="H1974" i="5"/>
  <c r="I1974" i="5"/>
  <c r="F1975" i="5"/>
  <c r="G1975" i="5"/>
  <c r="H1975" i="5"/>
  <c r="I1975" i="5"/>
  <c r="F1976" i="5"/>
  <c r="G1976" i="5"/>
  <c r="H1976" i="5"/>
  <c r="I1976" i="5"/>
  <c r="F1977" i="5"/>
  <c r="G1977" i="5"/>
  <c r="H1977" i="5"/>
  <c r="I1977" i="5"/>
  <c r="F1978" i="5"/>
  <c r="G1978" i="5"/>
  <c r="H1978" i="5"/>
  <c r="I1978" i="5"/>
  <c r="F1979" i="5"/>
  <c r="G1979" i="5"/>
  <c r="H1979" i="5"/>
  <c r="I1979" i="5"/>
  <c r="F1980" i="5"/>
  <c r="G1980" i="5"/>
  <c r="H1980" i="5"/>
  <c r="I1980" i="5"/>
  <c r="F1981" i="5"/>
  <c r="G1981" i="5"/>
  <c r="H1981" i="5"/>
  <c r="I1981" i="5"/>
  <c r="F1982" i="5"/>
  <c r="G1982" i="5"/>
  <c r="H1982" i="5"/>
  <c r="I1982" i="5"/>
  <c r="F1983" i="5"/>
  <c r="G1983" i="5"/>
  <c r="H1983" i="5"/>
  <c r="I1983" i="5"/>
  <c r="F1984" i="5"/>
  <c r="G1984" i="5"/>
  <c r="H1984" i="5"/>
  <c r="I1984" i="5"/>
  <c r="F1985" i="5"/>
  <c r="G1985" i="5"/>
  <c r="H1985" i="5"/>
  <c r="I1985" i="5"/>
  <c r="F1986" i="5"/>
  <c r="G1986" i="5"/>
  <c r="H1986" i="5"/>
  <c r="I1986" i="5"/>
  <c r="F1987" i="5"/>
  <c r="G1987" i="5"/>
  <c r="H1987" i="5"/>
  <c r="I1987" i="5"/>
  <c r="F1988" i="5"/>
  <c r="G1988" i="5"/>
  <c r="H1988" i="5"/>
  <c r="I1988" i="5"/>
  <c r="F1989" i="5"/>
  <c r="G1989" i="5"/>
  <c r="H1989" i="5"/>
  <c r="I1989" i="5"/>
  <c r="F1990" i="5"/>
  <c r="G1990" i="5"/>
  <c r="H1990" i="5"/>
  <c r="I1990" i="5"/>
  <c r="F1991" i="5"/>
  <c r="G1991" i="5"/>
  <c r="H1991" i="5"/>
  <c r="I1991" i="5"/>
  <c r="F1992" i="5"/>
  <c r="G1992" i="5"/>
  <c r="H1992" i="5"/>
  <c r="I1992" i="5"/>
  <c r="F1993" i="5"/>
  <c r="G1993" i="5"/>
  <c r="H1993" i="5"/>
  <c r="I1993" i="5"/>
  <c r="F1994" i="5"/>
  <c r="G1994" i="5"/>
  <c r="H1994" i="5"/>
  <c r="I1994" i="5"/>
  <c r="F1995" i="5"/>
  <c r="G1995" i="5"/>
  <c r="H1995" i="5"/>
  <c r="I1995" i="5"/>
  <c r="F1996" i="5"/>
  <c r="G1996" i="5"/>
  <c r="H1996" i="5"/>
  <c r="I1996" i="5"/>
  <c r="F1997" i="5"/>
  <c r="G1997" i="5"/>
  <c r="H1997" i="5"/>
  <c r="I1997" i="5"/>
  <c r="F1998" i="5"/>
  <c r="G1998" i="5"/>
  <c r="H1998" i="5"/>
  <c r="I1998" i="5"/>
  <c r="F1999" i="5"/>
  <c r="G1999" i="5"/>
  <c r="H1999" i="5"/>
  <c r="I1999" i="5"/>
  <c r="F2000" i="5"/>
  <c r="G2000" i="5"/>
  <c r="H2000" i="5"/>
  <c r="I2000" i="5"/>
  <c r="F2001" i="5"/>
  <c r="G2001" i="5"/>
  <c r="H2001" i="5"/>
  <c r="I2001" i="5"/>
  <c r="F2002" i="5"/>
  <c r="G2002" i="5"/>
  <c r="H2002" i="5"/>
  <c r="I2002" i="5"/>
  <c r="F2003" i="5"/>
  <c r="G2003" i="5"/>
  <c r="H2003" i="5"/>
  <c r="I2003" i="5"/>
  <c r="F2004" i="5"/>
  <c r="G2004" i="5"/>
  <c r="H2004" i="5"/>
  <c r="I2004" i="5"/>
  <c r="F2005" i="5"/>
  <c r="G2005" i="5"/>
  <c r="H2005" i="5"/>
  <c r="I2005" i="5"/>
  <c r="F2006" i="5"/>
  <c r="G2006" i="5"/>
  <c r="H2006" i="5"/>
  <c r="I2006" i="5"/>
  <c r="F2007" i="5"/>
  <c r="G2007" i="5"/>
  <c r="H2007" i="5"/>
  <c r="I2007" i="5"/>
  <c r="F2008" i="5"/>
  <c r="G2008" i="5"/>
  <c r="H2008" i="5"/>
  <c r="I2008" i="5"/>
  <c r="F2009" i="5"/>
  <c r="G2009" i="5"/>
  <c r="H2009" i="5"/>
  <c r="I2009" i="5"/>
  <c r="F2010" i="5"/>
  <c r="G2010" i="5"/>
  <c r="H2010" i="5"/>
  <c r="I2010" i="5"/>
  <c r="F2011" i="5"/>
  <c r="G2011" i="5"/>
  <c r="H2011" i="5"/>
  <c r="I2011" i="5"/>
  <c r="F2012" i="5"/>
  <c r="G2012" i="5"/>
  <c r="H2012" i="5"/>
  <c r="I2012" i="5"/>
  <c r="F2013" i="5"/>
  <c r="G2013" i="5"/>
  <c r="H2013" i="5"/>
  <c r="I2013" i="5"/>
  <c r="F2014" i="5"/>
  <c r="G2014" i="5"/>
  <c r="H2014" i="5"/>
  <c r="I2014" i="5"/>
  <c r="F2015" i="5"/>
  <c r="G2015" i="5"/>
  <c r="H2015" i="5"/>
  <c r="I2015" i="5"/>
  <c r="F2016" i="5"/>
  <c r="G2016" i="5"/>
  <c r="H2016" i="5"/>
  <c r="I2016" i="5"/>
  <c r="F2017" i="5"/>
  <c r="G2017" i="5"/>
  <c r="H2017" i="5"/>
  <c r="I2017" i="5"/>
  <c r="F2018" i="5"/>
  <c r="G2018" i="5"/>
  <c r="H2018" i="5"/>
  <c r="I2018" i="5"/>
  <c r="F2019" i="5"/>
  <c r="G2019" i="5"/>
  <c r="H2019" i="5"/>
  <c r="I2019" i="5"/>
  <c r="F2020" i="5"/>
  <c r="G2020" i="5"/>
  <c r="H2020" i="5"/>
  <c r="I2020" i="5"/>
  <c r="F2021" i="5"/>
  <c r="G2021" i="5"/>
  <c r="H2021" i="5"/>
  <c r="I2021" i="5"/>
  <c r="F2022" i="5"/>
  <c r="G2022" i="5"/>
  <c r="H2022" i="5"/>
  <c r="I2022" i="5"/>
  <c r="F2023" i="5"/>
  <c r="G2023" i="5"/>
  <c r="H2023" i="5"/>
  <c r="I2023" i="5"/>
  <c r="F2024" i="5"/>
  <c r="G2024" i="5"/>
  <c r="H2024" i="5"/>
  <c r="I2024" i="5"/>
  <c r="F2025" i="5"/>
  <c r="G2025" i="5"/>
  <c r="H2025" i="5"/>
  <c r="I2025" i="5"/>
  <c r="F2026" i="5"/>
  <c r="G2026" i="5"/>
  <c r="H2026" i="5"/>
  <c r="I2026" i="5"/>
  <c r="F2027" i="5"/>
  <c r="G2027" i="5"/>
  <c r="H2027" i="5"/>
  <c r="I2027" i="5"/>
  <c r="F2028" i="5"/>
  <c r="G2028" i="5"/>
  <c r="H2028" i="5"/>
  <c r="I2028" i="5"/>
  <c r="F2029" i="5"/>
  <c r="G2029" i="5"/>
  <c r="H2029" i="5"/>
  <c r="I2029" i="5"/>
  <c r="F2030" i="5"/>
  <c r="G2030" i="5"/>
  <c r="H2030" i="5"/>
  <c r="I2030" i="5"/>
  <c r="F2031" i="5"/>
  <c r="G2031" i="5"/>
  <c r="H2031" i="5"/>
  <c r="I2031" i="5"/>
  <c r="F2032" i="5"/>
  <c r="G2032" i="5"/>
  <c r="H2032" i="5"/>
  <c r="I2032" i="5"/>
  <c r="F2033" i="5"/>
  <c r="G2033" i="5"/>
  <c r="H2033" i="5"/>
  <c r="I2033" i="5"/>
  <c r="F2034" i="5"/>
  <c r="G2034" i="5"/>
  <c r="H2034" i="5"/>
  <c r="I2034" i="5"/>
  <c r="F2035" i="5"/>
  <c r="G2035" i="5"/>
  <c r="H2035" i="5"/>
  <c r="I2035" i="5"/>
  <c r="F2036" i="5"/>
  <c r="G2036" i="5"/>
  <c r="H2036" i="5"/>
  <c r="I2036" i="5"/>
  <c r="F2037" i="5"/>
  <c r="G2037" i="5"/>
  <c r="H2037" i="5"/>
  <c r="I2037" i="5"/>
  <c r="F2038" i="5"/>
  <c r="G2038" i="5"/>
  <c r="H2038" i="5"/>
  <c r="I2038" i="5"/>
  <c r="F2039" i="5"/>
  <c r="G2039" i="5"/>
  <c r="H2039" i="5"/>
  <c r="I2039" i="5"/>
  <c r="F2040" i="5"/>
  <c r="G2040" i="5"/>
  <c r="H2040" i="5"/>
  <c r="I2040" i="5"/>
  <c r="F2041" i="5"/>
  <c r="G2041" i="5"/>
  <c r="H2041" i="5"/>
  <c r="I2041" i="5"/>
  <c r="F2042" i="5"/>
  <c r="G2042" i="5"/>
  <c r="H2042" i="5"/>
  <c r="I2042" i="5"/>
  <c r="F2043" i="5"/>
  <c r="G2043" i="5"/>
  <c r="H2043" i="5"/>
  <c r="I2043" i="5"/>
  <c r="F2044" i="5"/>
  <c r="G2044" i="5"/>
  <c r="H2044" i="5"/>
  <c r="I2044" i="5"/>
  <c r="F2045" i="5"/>
  <c r="G2045" i="5"/>
  <c r="H2045" i="5"/>
  <c r="I2045" i="5"/>
  <c r="F2046" i="5"/>
  <c r="G2046" i="5"/>
  <c r="H2046" i="5"/>
  <c r="I2046" i="5"/>
  <c r="F2047" i="5"/>
  <c r="G2047" i="5"/>
  <c r="H2047" i="5"/>
  <c r="I2047" i="5"/>
  <c r="F2048" i="5"/>
  <c r="G2048" i="5"/>
  <c r="H2048" i="5"/>
  <c r="I2048" i="5"/>
  <c r="F2049" i="5"/>
  <c r="G2049" i="5"/>
  <c r="H2049" i="5"/>
  <c r="I2049" i="5"/>
  <c r="F2050" i="5"/>
  <c r="G2050" i="5"/>
  <c r="H2050" i="5"/>
  <c r="I2050" i="5"/>
  <c r="F2051" i="5"/>
  <c r="G2051" i="5"/>
  <c r="H2051" i="5"/>
  <c r="I2051" i="5"/>
  <c r="F2052" i="5"/>
  <c r="G2052" i="5"/>
  <c r="H2052" i="5"/>
  <c r="I2052" i="5"/>
  <c r="F2053" i="5"/>
  <c r="G2053" i="5"/>
  <c r="H2053" i="5"/>
  <c r="I2053" i="5"/>
  <c r="F2054" i="5"/>
  <c r="G2054" i="5"/>
  <c r="H2054" i="5"/>
  <c r="I2054" i="5"/>
  <c r="F2055" i="5"/>
  <c r="G2055" i="5"/>
  <c r="H2055" i="5"/>
  <c r="I2055" i="5"/>
  <c r="F2056" i="5"/>
  <c r="G2056" i="5"/>
  <c r="H2056" i="5"/>
  <c r="I2056" i="5"/>
  <c r="F2057" i="5"/>
  <c r="G2057" i="5"/>
  <c r="H2057" i="5"/>
  <c r="I2057" i="5"/>
  <c r="F2058" i="5"/>
  <c r="G2058" i="5"/>
  <c r="H2058" i="5"/>
  <c r="I2058" i="5"/>
  <c r="F2059" i="5"/>
  <c r="G2059" i="5"/>
  <c r="H2059" i="5"/>
  <c r="I2059" i="5"/>
  <c r="F2060" i="5"/>
  <c r="G2060" i="5"/>
  <c r="H2060" i="5"/>
  <c r="I2060" i="5"/>
  <c r="F2061" i="5"/>
  <c r="G2061" i="5"/>
  <c r="H2061" i="5"/>
  <c r="I2061" i="5"/>
  <c r="F2062" i="5"/>
  <c r="G2062" i="5"/>
  <c r="H2062" i="5"/>
  <c r="I2062" i="5"/>
  <c r="F2063" i="5"/>
  <c r="G2063" i="5"/>
  <c r="H2063" i="5"/>
  <c r="I2063" i="5"/>
  <c r="F2064" i="5"/>
  <c r="G2064" i="5"/>
  <c r="H2064" i="5"/>
  <c r="I2064" i="5"/>
  <c r="F2065" i="5"/>
  <c r="G2065" i="5"/>
  <c r="H2065" i="5"/>
  <c r="I2065" i="5"/>
  <c r="F2066" i="5"/>
  <c r="G2066" i="5"/>
  <c r="H2066" i="5"/>
  <c r="I2066" i="5"/>
  <c r="F2067" i="5"/>
  <c r="G2067" i="5"/>
  <c r="H2067" i="5"/>
  <c r="I2067" i="5"/>
  <c r="F2068" i="5"/>
  <c r="G2068" i="5"/>
  <c r="H2068" i="5"/>
  <c r="I2068" i="5"/>
  <c r="F2069" i="5"/>
  <c r="G2069" i="5"/>
  <c r="H2069" i="5"/>
  <c r="I2069" i="5"/>
  <c r="F2070" i="5"/>
  <c r="G2070" i="5"/>
  <c r="H2070" i="5"/>
  <c r="I2070" i="5"/>
  <c r="F2071" i="5"/>
  <c r="G2071" i="5"/>
  <c r="H2071" i="5"/>
  <c r="I2071" i="5"/>
  <c r="F2072" i="5"/>
  <c r="G2072" i="5"/>
  <c r="H2072" i="5"/>
  <c r="I2072" i="5"/>
  <c r="F2073" i="5"/>
  <c r="G2073" i="5"/>
  <c r="H2073" i="5"/>
  <c r="I2073" i="5"/>
  <c r="F2074" i="5"/>
  <c r="G2074" i="5"/>
  <c r="H2074" i="5"/>
  <c r="I2074" i="5"/>
  <c r="F2075" i="5"/>
  <c r="G2075" i="5"/>
  <c r="H2075" i="5"/>
  <c r="I2075" i="5"/>
  <c r="F2076" i="5"/>
  <c r="G2076" i="5"/>
  <c r="H2076" i="5"/>
  <c r="I2076" i="5"/>
  <c r="F2077" i="5"/>
  <c r="G2077" i="5"/>
  <c r="H2077" i="5"/>
  <c r="I2077" i="5"/>
  <c r="F2078" i="5"/>
  <c r="G2078" i="5"/>
  <c r="H2078" i="5"/>
  <c r="I2078" i="5"/>
  <c r="F2079" i="5"/>
  <c r="G2079" i="5"/>
  <c r="H2079" i="5"/>
  <c r="I2079" i="5"/>
  <c r="F2080" i="5"/>
  <c r="G2080" i="5"/>
  <c r="H2080" i="5"/>
  <c r="I2080" i="5"/>
  <c r="F2081" i="5"/>
  <c r="G2081" i="5"/>
  <c r="H2081" i="5"/>
  <c r="I2081" i="5"/>
  <c r="F2082" i="5"/>
  <c r="G2082" i="5"/>
  <c r="H2082" i="5"/>
  <c r="I2082" i="5"/>
  <c r="F2083" i="5"/>
  <c r="G2083" i="5"/>
  <c r="H2083" i="5"/>
  <c r="I2083" i="5"/>
  <c r="F2084" i="5"/>
  <c r="G2084" i="5"/>
  <c r="H2084" i="5"/>
  <c r="I2084" i="5"/>
  <c r="F2085" i="5"/>
  <c r="G2085" i="5"/>
  <c r="H2085" i="5"/>
  <c r="I2085" i="5"/>
  <c r="F2086" i="5"/>
  <c r="G2086" i="5"/>
  <c r="H2086" i="5"/>
  <c r="I2086" i="5"/>
  <c r="F2087" i="5"/>
  <c r="G2087" i="5"/>
  <c r="H2087" i="5"/>
  <c r="I2087" i="5"/>
  <c r="F2088" i="5"/>
  <c r="G2088" i="5"/>
  <c r="H2088" i="5"/>
  <c r="I2088" i="5"/>
  <c r="F2089" i="5"/>
  <c r="G2089" i="5"/>
  <c r="H2089" i="5"/>
  <c r="I2089" i="5"/>
  <c r="F2090" i="5"/>
  <c r="G2090" i="5"/>
  <c r="H2090" i="5"/>
  <c r="I2090" i="5"/>
  <c r="F2091" i="5"/>
  <c r="G2091" i="5"/>
  <c r="H2091" i="5"/>
  <c r="I2091" i="5"/>
  <c r="F2092" i="5"/>
  <c r="G2092" i="5"/>
  <c r="H2092" i="5"/>
  <c r="I2092" i="5"/>
  <c r="F2093" i="5"/>
  <c r="G2093" i="5"/>
  <c r="H2093" i="5"/>
  <c r="I2093" i="5"/>
  <c r="F2094" i="5"/>
  <c r="G2094" i="5"/>
  <c r="H2094" i="5"/>
  <c r="I2094" i="5"/>
  <c r="F2095" i="5"/>
  <c r="G2095" i="5"/>
  <c r="H2095" i="5"/>
  <c r="I2095" i="5"/>
  <c r="F2096" i="5"/>
  <c r="G2096" i="5"/>
  <c r="H2096" i="5"/>
  <c r="I2096" i="5"/>
  <c r="F2097" i="5"/>
  <c r="G2097" i="5"/>
  <c r="H2097" i="5"/>
  <c r="I2097" i="5"/>
  <c r="F2098" i="5"/>
  <c r="G2098" i="5"/>
  <c r="H2098" i="5"/>
  <c r="I2098" i="5"/>
  <c r="F2099" i="5"/>
  <c r="G2099" i="5"/>
  <c r="H2099" i="5"/>
  <c r="I2099" i="5"/>
  <c r="F2100" i="5"/>
  <c r="G2100" i="5"/>
  <c r="H2100" i="5"/>
  <c r="I2100" i="5"/>
  <c r="F2101" i="5"/>
  <c r="G2101" i="5"/>
  <c r="H2101" i="5"/>
  <c r="I2101" i="5"/>
  <c r="F2102" i="5"/>
  <c r="G2102" i="5"/>
  <c r="H2102" i="5"/>
  <c r="I2102" i="5"/>
  <c r="F2103" i="5"/>
  <c r="G2103" i="5"/>
  <c r="H2103" i="5"/>
  <c r="I2103" i="5"/>
  <c r="F2104" i="5"/>
  <c r="G2104" i="5"/>
  <c r="H2104" i="5"/>
  <c r="I2104" i="5"/>
  <c r="F2105" i="5"/>
  <c r="G2105" i="5"/>
  <c r="H2105" i="5"/>
  <c r="I2105" i="5"/>
  <c r="F2106" i="5"/>
  <c r="G2106" i="5"/>
  <c r="H2106" i="5"/>
  <c r="I2106" i="5"/>
  <c r="F2107" i="5"/>
  <c r="G2107" i="5"/>
  <c r="H2107" i="5"/>
  <c r="I2107" i="5"/>
  <c r="F2108" i="5"/>
  <c r="G2108" i="5"/>
  <c r="H2108" i="5"/>
  <c r="I2108" i="5"/>
  <c r="F2109" i="5"/>
  <c r="G2109" i="5"/>
  <c r="H2109" i="5"/>
  <c r="I2109" i="5"/>
  <c r="F2110" i="5"/>
  <c r="G2110" i="5"/>
  <c r="H2110" i="5"/>
  <c r="I2110" i="5"/>
  <c r="F2111" i="5"/>
  <c r="G2111" i="5"/>
  <c r="H2111" i="5"/>
  <c r="I2111" i="5"/>
  <c r="F2112" i="5"/>
  <c r="G2112" i="5"/>
  <c r="H2112" i="5"/>
  <c r="I2112" i="5"/>
  <c r="F2113" i="5"/>
  <c r="G2113" i="5"/>
  <c r="H2113" i="5"/>
  <c r="I2113" i="5"/>
  <c r="F2114" i="5"/>
  <c r="G2114" i="5"/>
  <c r="H2114" i="5"/>
  <c r="I2114" i="5"/>
  <c r="F2115" i="5"/>
  <c r="G2115" i="5"/>
  <c r="H2115" i="5"/>
  <c r="I2115" i="5"/>
  <c r="F2116" i="5"/>
  <c r="G2116" i="5"/>
  <c r="H2116" i="5"/>
  <c r="I2116" i="5"/>
  <c r="F2117" i="5"/>
  <c r="G2117" i="5"/>
  <c r="H2117" i="5"/>
  <c r="I2117" i="5"/>
  <c r="F2118" i="5"/>
  <c r="G2118" i="5"/>
  <c r="H2118" i="5"/>
  <c r="I2118" i="5"/>
  <c r="F2119" i="5"/>
  <c r="G2119" i="5"/>
  <c r="H2119" i="5"/>
  <c r="I2119" i="5"/>
  <c r="F2120" i="5"/>
  <c r="G2120" i="5"/>
  <c r="H2120" i="5"/>
  <c r="I2120" i="5"/>
  <c r="F2121" i="5"/>
  <c r="G2121" i="5"/>
  <c r="H2121" i="5"/>
  <c r="I2121" i="5"/>
  <c r="F2122" i="5"/>
  <c r="G2122" i="5"/>
  <c r="H2122" i="5"/>
  <c r="I2122" i="5"/>
  <c r="F2123" i="5"/>
  <c r="G2123" i="5"/>
  <c r="H2123" i="5"/>
  <c r="I2123" i="5"/>
  <c r="F2124" i="5"/>
  <c r="G2124" i="5"/>
  <c r="H2124" i="5"/>
  <c r="I2124" i="5"/>
  <c r="F2125" i="5"/>
  <c r="G2125" i="5"/>
  <c r="H2125" i="5"/>
  <c r="I2125" i="5"/>
  <c r="F2126" i="5"/>
  <c r="G2126" i="5"/>
  <c r="H2126" i="5"/>
  <c r="I2126" i="5"/>
  <c r="F2127" i="5"/>
  <c r="G2127" i="5"/>
  <c r="H2127" i="5"/>
  <c r="I2127" i="5"/>
  <c r="F2128" i="5"/>
  <c r="G2128" i="5"/>
  <c r="H2128" i="5"/>
  <c r="I2128" i="5"/>
  <c r="F2129" i="5"/>
  <c r="G2129" i="5"/>
  <c r="H2129" i="5"/>
  <c r="I2129" i="5"/>
  <c r="F2130" i="5"/>
  <c r="G2130" i="5"/>
  <c r="H2130" i="5"/>
  <c r="I2130" i="5"/>
  <c r="F2131" i="5"/>
  <c r="G2131" i="5"/>
  <c r="H2131" i="5"/>
  <c r="I2131" i="5"/>
  <c r="F2132" i="5"/>
  <c r="G2132" i="5"/>
  <c r="H2132" i="5"/>
  <c r="I2132" i="5"/>
  <c r="F2133" i="5"/>
  <c r="G2133" i="5"/>
  <c r="H2133" i="5"/>
  <c r="I2133" i="5"/>
  <c r="F2134" i="5"/>
  <c r="G2134" i="5"/>
  <c r="H2134" i="5"/>
  <c r="I2134" i="5"/>
  <c r="F2135" i="5"/>
  <c r="G2135" i="5"/>
  <c r="H2135" i="5"/>
  <c r="I2135" i="5"/>
  <c r="F2136" i="5"/>
  <c r="G2136" i="5"/>
  <c r="H2136" i="5"/>
  <c r="I2136" i="5"/>
  <c r="F2137" i="5"/>
  <c r="G2137" i="5"/>
  <c r="H2137" i="5"/>
  <c r="I2137" i="5"/>
  <c r="F2138" i="5"/>
  <c r="G2138" i="5"/>
  <c r="H2138" i="5"/>
  <c r="I2138" i="5"/>
  <c r="F2139" i="5"/>
  <c r="G2139" i="5"/>
  <c r="H2139" i="5"/>
  <c r="I2139" i="5"/>
  <c r="F2140" i="5"/>
  <c r="G2140" i="5"/>
  <c r="H2140" i="5"/>
  <c r="I2140" i="5"/>
  <c r="F2141" i="5"/>
  <c r="G2141" i="5"/>
  <c r="H2141" i="5"/>
  <c r="I2141" i="5"/>
  <c r="F2142" i="5"/>
  <c r="G2142" i="5"/>
  <c r="H2142" i="5"/>
  <c r="I2142" i="5"/>
  <c r="F2143" i="5"/>
  <c r="G2143" i="5"/>
  <c r="H2143" i="5"/>
  <c r="I2143" i="5"/>
  <c r="F2144" i="5"/>
  <c r="G2144" i="5"/>
  <c r="H2144" i="5"/>
  <c r="I2144" i="5"/>
  <c r="F2145" i="5"/>
  <c r="G2145" i="5"/>
  <c r="H2145" i="5"/>
  <c r="I2145" i="5"/>
  <c r="F2146" i="5"/>
  <c r="G2146" i="5"/>
  <c r="H2146" i="5"/>
  <c r="I2146" i="5"/>
  <c r="F2147" i="5"/>
  <c r="G2147" i="5"/>
  <c r="H2147" i="5"/>
  <c r="I2147" i="5"/>
  <c r="F2148" i="5"/>
  <c r="G2148" i="5"/>
  <c r="H2148" i="5"/>
  <c r="I2148" i="5"/>
  <c r="F2149" i="5"/>
  <c r="G2149" i="5"/>
  <c r="H2149" i="5"/>
  <c r="I2149" i="5"/>
  <c r="F2150" i="5"/>
  <c r="G2150" i="5"/>
  <c r="H2150" i="5"/>
  <c r="I2150" i="5"/>
  <c r="F2151" i="5"/>
  <c r="G2151" i="5"/>
  <c r="H2151" i="5"/>
  <c r="I2151" i="5"/>
  <c r="F2152" i="5"/>
  <c r="G2152" i="5"/>
  <c r="H2152" i="5"/>
  <c r="I2152" i="5"/>
  <c r="F2153" i="5"/>
  <c r="G2153" i="5"/>
  <c r="H2153" i="5"/>
  <c r="I2153" i="5"/>
  <c r="F2154" i="5"/>
  <c r="G2154" i="5"/>
  <c r="H2154" i="5"/>
  <c r="I2154" i="5"/>
  <c r="F2155" i="5"/>
  <c r="G2155" i="5"/>
  <c r="H2155" i="5"/>
  <c r="I2155" i="5"/>
  <c r="F2156" i="5"/>
  <c r="G2156" i="5"/>
  <c r="H2156" i="5"/>
  <c r="I2156" i="5"/>
  <c r="F2157" i="5"/>
  <c r="G2157" i="5"/>
  <c r="H2157" i="5"/>
  <c r="I2157" i="5"/>
  <c r="F2158" i="5"/>
  <c r="G2158" i="5"/>
  <c r="H2158" i="5"/>
  <c r="I2158" i="5"/>
  <c r="F2159" i="5"/>
  <c r="G2159" i="5"/>
  <c r="H2159" i="5"/>
  <c r="I2159" i="5"/>
  <c r="F2160" i="5"/>
  <c r="G2160" i="5"/>
  <c r="H2160" i="5"/>
  <c r="I2160" i="5"/>
  <c r="F2161" i="5"/>
  <c r="G2161" i="5"/>
  <c r="H2161" i="5"/>
  <c r="I2161" i="5"/>
  <c r="F2162" i="5"/>
  <c r="G2162" i="5"/>
  <c r="H2162" i="5"/>
  <c r="I2162" i="5"/>
  <c r="F2163" i="5"/>
  <c r="G2163" i="5"/>
  <c r="H2163" i="5"/>
  <c r="I2163" i="5"/>
  <c r="F2164" i="5"/>
  <c r="G2164" i="5"/>
  <c r="H2164" i="5"/>
  <c r="I2164" i="5"/>
  <c r="F2165" i="5"/>
  <c r="G2165" i="5"/>
  <c r="H2165" i="5"/>
  <c r="I2165" i="5"/>
  <c r="F2166" i="5"/>
  <c r="G2166" i="5"/>
  <c r="H2166" i="5"/>
  <c r="I2166" i="5"/>
  <c r="F2167" i="5"/>
  <c r="G2167" i="5"/>
  <c r="H2167" i="5"/>
  <c r="I2167" i="5"/>
  <c r="F2168" i="5"/>
  <c r="G2168" i="5"/>
  <c r="H2168" i="5"/>
  <c r="I2168" i="5"/>
  <c r="F2169" i="5"/>
  <c r="G2169" i="5"/>
  <c r="H2169" i="5"/>
  <c r="I2169" i="5"/>
  <c r="F2170" i="5"/>
  <c r="G2170" i="5"/>
  <c r="H2170" i="5"/>
  <c r="I2170" i="5"/>
  <c r="F2171" i="5"/>
  <c r="G2171" i="5"/>
  <c r="H2171" i="5"/>
  <c r="I2171" i="5"/>
  <c r="F2172" i="5"/>
  <c r="G2172" i="5"/>
  <c r="H2172" i="5"/>
  <c r="I2172" i="5"/>
  <c r="F2173" i="5"/>
  <c r="G2173" i="5"/>
  <c r="H2173" i="5"/>
  <c r="I2173" i="5"/>
  <c r="F2174" i="5"/>
  <c r="G2174" i="5"/>
  <c r="H2174" i="5"/>
  <c r="I2174" i="5"/>
  <c r="F2175" i="5"/>
  <c r="G2175" i="5"/>
  <c r="H2175" i="5"/>
  <c r="I2175" i="5"/>
  <c r="F2176" i="5"/>
  <c r="G2176" i="5"/>
  <c r="H2176" i="5"/>
  <c r="I2176" i="5"/>
  <c r="F2177" i="5"/>
  <c r="G2177" i="5"/>
  <c r="H2177" i="5"/>
  <c r="I2177" i="5"/>
  <c r="F2178" i="5"/>
  <c r="G2178" i="5"/>
  <c r="H2178" i="5"/>
  <c r="I2178" i="5"/>
  <c r="F2179" i="5"/>
  <c r="G2179" i="5"/>
  <c r="H2179" i="5"/>
  <c r="I2179" i="5"/>
  <c r="F2180" i="5"/>
  <c r="G2180" i="5"/>
  <c r="H2180" i="5"/>
  <c r="I2180" i="5"/>
  <c r="F2181" i="5"/>
  <c r="G2181" i="5"/>
  <c r="H2181" i="5"/>
  <c r="I2181" i="5"/>
  <c r="F2182" i="5"/>
  <c r="G2182" i="5"/>
  <c r="H2182" i="5"/>
  <c r="I2182" i="5"/>
  <c r="F2183" i="5"/>
  <c r="G2183" i="5"/>
  <c r="H2183" i="5"/>
  <c r="I2183" i="5"/>
  <c r="F2184" i="5"/>
  <c r="G2184" i="5"/>
  <c r="H2184" i="5"/>
  <c r="I2184" i="5"/>
  <c r="F2185" i="5"/>
  <c r="G2185" i="5"/>
  <c r="H2185" i="5"/>
  <c r="I2185" i="5"/>
  <c r="F2186" i="5"/>
  <c r="G2186" i="5"/>
  <c r="H2186" i="5"/>
  <c r="I2186" i="5"/>
  <c r="F2187" i="5"/>
  <c r="G2187" i="5"/>
  <c r="H2187" i="5"/>
  <c r="I2187" i="5"/>
  <c r="F2188" i="5"/>
  <c r="G2188" i="5"/>
  <c r="H2188" i="5"/>
  <c r="I2188" i="5"/>
  <c r="F2189" i="5"/>
  <c r="G2189" i="5"/>
  <c r="H2189" i="5"/>
  <c r="I2189" i="5"/>
  <c r="F2190" i="5"/>
  <c r="G2190" i="5"/>
  <c r="H2190" i="5"/>
  <c r="I2190" i="5"/>
  <c r="F2191" i="5"/>
  <c r="G2191" i="5"/>
  <c r="H2191" i="5"/>
  <c r="I2191" i="5"/>
  <c r="F2192" i="5"/>
  <c r="G2192" i="5"/>
  <c r="H2192" i="5"/>
  <c r="I2192" i="5"/>
  <c r="F2193" i="5"/>
  <c r="G2193" i="5"/>
  <c r="H2193" i="5"/>
  <c r="I2193" i="5"/>
  <c r="F2194" i="5"/>
  <c r="G2194" i="5"/>
  <c r="H2194" i="5"/>
  <c r="I2194" i="5"/>
  <c r="F2195" i="5"/>
  <c r="G2195" i="5"/>
  <c r="H2195" i="5"/>
  <c r="I2195" i="5"/>
  <c r="F2196" i="5"/>
  <c r="G2196" i="5"/>
  <c r="H2196" i="5"/>
  <c r="I2196" i="5"/>
  <c r="F2197" i="5"/>
  <c r="G2197" i="5"/>
  <c r="H2197" i="5"/>
  <c r="I2197" i="5"/>
  <c r="F2198" i="5"/>
  <c r="G2198" i="5"/>
  <c r="H2198" i="5"/>
  <c r="I2198" i="5"/>
  <c r="F2199" i="5"/>
  <c r="G2199" i="5"/>
  <c r="H2199" i="5"/>
  <c r="I2199" i="5"/>
  <c r="F2200" i="5"/>
  <c r="G2200" i="5"/>
  <c r="H2200" i="5"/>
  <c r="I2200" i="5"/>
  <c r="F2201" i="5"/>
  <c r="G2201" i="5"/>
  <c r="H2201" i="5"/>
  <c r="I2201" i="5"/>
  <c r="F2202" i="5"/>
  <c r="G2202" i="5"/>
  <c r="H2202" i="5"/>
  <c r="I2202" i="5"/>
  <c r="F2203" i="5"/>
  <c r="G2203" i="5"/>
  <c r="H2203" i="5"/>
  <c r="I2203" i="5"/>
  <c r="F2204" i="5"/>
  <c r="G2204" i="5"/>
  <c r="H2204" i="5"/>
  <c r="I2204" i="5"/>
  <c r="F2205" i="5"/>
  <c r="G2205" i="5"/>
  <c r="H2205" i="5"/>
  <c r="I2205" i="5"/>
  <c r="F2206" i="5"/>
  <c r="G2206" i="5"/>
  <c r="H2206" i="5"/>
  <c r="I2206" i="5"/>
  <c r="F2207" i="5"/>
  <c r="G2207" i="5"/>
  <c r="H2207" i="5"/>
  <c r="I2207" i="5"/>
  <c r="F2208" i="5"/>
  <c r="G2208" i="5"/>
  <c r="H2208" i="5"/>
  <c r="I2208" i="5"/>
  <c r="F2209" i="5"/>
  <c r="G2209" i="5"/>
  <c r="H2209" i="5"/>
  <c r="I2209" i="5"/>
  <c r="F2210" i="5"/>
  <c r="G2210" i="5"/>
  <c r="H2210" i="5"/>
  <c r="I2210" i="5"/>
  <c r="F2211" i="5"/>
  <c r="G2211" i="5"/>
  <c r="H2211" i="5"/>
  <c r="I2211" i="5"/>
  <c r="F2212" i="5"/>
  <c r="G2212" i="5"/>
  <c r="H2212" i="5"/>
  <c r="I2212" i="5"/>
  <c r="F2213" i="5"/>
  <c r="G2213" i="5"/>
  <c r="H2213" i="5"/>
  <c r="I2213" i="5"/>
  <c r="F2214" i="5"/>
  <c r="G2214" i="5"/>
  <c r="H2214" i="5"/>
  <c r="I2214" i="5"/>
  <c r="F2215" i="5"/>
  <c r="G2215" i="5"/>
  <c r="H2215" i="5"/>
  <c r="I2215" i="5"/>
  <c r="F2216" i="5"/>
  <c r="G2216" i="5"/>
  <c r="H2216" i="5"/>
  <c r="I2216" i="5"/>
  <c r="F2217" i="5"/>
  <c r="G2217" i="5"/>
  <c r="H2217" i="5"/>
  <c r="I2217" i="5"/>
  <c r="F2218" i="5"/>
  <c r="G2218" i="5"/>
  <c r="H2218" i="5"/>
  <c r="I2218" i="5"/>
  <c r="F2219" i="5"/>
  <c r="G2219" i="5"/>
  <c r="H2219" i="5"/>
  <c r="I2219" i="5"/>
  <c r="F2220" i="5"/>
  <c r="G2220" i="5"/>
  <c r="H2220" i="5"/>
  <c r="I2220" i="5"/>
  <c r="F2221" i="5"/>
  <c r="G2221" i="5"/>
  <c r="H2221" i="5"/>
  <c r="I2221" i="5"/>
  <c r="F2222" i="5"/>
  <c r="G2222" i="5"/>
  <c r="H2222" i="5"/>
  <c r="I2222" i="5"/>
  <c r="F2223" i="5"/>
  <c r="G2223" i="5"/>
  <c r="H2223" i="5"/>
  <c r="I2223" i="5"/>
  <c r="F2224" i="5"/>
  <c r="G2224" i="5"/>
  <c r="H2224" i="5"/>
  <c r="I2224" i="5"/>
  <c r="F2225" i="5"/>
  <c r="G2225" i="5"/>
  <c r="H2225" i="5"/>
  <c r="I2225" i="5"/>
  <c r="F2226" i="5"/>
  <c r="G2226" i="5"/>
  <c r="H2226" i="5"/>
  <c r="I2226" i="5"/>
  <c r="F2227" i="5"/>
  <c r="G2227" i="5"/>
  <c r="H2227" i="5"/>
  <c r="I2227" i="5"/>
  <c r="F2228" i="5"/>
  <c r="G2228" i="5"/>
  <c r="H2228" i="5"/>
  <c r="I2228" i="5"/>
  <c r="F2229" i="5"/>
  <c r="G2229" i="5"/>
  <c r="H2229" i="5"/>
  <c r="I2229" i="5"/>
  <c r="F2230" i="5"/>
  <c r="G2230" i="5"/>
  <c r="H2230" i="5"/>
  <c r="I2230" i="5"/>
  <c r="F2231" i="5"/>
  <c r="G2231" i="5"/>
  <c r="H2231" i="5"/>
  <c r="I2231" i="5"/>
  <c r="F2232" i="5"/>
  <c r="G2232" i="5"/>
  <c r="H2232" i="5"/>
  <c r="I2232" i="5"/>
  <c r="F2233" i="5"/>
  <c r="G2233" i="5"/>
  <c r="H2233" i="5"/>
  <c r="I2233" i="5"/>
  <c r="F2234" i="5"/>
  <c r="G2234" i="5"/>
  <c r="H2234" i="5"/>
  <c r="I2234" i="5"/>
  <c r="F2235" i="5"/>
  <c r="G2235" i="5"/>
  <c r="H2235" i="5"/>
  <c r="I2235" i="5"/>
  <c r="F2236" i="5"/>
  <c r="G2236" i="5"/>
  <c r="H2236" i="5"/>
  <c r="I2236" i="5"/>
  <c r="F2237" i="5"/>
  <c r="G2237" i="5"/>
  <c r="H2237" i="5"/>
  <c r="I2237" i="5"/>
  <c r="F2238" i="5"/>
  <c r="G2238" i="5"/>
  <c r="H2238" i="5"/>
  <c r="I2238" i="5"/>
  <c r="F2239" i="5"/>
  <c r="G2239" i="5"/>
  <c r="H2239" i="5"/>
  <c r="I2239" i="5"/>
  <c r="F2240" i="5"/>
  <c r="G2240" i="5"/>
  <c r="H2240" i="5"/>
  <c r="I2240" i="5"/>
  <c r="F2241" i="5"/>
  <c r="G2241" i="5"/>
  <c r="H2241" i="5"/>
  <c r="I2241" i="5"/>
  <c r="F2242" i="5"/>
  <c r="G2242" i="5"/>
  <c r="H2242" i="5"/>
  <c r="I2242" i="5"/>
  <c r="F2243" i="5"/>
  <c r="G2243" i="5"/>
  <c r="H2243" i="5"/>
  <c r="I2243" i="5"/>
  <c r="F2244" i="5"/>
  <c r="G2244" i="5"/>
  <c r="H2244" i="5"/>
  <c r="I2244" i="5"/>
  <c r="F2245" i="5"/>
  <c r="G2245" i="5"/>
  <c r="H2245" i="5"/>
  <c r="I2245" i="5"/>
  <c r="F2246" i="5"/>
  <c r="G2246" i="5"/>
  <c r="H2246" i="5"/>
  <c r="I2246" i="5"/>
  <c r="F2247" i="5"/>
  <c r="G2247" i="5"/>
  <c r="H2247" i="5"/>
  <c r="I2247" i="5"/>
  <c r="F2248" i="5"/>
  <c r="G2248" i="5"/>
  <c r="H2248" i="5"/>
  <c r="I2248" i="5"/>
  <c r="F2249" i="5"/>
  <c r="G2249" i="5"/>
  <c r="H2249" i="5"/>
  <c r="I2249" i="5"/>
  <c r="F2250" i="5"/>
  <c r="G2250" i="5"/>
  <c r="H2250" i="5"/>
  <c r="I2250" i="5"/>
  <c r="F2251" i="5"/>
  <c r="G2251" i="5"/>
  <c r="H2251" i="5"/>
  <c r="I2251" i="5"/>
  <c r="F2252" i="5"/>
  <c r="G2252" i="5"/>
  <c r="H2252" i="5"/>
  <c r="I2252" i="5"/>
  <c r="F2253" i="5"/>
  <c r="G2253" i="5"/>
  <c r="H2253" i="5"/>
  <c r="I2253" i="5"/>
  <c r="F2254" i="5"/>
  <c r="G2254" i="5"/>
  <c r="H2254" i="5"/>
  <c r="I2254" i="5"/>
  <c r="F2255" i="5"/>
  <c r="G2255" i="5"/>
  <c r="H2255" i="5"/>
  <c r="I2255" i="5"/>
  <c r="F2256" i="5"/>
  <c r="G2256" i="5"/>
  <c r="H2256" i="5"/>
  <c r="I2256" i="5"/>
  <c r="F2257" i="5"/>
  <c r="G2257" i="5"/>
  <c r="H2257" i="5"/>
  <c r="I2257" i="5"/>
  <c r="F2258" i="5"/>
  <c r="G2258" i="5"/>
  <c r="H2258" i="5"/>
  <c r="I2258" i="5"/>
  <c r="F2259" i="5"/>
  <c r="G2259" i="5"/>
  <c r="H2259" i="5"/>
  <c r="I2259" i="5"/>
  <c r="F2260" i="5"/>
  <c r="G2260" i="5"/>
  <c r="H2260" i="5"/>
  <c r="I2260" i="5"/>
  <c r="F2261" i="5"/>
  <c r="G2261" i="5"/>
  <c r="H2261" i="5"/>
  <c r="I2261" i="5"/>
  <c r="F2262" i="5"/>
  <c r="G2262" i="5"/>
  <c r="H2262" i="5"/>
  <c r="I2262" i="5"/>
  <c r="F2263" i="5"/>
  <c r="G2263" i="5"/>
  <c r="H2263" i="5"/>
  <c r="I2263" i="5"/>
  <c r="F2264" i="5"/>
  <c r="G2264" i="5"/>
  <c r="H2264" i="5"/>
  <c r="I2264" i="5"/>
  <c r="F2265" i="5"/>
  <c r="G2265" i="5"/>
  <c r="H2265" i="5"/>
  <c r="I2265" i="5"/>
  <c r="F2266" i="5"/>
  <c r="G2266" i="5"/>
  <c r="H2266" i="5"/>
  <c r="I2266" i="5"/>
  <c r="F2267" i="5"/>
  <c r="G2267" i="5"/>
  <c r="H2267" i="5"/>
  <c r="I2267" i="5"/>
  <c r="F2268" i="5"/>
  <c r="G2268" i="5"/>
  <c r="H2268" i="5"/>
  <c r="I2268" i="5"/>
  <c r="F2269" i="5"/>
  <c r="G2269" i="5"/>
  <c r="H2269" i="5"/>
  <c r="I2269" i="5"/>
  <c r="F2270" i="5"/>
  <c r="G2270" i="5"/>
  <c r="H2270" i="5"/>
  <c r="I2270" i="5"/>
  <c r="F2271" i="5"/>
  <c r="G2271" i="5"/>
  <c r="H2271" i="5"/>
  <c r="I2271" i="5"/>
  <c r="F2272" i="5"/>
  <c r="G2272" i="5"/>
  <c r="H2272" i="5"/>
  <c r="I2272" i="5"/>
  <c r="F2273" i="5"/>
  <c r="G2273" i="5"/>
  <c r="H2273" i="5"/>
  <c r="I2273" i="5"/>
  <c r="F2274" i="5"/>
  <c r="G2274" i="5"/>
  <c r="H2274" i="5"/>
  <c r="I2274" i="5"/>
  <c r="F2275" i="5"/>
  <c r="G2275" i="5"/>
  <c r="H2275" i="5"/>
  <c r="I2275" i="5"/>
  <c r="F2276" i="5"/>
  <c r="G2276" i="5"/>
  <c r="H2276" i="5"/>
  <c r="I2276" i="5"/>
  <c r="F2277" i="5"/>
  <c r="G2277" i="5"/>
  <c r="H2277" i="5"/>
  <c r="I2277" i="5"/>
  <c r="F2278" i="5"/>
  <c r="G2278" i="5"/>
  <c r="H2278" i="5"/>
  <c r="I2278" i="5"/>
  <c r="F2279" i="5"/>
  <c r="G2279" i="5"/>
  <c r="H2279" i="5"/>
  <c r="I2279" i="5"/>
  <c r="F2280" i="5"/>
  <c r="G2280" i="5"/>
  <c r="H2280" i="5"/>
  <c r="I2280" i="5"/>
  <c r="F2281" i="5"/>
  <c r="G2281" i="5"/>
  <c r="H2281" i="5"/>
  <c r="I2281" i="5"/>
  <c r="F2282" i="5"/>
  <c r="G2282" i="5"/>
  <c r="H2282" i="5"/>
  <c r="I2282" i="5"/>
  <c r="F2283" i="5"/>
  <c r="G2283" i="5"/>
  <c r="H2283" i="5"/>
  <c r="I2283" i="5"/>
  <c r="F2284" i="5"/>
  <c r="G2284" i="5"/>
  <c r="H2284" i="5"/>
  <c r="I2284" i="5"/>
  <c r="F2285" i="5"/>
  <c r="G2285" i="5"/>
  <c r="H2285" i="5"/>
  <c r="I2285" i="5"/>
  <c r="F2286" i="5"/>
  <c r="G2286" i="5"/>
  <c r="H2286" i="5"/>
  <c r="I2286" i="5"/>
  <c r="F2287" i="5"/>
  <c r="G2287" i="5"/>
  <c r="H2287" i="5"/>
  <c r="I2287" i="5"/>
  <c r="F2288" i="5"/>
  <c r="G2288" i="5"/>
  <c r="H2288" i="5"/>
  <c r="I2288" i="5"/>
  <c r="F2289" i="5"/>
  <c r="G2289" i="5"/>
  <c r="H2289" i="5"/>
  <c r="I2289" i="5"/>
  <c r="F2290" i="5"/>
  <c r="G2290" i="5"/>
  <c r="H2290" i="5"/>
  <c r="I2290" i="5"/>
  <c r="F2291" i="5"/>
  <c r="G2291" i="5"/>
  <c r="H2291" i="5"/>
  <c r="I2291" i="5"/>
  <c r="F2292" i="5"/>
  <c r="G2292" i="5"/>
  <c r="H2292" i="5"/>
  <c r="I2292" i="5"/>
  <c r="F2293" i="5"/>
  <c r="G2293" i="5"/>
  <c r="H2293" i="5"/>
  <c r="I2293" i="5"/>
  <c r="F2294" i="5"/>
  <c r="G2294" i="5"/>
  <c r="H2294" i="5"/>
  <c r="I2294" i="5"/>
  <c r="F2295" i="5"/>
  <c r="G2295" i="5"/>
  <c r="H2295" i="5"/>
  <c r="I2295" i="5"/>
  <c r="F2296" i="5"/>
  <c r="G2296" i="5"/>
  <c r="H2296" i="5"/>
  <c r="I2296" i="5"/>
  <c r="F2297" i="5"/>
  <c r="G2297" i="5"/>
  <c r="H2297" i="5"/>
  <c r="I2297" i="5"/>
  <c r="F2298" i="5"/>
  <c r="G2298" i="5"/>
  <c r="H2298" i="5"/>
  <c r="I2298" i="5"/>
  <c r="F2299" i="5"/>
  <c r="G2299" i="5"/>
  <c r="H2299" i="5"/>
  <c r="I2299" i="5"/>
  <c r="F2300" i="5"/>
  <c r="G2300" i="5"/>
  <c r="H2300" i="5"/>
  <c r="I2300" i="5"/>
  <c r="F2301" i="5"/>
  <c r="G2301" i="5"/>
  <c r="H2301" i="5"/>
  <c r="I2301" i="5"/>
  <c r="F2302" i="5"/>
  <c r="G2302" i="5"/>
  <c r="H2302" i="5"/>
  <c r="I2302" i="5"/>
  <c r="F2303" i="5"/>
  <c r="G2303" i="5"/>
  <c r="H2303" i="5"/>
  <c r="I2303" i="5"/>
  <c r="F2304" i="5"/>
  <c r="G2304" i="5"/>
  <c r="H2304" i="5"/>
  <c r="I2304" i="5"/>
  <c r="F2305" i="5"/>
  <c r="G2305" i="5"/>
  <c r="H2305" i="5"/>
  <c r="I2305" i="5"/>
  <c r="F2306" i="5"/>
  <c r="G2306" i="5"/>
  <c r="H2306" i="5"/>
  <c r="I2306" i="5"/>
  <c r="F2307" i="5"/>
  <c r="G2307" i="5"/>
  <c r="H2307" i="5"/>
  <c r="I2307" i="5"/>
  <c r="F2308" i="5"/>
  <c r="G2308" i="5"/>
  <c r="H2308" i="5"/>
  <c r="I2308" i="5"/>
  <c r="F2309" i="5"/>
  <c r="G2309" i="5"/>
  <c r="H2309" i="5"/>
  <c r="I2309" i="5"/>
  <c r="F2310" i="5"/>
  <c r="G2310" i="5"/>
  <c r="H2310" i="5"/>
  <c r="I2310" i="5"/>
  <c r="F2311" i="5"/>
  <c r="G2311" i="5"/>
  <c r="H2311" i="5"/>
  <c r="I2311" i="5"/>
  <c r="F2312" i="5"/>
  <c r="G2312" i="5"/>
  <c r="H2312" i="5"/>
  <c r="I2312" i="5"/>
  <c r="F2313" i="5"/>
  <c r="G2313" i="5"/>
  <c r="H2313" i="5"/>
  <c r="I2313" i="5"/>
  <c r="F2314" i="5"/>
  <c r="G2314" i="5"/>
  <c r="H2314" i="5"/>
  <c r="I2314" i="5"/>
  <c r="F2315" i="5"/>
  <c r="G2315" i="5"/>
  <c r="H2315" i="5"/>
  <c r="I2315" i="5"/>
  <c r="F2316" i="5"/>
  <c r="G2316" i="5"/>
  <c r="H2316" i="5"/>
  <c r="I2316" i="5"/>
  <c r="F2317" i="5"/>
  <c r="G2317" i="5"/>
  <c r="H2317" i="5"/>
  <c r="I2317" i="5"/>
  <c r="F2318" i="5"/>
  <c r="G2318" i="5"/>
  <c r="H2318" i="5"/>
  <c r="I2318" i="5"/>
  <c r="F2319" i="5"/>
  <c r="G2319" i="5"/>
  <c r="H2319" i="5"/>
  <c r="I2319" i="5"/>
  <c r="F2320" i="5"/>
  <c r="G2320" i="5"/>
  <c r="H2320" i="5"/>
  <c r="I2320" i="5"/>
  <c r="F2321" i="5"/>
  <c r="G2321" i="5"/>
  <c r="H2321" i="5"/>
  <c r="I2321" i="5"/>
  <c r="F2322" i="5"/>
  <c r="G2322" i="5"/>
  <c r="H2322" i="5"/>
  <c r="I2322" i="5"/>
  <c r="F2323" i="5"/>
  <c r="G2323" i="5"/>
  <c r="H2323" i="5"/>
  <c r="I2323" i="5"/>
  <c r="F2324" i="5"/>
  <c r="G2324" i="5"/>
  <c r="H2324" i="5"/>
  <c r="I2324" i="5"/>
  <c r="F2325" i="5"/>
  <c r="G2325" i="5"/>
  <c r="H2325" i="5"/>
  <c r="I2325" i="5"/>
  <c r="F2326" i="5"/>
  <c r="G2326" i="5"/>
  <c r="H2326" i="5"/>
  <c r="I2326" i="5"/>
  <c r="F2327" i="5"/>
  <c r="G2327" i="5"/>
  <c r="H2327" i="5"/>
  <c r="I2327" i="5"/>
  <c r="F2328" i="5"/>
  <c r="G2328" i="5"/>
  <c r="H2328" i="5"/>
  <c r="I2328" i="5"/>
  <c r="F2329" i="5"/>
  <c r="G2329" i="5"/>
  <c r="H2329" i="5"/>
  <c r="I2329" i="5"/>
  <c r="F2330" i="5"/>
  <c r="G2330" i="5"/>
  <c r="H2330" i="5"/>
  <c r="I2330" i="5"/>
  <c r="F2331" i="5"/>
  <c r="G2331" i="5"/>
  <c r="H2331" i="5"/>
  <c r="I2331" i="5"/>
  <c r="F2332" i="5"/>
  <c r="G2332" i="5"/>
  <c r="H2332" i="5"/>
  <c r="I2332" i="5"/>
  <c r="F2333" i="5"/>
  <c r="G2333" i="5"/>
  <c r="H2333" i="5"/>
  <c r="I2333" i="5"/>
  <c r="F2334" i="5"/>
  <c r="G2334" i="5"/>
  <c r="H2334" i="5"/>
  <c r="I2334" i="5"/>
  <c r="F2335" i="5"/>
  <c r="G2335" i="5"/>
  <c r="H2335" i="5"/>
  <c r="I2335" i="5"/>
  <c r="F2336" i="5"/>
  <c r="G2336" i="5"/>
  <c r="H2336" i="5"/>
  <c r="I2336" i="5"/>
  <c r="F2337" i="5"/>
  <c r="G2337" i="5"/>
  <c r="H2337" i="5"/>
  <c r="I2337" i="5"/>
  <c r="F2338" i="5"/>
  <c r="G2338" i="5"/>
  <c r="H2338" i="5"/>
  <c r="I2338" i="5"/>
  <c r="F2339" i="5"/>
  <c r="G2339" i="5"/>
  <c r="H2339" i="5"/>
  <c r="I2339" i="5"/>
  <c r="F2340" i="5"/>
  <c r="G2340" i="5"/>
  <c r="H2340" i="5"/>
  <c r="I2340" i="5"/>
  <c r="F2341" i="5"/>
  <c r="G2341" i="5"/>
  <c r="H2341" i="5"/>
  <c r="I2341" i="5"/>
  <c r="F2342" i="5"/>
  <c r="G2342" i="5"/>
  <c r="H2342" i="5"/>
  <c r="I2342" i="5"/>
  <c r="F2343" i="5"/>
  <c r="G2343" i="5"/>
  <c r="H2343" i="5"/>
  <c r="I2343" i="5"/>
  <c r="F2344" i="5"/>
  <c r="G2344" i="5"/>
  <c r="H2344" i="5"/>
  <c r="I2344" i="5"/>
  <c r="F2345" i="5"/>
  <c r="G2345" i="5"/>
  <c r="H2345" i="5"/>
  <c r="I2345" i="5"/>
  <c r="F2346" i="5"/>
  <c r="G2346" i="5"/>
  <c r="H2346" i="5"/>
  <c r="I2346" i="5"/>
  <c r="F2347" i="5"/>
  <c r="G2347" i="5"/>
  <c r="H2347" i="5"/>
  <c r="I2347" i="5"/>
  <c r="F2348" i="5"/>
  <c r="G2348" i="5"/>
  <c r="H2348" i="5"/>
  <c r="I2348" i="5"/>
  <c r="F2349" i="5"/>
  <c r="G2349" i="5"/>
  <c r="H2349" i="5"/>
  <c r="I2349" i="5"/>
  <c r="F2350" i="5"/>
  <c r="G2350" i="5"/>
  <c r="H2350" i="5"/>
  <c r="I2350" i="5"/>
  <c r="F2351" i="5"/>
  <c r="G2351" i="5"/>
  <c r="H2351" i="5"/>
  <c r="I2351" i="5"/>
  <c r="F2352" i="5"/>
  <c r="G2352" i="5"/>
  <c r="H2352" i="5"/>
  <c r="I2352" i="5"/>
  <c r="F2353" i="5"/>
  <c r="G2353" i="5"/>
  <c r="H2353" i="5"/>
  <c r="I2353" i="5"/>
  <c r="F2354" i="5"/>
  <c r="G2354" i="5"/>
  <c r="H2354" i="5"/>
  <c r="I2354" i="5"/>
  <c r="F2355" i="5"/>
  <c r="G2355" i="5"/>
  <c r="H2355" i="5"/>
  <c r="I2355" i="5"/>
  <c r="F2356" i="5"/>
  <c r="G2356" i="5"/>
  <c r="H2356" i="5"/>
  <c r="I2356" i="5"/>
  <c r="F2357" i="5"/>
  <c r="G2357" i="5"/>
  <c r="H2357" i="5"/>
  <c r="I2357" i="5"/>
  <c r="F2358" i="5"/>
  <c r="G2358" i="5"/>
  <c r="H2358" i="5"/>
  <c r="I2358" i="5"/>
  <c r="F2359" i="5"/>
  <c r="G2359" i="5"/>
  <c r="H2359" i="5"/>
  <c r="I2359" i="5"/>
  <c r="F2360" i="5"/>
  <c r="G2360" i="5"/>
  <c r="H2360" i="5"/>
  <c r="I2360" i="5"/>
  <c r="F2361" i="5"/>
  <c r="G2361" i="5"/>
  <c r="H2361" i="5"/>
  <c r="I2361" i="5"/>
  <c r="F2362" i="5"/>
  <c r="G2362" i="5"/>
  <c r="H2362" i="5"/>
  <c r="I2362" i="5"/>
  <c r="F2363" i="5"/>
  <c r="G2363" i="5"/>
  <c r="H2363" i="5"/>
  <c r="I2363" i="5"/>
  <c r="F2364" i="5"/>
  <c r="G2364" i="5"/>
  <c r="H2364" i="5"/>
  <c r="I2364" i="5"/>
  <c r="F2365" i="5"/>
  <c r="G2365" i="5"/>
  <c r="H2365" i="5"/>
  <c r="I2365" i="5"/>
  <c r="F2366" i="5"/>
  <c r="G2366" i="5"/>
  <c r="H2366" i="5"/>
  <c r="I2366" i="5"/>
  <c r="F2367" i="5"/>
  <c r="G2367" i="5"/>
  <c r="H2367" i="5"/>
  <c r="I2367" i="5"/>
  <c r="F2368" i="5"/>
  <c r="G2368" i="5"/>
  <c r="H2368" i="5"/>
  <c r="I2368" i="5"/>
  <c r="F2369" i="5"/>
  <c r="G2369" i="5"/>
  <c r="H2369" i="5"/>
  <c r="I2369" i="5"/>
  <c r="F2370" i="5"/>
  <c r="G2370" i="5"/>
  <c r="H2370" i="5"/>
  <c r="I2370" i="5"/>
  <c r="F2371" i="5"/>
  <c r="G2371" i="5"/>
  <c r="H2371" i="5"/>
  <c r="I2371" i="5"/>
  <c r="F2372" i="5"/>
  <c r="G2372" i="5"/>
  <c r="H2372" i="5"/>
  <c r="I2372" i="5"/>
  <c r="F2373" i="5"/>
  <c r="G2373" i="5"/>
  <c r="H2373" i="5"/>
  <c r="I2373" i="5"/>
  <c r="F2374" i="5"/>
  <c r="G2374" i="5"/>
  <c r="H2374" i="5"/>
  <c r="I2374" i="5"/>
  <c r="F2375" i="5"/>
  <c r="G2375" i="5"/>
  <c r="H2375" i="5"/>
  <c r="I2375" i="5"/>
  <c r="F2376" i="5"/>
  <c r="G2376" i="5"/>
  <c r="H2376" i="5"/>
  <c r="I2376" i="5"/>
  <c r="F2377" i="5"/>
  <c r="G2377" i="5"/>
  <c r="H2377" i="5"/>
  <c r="I2377" i="5"/>
  <c r="F2378" i="5"/>
  <c r="G2378" i="5"/>
  <c r="H2378" i="5"/>
  <c r="I2378" i="5"/>
  <c r="F2379" i="5"/>
  <c r="G2379" i="5"/>
  <c r="H2379" i="5"/>
  <c r="I2379" i="5"/>
  <c r="F2380" i="5"/>
  <c r="G2380" i="5"/>
  <c r="H2380" i="5"/>
  <c r="I2380" i="5"/>
  <c r="F2381" i="5"/>
  <c r="G2381" i="5"/>
  <c r="H2381" i="5"/>
  <c r="I2381" i="5"/>
  <c r="F2382" i="5"/>
  <c r="G2382" i="5"/>
  <c r="H2382" i="5"/>
  <c r="I2382" i="5"/>
  <c r="F2383" i="5"/>
  <c r="G2383" i="5"/>
  <c r="H2383" i="5"/>
  <c r="I2383" i="5"/>
  <c r="F2384" i="5"/>
  <c r="G2384" i="5"/>
  <c r="H2384" i="5"/>
  <c r="I2384" i="5"/>
  <c r="F2385" i="5"/>
  <c r="G2385" i="5"/>
  <c r="H2385" i="5"/>
  <c r="I2385" i="5"/>
  <c r="F2386" i="5"/>
  <c r="G2386" i="5"/>
  <c r="H2386" i="5"/>
  <c r="I2386" i="5"/>
  <c r="F2387" i="5"/>
  <c r="G2387" i="5"/>
  <c r="H2387" i="5"/>
  <c r="I2387" i="5"/>
  <c r="F2388" i="5"/>
  <c r="G2388" i="5"/>
  <c r="H2388" i="5"/>
  <c r="I2388" i="5"/>
  <c r="F2389" i="5"/>
  <c r="G2389" i="5"/>
  <c r="H2389" i="5"/>
  <c r="I2389" i="5"/>
  <c r="F2390" i="5"/>
  <c r="G2390" i="5"/>
  <c r="H2390" i="5"/>
  <c r="I2390" i="5"/>
  <c r="F2391" i="5"/>
  <c r="G2391" i="5"/>
  <c r="H2391" i="5"/>
  <c r="I2391" i="5"/>
  <c r="F2392" i="5"/>
  <c r="G2392" i="5"/>
  <c r="H2392" i="5"/>
  <c r="I2392" i="5"/>
  <c r="F2393" i="5"/>
  <c r="G2393" i="5"/>
  <c r="H2393" i="5"/>
  <c r="I2393" i="5"/>
  <c r="F2394" i="5"/>
  <c r="G2394" i="5"/>
  <c r="H2394" i="5"/>
  <c r="I2394" i="5"/>
  <c r="F2395" i="5"/>
  <c r="G2395" i="5"/>
  <c r="H2395" i="5"/>
  <c r="I2395" i="5"/>
  <c r="F2396" i="5"/>
  <c r="G2396" i="5"/>
  <c r="H2396" i="5"/>
  <c r="I2396" i="5"/>
  <c r="F2397" i="5"/>
  <c r="G2397" i="5"/>
  <c r="H2397" i="5"/>
  <c r="I2397" i="5"/>
  <c r="F2398" i="5"/>
  <c r="G2398" i="5"/>
  <c r="H2398" i="5"/>
  <c r="I2398" i="5"/>
  <c r="F2399" i="5"/>
  <c r="G2399" i="5"/>
  <c r="H2399" i="5"/>
  <c r="I2399" i="5"/>
  <c r="F2400" i="5"/>
  <c r="G2400" i="5"/>
  <c r="H2400" i="5"/>
  <c r="I2400" i="5"/>
  <c r="F2401" i="5"/>
  <c r="G2401" i="5"/>
  <c r="H2401" i="5"/>
  <c r="I2401" i="5"/>
  <c r="F2402" i="5"/>
  <c r="G2402" i="5"/>
  <c r="H2402" i="5"/>
  <c r="I2402" i="5"/>
  <c r="F2403" i="5"/>
  <c r="G2403" i="5"/>
  <c r="H2403" i="5"/>
  <c r="I2403" i="5"/>
  <c r="F2404" i="5"/>
  <c r="G2404" i="5"/>
  <c r="H2404" i="5"/>
  <c r="I2404" i="5"/>
  <c r="F2405" i="5"/>
  <c r="G2405" i="5"/>
  <c r="H2405" i="5"/>
  <c r="I2405" i="5"/>
  <c r="F2406" i="5"/>
  <c r="G2406" i="5"/>
  <c r="H2406" i="5"/>
  <c r="I2406" i="5"/>
  <c r="F2407" i="5"/>
  <c r="G2407" i="5"/>
  <c r="H2407" i="5"/>
  <c r="I2407" i="5"/>
  <c r="F2408" i="5"/>
  <c r="G2408" i="5"/>
  <c r="H2408" i="5"/>
  <c r="I2408" i="5"/>
  <c r="F2409" i="5"/>
  <c r="G2409" i="5"/>
  <c r="H2409" i="5"/>
  <c r="I2409" i="5"/>
  <c r="F2410" i="5"/>
  <c r="G2410" i="5"/>
  <c r="H2410" i="5"/>
  <c r="I2410" i="5"/>
  <c r="F2411" i="5"/>
  <c r="G2411" i="5"/>
  <c r="H2411" i="5"/>
  <c r="I2411" i="5"/>
  <c r="F2412" i="5"/>
  <c r="G2412" i="5"/>
  <c r="H2412" i="5"/>
  <c r="I2412" i="5"/>
  <c r="F2413" i="5"/>
  <c r="G2413" i="5"/>
  <c r="H2413" i="5"/>
  <c r="I2413" i="5"/>
  <c r="F2414" i="5"/>
  <c r="G2414" i="5"/>
  <c r="H2414" i="5"/>
  <c r="I2414" i="5"/>
  <c r="F2415" i="5"/>
  <c r="G2415" i="5"/>
  <c r="H2415" i="5"/>
  <c r="I2415" i="5"/>
  <c r="F2416" i="5"/>
  <c r="G2416" i="5"/>
  <c r="H2416" i="5"/>
  <c r="I2416" i="5"/>
  <c r="F2417" i="5"/>
  <c r="G2417" i="5"/>
  <c r="H2417" i="5"/>
  <c r="I2417" i="5"/>
  <c r="F2418" i="5"/>
  <c r="G2418" i="5"/>
  <c r="H2418" i="5"/>
  <c r="I2418" i="5"/>
  <c r="F2419" i="5"/>
  <c r="G2419" i="5"/>
  <c r="H2419" i="5"/>
  <c r="I2419" i="5"/>
  <c r="F2420" i="5"/>
  <c r="G2420" i="5"/>
  <c r="H2420" i="5"/>
  <c r="I2420" i="5"/>
  <c r="F2421" i="5"/>
  <c r="G2421" i="5"/>
  <c r="H2421" i="5"/>
  <c r="I2421" i="5"/>
  <c r="F2422" i="5"/>
  <c r="G2422" i="5"/>
  <c r="H2422" i="5"/>
  <c r="I2422" i="5"/>
  <c r="F2423" i="5"/>
  <c r="G2423" i="5"/>
  <c r="H2423" i="5"/>
  <c r="I2423" i="5"/>
  <c r="F2424" i="5"/>
  <c r="G2424" i="5"/>
  <c r="H2424" i="5"/>
  <c r="I2424" i="5"/>
  <c r="F2425" i="5"/>
  <c r="G2425" i="5"/>
  <c r="H2425" i="5"/>
  <c r="I2425" i="5"/>
  <c r="F2426" i="5"/>
  <c r="G2426" i="5"/>
  <c r="H2426" i="5"/>
  <c r="I2426" i="5"/>
  <c r="F2427" i="5"/>
  <c r="G2427" i="5"/>
  <c r="H2427" i="5"/>
  <c r="I2427" i="5"/>
  <c r="F2428" i="5"/>
  <c r="G2428" i="5"/>
  <c r="H2428" i="5"/>
  <c r="I2428" i="5"/>
  <c r="F2429" i="5"/>
  <c r="G2429" i="5"/>
  <c r="H2429" i="5"/>
  <c r="I2429" i="5"/>
  <c r="F2430" i="5"/>
  <c r="G2430" i="5"/>
  <c r="H2430" i="5"/>
  <c r="I2430" i="5"/>
  <c r="F2431" i="5"/>
  <c r="G2431" i="5"/>
  <c r="H2431" i="5"/>
  <c r="I2431" i="5"/>
  <c r="F2432" i="5"/>
  <c r="G2432" i="5"/>
  <c r="H2432" i="5"/>
  <c r="I2432" i="5"/>
  <c r="F2433" i="5"/>
  <c r="G2433" i="5"/>
  <c r="H2433" i="5"/>
  <c r="I2433" i="5"/>
  <c r="F2434" i="5"/>
  <c r="G2434" i="5"/>
  <c r="H2434" i="5"/>
  <c r="I2434" i="5"/>
  <c r="F2435" i="5"/>
  <c r="G2435" i="5"/>
  <c r="H2435" i="5"/>
  <c r="I2435" i="5"/>
  <c r="F2436" i="5"/>
  <c r="G2436" i="5"/>
  <c r="H2436" i="5"/>
  <c r="I2436" i="5"/>
  <c r="F2437" i="5"/>
  <c r="G2437" i="5"/>
  <c r="H2437" i="5"/>
  <c r="I2437" i="5"/>
  <c r="F2438" i="5"/>
  <c r="G2438" i="5"/>
  <c r="H2438" i="5"/>
  <c r="I2438" i="5"/>
  <c r="F2439" i="5"/>
  <c r="G2439" i="5"/>
  <c r="H2439" i="5"/>
  <c r="I2439" i="5"/>
  <c r="F2440" i="5"/>
  <c r="G2440" i="5"/>
  <c r="H2440" i="5"/>
  <c r="I2440" i="5"/>
  <c r="F2441" i="5"/>
  <c r="G2441" i="5"/>
  <c r="H2441" i="5"/>
  <c r="I2441" i="5"/>
  <c r="F2442" i="5"/>
  <c r="G2442" i="5"/>
  <c r="H2442" i="5"/>
  <c r="I2442" i="5"/>
  <c r="F2443" i="5"/>
  <c r="G2443" i="5"/>
  <c r="H2443" i="5"/>
  <c r="I2443" i="5"/>
  <c r="F2444" i="5"/>
  <c r="G2444" i="5"/>
  <c r="H2444" i="5"/>
  <c r="I2444" i="5"/>
  <c r="F2445" i="5"/>
  <c r="G2445" i="5"/>
  <c r="H2445" i="5"/>
  <c r="I2445" i="5"/>
  <c r="F2446" i="5"/>
  <c r="G2446" i="5"/>
  <c r="H2446" i="5"/>
  <c r="I2446" i="5"/>
  <c r="F2447" i="5"/>
  <c r="G2447" i="5"/>
  <c r="H2447" i="5"/>
  <c r="I2447" i="5"/>
  <c r="F2448" i="5"/>
  <c r="G2448" i="5"/>
  <c r="H2448" i="5"/>
  <c r="I2448" i="5"/>
  <c r="F2449" i="5"/>
  <c r="G2449" i="5"/>
  <c r="H2449" i="5"/>
  <c r="I2449" i="5"/>
  <c r="F2450" i="5"/>
  <c r="G2450" i="5"/>
  <c r="H2450" i="5"/>
  <c r="I2450" i="5"/>
  <c r="F2451" i="5"/>
  <c r="G2451" i="5"/>
  <c r="H2451" i="5"/>
  <c r="I2451" i="5"/>
  <c r="F2452" i="5"/>
  <c r="G2452" i="5"/>
  <c r="H2452" i="5"/>
  <c r="I2452" i="5"/>
  <c r="F2453" i="5"/>
  <c r="G2453" i="5"/>
  <c r="H2453" i="5"/>
  <c r="I2453" i="5"/>
  <c r="F2454" i="5"/>
  <c r="G2454" i="5"/>
  <c r="H2454" i="5"/>
  <c r="I2454" i="5"/>
  <c r="F2455" i="5"/>
  <c r="G2455" i="5"/>
  <c r="H2455" i="5"/>
  <c r="I2455" i="5"/>
  <c r="F2456" i="5"/>
  <c r="G2456" i="5"/>
  <c r="H2456" i="5"/>
  <c r="I2456" i="5"/>
  <c r="F2457" i="5"/>
  <c r="G2457" i="5"/>
  <c r="H2457" i="5"/>
  <c r="I2457" i="5"/>
  <c r="F2458" i="5"/>
  <c r="G2458" i="5"/>
  <c r="H2458" i="5"/>
  <c r="I2458" i="5"/>
  <c r="F2459" i="5"/>
  <c r="G2459" i="5"/>
  <c r="H2459" i="5"/>
  <c r="I2459" i="5"/>
  <c r="F2460" i="5"/>
  <c r="G2460" i="5"/>
  <c r="H2460" i="5"/>
  <c r="I2460" i="5"/>
  <c r="F2461" i="5"/>
  <c r="G2461" i="5"/>
  <c r="H2461" i="5"/>
  <c r="I2461" i="5"/>
  <c r="F2462" i="5"/>
  <c r="G2462" i="5"/>
  <c r="H2462" i="5"/>
  <c r="I2462" i="5"/>
  <c r="F2463" i="5"/>
  <c r="G2463" i="5"/>
  <c r="H2463" i="5"/>
  <c r="I2463" i="5"/>
  <c r="F2464" i="5"/>
  <c r="G2464" i="5"/>
  <c r="H2464" i="5"/>
  <c r="I2464" i="5"/>
  <c r="F2465" i="5"/>
  <c r="G2465" i="5"/>
  <c r="H2465" i="5"/>
  <c r="I2465" i="5"/>
  <c r="F2466" i="5"/>
  <c r="G2466" i="5"/>
  <c r="H2466" i="5"/>
  <c r="I2466" i="5"/>
  <c r="F2467" i="5"/>
  <c r="G2467" i="5"/>
  <c r="H2467" i="5"/>
  <c r="I2467" i="5"/>
  <c r="F2468" i="5"/>
  <c r="G2468" i="5"/>
  <c r="H2468" i="5"/>
  <c r="I2468" i="5"/>
  <c r="F2469" i="5"/>
  <c r="G2469" i="5"/>
  <c r="H2469" i="5"/>
  <c r="I2469" i="5"/>
  <c r="F2470" i="5"/>
  <c r="G2470" i="5"/>
  <c r="H2470" i="5"/>
  <c r="I2470" i="5"/>
  <c r="F2471" i="5"/>
  <c r="G2471" i="5"/>
  <c r="H2471" i="5"/>
  <c r="I2471" i="5"/>
  <c r="F2472" i="5"/>
  <c r="G2472" i="5"/>
  <c r="H2472" i="5"/>
  <c r="I2472" i="5"/>
  <c r="F2473" i="5"/>
  <c r="G2473" i="5"/>
  <c r="H2473" i="5"/>
  <c r="I2473" i="5"/>
  <c r="F2474" i="5"/>
  <c r="G2474" i="5"/>
  <c r="H2474" i="5"/>
  <c r="I2474" i="5"/>
  <c r="F2475" i="5"/>
  <c r="G2475" i="5"/>
  <c r="H2475" i="5"/>
  <c r="I2475" i="5"/>
  <c r="F2476" i="5"/>
  <c r="G2476" i="5"/>
  <c r="H2476" i="5"/>
  <c r="I2476" i="5"/>
  <c r="F2477" i="5"/>
  <c r="G2477" i="5"/>
  <c r="H2477" i="5"/>
  <c r="I2477" i="5"/>
  <c r="F2478" i="5"/>
  <c r="G2478" i="5"/>
  <c r="H2478" i="5"/>
  <c r="I2478" i="5"/>
  <c r="F2479" i="5"/>
  <c r="G2479" i="5"/>
  <c r="H2479" i="5"/>
  <c r="I2479" i="5"/>
  <c r="F2480" i="5"/>
  <c r="G2480" i="5"/>
  <c r="H2480" i="5"/>
  <c r="I2480" i="5"/>
  <c r="F2481" i="5"/>
  <c r="G2481" i="5"/>
  <c r="H2481" i="5"/>
  <c r="I2481" i="5"/>
  <c r="F2482" i="5"/>
  <c r="G2482" i="5"/>
  <c r="H2482" i="5"/>
  <c r="I2482" i="5"/>
  <c r="F2483" i="5"/>
  <c r="G2483" i="5"/>
  <c r="H2483" i="5"/>
  <c r="I2483" i="5"/>
  <c r="F2484" i="5"/>
  <c r="G2484" i="5"/>
  <c r="H2484" i="5"/>
  <c r="I2484" i="5"/>
  <c r="F2485" i="5"/>
  <c r="G2485" i="5"/>
  <c r="H2485" i="5"/>
  <c r="I2485" i="5"/>
  <c r="F2486" i="5"/>
  <c r="G2486" i="5"/>
  <c r="H2486" i="5"/>
  <c r="I2486" i="5"/>
  <c r="F2487" i="5"/>
  <c r="G2487" i="5"/>
  <c r="H2487" i="5"/>
  <c r="I2487" i="5"/>
  <c r="F2488" i="5"/>
  <c r="G2488" i="5"/>
  <c r="H2488" i="5"/>
  <c r="I2488" i="5"/>
  <c r="F2489" i="5"/>
  <c r="G2489" i="5"/>
  <c r="H2489" i="5"/>
  <c r="I2489" i="5"/>
  <c r="F2490" i="5"/>
  <c r="G2490" i="5"/>
  <c r="H2490" i="5"/>
  <c r="I2490" i="5"/>
  <c r="F2491" i="5"/>
  <c r="G2491" i="5"/>
  <c r="H2491" i="5"/>
  <c r="I2491" i="5"/>
  <c r="F2492" i="5"/>
  <c r="G2492" i="5"/>
  <c r="H2492" i="5"/>
  <c r="I2492" i="5"/>
  <c r="F2493" i="5"/>
  <c r="G2493" i="5"/>
  <c r="H2493" i="5"/>
  <c r="I2493" i="5"/>
  <c r="F2494" i="5"/>
  <c r="G2494" i="5"/>
  <c r="H2494" i="5"/>
  <c r="I2494" i="5"/>
  <c r="F2495" i="5"/>
  <c r="G2495" i="5"/>
  <c r="H2495" i="5"/>
  <c r="I2495" i="5"/>
  <c r="F2496" i="5"/>
  <c r="G2496" i="5"/>
  <c r="H2496" i="5"/>
  <c r="I2496" i="5"/>
  <c r="F2497" i="5"/>
  <c r="G2497" i="5"/>
  <c r="H2497" i="5"/>
  <c r="I2497" i="5"/>
  <c r="F2498" i="5"/>
  <c r="G2498" i="5"/>
  <c r="H2498" i="5"/>
  <c r="I2498" i="5"/>
  <c r="F2499" i="5"/>
  <c r="G2499" i="5"/>
  <c r="H2499" i="5"/>
  <c r="I2499" i="5"/>
  <c r="F2500" i="5"/>
  <c r="G2500" i="5"/>
  <c r="H2500" i="5"/>
  <c r="I2500" i="5"/>
  <c r="F2501" i="5"/>
  <c r="G2501" i="5"/>
  <c r="H2501" i="5"/>
  <c r="I2501" i="5"/>
  <c r="F2502" i="5"/>
  <c r="G2502" i="5"/>
  <c r="H2502" i="5"/>
  <c r="I2502" i="5"/>
  <c r="F2503" i="5"/>
  <c r="G2503" i="5"/>
  <c r="H2503" i="5"/>
  <c r="I2503" i="5"/>
  <c r="F2504" i="5"/>
  <c r="G2504" i="5"/>
  <c r="H2504" i="5"/>
  <c r="I2504" i="5"/>
  <c r="F2505" i="5"/>
  <c r="G2505" i="5"/>
  <c r="H2505" i="5"/>
  <c r="I2505" i="5"/>
  <c r="F2506" i="5"/>
  <c r="G2506" i="5"/>
  <c r="H2506" i="5"/>
  <c r="I2506" i="5"/>
  <c r="F2507" i="5"/>
  <c r="G2507" i="5"/>
  <c r="H2507" i="5"/>
  <c r="I2507" i="5"/>
  <c r="F2508" i="5"/>
  <c r="G2508" i="5"/>
  <c r="H2508" i="5"/>
  <c r="I2508" i="5"/>
  <c r="F2509" i="5"/>
  <c r="G2509" i="5"/>
  <c r="H2509" i="5"/>
  <c r="I2509" i="5"/>
  <c r="F2510" i="5"/>
  <c r="G2510" i="5"/>
  <c r="H2510" i="5"/>
  <c r="I2510" i="5"/>
  <c r="F2511" i="5"/>
  <c r="G2511" i="5"/>
  <c r="H2511" i="5"/>
  <c r="I2511" i="5"/>
  <c r="F2512" i="5"/>
  <c r="G2512" i="5"/>
  <c r="H2512" i="5"/>
  <c r="I2512" i="5"/>
  <c r="F2513" i="5"/>
  <c r="G2513" i="5"/>
  <c r="H2513" i="5"/>
  <c r="I2513" i="5"/>
  <c r="F2514" i="5"/>
  <c r="G2514" i="5"/>
  <c r="H2514" i="5"/>
  <c r="I2514" i="5"/>
  <c r="F2515" i="5"/>
  <c r="G2515" i="5"/>
  <c r="H2515" i="5"/>
  <c r="I2515" i="5"/>
  <c r="F2516" i="5"/>
  <c r="G2516" i="5"/>
  <c r="H2516" i="5"/>
  <c r="I2516" i="5"/>
  <c r="F2517" i="5"/>
  <c r="G2517" i="5"/>
  <c r="H2517" i="5"/>
  <c r="I2517" i="5"/>
  <c r="F2518" i="5"/>
  <c r="G2518" i="5"/>
  <c r="H2518" i="5"/>
  <c r="I2518" i="5"/>
  <c r="F2519" i="5"/>
  <c r="G2519" i="5"/>
  <c r="H2519" i="5"/>
  <c r="I2519" i="5"/>
  <c r="F2520" i="5"/>
  <c r="G2520" i="5"/>
  <c r="H2520" i="5"/>
  <c r="I2520" i="5"/>
  <c r="F2521" i="5"/>
  <c r="G2521" i="5"/>
  <c r="H2521" i="5"/>
  <c r="I2521" i="5"/>
  <c r="F2522" i="5"/>
  <c r="G2522" i="5"/>
  <c r="H2522" i="5"/>
  <c r="I2522" i="5"/>
  <c r="F2523" i="5"/>
  <c r="G2523" i="5"/>
  <c r="H2523" i="5"/>
  <c r="I2523" i="5"/>
  <c r="F2524" i="5"/>
  <c r="G2524" i="5"/>
  <c r="H2524" i="5"/>
  <c r="I2524" i="5"/>
  <c r="F2525" i="5"/>
  <c r="G2525" i="5"/>
  <c r="H2525" i="5"/>
  <c r="I2525" i="5"/>
  <c r="F2526" i="5"/>
  <c r="G2526" i="5"/>
  <c r="H2526" i="5"/>
  <c r="I2526" i="5"/>
  <c r="F2527" i="5"/>
  <c r="G2527" i="5"/>
  <c r="H2527" i="5"/>
  <c r="I2527" i="5"/>
  <c r="F2528" i="5"/>
  <c r="G2528" i="5"/>
  <c r="H2528" i="5"/>
  <c r="I2528" i="5"/>
  <c r="F2529" i="5"/>
  <c r="G2529" i="5"/>
  <c r="H2529" i="5"/>
  <c r="I2529" i="5"/>
  <c r="F2530" i="5"/>
  <c r="G2530" i="5"/>
  <c r="H2530" i="5"/>
  <c r="I2530" i="5"/>
  <c r="F2531" i="5"/>
  <c r="G2531" i="5"/>
  <c r="H2531" i="5"/>
  <c r="I2531" i="5"/>
  <c r="F2532" i="5"/>
  <c r="G2532" i="5"/>
  <c r="H2532" i="5"/>
  <c r="I2532" i="5"/>
  <c r="F2533" i="5"/>
  <c r="G2533" i="5"/>
  <c r="H2533" i="5"/>
  <c r="I2533" i="5"/>
  <c r="F2534" i="5"/>
  <c r="G2534" i="5"/>
  <c r="H2534" i="5"/>
  <c r="I2534" i="5"/>
  <c r="F2535" i="5"/>
  <c r="G2535" i="5"/>
  <c r="H2535" i="5"/>
  <c r="I2535" i="5"/>
  <c r="F2536" i="5"/>
  <c r="G2536" i="5"/>
  <c r="H2536" i="5"/>
  <c r="I2536" i="5"/>
  <c r="F2537" i="5"/>
  <c r="G2537" i="5"/>
  <c r="H2537" i="5"/>
  <c r="I2537" i="5"/>
  <c r="F2538" i="5"/>
  <c r="G2538" i="5"/>
  <c r="H2538" i="5"/>
  <c r="I2538" i="5"/>
  <c r="F2539" i="5"/>
  <c r="G2539" i="5"/>
  <c r="H2539" i="5"/>
  <c r="I2539" i="5"/>
  <c r="F2540" i="5"/>
  <c r="G2540" i="5"/>
  <c r="H2540" i="5"/>
  <c r="I2540" i="5"/>
  <c r="F2541" i="5"/>
  <c r="G2541" i="5"/>
  <c r="H2541" i="5"/>
  <c r="I2541" i="5"/>
  <c r="F2542" i="5"/>
  <c r="G2542" i="5"/>
  <c r="H2542" i="5"/>
  <c r="I2542" i="5"/>
  <c r="F2543" i="5"/>
  <c r="G2543" i="5"/>
  <c r="H2543" i="5"/>
  <c r="I2543" i="5"/>
  <c r="F2544" i="5"/>
  <c r="G2544" i="5"/>
  <c r="H2544" i="5"/>
  <c r="I2544" i="5"/>
  <c r="F2545" i="5"/>
  <c r="G2545" i="5"/>
  <c r="H2545" i="5"/>
  <c r="I2545" i="5"/>
  <c r="F2546" i="5"/>
  <c r="G2546" i="5"/>
  <c r="H2546" i="5"/>
  <c r="I2546" i="5"/>
  <c r="F2547" i="5"/>
  <c r="G2547" i="5"/>
  <c r="H2547" i="5"/>
  <c r="I2547" i="5"/>
  <c r="F2548" i="5"/>
  <c r="G2548" i="5"/>
  <c r="H2548" i="5"/>
  <c r="I2548" i="5"/>
  <c r="F2549" i="5"/>
  <c r="G2549" i="5"/>
  <c r="H2549" i="5"/>
  <c r="I2549" i="5"/>
  <c r="F2550" i="5"/>
  <c r="G2550" i="5"/>
  <c r="H2550" i="5"/>
  <c r="I2550" i="5"/>
  <c r="F2551" i="5"/>
  <c r="G2551" i="5"/>
  <c r="H2551" i="5"/>
  <c r="I2551" i="5"/>
  <c r="F2552" i="5"/>
  <c r="G2552" i="5"/>
  <c r="H2552" i="5"/>
  <c r="I2552" i="5"/>
  <c r="F2553" i="5"/>
  <c r="G2553" i="5"/>
  <c r="H2553" i="5"/>
  <c r="I2553" i="5"/>
  <c r="F2554" i="5"/>
  <c r="G2554" i="5"/>
  <c r="H2554" i="5"/>
  <c r="I2554" i="5"/>
  <c r="F2555" i="5"/>
  <c r="G2555" i="5"/>
  <c r="H2555" i="5"/>
  <c r="I2555" i="5"/>
  <c r="F2556" i="5"/>
  <c r="G2556" i="5"/>
  <c r="H2556" i="5"/>
  <c r="I2556" i="5"/>
  <c r="F2557" i="5"/>
  <c r="G2557" i="5"/>
  <c r="H2557" i="5"/>
  <c r="I2557" i="5"/>
  <c r="F2558" i="5"/>
  <c r="G2558" i="5"/>
  <c r="H2558" i="5"/>
  <c r="I2558" i="5"/>
  <c r="F2559" i="5"/>
  <c r="G2559" i="5"/>
  <c r="H2559" i="5"/>
  <c r="I2559" i="5"/>
  <c r="F2560" i="5"/>
  <c r="G2560" i="5"/>
  <c r="H2560" i="5"/>
  <c r="I2560" i="5"/>
  <c r="F2561" i="5"/>
  <c r="G2561" i="5"/>
  <c r="H2561" i="5"/>
  <c r="I2561" i="5"/>
  <c r="F2562" i="5"/>
  <c r="G2562" i="5"/>
  <c r="H2562" i="5"/>
  <c r="I2562" i="5"/>
  <c r="F2563" i="5"/>
  <c r="G2563" i="5"/>
  <c r="H2563" i="5"/>
  <c r="I2563" i="5"/>
  <c r="F2564" i="5"/>
  <c r="G2564" i="5"/>
  <c r="H2564" i="5"/>
  <c r="I2564" i="5"/>
  <c r="F2565" i="5"/>
  <c r="G2565" i="5"/>
  <c r="H2565" i="5"/>
  <c r="I2565" i="5"/>
  <c r="F2566" i="5"/>
  <c r="G2566" i="5"/>
  <c r="H2566" i="5"/>
  <c r="I2566" i="5"/>
  <c r="F2567" i="5"/>
  <c r="G2567" i="5"/>
  <c r="H2567" i="5"/>
  <c r="I2567" i="5"/>
  <c r="F2568" i="5"/>
  <c r="G2568" i="5"/>
  <c r="H2568" i="5"/>
  <c r="I2568" i="5"/>
  <c r="F2569" i="5"/>
  <c r="G2569" i="5"/>
  <c r="H2569" i="5"/>
  <c r="I2569" i="5"/>
  <c r="F2570" i="5"/>
  <c r="G2570" i="5"/>
  <c r="H2570" i="5"/>
  <c r="I2570" i="5"/>
  <c r="F2571" i="5"/>
  <c r="G2571" i="5"/>
  <c r="H2571" i="5"/>
  <c r="I2571" i="5"/>
  <c r="F2572" i="5"/>
  <c r="G2572" i="5"/>
  <c r="H2572" i="5"/>
  <c r="I2572" i="5"/>
  <c r="F2573" i="5"/>
  <c r="G2573" i="5"/>
  <c r="H2573" i="5"/>
  <c r="I2573" i="5"/>
  <c r="F2574" i="5"/>
  <c r="G2574" i="5"/>
  <c r="H2574" i="5"/>
  <c r="I2574" i="5"/>
  <c r="F2575" i="5"/>
  <c r="G2575" i="5"/>
  <c r="H2575" i="5"/>
  <c r="I2575" i="5"/>
  <c r="F2576" i="5"/>
  <c r="G2576" i="5"/>
  <c r="H2576" i="5"/>
  <c r="I2576" i="5"/>
  <c r="F2577" i="5"/>
  <c r="G2577" i="5"/>
  <c r="H2577" i="5"/>
  <c r="I2577" i="5"/>
  <c r="F2578" i="5"/>
  <c r="G2578" i="5"/>
  <c r="H2578" i="5"/>
  <c r="I2578" i="5"/>
  <c r="F2579" i="5"/>
  <c r="G2579" i="5"/>
  <c r="H2579" i="5"/>
  <c r="I2579" i="5"/>
  <c r="F2580" i="5"/>
  <c r="G2580" i="5"/>
  <c r="H2580" i="5"/>
  <c r="I2580" i="5"/>
  <c r="F2581" i="5"/>
  <c r="G2581" i="5"/>
  <c r="H2581" i="5"/>
  <c r="I2581" i="5"/>
  <c r="F2582" i="5"/>
  <c r="G2582" i="5"/>
  <c r="H2582" i="5"/>
  <c r="I2582" i="5"/>
  <c r="F2583" i="5"/>
  <c r="G2583" i="5"/>
  <c r="H2583" i="5"/>
  <c r="I2583" i="5"/>
  <c r="F2584" i="5"/>
  <c r="G2584" i="5"/>
  <c r="H2584" i="5"/>
  <c r="I2584" i="5"/>
  <c r="F2585" i="5"/>
  <c r="G2585" i="5"/>
  <c r="H2585" i="5"/>
  <c r="I2585" i="5"/>
  <c r="F2586" i="5"/>
  <c r="G2586" i="5"/>
  <c r="H2586" i="5"/>
  <c r="I2586" i="5"/>
  <c r="F2587" i="5"/>
  <c r="G2587" i="5"/>
  <c r="H2587" i="5"/>
  <c r="I2587" i="5"/>
  <c r="F2588" i="5"/>
  <c r="G2588" i="5"/>
  <c r="H2588" i="5"/>
  <c r="I2588" i="5"/>
  <c r="F2589" i="5"/>
  <c r="G2589" i="5"/>
  <c r="H2589" i="5"/>
  <c r="I2589" i="5"/>
  <c r="F2590" i="5"/>
  <c r="G2590" i="5"/>
  <c r="H2590" i="5"/>
  <c r="I2590" i="5"/>
  <c r="F2591" i="5"/>
  <c r="G2591" i="5"/>
  <c r="H2591" i="5"/>
  <c r="I2591" i="5"/>
  <c r="F2592" i="5"/>
  <c r="G2592" i="5"/>
  <c r="H2592" i="5"/>
  <c r="I2592" i="5"/>
  <c r="F2593" i="5"/>
  <c r="G2593" i="5"/>
  <c r="H2593" i="5"/>
  <c r="I2593" i="5"/>
  <c r="F2594" i="5"/>
  <c r="G2594" i="5"/>
  <c r="H2594" i="5"/>
  <c r="I2594" i="5"/>
  <c r="F2595" i="5"/>
  <c r="G2595" i="5"/>
  <c r="H2595" i="5"/>
  <c r="I2595" i="5"/>
  <c r="F2596" i="5"/>
  <c r="G2596" i="5"/>
  <c r="H2596" i="5"/>
  <c r="I2596" i="5"/>
  <c r="F2597" i="5"/>
  <c r="G2597" i="5"/>
  <c r="H2597" i="5"/>
  <c r="I2597" i="5"/>
  <c r="F2598" i="5"/>
  <c r="G2598" i="5"/>
  <c r="H2598" i="5"/>
  <c r="I2598" i="5"/>
  <c r="F2599" i="5"/>
  <c r="G2599" i="5"/>
  <c r="H2599" i="5"/>
  <c r="I2599" i="5"/>
  <c r="F2600" i="5"/>
  <c r="G2600" i="5"/>
  <c r="H2600" i="5"/>
  <c r="I2600" i="5"/>
  <c r="F2601" i="5"/>
  <c r="G2601" i="5"/>
  <c r="H2601" i="5"/>
  <c r="I2601" i="5"/>
  <c r="F2602" i="5"/>
  <c r="G2602" i="5"/>
  <c r="H2602" i="5"/>
  <c r="I2602" i="5"/>
  <c r="F2603" i="5"/>
  <c r="G2603" i="5"/>
  <c r="H2603" i="5"/>
  <c r="I2603" i="5"/>
  <c r="F2604" i="5"/>
  <c r="G2604" i="5"/>
  <c r="H2604" i="5"/>
  <c r="I2604" i="5"/>
  <c r="F2605" i="5"/>
  <c r="G2605" i="5"/>
  <c r="H2605" i="5"/>
  <c r="I2605" i="5"/>
  <c r="F2606" i="5"/>
  <c r="G2606" i="5"/>
  <c r="H2606" i="5"/>
  <c r="I2606" i="5"/>
  <c r="F2607" i="5"/>
  <c r="G2607" i="5"/>
  <c r="H2607" i="5"/>
  <c r="I2607" i="5"/>
  <c r="F2608" i="5"/>
  <c r="G2608" i="5"/>
  <c r="H2608" i="5"/>
  <c r="I2608" i="5"/>
  <c r="F2609" i="5"/>
  <c r="G2609" i="5"/>
  <c r="H2609" i="5"/>
  <c r="I2609" i="5"/>
  <c r="F2610" i="5"/>
  <c r="G2610" i="5"/>
  <c r="H2610" i="5"/>
  <c r="I2610" i="5"/>
  <c r="F2611" i="5"/>
  <c r="G2611" i="5"/>
  <c r="H2611" i="5"/>
  <c r="I2611" i="5"/>
  <c r="F2612" i="5"/>
  <c r="G2612" i="5"/>
  <c r="H2612" i="5"/>
  <c r="I2612" i="5"/>
  <c r="F2613" i="5"/>
  <c r="G2613" i="5"/>
  <c r="H2613" i="5"/>
  <c r="I2613" i="5"/>
  <c r="F2614" i="5"/>
  <c r="G2614" i="5"/>
  <c r="H2614" i="5"/>
  <c r="I2614" i="5"/>
  <c r="F2615" i="5"/>
  <c r="G2615" i="5"/>
  <c r="H2615" i="5"/>
  <c r="I2615" i="5"/>
  <c r="F2616" i="5"/>
  <c r="G2616" i="5"/>
  <c r="H2616" i="5"/>
  <c r="I2616" i="5"/>
  <c r="F2617" i="5"/>
  <c r="G2617" i="5"/>
  <c r="H2617" i="5"/>
  <c r="I2617" i="5"/>
  <c r="F2618" i="5"/>
  <c r="G2618" i="5"/>
  <c r="H2618" i="5"/>
  <c r="I2618" i="5"/>
  <c r="F2619" i="5"/>
  <c r="G2619" i="5"/>
  <c r="H2619" i="5"/>
  <c r="I2619" i="5"/>
  <c r="F2620" i="5"/>
  <c r="G2620" i="5"/>
  <c r="H2620" i="5"/>
  <c r="I2620" i="5"/>
  <c r="F2621" i="5"/>
  <c r="G2621" i="5"/>
  <c r="H2621" i="5"/>
  <c r="I2621" i="5"/>
  <c r="F2622" i="5"/>
  <c r="G2622" i="5"/>
  <c r="H2622" i="5"/>
  <c r="I2622" i="5"/>
  <c r="F2623" i="5"/>
  <c r="G2623" i="5"/>
  <c r="H2623" i="5"/>
  <c r="I2623" i="5"/>
  <c r="F2624" i="5"/>
  <c r="G2624" i="5"/>
  <c r="H2624" i="5"/>
  <c r="I2624" i="5"/>
  <c r="F2625" i="5"/>
  <c r="G2625" i="5"/>
  <c r="H2625" i="5"/>
  <c r="I2625" i="5"/>
  <c r="F2626" i="5"/>
  <c r="G2626" i="5"/>
  <c r="H2626" i="5"/>
  <c r="I2626" i="5"/>
  <c r="F2627" i="5"/>
  <c r="G2627" i="5"/>
  <c r="H2627" i="5"/>
  <c r="I2627" i="5"/>
  <c r="F2628" i="5"/>
  <c r="G2628" i="5"/>
  <c r="H2628" i="5"/>
  <c r="I2628" i="5"/>
  <c r="F2629" i="5"/>
  <c r="G2629" i="5"/>
  <c r="H2629" i="5"/>
  <c r="I2629" i="5"/>
  <c r="F2630" i="5"/>
  <c r="G2630" i="5"/>
  <c r="H2630" i="5"/>
  <c r="I2630" i="5"/>
  <c r="F2631" i="5"/>
  <c r="G2631" i="5"/>
  <c r="H2631" i="5"/>
  <c r="I2631" i="5"/>
  <c r="F2632" i="5"/>
  <c r="G2632" i="5"/>
  <c r="H2632" i="5"/>
  <c r="I2632" i="5"/>
  <c r="F2633" i="5"/>
  <c r="G2633" i="5"/>
  <c r="H2633" i="5"/>
  <c r="I2633" i="5"/>
  <c r="F2634" i="5"/>
  <c r="G2634" i="5"/>
  <c r="H2634" i="5"/>
  <c r="I2634" i="5"/>
  <c r="F2635" i="5"/>
  <c r="G2635" i="5"/>
  <c r="H2635" i="5"/>
  <c r="I2635" i="5"/>
  <c r="F2636" i="5"/>
  <c r="G2636" i="5"/>
  <c r="H2636" i="5"/>
  <c r="I2636" i="5"/>
  <c r="F2637" i="5"/>
  <c r="G2637" i="5"/>
  <c r="H2637" i="5"/>
  <c r="I2637" i="5"/>
  <c r="F2638" i="5"/>
  <c r="G2638" i="5"/>
  <c r="H2638" i="5"/>
  <c r="I2638" i="5"/>
  <c r="F2639" i="5"/>
  <c r="G2639" i="5"/>
  <c r="H2639" i="5"/>
  <c r="I2639" i="5"/>
  <c r="F2640" i="5"/>
  <c r="G2640" i="5"/>
  <c r="H2640" i="5"/>
  <c r="I2640" i="5"/>
  <c r="F2641" i="5"/>
  <c r="G2641" i="5"/>
  <c r="H2641" i="5"/>
  <c r="I2641" i="5"/>
  <c r="F2642" i="5"/>
  <c r="G2642" i="5"/>
  <c r="H2642" i="5"/>
  <c r="I2642" i="5"/>
  <c r="F2643" i="5"/>
  <c r="G2643" i="5"/>
  <c r="H2643" i="5"/>
  <c r="I2643" i="5"/>
  <c r="F2644" i="5"/>
  <c r="G2644" i="5"/>
  <c r="H2644" i="5"/>
  <c r="I2644" i="5"/>
  <c r="F2645" i="5"/>
  <c r="G2645" i="5"/>
  <c r="H2645" i="5"/>
  <c r="I2645" i="5"/>
  <c r="F2646" i="5"/>
  <c r="G2646" i="5"/>
  <c r="H2646" i="5"/>
  <c r="I2646" i="5"/>
  <c r="F2647" i="5"/>
  <c r="G2647" i="5"/>
  <c r="H2647" i="5"/>
  <c r="I2647" i="5"/>
  <c r="F2648" i="5"/>
  <c r="G2648" i="5"/>
  <c r="H2648" i="5"/>
  <c r="I2648" i="5"/>
  <c r="F2649" i="5"/>
  <c r="G2649" i="5"/>
  <c r="H2649" i="5"/>
  <c r="I2649" i="5"/>
  <c r="F2650" i="5"/>
  <c r="G2650" i="5"/>
  <c r="H2650" i="5"/>
  <c r="I2650" i="5"/>
  <c r="F2651" i="5"/>
  <c r="G2651" i="5"/>
  <c r="H2651" i="5"/>
  <c r="I2651" i="5"/>
  <c r="F2652" i="5"/>
  <c r="G2652" i="5"/>
  <c r="H2652" i="5"/>
  <c r="I2652" i="5"/>
  <c r="F2653" i="5"/>
  <c r="G2653" i="5"/>
  <c r="H2653" i="5"/>
  <c r="I2653" i="5"/>
  <c r="F2654" i="5"/>
  <c r="G2654" i="5"/>
  <c r="H2654" i="5"/>
  <c r="I2654" i="5"/>
  <c r="F2655" i="5"/>
  <c r="G2655" i="5"/>
  <c r="H2655" i="5"/>
  <c r="I2655" i="5"/>
  <c r="F2656" i="5"/>
  <c r="G2656" i="5"/>
  <c r="H2656" i="5"/>
  <c r="I2656" i="5"/>
  <c r="F2657" i="5"/>
  <c r="G2657" i="5"/>
  <c r="H2657" i="5"/>
  <c r="I2657" i="5"/>
  <c r="F2658" i="5"/>
  <c r="G2658" i="5"/>
  <c r="H2658" i="5"/>
  <c r="I2658" i="5"/>
  <c r="F2659" i="5"/>
  <c r="G2659" i="5"/>
  <c r="H2659" i="5"/>
  <c r="I2659" i="5"/>
  <c r="F2660" i="5"/>
  <c r="G2660" i="5"/>
  <c r="H2660" i="5"/>
  <c r="I2660" i="5"/>
  <c r="F2661" i="5"/>
  <c r="G2661" i="5"/>
  <c r="H2661" i="5"/>
  <c r="I2661" i="5"/>
  <c r="F2662" i="5"/>
  <c r="G2662" i="5"/>
  <c r="H2662" i="5"/>
  <c r="I2662" i="5"/>
  <c r="F2663" i="5"/>
  <c r="G2663" i="5"/>
  <c r="H2663" i="5"/>
  <c r="I2663" i="5"/>
  <c r="F2664" i="5"/>
  <c r="G2664" i="5"/>
  <c r="H2664" i="5"/>
  <c r="I2664" i="5"/>
  <c r="F2665" i="5"/>
  <c r="G2665" i="5"/>
  <c r="H2665" i="5"/>
  <c r="I2665" i="5"/>
  <c r="F2666" i="5"/>
  <c r="G2666" i="5"/>
  <c r="H2666" i="5"/>
  <c r="I2666" i="5"/>
  <c r="F2667" i="5"/>
  <c r="G2667" i="5"/>
  <c r="H2667" i="5"/>
  <c r="I2667" i="5"/>
  <c r="F2668" i="5"/>
  <c r="G2668" i="5"/>
  <c r="H2668" i="5"/>
  <c r="I2668" i="5"/>
  <c r="F2669" i="5"/>
  <c r="G2669" i="5"/>
  <c r="H2669" i="5"/>
  <c r="I2669" i="5"/>
  <c r="F2670" i="5"/>
  <c r="G2670" i="5"/>
  <c r="H2670" i="5"/>
  <c r="I2670" i="5"/>
  <c r="F2671" i="5"/>
  <c r="G2671" i="5"/>
  <c r="H2671" i="5"/>
  <c r="I2671" i="5"/>
  <c r="F2672" i="5"/>
  <c r="G2672" i="5"/>
  <c r="H2672" i="5"/>
  <c r="I2672" i="5"/>
  <c r="F2673" i="5"/>
  <c r="G2673" i="5"/>
  <c r="H2673" i="5"/>
  <c r="I2673" i="5"/>
  <c r="F2674" i="5"/>
  <c r="G2674" i="5"/>
  <c r="H2674" i="5"/>
  <c r="I2674" i="5"/>
  <c r="F2675" i="5"/>
  <c r="G2675" i="5"/>
  <c r="H2675" i="5"/>
  <c r="I2675" i="5"/>
  <c r="F2676" i="5"/>
  <c r="G2676" i="5"/>
  <c r="H2676" i="5"/>
  <c r="I2676" i="5"/>
  <c r="F2677" i="5"/>
  <c r="G2677" i="5"/>
  <c r="H2677" i="5"/>
  <c r="I2677" i="5"/>
  <c r="F2678" i="5"/>
  <c r="G2678" i="5"/>
  <c r="H2678" i="5"/>
  <c r="I2678" i="5"/>
  <c r="F2679" i="5"/>
  <c r="G2679" i="5"/>
  <c r="H2679" i="5"/>
  <c r="I2679" i="5"/>
  <c r="F2680" i="5"/>
  <c r="G2680" i="5"/>
  <c r="H2680" i="5"/>
  <c r="I2680" i="5"/>
  <c r="F2681" i="5"/>
  <c r="G2681" i="5"/>
  <c r="H2681" i="5"/>
  <c r="I2681" i="5"/>
  <c r="F2682" i="5"/>
  <c r="G2682" i="5"/>
  <c r="H2682" i="5"/>
  <c r="I2682" i="5"/>
  <c r="F2683" i="5"/>
  <c r="G2683" i="5"/>
  <c r="H2683" i="5"/>
  <c r="I2683" i="5"/>
  <c r="F2684" i="5"/>
  <c r="G2684" i="5"/>
  <c r="H2684" i="5"/>
  <c r="I2684" i="5"/>
  <c r="F2685" i="5"/>
  <c r="G2685" i="5"/>
  <c r="H2685" i="5"/>
  <c r="I2685" i="5"/>
  <c r="F2686" i="5"/>
  <c r="G2686" i="5"/>
  <c r="H2686" i="5"/>
  <c r="I2686" i="5"/>
  <c r="F2687" i="5"/>
  <c r="G2687" i="5"/>
  <c r="H2687" i="5"/>
  <c r="I2687" i="5"/>
  <c r="F2688" i="5"/>
  <c r="G2688" i="5"/>
  <c r="H2688" i="5"/>
  <c r="I2688" i="5"/>
  <c r="F2689" i="5"/>
  <c r="G2689" i="5"/>
  <c r="H2689" i="5"/>
  <c r="I2689" i="5"/>
  <c r="F2690" i="5"/>
  <c r="G2690" i="5"/>
  <c r="H2690" i="5"/>
  <c r="I2690" i="5"/>
  <c r="F2691" i="5"/>
  <c r="G2691" i="5"/>
  <c r="H2691" i="5"/>
  <c r="I2691" i="5"/>
  <c r="F2692" i="5"/>
  <c r="G2692" i="5"/>
  <c r="H2692" i="5"/>
  <c r="I2692" i="5"/>
  <c r="F2693" i="5"/>
  <c r="G2693" i="5"/>
  <c r="H2693" i="5"/>
  <c r="I2693" i="5"/>
  <c r="F2694" i="5"/>
  <c r="G2694" i="5"/>
  <c r="H2694" i="5"/>
  <c r="I2694" i="5"/>
  <c r="F2695" i="5"/>
  <c r="G2695" i="5"/>
  <c r="H2695" i="5"/>
  <c r="I2695" i="5"/>
  <c r="F2696" i="5"/>
  <c r="G2696" i="5"/>
  <c r="H2696" i="5"/>
  <c r="I2696" i="5"/>
  <c r="F2697" i="5"/>
  <c r="G2697" i="5"/>
  <c r="H2697" i="5"/>
  <c r="I2697" i="5"/>
  <c r="F2698" i="5"/>
  <c r="G2698" i="5"/>
  <c r="H2698" i="5"/>
  <c r="I2698" i="5"/>
  <c r="F2699" i="5"/>
  <c r="G2699" i="5"/>
  <c r="H2699" i="5"/>
  <c r="I2699" i="5"/>
  <c r="F2700" i="5"/>
  <c r="G2700" i="5"/>
  <c r="H2700" i="5"/>
  <c r="I2700" i="5"/>
  <c r="F2701" i="5"/>
  <c r="G2701" i="5"/>
  <c r="H2701" i="5"/>
  <c r="I2701" i="5"/>
  <c r="F2702" i="5"/>
  <c r="G2702" i="5"/>
  <c r="H2702" i="5"/>
  <c r="I2702" i="5"/>
  <c r="F2703" i="5"/>
  <c r="G2703" i="5"/>
  <c r="H2703" i="5"/>
  <c r="I2703" i="5"/>
  <c r="F2704" i="5"/>
  <c r="G2704" i="5"/>
  <c r="H2704" i="5"/>
  <c r="I2704" i="5"/>
  <c r="F2705" i="5"/>
  <c r="G2705" i="5"/>
  <c r="H2705" i="5"/>
  <c r="I2705" i="5"/>
  <c r="F2706" i="5"/>
  <c r="G2706" i="5"/>
  <c r="H2706" i="5"/>
  <c r="I2706" i="5"/>
  <c r="F2707" i="5"/>
  <c r="G2707" i="5"/>
  <c r="H2707" i="5"/>
  <c r="I2707" i="5"/>
  <c r="F2708" i="5"/>
  <c r="G2708" i="5"/>
  <c r="H2708" i="5"/>
  <c r="I2708" i="5"/>
  <c r="F2709" i="5"/>
  <c r="G2709" i="5"/>
  <c r="H2709" i="5"/>
  <c r="I2709" i="5"/>
  <c r="F2710" i="5"/>
  <c r="G2710" i="5"/>
  <c r="H2710" i="5"/>
  <c r="I2710" i="5"/>
  <c r="F2711" i="5"/>
  <c r="G2711" i="5"/>
  <c r="H2711" i="5"/>
  <c r="I2711" i="5"/>
  <c r="F2712" i="5"/>
  <c r="G2712" i="5"/>
  <c r="H2712" i="5"/>
  <c r="I2712" i="5"/>
  <c r="F2713" i="5"/>
  <c r="G2713" i="5"/>
  <c r="H2713" i="5"/>
  <c r="I2713" i="5"/>
  <c r="F2714" i="5"/>
  <c r="G2714" i="5"/>
  <c r="H2714" i="5"/>
  <c r="I2714" i="5"/>
  <c r="F2715" i="5"/>
  <c r="G2715" i="5"/>
  <c r="H2715" i="5"/>
  <c r="I2715" i="5"/>
  <c r="F2716" i="5"/>
  <c r="G2716" i="5"/>
  <c r="H2716" i="5"/>
  <c r="I2716" i="5"/>
  <c r="F2717" i="5"/>
  <c r="G2717" i="5"/>
  <c r="H2717" i="5"/>
  <c r="I2717" i="5"/>
  <c r="F2718" i="5"/>
  <c r="G2718" i="5"/>
  <c r="H2718" i="5"/>
  <c r="I2718" i="5"/>
  <c r="F2719" i="5"/>
  <c r="G2719" i="5"/>
  <c r="H2719" i="5"/>
  <c r="I2719" i="5"/>
  <c r="F2720" i="5"/>
  <c r="G2720" i="5"/>
  <c r="H2720" i="5"/>
  <c r="I2720" i="5"/>
  <c r="F2721" i="5"/>
  <c r="G2721" i="5"/>
  <c r="H2721" i="5"/>
  <c r="I2721" i="5"/>
  <c r="F2722" i="5"/>
  <c r="G2722" i="5"/>
  <c r="H2722" i="5"/>
  <c r="I2722" i="5"/>
  <c r="F2723" i="5"/>
  <c r="G2723" i="5"/>
  <c r="H2723" i="5"/>
  <c r="I2723" i="5"/>
  <c r="F2724" i="5"/>
  <c r="G2724" i="5"/>
  <c r="H2724" i="5"/>
  <c r="I2724" i="5"/>
  <c r="F2725" i="5"/>
  <c r="G2725" i="5"/>
  <c r="H2725" i="5"/>
  <c r="I2725" i="5"/>
  <c r="F2726" i="5"/>
  <c r="G2726" i="5"/>
  <c r="H2726" i="5"/>
  <c r="I2726" i="5"/>
  <c r="F2727" i="5"/>
  <c r="G2727" i="5"/>
  <c r="H2727" i="5"/>
  <c r="I2727" i="5"/>
  <c r="F2728" i="5"/>
  <c r="G2728" i="5"/>
  <c r="H2728" i="5"/>
  <c r="I2728" i="5"/>
  <c r="F2729" i="5"/>
  <c r="G2729" i="5"/>
  <c r="H2729" i="5"/>
  <c r="I2729" i="5"/>
  <c r="F2730" i="5"/>
  <c r="G2730" i="5"/>
  <c r="H2730" i="5"/>
  <c r="I2730" i="5"/>
  <c r="F2731" i="5"/>
  <c r="G2731" i="5"/>
  <c r="H2731" i="5"/>
  <c r="I2731" i="5"/>
  <c r="F2732" i="5"/>
  <c r="G2732" i="5"/>
  <c r="H2732" i="5"/>
  <c r="I2732" i="5"/>
  <c r="F2733" i="5"/>
  <c r="G2733" i="5"/>
  <c r="H2733" i="5"/>
  <c r="I2733" i="5"/>
  <c r="F2734" i="5"/>
  <c r="G2734" i="5"/>
  <c r="H2734" i="5"/>
  <c r="I2734" i="5"/>
  <c r="F2735" i="5"/>
  <c r="G2735" i="5"/>
  <c r="H2735" i="5"/>
  <c r="I2735" i="5"/>
  <c r="F2736" i="5"/>
  <c r="G2736" i="5"/>
  <c r="H2736" i="5"/>
  <c r="I2736" i="5"/>
  <c r="F2737" i="5"/>
  <c r="G2737" i="5"/>
  <c r="H2737" i="5"/>
  <c r="I2737" i="5"/>
  <c r="F2738" i="5"/>
  <c r="G2738" i="5"/>
  <c r="H2738" i="5"/>
  <c r="I2738" i="5"/>
  <c r="F2739" i="5"/>
  <c r="G2739" i="5"/>
  <c r="H2739" i="5"/>
  <c r="I2739" i="5"/>
  <c r="F2740" i="5"/>
  <c r="G2740" i="5"/>
  <c r="H2740" i="5"/>
  <c r="I2740" i="5"/>
  <c r="F2741" i="5"/>
  <c r="G2741" i="5"/>
  <c r="H2741" i="5"/>
  <c r="I2741" i="5"/>
  <c r="F2742" i="5"/>
  <c r="G2742" i="5"/>
  <c r="H2742" i="5"/>
  <c r="I2742" i="5"/>
  <c r="F2743" i="5"/>
  <c r="G2743" i="5"/>
  <c r="H2743" i="5"/>
  <c r="I2743" i="5"/>
  <c r="F2744" i="5"/>
  <c r="G2744" i="5"/>
  <c r="H2744" i="5"/>
  <c r="I2744" i="5"/>
  <c r="F2745" i="5"/>
  <c r="G2745" i="5"/>
  <c r="H2745" i="5"/>
  <c r="I2745" i="5"/>
  <c r="F2746" i="5"/>
  <c r="G2746" i="5"/>
  <c r="H2746" i="5"/>
  <c r="I2746" i="5"/>
  <c r="F2747" i="5"/>
  <c r="G2747" i="5"/>
  <c r="H2747" i="5"/>
  <c r="I2747" i="5"/>
  <c r="F2748" i="5"/>
  <c r="G2748" i="5"/>
  <c r="H2748" i="5"/>
  <c r="I2748" i="5"/>
  <c r="F2749" i="5"/>
  <c r="G2749" i="5"/>
  <c r="H2749" i="5"/>
  <c r="I2749" i="5"/>
  <c r="F2750" i="5"/>
  <c r="G2750" i="5"/>
  <c r="H2750" i="5"/>
  <c r="I2750" i="5"/>
  <c r="F2751" i="5"/>
  <c r="G2751" i="5"/>
  <c r="H2751" i="5"/>
  <c r="I2751" i="5"/>
  <c r="F2752" i="5"/>
  <c r="G2752" i="5"/>
  <c r="H2752" i="5"/>
  <c r="I2752" i="5"/>
  <c r="F2753" i="5"/>
  <c r="G2753" i="5"/>
  <c r="H2753" i="5"/>
  <c r="I2753" i="5"/>
  <c r="F2754" i="5"/>
  <c r="G2754" i="5"/>
  <c r="H2754" i="5"/>
  <c r="I2754" i="5"/>
  <c r="F2755" i="5"/>
  <c r="G2755" i="5"/>
  <c r="H2755" i="5"/>
  <c r="I2755" i="5"/>
  <c r="F2756" i="5"/>
  <c r="G2756" i="5"/>
  <c r="H2756" i="5"/>
  <c r="I2756" i="5"/>
  <c r="F2757" i="5"/>
  <c r="G2757" i="5"/>
  <c r="H2757" i="5"/>
  <c r="I2757" i="5"/>
  <c r="F2758" i="5"/>
  <c r="G2758" i="5"/>
  <c r="H2758" i="5"/>
  <c r="I2758" i="5"/>
  <c r="F2759" i="5"/>
  <c r="G2759" i="5"/>
  <c r="H2759" i="5"/>
  <c r="I2759" i="5"/>
  <c r="F2760" i="5"/>
  <c r="G2760" i="5"/>
  <c r="H2760" i="5"/>
  <c r="I2760" i="5"/>
  <c r="F2761" i="5"/>
  <c r="G2761" i="5"/>
  <c r="H2761" i="5"/>
  <c r="I2761" i="5"/>
  <c r="F2762" i="5"/>
  <c r="G2762" i="5"/>
  <c r="H2762" i="5"/>
  <c r="I2762" i="5"/>
  <c r="F2763" i="5"/>
  <c r="G2763" i="5"/>
  <c r="H2763" i="5"/>
  <c r="I2763" i="5"/>
  <c r="F2764" i="5"/>
  <c r="G2764" i="5"/>
  <c r="H2764" i="5"/>
  <c r="I2764" i="5"/>
  <c r="F2765" i="5"/>
  <c r="G2765" i="5"/>
  <c r="H2765" i="5"/>
  <c r="I2765" i="5"/>
  <c r="F2766" i="5"/>
  <c r="G2766" i="5"/>
  <c r="H2766" i="5"/>
  <c r="I2766" i="5"/>
  <c r="F2767" i="5"/>
  <c r="G2767" i="5"/>
  <c r="H2767" i="5"/>
  <c r="I2767" i="5"/>
  <c r="F2768" i="5"/>
  <c r="G2768" i="5"/>
  <c r="H2768" i="5"/>
  <c r="I2768" i="5"/>
  <c r="F2769" i="5"/>
  <c r="G2769" i="5"/>
  <c r="H2769" i="5"/>
  <c r="I2769" i="5"/>
  <c r="F2770" i="5"/>
  <c r="G2770" i="5"/>
  <c r="H2770" i="5"/>
  <c r="I2770" i="5"/>
  <c r="F2771" i="5"/>
  <c r="G2771" i="5"/>
  <c r="H2771" i="5"/>
  <c r="I2771" i="5"/>
  <c r="F2772" i="5"/>
  <c r="G2772" i="5"/>
  <c r="H2772" i="5"/>
  <c r="I2772" i="5"/>
  <c r="F2773" i="5"/>
  <c r="G2773" i="5"/>
  <c r="H2773" i="5"/>
  <c r="I2773" i="5"/>
  <c r="F2774" i="5"/>
  <c r="G2774" i="5"/>
  <c r="H2774" i="5"/>
  <c r="I2774" i="5"/>
  <c r="F2775" i="5"/>
  <c r="G2775" i="5"/>
  <c r="H2775" i="5"/>
  <c r="I2775" i="5"/>
  <c r="F2776" i="5"/>
  <c r="G2776" i="5"/>
  <c r="H2776" i="5"/>
  <c r="I2776" i="5"/>
  <c r="F2777" i="5"/>
  <c r="G2777" i="5"/>
  <c r="H2777" i="5"/>
  <c r="I2777" i="5"/>
  <c r="F2778" i="5"/>
  <c r="G2778" i="5"/>
  <c r="H2778" i="5"/>
  <c r="I2778" i="5"/>
  <c r="F2779" i="5"/>
  <c r="G2779" i="5"/>
  <c r="H2779" i="5"/>
  <c r="I2779" i="5"/>
  <c r="F2780" i="5"/>
  <c r="G2780" i="5"/>
  <c r="H2780" i="5"/>
  <c r="I2780" i="5"/>
  <c r="F2781" i="5"/>
  <c r="G2781" i="5"/>
  <c r="H2781" i="5"/>
  <c r="I2781" i="5"/>
  <c r="F2782" i="5"/>
  <c r="G2782" i="5"/>
  <c r="H2782" i="5"/>
  <c r="I2782" i="5"/>
  <c r="F2783" i="5"/>
  <c r="G2783" i="5"/>
  <c r="H2783" i="5"/>
  <c r="I2783" i="5"/>
  <c r="F2784" i="5"/>
  <c r="G2784" i="5"/>
  <c r="H2784" i="5"/>
  <c r="I2784" i="5"/>
  <c r="F2785" i="5"/>
  <c r="G2785" i="5"/>
  <c r="H2785" i="5"/>
  <c r="I2785" i="5"/>
  <c r="F2786" i="5"/>
  <c r="G2786" i="5"/>
  <c r="H2786" i="5"/>
  <c r="I2786" i="5"/>
  <c r="F2787" i="5"/>
  <c r="G2787" i="5"/>
  <c r="H2787" i="5"/>
  <c r="I2787" i="5"/>
  <c r="F2788" i="5"/>
  <c r="G2788" i="5"/>
  <c r="H2788" i="5"/>
  <c r="I2788" i="5"/>
  <c r="F2789" i="5"/>
  <c r="G2789" i="5"/>
  <c r="H2789" i="5"/>
  <c r="I2789" i="5"/>
  <c r="F2790" i="5"/>
  <c r="G2790" i="5"/>
  <c r="H2790" i="5"/>
  <c r="I2790" i="5"/>
  <c r="F2791" i="5"/>
  <c r="G2791" i="5"/>
  <c r="H2791" i="5"/>
  <c r="I2791" i="5"/>
  <c r="F2792" i="5"/>
  <c r="G2792" i="5"/>
  <c r="H2792" i="5"/>
  <c r="I2792" i="5"/>
  <c r="F2793" i="5"/>
  <c r="G2793" i="5"/>
  <c r="H2793" i="5"/>
  <c r="I2793" i="5"/>
  <c r="F2794" i="5"/>
  <c r="G2794" i="5"/>
  <c r="H2794" i="5"/>
  <c r="I2794" i="5"/>
  <c r="F2795" i="5"/>
  <c r="G2795" i="5"/>
  <c r="H2795" i="5"/>
  <c r="I2795" i="5"/>
  <c r="F2796" i="5"/>
  <c r="G2796" i="5"/>
  <c r="H2796" i="5"/>
  <c r="I2796" i="5"/>
  <c r="F2797" i="5"/>
  <c r="G2797" i="5"/>
  <c r="H2797" i="5"/>
  <c r="I2797" i="5"/>
  <c r="F2798" i="5"/>
  <c r="G2798" i="5"/>
  <c r="H2798" i="5"/>
  <c r="I2798" i="5"/>
  <c r="F2799" i="5"/>
  <c r="G2799" i="5"/>
  <c r="H2799" i="5"/>
  <c r="I2799" i="5"/>
  <c r="F2800" i="5"/>
  <c r="G2800" i="5"/>
  <c r="H2800" i="5"/>
  <c r="I2800" i="5"/>
  <c r="F2801" i="5"/>
  <c r="G2801" i="5"/>
  <c r="H2801" i="5"/>
  <c r="I2801" i="5"/>
  <c r="F2802" i="5"/>
  <c r="G2802" i="5"/>
  <c r="H2802" i="5"/>
  <c r="I2802" i="5"/>
  <c r="F2803" i="5"/>
  <c r="G2803" i="5"/>
  <c r="H2803" i="5"/>
  <c r="I2803" i="5"/>
  <c r="F2804" i="5"/>
  <c r="G2804" i="5"/>
  <c r="H2804" i="5"/>
  <c r="I2804" i="5"/>
  <c r="F2805" i="5"/>
  <c r="G2805" i="5"/>
  <c r="H2805" i="5"/>
  <c r="I2805" i="5"/>
  <c r="F2806" i="5"/>
  <c r="G2806" i="5"/>
  <c r="H2806" i="5"/>
  <c r="I2806" i="5"/>
  <c r="F2807" i="5"/>
  <c r="G2807" i="5"/>
  <c r="H2807" i="5"/>
  <c r="I2807" i="5"/>
  <c r="F2808" i="5"/>
  <c r="G2808" i="5"/>
  <c r="H2808" i="5"/>
  <c r="I2808" i="5"/>
  <c r="F2809" i="5"/>
  <c r="G2809" i="5"/>
  <c r="H2809" i="5"/>
  <c r="I2809" i="5"/>
  <c r="F2810" i="5"/>
  <c r="G2810" i="5"/>
  <c r="H2810" i="5"/>
  <c r="I2810" i="5"/>
  <c r="F2811" i="5"/>
  <c r="G2811" i="5"/>
  <c r="H2811" i="5"/>
  <c r="I2811" i="5"/>
  <c r="F2812" i="5"/>
  <c r="G2812" i="5"/>
  <c r="H2812" i="5"/>
  <c r="I2812" i="5"/>
  <c r="F2813" i="5"/>
  <c r="G2813" i="5"/>
  <c r="H2813" i="5"/>
  <c r="I2813" i="5"/>
  <c r="F2814" i="5"/>
  <c r="G2814" i="5"/>
  <c r="H2814" i="5"/>
  <c r="I2814" i="5"/>
  <c r="F2815" i="5"/>
  <c r="G2815" i="5"/>
  <c r="H2815" i="5"/>
  <c r="I2815" i="5"/>
  <c r="F2816" i="5"/>
  <c r="G2816" i="5"/>
  <c r="H2816" i="5"/>
  <c r="I2816" i="5"/>
  <c r="F2817" i="5"/>
  <c r="G2817" i="5"/>
  <c r="H2817" i="5"/>
  <c r="I2817" i="5"/>
  <c r="F2818" i="5"/>
  <c r="G2818" i="5"/>
  <c r="H2818" i="5"/>
  <c r="I2818" i="5"/>
  <c r="F2819" i="5"/>
  <c r="G2819" i="5"/>
  <c r="H2819" i="5"/>
  <c r="I2819" i="5"/>
  <c r="F2820" i="5"/>
  <c r="G2820" i="5"/>
  <c r="H2820" i="5"/>
  <c r="I2820" i="5"/>
  <c r="F2821" i="5"/>
  <c r="G2821" i="5"/>
  <c r="H2821" i="5"/>
  <c r="I2821" i="5"/>
  <c r="I2" i="5"/>
  <c r="H2" i="5"/>
  <c r="G2" i="5"/>
  <c r="F2" i="5"/>
  <c r="H39" i="8" l="1"/>
  <c r="H40" i="8"/>
  <c r="H30" i="8"/>
  <c r="H29" i="8"/>
  <c r="H32" i="8"/>
  <c r="H31" i="8"/>
  <c r="H21" i="8"/>
  <c r="H33" i="8"/>
  <c r="A6" i="4"/>
  <c r="A7" i="4" s="1"/>
  <c r="A8" i="4" s="1"/>
  <c r="A9" i="4" s="1"/>
  <c r="A10" i="4" s="1"/>
  <c r="A11" i="4" s="1"/>
  <c r="H42" i="8" l="1"/>
  <c r="H41" i="8"/>
  <c r="L18" i="8"/>
  <c r="L22" i="8" l="1"/>
  <c r="L30" i="8"/>
  <c r="L32" i="8"/>
  <c r="L25" i="8"/>
  <c r="L23" i="8"/>
  <c r="L31" i="8"/>
  <c r="L24" i="8"/>
  <c r="L28" i="8"/>
  <c r="L29" i="8"/>
  <c r="L26" i="8"/>
  <c r="L27" i="8"/>
  <c r="M18" i="8"/>
  <c r="L21" i="8"/>
  <c r="I23" i="8" l="1"/>
  <c r="L19" i="8"/>
  <c r="I26" i="8"/>
  <c r="I22" i="8"/>
  <c r="I25" i="8"/>
  <c r="I33" i="8"/>
  <c r="I32" i="8"/>
  <c r="I31" i="8"/>
  <c r="I30" i="8"/>
  <c r="I28" i="8"/>
  <c r="I29" i="8"/>
  <c r="I27" i="8"/>
  <c r="I21" i="8"/>
  <c r="I24" i="8"/>
  <c r="I20" i="8"/>
</calcChain>
</file>

<file path=xl/sharedStrings.xml><?xml version="1.0" encoding="utf-8"?>
<sst xmlns="http://schemas.openxmlformats.org/spreadsheetml/2006/main" count="14781" uniqueCount="2125">
  <si>
    <t>Emp Code</t>
  </si>
  <si>
    <t>Emp Name</t>
  </si>
  <si>
    <t>DOB</t>
  </si>
  <si>
    <t>DOH</t>
  </si>
  <si>
    <t>Department</t>
  </si>
  <si>
    <t>Location</t>
  </si>
  <si>
    <t>Title</t>
  </si>
  <si>
    <t>Gender</t>
  </si>
  <si>
    <t>Resign Date</t>
  </si>
  <si>
    <t>Name 001</t>
  </si>
  <si>
    <t>Name 002</t>
  </si>
  <si>
    <t>Name 003</t>
  </si>
  <si>
    <t>Name 004</t>
  </si>
  <si>
    <t>Name 005</t>
  </si>
  <si>
    <t>Name 006</t>
  </si>
  <si>
    <t>Name 007</t>
  </si>
  <si>
    <t>Name 008</t>
  </si>
  <si>
    <t>Name 009</t>
  </si>
  <si>
    <t>Name 010</t>
  </si>
  <si>
    <t>Name 011</t>
  </si>
  <si>
    <t>Name 012</t>
  </si>
  <si>
    <t>Name 013</t>
  </si>
  <si>
    <t>Name 014</t>
  </si>
  <si>
    <t>Name 015</t>
  </si>
  <si>
    <t>Name 016</t>
  </si>
  <si>
    <t>Name 017</t>
  </si>
  <si>
    <t>Name 018</t>
  </si>
  <si>
    <t>Name 019</t>
  </si>
  <si>
    <t>Name 020</t>
  </si>
  <si>
    <t>Name 021</t>
  </si>
  <si>
    <t>Name 022</t>
  </si>
  <si>
    <t>Name 023</t>
  </si>
  <si>
    <t>Name 024</t>
  </si>
  <si>
    <t>Name 025</t>
  </si>
  <si>
    <t>Name 026</t>
  </si>
  <si>
    <t>Name 027</t>
  </si>
  <si>
    <t>Name 028</t>
  </si>
  <si>
    <t>Name 029</t>
  </si>
  <si>
    <t>Name 030</t>
  </si>
  <si>
    <t>Name 031</t>
  </si>
  <si>
    <t>Name 032</t>
  </si>
  <si>
    <t>Name 033</t>
  </si>
  <si>
    <t>Name 034</t>
  </si>
  <si>
    <t>Name 035</t>
  </si>
  <si>
    <t>Name 036</t>
  </si>
  <si>
    <t>Name 037</t>
  </si>
  <si>
    <t>Name 038</t>
  </si>
  <si>
    <t>Name 039</t>
  </si>
  <si>
    <t>Name 040</t>
  </si>
  <si>
    <t>Name 041</t>
  </si>
  <si>
    <t>Name 042</t>
  </si>
  <si>
    <t>Name 043</t>
  </si>
  <si>
    <t>Name 044</t>
  </si>
  <si>
    <t>Name 045</t>
  </si>
  <si>
    <t>Name 046</t>
  </si>
  <si>
    <t>Name 047</t>
  </si>
  <si>
    <t>Name 048</t>
  </si>
  <si>
    <t>Name 049</t>
  </si>
  <si>
    <t>Name 050</t>
  </si>
  <si>
    <t>Name 051</t>
  </si>
  <si>
    <t>Name 052</t>
  </si>
  <si>
    <t>Name 053</t>
  </si>
  <si>
    <t>Name 054</t>
  </si>
  <si>
    <t>Name 055</t>
  </si>
  <si>
    <t>Name 056</t>
  </si>
  <si>
    <t>Name 057</t>
  </si>
  <si>
    <t>Name 058</t>
  </si>
  <si>
    <t>Name 059</t>
  </si>
  <si>
    <t>Name 060</t>
  </si>
  <si>
    <t>Name 061</t>
  </si>
  <si>
    <t>Name 062</t>
  </si>
  <si>
    <t>Name 063</t>
  </si>
  <si>
    <t>Name 064</t>
  </si>
  <si>
    <t>Name 065</t>
  </si>
  <si>
    <t>Name 066</t>
  </si>
  <si>
    <t>Name 067</t>
  </si>
  <si>
    <t>Name 068</t>
  </si>
  <si>
    <t>Name 069</t>
  </si>
  <si>
    <t>Name 070</t>
  </si>
  <si>
    <t>Name 071</t>
  </si>
  <si>
    <t>Name 072</t>
  </si>
  <si>
    <t>Name 073</t>
  </si>
  <si>
    <t>Name 074</t>
  </si>
  <si>
    <t>Name 075</t>
  </si>
  <si>
    <t>Name 076</t>
  </si>
  <si>
    <t>Name 077</t>
  </si>
  <si>
    <t>Name 078</t>
  </si>
  <si>
    <t>Name 079</t>
  </si>
  <si>
    <t>Name 080</t>
  </si>
  <si>
    <t>Name 081</t>
  </si>
  <si>
    <t>Name 082</t>
  </si>
  <si>
    <t>Name 083</t>
  </si>
  <si>
    <t>Name 084</t>
  </si>
  <si>
    <t>Name 085</t>
  </si>
  <si>
    <t>Name 086</t>
  </si>
  <si>
    <t>Name 087</t>
  </si>
  <si>
    <t>Name 088</t>
  </si>
  <si>
    <t>Name 089</t>
  </si>
  <si>
    <t>Name 090</t>
  </si>
  <si>
    <t>Name 091</t>
  </si>
  <si>
    <t>Name 092</t>
  </si>
  <si>
    <t>Name 093</t>
  </si>
  <si>
    <t>Name 094</t>
  </si>
  <si>
    <t>Name 095</t>
  </si>
  <si>
    <t>Name 096</t>
  </si>
  <si>
    <t>Name 097</t>
  </si>
  <si>
    <t>Name 098</t>
  </si>
  <si>
    <t>Name 099</t>
  </si>
  <si>
    <t>Name 100</t>
  </si>
  <si>
    <t>Name 101</t>
  </si>
  <si>
    <t>Name 102</t>
  </si>
  <si>
    <t>Name 103</t>
  </si>
  <si>
    <t>Name 104</t>
  </si>
  <si>
    <t>Name 105</t>
  </si>
  <si>
    <t>Name 106</t>
  </si>
  <si>
    <t>Name 107</t>
  </si>
  <si>
    <t>Name 108</t>
  </si>
  <si>
    <t>Name 109</t>
  </si>
  <si>
    <t>Name 110</t>
  </si>
  <si>
    <t>Name 111</t>
  </si>
  <si>
    <t>Name 112</t>
  </si>
  <si>
    <t>Name 113</t>
  </si>
  <si>
    <t>Name 114</t>
  </si>
  <si>
    <t>Name 115</t>
  </si>
  <si>
    <t>Name 116</t>
  </si>
  <si>
    <t>Name 117</t>
  </si>
  <si>
    <t>Name 118</t>
  </si>
  <si>
    <t>Name 119</t>
  </si>
  <si>
    <t>Name 120</t>
  </si>
  <si>
    <t>Name 121</t>
  </si>
  <si>
    <t>Name 122</t>
  </si>
  <si>
    <t>Name 123</t>
  </si>
  <si>
    <t>Name 124</t>
  </si>
  <si>
    <t>Name 125</t>
  </si>
  <si>
    <t>Name 126</t>
  </si>
  <si>
    <t>Name 127</t>
  </si>
  <si>
    <t>Name 128</t>
  </si>
  <si>
    <t>Name 129</t>
  </si>
  <si>
    <t>Name 130</t>
  </si>
  <si>
    <t>Name 131</t>
  </si>
  <si>
    <t>Name 132</t>
  </si>
  <si>
    <t>Name 133</t>
  </si>
  <si>
    <t>Name 134</t>
  </si>
  <si>
    <t>Name 135</t>
  </si>
  <si>
    <t>Name 136</t>
  </si>
  <si>
    <t>Name 137</t>
  </si>
  <si>
    <t>Name 138</t>
  </si>
  <si>
    <t>Name 139</t>
  </si>
  <si>
    <t>Name 140</t>
  </si>
  <si>
    <t>Name 141</t>
  </si>
  <si>
    <t>Name 142</t>
  </si>
  <si>
    <t>Name 143</t>
  </si>
  <si>
    <t>Name 144</t>
  </si>
  <si>
    <t>Name 145</t>
  </si>
  <si>
    <t>Name 146</t>
  </si>
  <si>
    <t>Name 147</t>
  </si>
  <si>
    <t>Name 148</t>
  </si>
  <si>
    <t>Name 149</t>
  </si>
  <si>
    <t>Name 150</t>
  </si>
  <si>
    <t>Name 151</t>
  </si>
  <si>
    <t>Name 152</t>
  </si>
  <si>
    <t>Name 153</t>
  </si>
  <si>
    <t>Name 154</t>
  </si>
  <si>
    <t>Name 155</t>
  </si>
  <si>
    <t>Name 156</t>
  </si>
  <si>
    <t>Name 157</t>
  </si>
  <si>
    <t>Name 158</t>
  </si>
  <si>
    <t>Name 159</t>
  </si>
  <si>
    <t>Name 160</t>
  </si>
  <si>
    <t>Name 161</t>
  </si>
  <si>
    <t>Name 162</t>
  </si>
  <si>
    <t>Name 163</t>
  </si>
  <si>
    <t>Name 164</t>
  </si>
  <si>
    <t>Name 165</t>
  </si>
  <si>
    <t>Name 166</t>
  </si>
  <si>
    <t>Name 167</t>
  </si>
  <si>
    <t>Name 168</t>
  </si>
  <si>
    <t>Name 169</t>
  </si>
  <si>
    <t>Name 170</t>
  </si>
  <si>
    <t>Name 171</t>
  </si>
  <si>
    <t>Name 172</t>
  </si>
  <si>
    <t>Name 173</t>
  </si>
  <si>
    <t>Name 174</t>
  </si>
  <si>
    <t>Name 175</t>
  </si>
  <si>
    <t>Name 176</t>
  </si>
  <si>
    <t>Name 177</t>
  </si>
  <si>
    <t>Name 178</t>
  </si>
  <si>
    <t>Name 179</t>
  </si>
  <si>
    <t>Name 180</t>
  </si>
  <si>
    <t>Name 181</t>
  </si>
  <si>
    <t>Name 182</t>
  </si>
  <si>
    <t>Name 183</t>
  </si>
  <si>
    <t>Name 184</t>
  </si>
  <si>
    <t>Name 185</t>
  </si>
  <si>
    <t>Name 186</t>
  </si>
  <si>
    <t>Name 187</t>
  </si>
  <si>
    <t>Name 188</t>
  </si>
  <si>
    <t>Name 189</t>
  </si>
  <si>
    <t>Name 190</t>
  </si>
  <si>
    <t>Name 191</t>
  </si>
  <si>
    <t>Name 192</t>
  </si>
  <si>
    <t>Name 193</t>
  </si>
  <si>
    <t>Name 194</t>
  </si>
  <si>
    <t>Name 195</t>
  </si>
  <si>
    <t>Name 196</t>
  </si>
  <si>
    <t>Name 197</t>
  </si>
  <si>
    <t>Name 198</t>
  </si>
  <si>
    <t>Name 199</t>
  </si>
  <si>
    <t>Name 200</t>
  </si>
  <si>
    <t>Name 201</t>
  </si>
  <si>
    <t>Name 202</t>
  </si>
  <si>
    <t>Name 203</t>
  </si>
  <si>
    <t>Name 204</t>
  </si>
  <si>
    <t>Name 205</t>
  </si>
  <si>
    <t>Name 206</t>
  </si>
  <si>
    <t>Name 207</t>
  </si>
  <si>
    <t>Name 208</t>
  </si>
  <si>
    <t>Name 209</t>
  </si>
  <si>
    <t>Name 210</t>
  </si>
  <si>
    <t>Name 211</t>
  </si>
  <si>
    <t>Name 212</t>
  </si>
  <si>
    <t>Name 213</t>
  </si>
  <si>
    <t>Name 214</t>
  </si>
  <si>
    <t>Name 215</t>
  </si>
  <si>
    <t>Name 216</t>
  </si>
  <si>
    <t>Name 217</t>
  </si>
  <si>
    <t>Name 218</t>
  </si>
  <si>
    <t>Name 219</t>
  </si>
  <si>
    <t>Name 220</t>
  </si>
  <si>
    <t>Name 221</t>
  </si>
  <si>
    <t>Name 222</t>
  </si>
  <si>
    <t>Name 223</t>
  </si>
  <si>
    <t>Name 224</t>
  </si>
  <si>
    <t>Name 225</t>
  </si>
  <si>
    <t>Name 226</t>
  </si>
  <si>
    <t>Name 227</t>
  </si>
  <si>
    <t>Name 228</t>
  </si>
  <si>
    <t>Name 229</t>
  </si>
  <si>
    <t>Name 230</t>
  </si>
  <si>
    <t>Name 231</t>
  </si>
  <si>
    <t>Name 232</t>
  </si>
  <si>
    <t>Name 233</t>
  </si>
  <si>
    <t>Name 234</t>
  </si>
  <si>
    <t>Name 235</t>
  </si>
  <si>
    <t>Name 236</t>
  </si>
  <si>
    <t>Name 237</t>
  </si>
  <si>
    <t>Name 238</t>
  </si>
  <si>
    <t>Name 239</t>
  </si>
  <si>
    <t>Name 240</t>
  </si>
  <si>
    <t>Name 241</t>
  </si>
  <si>
    <t>Name 242</t>
  </si>
  <si>
    <t>Name 243</t>
  </si>
  <si>
    <t>Name 244</t>
  </si>
  <si>
    <t>Name 245</t>
  </si>
  <si>
    <t>Name 246</t>
  </si>
  <si>
    <t>Name 247</t>
  </si>
  <si>
    <t>Name 248</t>
  </si>
  <si>
    <t>Name 249</t>
  </si>
  <si>
    <t>Name 250</t>
  </si>
  <si>
    <t>Name 251</t>
  </si>
  <si>
    <t>Name 252</t>
  </si>
  <si>
    <t>Name 253</t>
  </si>
  <si>
    <t>Name 254</t>
  </si>
  <si>
    <t>Name 255</t>
  </si>
  <si>
    <t>Name 256</t>
  </si>
  <si>
    <t>Name 257</t>
  </si>
  <si>
    <t>Name 258</t>
  </si>
  <si>
    <t>Name 259</t>
  </si>
  <si>
    <t>Name 260</t>
  </si>
  <si>
    <t>Name 261</t>
  </si>
  <si>
    <t>Name 262</t>
  </si>
  <si>
    <t>Name 263</t>
  </si>
  <si>
    <t>Name 264</t>
  </si>
  <si>
    <t>Name 265</t>
  </si>
  <si>
    <t>Name 266</t>
  </si>
  <si>
    <t>Name 267</t>
  </si>
  <si>
    <t>Name 268</t>
  </si>
  <si>
    <t>Name 269</t>
  </si>
  <si>
    <t>Name 270</t>
  </si>
  <si>
    <t>Name 271</t>
  </si>
  <si>
    <t>Name 272</t>
  </si>
  <si>
    <t>Name 273</t>
  </si>
  <si>
    <t>Name 274</t>
  </si>
  <si>
    <t>Name 275</t>
  </si>
  <si>
    <t>Name 276</t>
  </si>
  <si>
    <t>Name 277</t>
  </si>
  <si>
    <t>Name 278</t>
  </si>
  <si>
    <t>Name 279</t>
  </si>
  <si>
    <t>Name 280</t>
  </si>
  <si>
    <t>Name 281</t>
  </si>
  <si>
    <t>Name 282</t>
  </si>
  <si>
    <t>Name 283</t>
  </si>
  <si>
    <t>Name 284</t>
  </si>
  <si>
    <t>Name 285</t>
  </si>
  <si>
    <t>Name 286</t>
  </si>
  <si>
    <t>Name 287</t>
  </si>
  <si>
    <t>Name 288</t>
  </si>
  <si>
    <t>Name 289</t>
  </si>
  <si>
    <t>Name 290</t>
  </si>
  <si>
    <t>Name 291</t>
  </si>
  <si>
    <t>Name 292</t>
  </si>
  <si>
    <t>Name 293</t>
  </si>
  <si>
    <t>Name 294</t>
  </si>
  <si>
    <t>Name 295</t>
  </si>
  <si>
    <t>Name 296</t>
  </si>
  <si>
    <t>Name 297</t>
  </si>
  <si>
    <t>Name 298</t>
  </si>
  <si>
    <t>Name 299</t>
  </si>
  <si>
    <t>Name 300</t>
  </si>
  <si>
    <t>Name 301</t>
  </si>
  <si>
    <t>Name 302</t>
  </si>
  <si>
    <t>Name 303</t>
  </si>
  <si>
    <t>Name 304</t>
  </si>
  <si>
    <t>Name 305</t>
  </si>
  <si>
    <t>Name 306</t>
  </si>
  <si>
    <t>Name 307</t>
  </si>
  <si>
    <t>Name 308</t>
  </si>
  <si>
    <t>Name 309</t>
  </si>
  <si>
    <t>Name 310</t>
  </si>
  <si>
    <t>Name 311</t>
  </si>
  <si>
    <t>Name 312</t>
  </si>
  <si>
    <t>Name 313</t>
  </si>
  <si>
    <t>Name 314</t>
  </si>
  <si>
    <t>Name 315</t>
  </si>
  <si>
    <t>Name 316</t>
  </si>
  <si>
    <t>Name 317</t>
  </si>
  <si>
    <t>Name 318</t>
  </si>
  <si>
    <t>Name 319</t>
  </si>
  <si>
    <t>Name 320</t>
  </si>
  <si>
    <t>Name 321</t>
  </si>
  <si>
    <t>Name 322</t>
  </si>
  <si>
    <t>Name 323</t>
  </si>
  <si>
    <t>Name 324</t>
  </si>
  <si>
    <t>Name 325</t>
  </si>
  <si>
    <t>Name 326</t>
  </si>
  <si>
    <t>Name 327</t>
  </si>
  <si>
    <t>Name 328</t>
  </si>
  <si>
    <t>Name 329</t>
  </si>
  <si>
    <t>Name 330</t>
  </si>
  <si>
    <t>Name 331</t>
  </si>
  <si>
    <t>Name 332</t>
  </si>
  <si>
    <t>Name 333</t>
  </si>
  <si>
    <t>Name 334</t>
  </si>
  <si>
    <t>Name 335</t>
  </si>
  <si>
    <t>Name 336</t>
  </si>
  <si>
    <t>Name 337</t>
  </si>
  <si>
    <t>Name 338</t>
  </si>
  <si>
    <t>Name 339</t>
  </si>
  <si>
    <t>Name 340</t>
  </si>
  <si>
    <t>Name 341</t>
  </si>
  <si>
    <t>Name 342</t>
  </si>
  <si>
    <t>Name 343</t>
  </si>
  <si>
    <t>Name 344</t>
  </si>
  <si>
    <t>Name 345</t>
  </si>
  <si>
    <t>Name 346</t>
  </si>
  <si>
    <t>Name 347</t>
  </si>
  <si>
    <t>Name 348</t>
  </si>
  <si>
    <t>Name 349</t>
  </si>
  <si>
    <t>Name 350</t>
  </si>
  <si>
    <t>Name 351</t>
  </si>
  <si>
    <t>Name 352</t>
  </si>
  <si>
    <t>Name 353</t>
  </si>
  <si>
    <t>Name 354</t>
  </si>
  <si>
    <t>Name 355</t>
  </si>
  <si>
    <t>Name 356</t>
  </si>
  <si>
    <t>Name 357</t>
  </si>
  <si>
    <t>Name 358</t>
  </si>
  <si>
    <t>Name 359</t>
  </si>
  <si>
    <t>Name 360</t>
  </si>
  <si>
    <t>Name 361</t>
  </si>
  <si>
    <t>Name 362</t>
  </si>
  <si>
    <t>Name 363</t>
  </si>
  <si>
    <t>Name 364</t>
  </si>
  <si>
    <t>Name 365</t>
  </si>
  <si>
    <t>Name 366</t>
  </si>
  <si>
    <t>Name 367</t>
  </si>
  <si>
    <t>Name 368</t>
  </si>
  <si>
    <t>Name 369</t>
  </si>
  <si>
    <t>Name 370</t>
  </si>
  <si>
    <t>Name 371</t>
  </si>
  <si>
    <t>Name 372</t>
  </si>
  <si>
    <t>Name 373</t>
  </si>
  <si>
    <t>Name 374</t>
  </si>
  <si>
    <t>Name 375</t>
  </si>
  <si>
    <t>Name 376</t>
  </si>
  <si>
    <t>Name 377</t>
  </si>
  <si>
    <t>Name 378</t>
  </si>
  <si>
    <t>Name 379</t>
  </si>
  <si>
    <t>Name 380</t>
  </si>
  <si>
    <t>Name 381</t>
  </si>
  <si>
    <t>Name 382</t>
  </si>
  <si>
    <t>Name 383</t>
  </si>
  <si>
    <t>Name 384</t>
  </si>
  <si>
    <t>Name 385</t>
  </si>
  <si>
    <t>Name 386</t>
  </si>
  <si>
    <t>Name 387</t>
  </si>
  <si>
    <t>Name 388</t>
  </si>
  <si>
    <t>Name 389</t>
  </si>
  <si>
    <t>Name 390</t>
  </si>
  <si>
    <t>Name 391</t>
  </si>
  <si>
    <t>Name 392</t>
  </si>
  <si>
    <t>Name 393</t>
  </si>
  <si>
    <t>Name 394</t>
  </si>
  <si>
    <t>Name 395</t>
  </si>
  <si>
    <t>Name 396</t>
  </si>
  <si>
    <t>Name 397</t>
  </si>
  <si>
    <t>Name 398</t>
  </si>
  <si>
    <t>Name 399</t>
  </si>
  <si>
    <t>Name 400</t>
  </si>
  <si>
    <t>Name 401</t>
  </si>
  <si>
    <t>Name 402</t>
  </si>
  <si>
    <t>Name 403</t>
  </si>
  <si>
    <t>Name 404</t>
  </si>
  <si>
    <t>Name 405</t>
  </si>
  <si>
    <t>Name 406</t>
  </si>
  <si>
    <t>Name 407</t>
  </si>
  <si>
    <t>Name 408</t>
  </si>
  <si>
    <t>Name 409</t>
  </si>
  <si>
    <t>Name 410</t>
  </si>
  <si>
    <t>Name 411</t>
  </si>
  <si>
    <t>Name 412</t>
  </si>
  <si>
    <t>Name 413</t>
  </si>
  <si>
    <t>Name 414</t>
  </si>
  <si>
    <t>Name 415</t>
  </si>
  <si>
    <t>Name 416</t>
  </si>
  <si>
    <t>Name 417</t>
  </si>
  <si>
    <t>Name 418</t>
  </si>
  <si>
    <t>Name 419</t>
  </si>
  <si>
    <t>Name 420</t>
  </si>
  <si>
    <t>Name 421</t>
  </si>
  <si>
    <t>Name 422</t>
  </si>
  <si>
    <t>Name 423</t>
  </si>
  <si>
    <t>Name 424</t>
  </si>
  <si>
    <t>Name 425</t>
  </si>
  <si>
    <t>Name 426</t>
  </si>
  <si>
    <t>Name 427</t>
  </si>
  <si>
    <t>Name 428</t>
  </si>
  <si>
    <t>Name 429</t>
  </si>
  <si>
    <t>Name 430</t>
  </si>
  <si>
    <t>Name 431</t>
  </si>
  <si>
    <t>Name 432</t>
  </si>
  <si>
    <t>Name 433</t>
  </si>
  <si>
    <t>Name 434</t>
  </si>
  <si>
    <t>Name 435</t>
  </si>
  <si>
    <t>Name 436</t>
  </si>
  <si>
    <t>Name 437</t>
  </si>
  <si>
    <t>Name 438</t>
  </si>
  <si>
    <t>Name 439</t>
  </si>
  <si>
    <t>Name 440</t>
  </si>
  <si>
    <t>Name 441</t>
  </si>
  <si>
    <t>Name 442</t>
  </si>
  <si>
    <t>Name 443</t>
  </si>
  <si>
    <t>Name 444</t>
  </si>
  <si>
    <t>Name 445</t>
  </si>
  <si>
    <t>Name 446</t>
  </si>
  <si>
    <t>Name 447</t>
  </si>
  <si>
    <t>Name 448</t>
  </si>
  <si>
    <t>Name 449</t>
  </si>
  <si>
    <t>Name 450</t>
  </si>
  <si>
    <t>Name 451</t>
  </si>
  <si>
    <t>Name 452</t>
  </si>
  <si>
    <t>Name 453</t>
  </si>
  <si>
    <t>Name 454</t>
  </si>
  <si>
    <t>Name 455</t>
  </si>
  <si>
    <t>Name 456</t>
  </si>
  <si>
    <t>Name 457</t>
  </si>
  <si>
    <t>Name 458</t>
  </si>
  <si>
    <t>Name 459</t>
  </si>
  <si>
    <t>Name 460</t>
  </si>
  <si>
    <t>Name 461</t>
  </si>
  <si>
    <t>Name 462</t>
  </si>
  <si>
    <t>Name 463</t>
  </si>
  <si>
    <t>Name 464</t>
  </si>
  <si>
    <t>Name 465</t>
  </si>
  <si>
    <t>Name 466</t>
  </si>
  <si>
    <t>Name 467</t>
  </si>
  <si>
    <t>Name 468</t>
  </si>
  <si>
    <t>Name 469</t>
  </si>
  <si>
    <t>Name 470</t>
  </si>
  <si>
    <t>Name 471</t>
  </si>
  <si>
    <t>Name 472</t>
  </si>
  <si>
    <t>Name 473</t>
  </si>
  <si>
    <t>Name 474</t>
  </si>
  <si>
    <t>Name 475</t>
  </si>
  <si>
    <t>Name 476</t>
  </si>
  <si>
    <t>Name 477</t>
  </si>
  <si>
    <t>Name 478</t>
  </si>
  <si>
    <t>Name 479</t>
  </si>
  <si>
    <t>Name 480</t>
  </si>
  <si>
    <t>Name 481</t>
  </si>
  <si>
    <t>Name 482</t>
  </si>
  <si>
    <t>Name 483</t>
  </si>
  <si>
    <t>Name 484</t>
  </si>
  <si>
    <t>Name 485</t>
  </si>
  <si>
    <t>Name 486</t>
  </si>
  <si>
    <t>Name 487</t>
  </si>
  <si>
    <t>Name 488</t>
  </si>
  <si>
    <t>Name 489</t>
  </si>
  <si>
    <t>Name 490</t>
  </si>
  <si>
    <t>Name 491</t>
  </si>
  <si>
    <t>Name 492</t>
  </si>
  <si>
    <t>Name 493</t>
  </si>
  <si>
    <t>Name 494</t>
  </si>
  <si>
    <t>Name 495</t>
  </si>
  <si>
    <t>Name 496</t>
  </si>
  <si>
    <t>Name 497</t>
  </si>
  <si>
    <t>Name 498</t>
  </si>
  <si>
    <t>Name 499</t>
  </si>
  <si>
    <t>Name 500</t>
  </si>
  <si>
    <t>Name 501</t>
  </si>
  <si>
    <t>Name 502</t>
  </si>
  <si>
    <t>Name 503</t>
  </si>
  <si>
    <t>Name 504</t>
  </si>
  <si>
    <t>Name 505</t>
  </si>
  <si>
    <t>Name 506</t>
  </si>
  <si>
    <t>Name 507</t>
  </si>
  <si>
    <t>Name 508</t>
  </si>
  <si>
    <t>Name 509</t>
  </si>
  <si>
    <t>Name 510</t>
  </si>
  <si>
    <t>Name 511</t>
  </si>
  <si>
    <t>Name 512</t>
  </si>
  <si>
    <t>Name 513</t>
  </si>
  <si>
    <t>Name 514</t>
  </si>
  <si>
    <t>Name 515</t>
  </si>
  <si>
    <t>Name 516</t>
  </si>
  <si>
    <t>Name 517</t>
  </si>
  <si>
    <t>Name 518</t>
  </si>
  <si>
    <t>Name 519</t>
  </si>
  <si>
    <t>Name 520</t>
  </si>
  <si>
    <t>Name 521</t>
  </si>
  <si>
    <t>Name 522</t>
  </si>
  <si>
    <t>Name 523</t>
  </si>
  <si>
    <t>Name 524</t>
  </si>
  <si>
    <t>Name 525</t>
  </si>
  <si>
    <t>Name 526</t>
  </si>
  <si>
    <t>Name 527</t>
  </si>
  <si>
    <t>Name 528</t>
  </si>
  <si>
    <t>Name 529</t>
  </si>
  <si>
    <t>Name 530</t>
  </si>
  <si>
    <t>Name 531</t>
  </si>
  <si>
    <t>Name 532</t>
  </si>
  <si>
    <t>Name 533</t>
  </si>
  <si>
    <t>Name 534</t>
  </si>
  <si>
    <t>Name 535</t>
  </si>
  <si>
    <t>Name 536</t>
  </si>
  <si>
    <t>Name 537</t>
  </si>
  <si>
    <t>Name 538</t>
  </si>
  <si>
    <t>Name 539</t>
  </si>
  <si>
    <t>Name 540</t>
  </si>
  <si>
    <t>Name 541</t>
  </si>
  <si>
    <t>Name 542</t>
  </si>
  <si>
    <t>Name 543</t>
  </si>
  <si>
    <t>Name 544</t>
  </si>
  <si>
    <t>Name 545</t>
  </si>
  <si>
    <t>Name 546</t>
  </si>
  <si>
    <t>Name 547</t>
  </si>
  <si>
    <t>Name 548</t>
  </si>
  <si>
    <t>Name 549</t>
  </si>
  <si>
    <t>Name 550</t>
  </si>
  <si>
    <t>Name 551</t>
  </si>
  <si>
    <t>Name 552</t>
  </si>
  <si>
    <t>Name 553</t>
  </si>
  <si>
    <t>Name 554</t>
  </si>
  <si>
    <t>Name 555</t>
  </si>
  <si>
    <t>Name 556</t>
  </si>
  <si>
    <t>Name 557</t>
  </si>
  <si>
    <t>Name 558</t>
  </si>
  <si>
    <t>Name 559</t>
  </si>
  <si>
    <t>Name 560</t>
  </si>
  <si>
    <t>Name 561</t>
  </si>
  <si>
    <t>Name 562</t>
  </si>
  <si>
    <t>Name 563</t>
  </si>
  <si>
    <t>Name 564</t>
  </si>
  <si>
    <t>Name 565</t>
  </si>
  <si>
    <t>Name 566</t>
  </si>
  <si>
    <t>Name 567</t>
  </si>
  <si>
    <t>Name 568</t>
  </si>
  <si>
    <t>Name 569</t>
  </si>
  <si>
    <t>Name 570</t>
  </si>
  <si>
    <t>Name 571</t>
  </si>
  <si>
    <t>Name 572</t>
  </si>
  <si>
    <t>Name 573</t>
  </si>
  <si>
    <t>Name 574</t>
  </si>
  <si>
    <t>Name 575</t>
  </si>
  <si>
    <t>Name 576</t>
  </si>
  <si>
    <t>Name 577</t>
  </si>
  <si>
    <t>Name 578</t>
  </si>
  <si>
    <t>Name 579</t>
  </si>
  <si>
    <t>Name 580</t>
  </si>
  <si>
    <t>Name 581</t>
  </si>
  <si>
    <t>Name 582</t>
  </si>
  <si>
    <t>Name 583</t>
  </si>
  <si>
    <t>Name 584</t>
  </si>
  <si>
    <t>Name 585</t>
  </si>
  <si>
    <t>Name 586</t>
  </si>
  <si>
    <t>Name 587</t>
  </si>
  <si>
    <t>Name 588</t>
  </si>
  <si>
    <t>Name 589</t>
  </si>
  <si>
    <t>Name 590</t>
  </si>
  <si>
    <t>Name 591</t>
  </si>
  <si>
    <t>Name 592</t>
  </si>
  <si>
    <t>Name 593</t>
  </si>
  <si>
    <t>Name 594</t>
  </si>
  <si>
    <t>Name 595</t>
  </si>
  <si>
    <t>Name 596</t>
  </si>
  <si>
    <t>Name 597</t>
  </si>
  <si>
    <t>Name 598</t>
  </si>
  <si>
    <t>Name 599</t>
  </si>
  <si>
    <t>Name 600</t>
  </si>
  <si>
    <t>Name 601</t>
  </si>
  <si>
    <t>Name 602</t>
  </si>
  <si>
    <t>Name 603</t>
  </si>
  <si>
    <t>Name 604</t>
  </si>
  <si>
    <t>Name 605</t>
  </si>
  <si>
    <t>Name 606</t>
  </si>
  <si>
    <t>Name 607</t>
  </si>
  <si>
    <t>Name 608</t>
  </si>
  <si>
    <t>Name 609</t>
  </si>
  <si>
    <t>Name 610</t>
  </si>
  <si>
    <t>Name 611</t>
  </si>
  <si>
    <t>Name 612</t>
  </si>
  <si>
    <t>Name 613</t>
  </si>
  <si>
    <t>Name 614</t>
  </si>
  <si>
    <t>Name 615</t>
  </si>
  <si>
    <t>Name 616</t>
  </si>
  <si>
    <t>Name 617</t>
  </si>
  <si>
    <t>Name 618</t>
  </si>
  <si>
    <t>Name 619</t>
  </si>
  <si>
    <t>Name 620</t>
  </si>
  <si>
    <t>Name 621</t>
  </si>
  <si>
    <t>Name 622</t>
  </si>
  <si>
    <t>Name 623</t>
  </si>
  <si>
    <t>Name 624</t>
  </si>
  <si>
    <t>Name 625</t>
  </si>
  <si>
    <t>Name 626</t>
  </si>
  <si>
    <t>Name 627</t>
  </si>
  <si>
    <t>Name 628</t>
  </si>
  <si>
    <t>Name 629</t>
  </si>
  <si>
    <t>Name 630</t>
  </si>
  <si>
    <t>Name 631</t>
  </si>
  <si>
    <t>Name 632</t>
  </si>
  <si>
    <t>Name 633</t>
  </si>
  <si>
    <t>Name 634</t>
  </si>
  <si>
    <t>Name 635</t>
  </si>
  <si>
    <t>Name 636</t>
  </si>
  <si>
    <t>Name 637</t>
  </si>
  <si>
    <t>Name 638</t>
  </si>
  <si>
    <t>Name 639</t>
  </si>
  <si>
    <t>Name 640</t>
  </si>
  <si>
    <t>Name 641</t>
  </si>
  <si>
    <t>Name 642</t>
  </si>
  <si>
    <t>Name 643</t>
  </si>
  <si>
    <t>Name 644</t>
  </si>
  <si>
    <t>Name 645</t>
  </si>
  <si>
    <t>Name 646</t>
  </si>
  <si>
    <t>Name 647</t>
  </si>
  <si>
    <t>Name 648</t>
  </si>
  <si>
    <t>Name 649</t>
  </si>
  <si>
    <t>Name 650</t>
  </si>
  <si>
    <t>Name 651</t>
  </si>
  <si>
    <t>Name 652</t>
  </si>
  <si>
    <t>Name 653</t>
  </si>
  <si>
    <t>Name 654</t>
  </si>
  <si>
    <t>Name 655</t>
  </si>
  <si>
    <t>Name 656</t>
  </si>
  <si>
    <t>Name 657</t>
  </si>
  <si>
    <t>Name 658</t>
  </si>
  <si>
    <t>Name 659</t>
  </si>
  <si>
    <t>Name 660</t>
  </si>
  <si>
    <t>Name 661</t>
  </si>
  <si>
    <t>Name 662</t>
  </si>
  <si>
    <t>Name 663</t>
  </si>
  <si>
    <t>Name 664</t>
  </si>
  <si>
    <t>Name 665</t>
  </si>
  <si>
    <t>Name 666</t>
  </si>
  <si>
    <t>Name 667</t>
  </si>
  <si>
    <t>Name 668</t>
  </si>
  <si>
    <t>Name 669</t>
  </si>
  <si>
    <t>Name 670</t>
  </si>
  <si>
    <t>Name 671</t>
  </si>
  <si>
    <t>Name 672</t>
  </si>
  <si>
    <t>Name 673</t>
  </si>
  <si>
    <t>Name 674</t>
  </si>
  <si>
    <t>Name 675</t>
  </si>
  <si>
    <t>Name 676</t>
  </si>
  <si>
    <t>Name 677</t>
  </si>
  <si>
    <t>Name 678</t>
  </si>
  <si>
    <t>Name 679</t>
  </si>
  <si>
    <t>Name 680</t>
  </si>
  <si>
    <t>Name 681</t>
  </si>
  <si>
    <t>Name 682</t>
  </si>
  <si>
    <t>Name 683</t>
  </si>
  <si>
    <t>Name 684</t>
  </si>
  <si>
    <t>Name 685</t>
  </si>
  <si>
    <t>Name 686</t>
  </si>
  <si>
    <t>Name 687</t>
  </si>
  <si>
    <t>Name 688</t>
  </si>
  <si>
    <t>Name 689</t>
  </si>
  <si>
    <t>Name 690</t>
  </si>
  <si>
    <t>Name 691</t>
  </si>
  <si>
    <t>Name 692</t>
  </si>
  <si>
    <t>Name 693</t>
  </si>
  <si>
    <t>Name 694</t>
  </si>
  <si>
    <t>Name 695</t>
  </si>
  <si>
    <t>Name 696</t>
  </si>
  <si>
    <t>Name 697</t>
  </si>
  <si>
    <t>Name 698</t>
  </si>
  <si>
    <t>Name 699</t>
  </si>
  <si>
    <t>Name 700</t>
  </si>
  <si>
    <t>Name 701</t>
  </si>
  <si>
    <t>Name 702</t>
  </si>
  <si>
    <t>Name 703</t>
  </si>
  <si>
    <t>Name 704</t>
  </si>
  <si>
    <t>Name 705</t>
  </si>
  <si>
    <t>Name 706</t>
  </si>
  <si>
    <t>Name 707</t>
  </si>
  <si>
    <t>Name 708</t>
  </si>
  <si>
    <t>Name 709</t>
  </si>
  <si>
    <t>Name 710</t>
  </si>
  <si>
    <t>Name 711</t>
  </si>
  <si>
    <t>Name 712</t>
  </si>
  <si>
    <t>Name 713</t>
  </si>
  <si>
    <t>Name 714</t>
  </si>
  <si>
    <t>Name 715</t>
  </si>
  <si>
    <t>Name 716</t>
  </si>
  <si>
    <t>Name 717</t>
  </si>
  <si>
    <t>Name 718</t>
  </si>
  <si>
    <t>Name 719</t>
  </si>
  <si>
    <t>Name 720</t>
  </si>
  <si>
    <t>Name 721</t>
  </si>
  <si>
    <t>Name 722</t>
  </si>
  <si>
    <t>Name 723</t>
  </si>
  <si>
    <t>Name 724</t>
  </si>
  <si>
    <t>Name 725</t>
  </si>
  <si>
    <t>Name 726</t>
  </si>
  <si>
    <t>Name 727</t>
  </si>
  <si>
    <t>Name 728</t>
  </si>
  <si>
    <t>Name 729</t>
  </si>
  <si>
    <t>Name 730</t>
  </si>
  <si>
    <t>Name 731</t>
  </si>
  <si>
    <t>Name 732</t>
  </si>
  <si>
    <t>Name 733</t>
  </si>
  <si>
    <t>Name 734</t>
  </si>
  <si>
    <t>Name 735</t>
  </si>
  <si>
    <t>Name 736</t>
  </si>
  <si>
    <t>Name 737</t>
  </si>
  <si>
    <t>Name 738</t>
  </si>
  <si>
    <t>Name 739</t>
  </si>
  <si>
    <t>Name 740</t>
  </si>
  <si>
    <t>Name 741</t>
  </si>
  <si>
    <t>Name 742</t>
  </si>
  <si>
    <t>Name 743</t>
  </si>
  <si>
    <t>Name 744</t>
  </si>
  <si>
    <t>Name 745</t>
  </si>
  <si>
    <t>Name 746</t>
  </si>
  <si>
    <t>Name 747</t>
  </si>
  <si>
    <t>Name 748</t>
  </si>
  <si>
    <t>Name 749</t>
  </si>
  <si>
    <t>Name 750</t>
  </si>
  <si>
    <t>Name 751</t>
  </si>
  <si>
    <t>Name 752</t>
  </si>
  <si>
    <t>Name 753</t>
  </si>
  <si>
    <t>Name 754</t>
  </si>
  <si>
    <t>Name 755</t>
  </si>
  <si>
    <t>Name 756</t>
  </si>
  <si>
    <t>Name 757</t>
  </si>
  <si>
    <t>Name 758</t>
  </si>
  <si>
    <t>Name 759</t>
  </si>
  <si>
    <t>Name 760</t>
  </si>
  <si>
    <t>Name 761</t>
  </si>
  <si>
    <t>Name 762</t>
  </si>
  <si>
    <t>Name 763</t>
  </si>
  <si>
    <t>Name 764</t>
  </si>
  <si>
    <t>Name 765</t>
  </si>
  <si>
    <t>Name 766</t>
  </si>
  <si>
    <t>Name 767</t>
  </si>
  <si>
    <t>Name 768</t>
  </si>
  <si>
    <t>Name 769</t>
  </si>
  <si>
    <t>Name 770</t>
  </si>
  <si>
    <t>Name 771</t>
  </si>
  <si>
    <t>Name 772</t>
  </si>
  <si>
    <t>Name 773</t>
  </si>
  <si>
    <t>Name 774</t>
  </si>
  <si>
    <t>Name 775</t>
  </si>
  <si>
    <t>Name 776</t>
  </si>
  <si>
    <t>Name 777</t>
  </si>
  <si>
    <t>Name 778</t>
  </si>
  <si>
    <t>Name 779</t>
  </si>
  <si>
    <t>Name 780</t>
  </si>
  <si>
    <t>Name 781</t>
  </si>
  <si>
    <t>Name 782</t>
  </si>
  <si>
    <t>Name 783</t>
  </si>
  <si>
    <t>Name 784</t>
  </si>
  <si>
    <t>Name 785</t>
  </si>
  <si>
    <t>Name 786</t>
  </si>
  <si>
    <t>Name 787</t>
  </si>
  <si>
    <t>Name 788</t>
  </si>
  <si>
    <t>Name 789</t>
  </si>
  <si>
    <t>Name 790</t>
  </si>
  <si>
    <t>Name 791</t>
  </si>
  <si>
    <t>Name 792</t>
  </si>
  <si>
    <t>Name 793</t>
  </si>
  <si>
    <t>Name 794</t>
  </si>
  <si>
    <t>Name 795</t>
  </si>
  <si>
    <t>Name 796</t>
  </si>
  <si>
    <t>Name 797</t>
  </si>
  <si>
    <t>Name 798</t>
  </si>
  <si>
    <t>Name 799</t>
  </si>
  <si>
    <t>Name 800</t>
  </si>
  <si>
    <t>Name 801</t>
  </si>
  <si>
    <t>Name 802</t>
  </si>
  <si>
    <t>Name 803</t>
  </si>
  <si>
    <t>Name 804</t>
  </si>
  <si>
    <t>Name 805</t>
  </si>
  <si>
    <t>Name 806</t>
  </si>
  <si>
    <t>Name 807</t>
  </si>
  <si>
    <t>Name 808</t>
  </si>
  <si>
    <t>Name 809</t>
  </si>
  <si>
    <t>Name 810</t>
  </si>
  <si>
    <t>Name 811</t>
  </si>
  <si>
    <t>Name 812</t>
  </si>
  <si>
    <t>Name 813</t>
  </si>
  <si>
    <t>Name 814</t>
  </si>
  <si>
    <t>Name 815</t>
  </si>
  <si>
    <t>Name 816</t>
  </si>
  <si>
    <t>Name 817</t>
  </si>
  <si>
    <t>Name 818</t>
  </si>
  <si>
    <t>Name 819</t>
  </si>
  <si>
    <t>Name 820</t>
  </si>
  <si>
    <t>Name 821</t>
  </si>
  <si>
    <t>Name 822</t>
  </si>
  <si>
    <t>Name 823</t>
  </si>
  <si>
    <t>Name 824</t>
  </si>
  <si>
    <t>Name 825</t>
  </si>
  <si>
    <t>Name 826</t>
  </si>
  <si>
    <t>Name 827</t>
  </si>
  <si>
    <t>Name 828</t>
  </si>
  <si>
    <t>Name 829</t>
  </si>
  <si>
    <t>Name 830</t>
  </si>
  <si>
    <t>Name 831</t>
  </si>
  <si>
    <t>Name 832</t>
  </si>
  <si>
    <t>Name 833</t>
  </si>
  <si>
    <t>Name 834</t>
  </si>
  <si>
    <t>Name 835</t>
  </si>
  <si>
    <t>Name 836</t>
  </si>
  <si>
    <t>Name 837</t>
  </si>
  <si>
    <t>Name 838</t>
  </si>
  <si>
    <t>Name 839</t>
  </si>
  <si>
    <t>Name 840</t>
  </si>
  <si>
    <t>Name 841</t>
  </si>
  <si>
    <t>Name 842</t>
  </si>
  <si>
    <t>Name 843</t>
  </si>
  <si>
    <t>Name 844</t>
  </si>
  <si>
    <t>Name 845</t>
  </si>
  <si>
    <t>Name 846</t>
  </si>
  <si>
    <t>Name 847</t>
  </si>
  <si>
    <t>Name 848</t>
  </si>
  <si>
    <t>Name 849</t>
  </si>
  <si>
    <t>Name 850</t>
  </si>
  <si>
    <t>Name 851</t>
  </si>
  <si>
    <t>Name 852</t>
  </si>
  <si>
    <t>Name 853</t>
  </si>
  <si>
    <t>Name 854</t>
  </si>
  <si>
    <t>Name 855</t>
  </si>
  <si>
    <t>Name 856</t>
  </si>
  <si>
    <t>Name 857</t>
  </si>
  <si>
    <t>Name 858</t>
  </si>
  <si>
    <t>Name 859</t>
  </si>
  <si>
    <t>Name 860</t>
  </si>
  <si>
    <t>Name 861</t>
  </si>
  <si>
    <t>Name 862</t>
  </si>
  <si>
    <t>Name 863</t>
  </si>
  <si>
    <t>Name 864</t>
  </si>
  <si>
    <t>Name 865</t>
  </si>
  <si>
    <t>Name 866</t>
  </si>
  <si>
    <t>Name 867</t>
  </si>
  <si>
    <t>Name 868</t>
  </si>
  <si>
    <t>Name 869</t>
  </si>
  <si>
    <t>Name 870</t>
  </si>
  <si>
    <t>Name 871</t>
  </si>
  <si>
    <t>Name 872</t>
  </si>
  <si>
    <t>Name 873</t>
  </si>
  <si>
    <t>Name 874</t>
  </si>
  <si>
    <t>Name 875</t>
  </si>
  <si>
    <t>Name 876</t>
  </si>
  <si>
    <t>Name 877</t>
  </si>
  <si>
    <t>Name 878</t>
  </si>
  <si>
    <t>Name 879</t>
  </si>
  <si>
    <t>Name 880</t>
  </si>
  <si>
    <t>Name 881</t>
  </si>
  <si>
    <t>Name 882</t>
  </si>
  <si>
    <t>Name 883</t>
  </si>
  <si>
    <t>Name 884</t>
  </si>
  <si>
    <t>Name 885</t>
  </si>
  <si>
    <t>Name 886</t>
  </si>
  <si>
    <t>Name 887</t>
  </si>
  <si>
    <t>Name 888</t>
  </si>
  <si>
    <t>Name 889</t>
  </si>
  <si>
    <t>Name 890</t>
  </si>
  <si>
    <t>Name 891</t>
  </si>
  <si>
    <t>Name 892</t>
  </si>
  <si>
    <t>Name 893</t>
  </si>
  <si>
    <t>Name 894</t>
  </si>
  <si>
    <t>Name 895</t>
  </si>
  <si>
    <t>Name 896</t>
  </si>
  <si>
    <t>Name 897</t>
  </si>
  <si>
    <t>Name 898</t>
  </si>
  <si>
    <t>Name 899</t>
  </si>
  <si>
    <t>Name 900</t>
  </si>
  <si>
    <t>Name 901</t>
  </si>
  <si>
    <t>Name 902</t>
  </si>
  <si>
    <t>Name 903</t>
  </si>
  <si>
    <t>Name 904</t>
  </si>
  <si>
    <t>Name 905</t>
  </si>
  <si>
    <t>Name 906</t>
  </si>
  <si>
    <t>Name 907</t>
  </si>
  <si>
    <t>Name 908</t>
  </si>
  <si>
    <t>Name 909</t>
  </si>
  <si>
    <t>Name 910</t>
  </si>
  <si>
    <t>Name 911</t>
  </si>
  <si>
    <t>Name 912</t>
  </si>
  <si>
    <t>Name 913</t>
  </si>
  <si>
    <t>Name 914</t>
  </si>
  <si>
    <t>Name 915</t>
  </si>
  <si>
    <t>Name 916</t>
  </si>
  <si>
    <t>Name 917</t>
  </si>
  <si>
    <t>Name 918</t>
  </si>
  <si>
    <t>Name 919</t>
  </si>
  <si>
    <t>Name 920</t>
  </si>
  <si>
    <t>Name 921</t>
  </si>
  <si>
    <t>Name 922</t>
  </si>
  <si>
    <t>Name 923</t>
  </si>
  <si>
    <t>Name 924</t>
  </si>
  <si>
    <t>Name 925</t>
  </si>
  <si>
    <t>Name 926</t>
  </si>
  <si>
    <t>Name 927</t>
  </si>
  <si>
    <t>Name 928</t>
  </si>
  <si>
    <t>Name 929</t>
  </si>
  <si>
    <t>Name 930</t>
  </si>
  <si>
    <t>Name 931</t>
  </si>
  <si>
    <t>Name 932</t>
  </si>
  <si>
    <t>Name 933</t>
  </si>
  <si>
    <t>Name 934</t>
  </si>
  <si>
    <t>Name 935</t>
  </si>
  <si>
    <t>Name 936</t>
  </si>
  <si>
    <t>Name 937</t>
  </si>
  <si>
    <t>Name 938</t>
  </si>
  <si>
    <t>Name 939</t>
  </si>
  <si>
    <t>Name 940</t>
  </si>
  <si>
    <t>Name 941</t>
  </si>
  <si>
    <t>Name 942</t>
  </si>
  <si>
    <t>Name 943</t>
  </si>
  <si>
    <t>Name 944</t>
  </si>
  <si>
    <t>Name 945</t>
  </si>
  <si>
    <t>Name 946</t>
  </si>
  <si>
    <t>Name 947</t>
  </si>
  <si>
    <t>Name 948</t>
  </si>
  <si>
    <t>Name 949</t>
  </si>
  <si>
    <t>Name 950</t>
  </si>
  <si>
    <t>Name 951</t>
  </si>
  <si>
    <t>Name 952</t>
  </si>
  <si>
    <t>Name 953</t>
  </si>
  <si>
    <t>Name 954</t>
  </si>
  <si>
    <t>Name 955</t>
  </si>
  <si>
    <t>Name 956</t>
  </si>
  <si>
    <t>Name 957</t>
  </si>
  <si>
    <t>Name 958</t>
  </si>
  <si>
    <t>Name 959</t>
  </si>
  <si>
    <t>Name 960</t>
  </si>
  <si>
    <t>Name 961</t>
  </si>
  <si>
    <t>Name 962</t>
  </si>
  <si>
    <t>Name 963</t>
  </si>
  <si>
    <t>Name 964</t>
  </si>
  <si>
    <t>Name 965</t>
  </si>
  <si>
    <t>Name 966</t>
  </si>
  <si>
    <t>Name 967</t>
  </si>
  <si>
    <t>Name 968</t>
  </si>
  <si>
    <t>Name 969</t>
  </si>
  <si>
    <t>Name 970</t>
  </si>
  <si>
    <t>Name 971</t>
  </si>
  <si>
    <t>Name 972</t>
  </si>
  <si>
    <t>Name 973</t>
  </si>
  <si>
    <t>Name 974</t>
  </si>
  <si>
    <t>Name 975</t>
  </si>
  <si>
    <t>Name 976</t>
  </si>
  <si>
    <t>Name 977</t>
  </si>
  <si>
    <t>Name 978</t>
  </si>
  <si>
    <t>Name 979</t>
  </si>
  <si>
    <t>Name 980</t>
  </si>
  <si>
    <t>Name 981</t>
  </si>
  <si>
    <t>Name 982</t>
  </si>
  <si>
    <t>Name 983</t>
  </si>
  <si>
    <t>Name 984</t>
  </si>
  <si>
    <t>Name 985</t>
  </si>
  <si>
    <t>Name 986</t>
  </si>
  <si>
    <t>Name 987</t>
  </si>
  <si>
    <t>Name 988</t>
  </si>
  <si>
    <t>Name 989</t>
  </si>
  <si>
    <t>Name 990</t>
  </si>
  <si>
    <t>Name 991</t>
  </si>
  <si>
    <t>Name 992</t>
  </si>
  <si>
    <t>Name 993</t>
  </si>
  <si>
    <t>Name 994</t>
  </si>
  <si>
    <t>Name 995</t>
  </si>
  <si>
    <t>Name 996</t>
  </si>
  <si>
    <t>Name 997</t>
  </si>
  <si>
    <t>Name 998</t>
  </si>
  <si>
    <t>Name 999</t>
  </si>
  <si>
    <t>Name 1000</t>
  </si>
  <si>
    <t>Dep ID</t>
  </si>
  <si>
    <t>Loc ID</t>
  </si>
  <si>
    <t>Governorate</t>
  </si>
  <si>
    <t>Country</t>
  </si>
  <si>
    <t>Finance</t>
  </si>
  <si>
    <t>HQ</t>
  </si>
  <si>
    <t>Cairo</t>
  </si>
  <si>
    <t>Egypt</t>
  </si>
  <si>
    <t>Accounting</t>
  </si>
  <si>
    <t>Code</t>
  </si>
  <si>
    <t>HRM</t>
  </si>
  <si>
    <t>Retail</t>
  </si>
  <si>
    <t>RTL</t>
  </si>
  <si>
    <t>Legal</t>
  </si>
  <si>
    <t>ADM</t>
  </si>
  <si>
    <t>LGL</t>
  </si>
  <si>
    <t>Sales</t>
  </si>
  <si>
    <t>SLS</t>
  </si>
  <si>
    <t>Logistics</t>
  </si>
  <si>
    <t>Board</t>
  </si>
  <si>
    <t>AFS</t>
  </si>
  <si>
    <t>After Sales</t>
  </si>
  <si>
    <t>IT</t>
  </si>
  <si>
    <t>Admin</t>
  </si>
  <si>
    <t>HR</t>
  </si>
  <si>
    <t>ITC</t>
  </si>
  <si>
    <t>FIN</t>
  </si>
  <si>
    <t>ACC</t>
  </si>
  <si>
    <t>LOG</t>
  </si>
  <si>
    <t>BRD</t>
  </si>
  <si>
    <t>Male</t>
  </si>
  <si>
    <t>Female</t>
  </si>
  <si>
    <t>Territory</t>
  </si>
  <si>
    <t>BU</t>
  </si>
  <si>
    <t>G. Cairo</t>
  </si>
  <si>
    <t>Nozha</t>
  </si>
  <si>
    <t>Retail 01</t>
  </si>
  <si>
    <t>Giza</t>
  </si>
  <si>
    <t>Mohandeseen</t>
  </si>
  <si>
    <t>Retail 03</t>
  </si>
  <si>
    <t>Maddi</t>
  </si>
  <si>
    <t>El Raml</t>
  </si>
  <si>
    <t>Alex</t>
  </si>
  <si>
    <t>Agamy</t>
  </si>
  <si>
    <t>Faisal</t>
  </si>
  <si>
    <t>Mansoura</t>
  </si>
  <si>
    <t>Dakahlia</t>
  </si>
  <si>
    <t>Delta</t>
  </si>
  <si>
    <t>Distribution</t>
  </si>
  <si>
    <t>Nasr City</t>
  </si>
  <si>
    <t>Mokattam</t>
  </si>
  <si>
    <t>Loran</t>
  </si>
  <si>
    <t>Retail 02</t>
  </si>
  <si>
    <t>Menia</t>
  </si>
  <si>
    <t>U. Egypt</t>
  </si>
  <si>
    <t>Zamalek</t>
  </si>
  <si>
    <t>Tanata</t>
  </si>
  <si>
    <t>Gharbia</t>
  </si>
  <si>
    <t>Smouha</t>
  </si>
  <si>
    <t>El-Mahalla</t>
  </si>
  <si>
    <t>Luxor</t>
  </si>
  <si>
    <t>Marasa Matrouh</t>
  </si>
  <si>
    <t>Sh. Zaied</t>
  </si>
  <si>
    <t>San Stefano</t>
  </si>
  <si>
    <t>Zagazig</t>
  </si>
  <si>
    <t>Sharkia</t>
  </si>
  <si>
    <t>Assuit</t>
  </si>
  <si>
    <t>New Cairo</t>
  </si>
  <si>
    <t>Haram</t>
  </si>
  <si>
    <t>El Rehab</t>
  </si>
  <si>
    <t>Dokki</t>
  </si>
  <si>
    <t>Embaba</t>
  </si>
  <si>
    <t>Agouza</t>
  </si>
  <si>
    <t>15 May</t>
  </si>
  <si>
    <t>Geser Suez</t>
  </si>
  <si>
    <t>Ain Shams</t>
  </si>
  <si>
    <t>Date</t>
  </si>
  <si>
    <t>Fixed Salaries</t>
  </si>
  <si>
    <t>Variable Salaries</t>
  </si>
  <si>
    <t>Overtime</t>
  </si>
  <si>
    <t>Medical Insurance</t>
  </si>
  <si>
    <t>Social Insurance</t>
  </si>
  <si>
    <t>Training</t>
  </si>
  <si>
    <t>Amount</t>
  </si>
  <si>
    <t>EMP - 0001</t>
  </si>
  <si>
    <t>EMP - 0002</t>
  </si>
  <si>
    <t>EMP - 0003</t>
  </si>
  <si>
    <t>EMP - 0004</t>
  </si>
  <si>
    <t>EMP - 0005</t>
  </si>
  <si>
    <t>EMP - 0006</t>
  </si>
  <si>
    <t>EMP - 0007</t>
  </si>
  <si>
    <t>EMP - 0008</t>
  </si>
  <si>
    <t>EMP - 0009</t>
  </si>
  <si>
    <t>EMP - 0010</t>
  </si>
  <si>
    <t>EMP - 0011</t>
  </si>
  <si>
    <t>EMP - 0012</t>
  </si>
  <si>
    <t>EMP - 0013</t>
  </si>
  <si>
    <t>EMP - 0014</t>
  </si>
  <si>
    <t>EMP - 0015</t>
  </si>
  <si>
    <t>EMP - 0016</t>
  </si>
  <si>
    <t>EMP - 0017</t>
  </si>
  <si>
    <t>EMP - 0018</t>
  </si>
  <si>
    <t>EMP - 0019</t>
  </si>
  <si>
    <t>EMP - 0020</t>
  </si>
  <si>
    <t>EMP - 0021</t>
  </si>
  <si>
    <t>EMP - 0022</t>
  </si>
  <si>
    <t>EMP - 0023</t>
  </si>
  <si>
    <t>EMP - 0024</t>
  </si>
  <si>
    <t>EMP - 0025</t>
  </si>
  <si>
    <t>EMP - 0026</t>
  </si>
  <si>
    <t>EMP - 0027</t>
  </si>
  <si>
    <t>EMP - 0028</t>
  </si>
  <si>
    <t>EMP - 0029</t>
  </si>
  <si>
    <t>EMP - 0030</t>
  </si>
  <si>
    <t>EMP - 0031</t>
  </si>
  <si>
    <t>EMP - 0032</t>
  </si>
  <si>
    <t>EMP - 0033</t>
  </si>
  <si>
    <t>EMP - 0034</t>
  </si>
  <si>
    <t>EMP - 0035</t>
  </si>
  <si>
    <t>EMP - 0036</t>
  </si>
  <si>
    <t>EMP - 0037</t>
  </si>
  <si>
    <t>EMP - 0038</t>
  </si>
  <si>
    <t>EMP - 0039</t>
  </si>
  <si>
    <t>EMP - 0040</t>
  </si>
  <si>
    <t>EMP - 0041</t>
  </si>
  <si>
    <t>EMP - 0042</t>
  </si>
  <si>
    <t>EMP - 0043</t>
  </si>
  <si>
    <t>EMP - 0044</t>
  </si>
  <si>
    <t>EMP - 0045</t>
  </si>
  <si>
    <t>EMP - 0046</t>
  </si>
  <si>
    <t>EMP - 0047</t>
  </si>
  <si>
    <t>EMP - 0048</t>
  </si>
  <si>
    <t>EMP - 0049</t>
  </si>
  <si>
    <t>EMP - 0050</t>
  </si>
  <si>
    <t>EMP - 0051</t>
  </si>
  <si>
    <t>EMP - 0052</t>
  </si>
  <si>
    <t>EMP - 0053</t>
  </si>
  <si>
    <t>EMP - 0054</t>
  </si>
  <si>
    <t>EMP - 0055</t>
  </si>
  <si>
    <t>EMP - 0056</t>
  </si>
  <si>
    <t>EMP - 0057</t>
  </si>
  <si>
    <t>EMP - 0058</t>
  </si>
  <si>
    <t>EMP - 0059</t>
  </si>
  <si>
    <t>EMP - 0060</t>
  </si>
  <si>
    <t>EMP - 0061</t>
  </si>
  <si>
    <t>EMP - 0062</t>
  </si>
  <si>
    <t>EMP - 0063</t>
  </si>
  <si>
    <t>EMP - 0064</t>
  </si>
  <si>
    <t>EMP - 0065</t>
  </si>
  <si>
    <t>EMP - 0066</t>
  </si>
  <si>
    <t>EMP - 0067</t>
  </si>
  <si>
    <t>EMP - 0068</t>
  </si>
  <si>
    <t>EMP - 0069</t>
  </si>
  <si>
    <t>EMP - 0070</t>
  </si>
  <si>
    <t>EMP - 0071</t>
  </si>
  <si>
    <t>EMP - 0072</t>
  </si>
  <si>
    <t>EMP - 0073</t>
  </si>
  <si>
    <t>EMP - 0074</t>
  </si>
  <si>
    <t>EMP - 0075</t>
  </si>
  <si>
    <t>EMP - 0076</t>
  </si>
  <si>
    <t>EMP - 0077</t>
  </si>
  <si>
    <t>EMP - 0078</t>
  </si>
  <si>
    <t>EMP - 0079</t>
  </si>
  <si>
    <t>EMP - 0080</t>
  </si>
  <si>
    <t>EMP - 0081</t>
  </si>
  <si>
    <t>EMP - 0082</t>
  </si>
  <si>
    <t>EMP - 0083</t>
  </si>
  <si>
    <t>EMP - 0084</t>
  </si>
  <si>
    <t>EMP - 0085</t>
  </si>
  <si>
    <t>EMP - 0086</t>
  </si>
  <si>
    <t>EMP - 0087</t>
  </si>
  <si>
    <t>EMP - 0088</t>
  </si>
  <si>
    <t>EMP - 0089</t>
  </si>
  <si>
    <t>EMP - 0090</t>
  </si>
  <si>
    <t>EMP - 0091</t>
  </si>
  <si>
    <t>EMP - 0092</t>
  </si>
  <si>
    <t>EMP - 0093</t>
  </si>
  <si>
    <t>EMP - 0094</t>
  </si>
  <si>
    <t>EMP - 0095</t>
  </si>
  <si>
    <t>EMP - 0096</t>
  </si>
  <si>
    <t>EMP - 0097</t>
  </si>
  <si>
    <t>EMP - 0098</t>
  </si>
  <si>
    <t>EMP - 0099</t>
  </si>
  <si>
    <t>EMP - 0100</t>
  </si>
  <si>
    <t>EMP - 0101</t>
  </si>
  <si>
    <t>EMP - 0102</t>
  </si>
  <si>
    <t>EMP - 0103</t>
  </si>
  <si>
    <t>EMP - 0104</t>
  </si>
  <si>
    <t>EMP - 0105</t>
  </si>
  <si>
    <t>EMP - 0106</t>
  </si>
  <si>
    <t>EMP - 0107</t>
  </si>
  <si>
    <t>EMP - 0108</t>
  </si>
  <si>
    <t>EMP - 0109</t>
  </si>
  <si>
    <t>EMP - 0110</t>
  </si>
  <si>
    <t>EMP - 0111</t>
  </si>
  <si>
    <t>EMP - 0112</t>
  </si>
  <si>
    <t>EMP - 0113</t>
  </si>
  <si>
    <t>EMP - 0114</t>
  </si>
  <si>
    <t>EMP - 0115</t>
  </si>
  <si>
    <t>EMP - 0116</t>
  </si>
  <si>
    <t>EMP - 0117</t>
  </si>
  <si>
    <t>EMP - 0118</t>
  </si>
  <si>
    <t>EMP - 0119</t>
  </si>
  <si>
    <t>EMP - 0120</t>
  </si>
  <si>
    <t>EMP - 0121</t>
  </si>
  <si>
    <t>EMP - 0122</t>
  </si>
  <si>
    <t>EMP - 0123</t>
  </si>
  <si>
    <t>EMP - 0124</t>
  </si>
  <si>
    <t>EMP - 0125</t>
  </si>
  <si>
    <t>EMP - 0126</t>
  </si>
  <si>
    <t>EMP - 0127</t>
  </si>
  <si>
    <t>EMP - 0128</t>
  </si>
  <si>
    <t>EMP - 0129</t>
  </si>
  <si>
    <t>EMP - 0130</t>
  </si>
  <si>
    <t>EMP - 0131</t>
  </si>
  <si>
    <t>EMP - 0132</t>
  </si>
  <si>
    <t>EMP - 0133</t>
  </si>
  <si>
    <t>EMP - 0134</t>
  </si>
  <si>
    <t>EMP - 0135</t>
  </si>
  <si>
    <t>EMP - 0136</t>
  </si>
  <si>
    <t>EMP - 0137</t>
  </si>
  <si>
    <t>EMP - 0138</t>
  </si>
  <si>
    <t>EMP - 0139</t>
  </si>
  <si>
    <t>EMP - 0140</t>
  </si>
  <si>
    <t>EMP - 0141</t>
  </si>
  <si>
    <t>EMP - 0142</t>
  </si>
  <si>
    <t>EMP - 0143</t>
  </si>
  <si>
    <t>EMP - 0144</t>
  </si>
  <si>
    <t>EMP - 0145</t>
  </si>
  <si>
    <t>EMP - 0146</t>
  </si>
  <si>
    <t>EMP - 0147</t>
  </si>
  <si>
    <t>EMP - 0148</t>
  </si>
  <si>
    <t>EMP - 0149</t>
  </si>
  <si>
    <t>EMP - 0150</t>
  </si>
  <si>
    <t>EMP - 0151</t>
  </si>
  <si>
    <t>EMP - 0152</t>
  </si>
  <si>
    <t>EMP - 0153</t>
  </si>
  <si>
    <t>EMP - 0154</t>
  </si>
  <si>
    <t>EMP - 0155</t>
  </si>
  <si>
    <t>EMP - 0156</t>
  </si>
  <si>
    <t>EMP - 0157</t>
  </si>
  <si>
    <t>EMP - 0158</t>
  </si>
  <si>
    <t>EMP - 0159</t>
  </si>
  <si>
    <t>EMP - 0160</t>
  </si>
  <si>
    <t>EMP - 0161</t>
  </si>
  <si>
    <t>EMP - 0162</t>
  </si>
  <si>
    <t>EMP - 0163</t>
  </si>
  <si>
    <t>EMP - 0164</t>
  </si>
  <si>
    <t>EMP - 0165</t>
  </si>
  <si>
    <t>EMP - 0166</t>
  </si>
  <si>
    <t>EMP - 0167</t>
  </si>
  <si>
    <t>EMP - 0168</t>
  </si>
  <si>
    <t>EMP - 0169</t>
  </si>
  <si>
    <t>EMP - 0170</t>
  </si>
  <si>
    <t>EMP - 0171</t>
  </si>
  <si>
    <t>EMP - 0172</t>
  </si>
  <si>
    <t>EMP - 0173</t>
  </si>
  <si>
    <t>EMP - 0174</t>
  </si>
  <si>
    <t>EMP - 0175</t>
  </si>
  <si>
    <t>EMP - 0176</t>
  </si>
  <si>
    <t>EMP - 0177</t>
  </si>
  <si>
    <t>EMP - 0178</t>
  </si>
  <si>
    <t>EMP - 0179</t>
  </si>
  <si>
    <t>EMP - 0180</t>
  </si>
  <si>
    <t>EMP - 0181</t>
  </si>
  <si>
    <t>EMP - 0182</t>
  </si>
  <si>
    <t>EMP - 0183</t>
  </si>
  <si>
    <t>EMP - 0184</t>
  </si>
  <si>
    <t>EMP - 0185</t>
  </si>
  <si>
    <t>EMP - 0186</t>
  </si>
  <si>
    <t>EMP - 0187</t>
  </si>
  <si>
    <t>EMP - 0188</t>
  </si>
  <si>
    <t>EMP - 0189</t>
  </si>
  <si>
    <t>EMP - 0190</t>
  </si>
  <si>
    <t>EMP - 0191</t>
  </si>
  <si>
    <t>EMP - 0192</t>
  </si>
  <si>
    <t>EMP - 0193</t>
  </si>
  <si>
    <t>EMP - 0194</t>
  </si>
  <si>
    <t>EMP - 0195</t>
  </si>
  <si>
    <t>EMP - 0196</t>
  </si>
  <si>
    <t>EMP - 0197</t>
  </si>
  <si>
    <t>EMP - 0198</t>
  </si>
  <si>
    <t>EMP - 0199</t>
  </si>
  <si>
    <t>EMP - 0200</t>
  </si>
  <si>
    <t>EMP - 0201</t>
  </si>
  <si>
    <t>EMP - 0202</t>
  </si>
  <si>
    <t>EMP - 0203</t>
  </si>
  <si>
    <t>EMP - 0204</t>
  </si>
  <si>
    <t>EMP - 0205</t>
  </si>
  <si>
    <t>EMP - 0206</t>
  </si>
  <si>
    <t>EMP - 0207</t>
  </si>
  <si>
    <t>EMP - 0208</t>
  </si>
  <si>
    <t>EMP - 0209</t>
  </si>
  <si>
    <t>EMP - 0210</t>
  </si>
  <si>
    <t>EMP - 0211</t>
  </si>
  <si>
    <t>EMP - 0212</t>
  </si>
  <si>
    <t>EMP - 0213</t>
  </si>
  <si>
    <t>EMP - 0214</t>
  </si>
  <si>
    <t>EMP - 0215</t>
  </si>
  <si>
    <t>EMP - 0216</t>
  </si>
  <si>
    <t>EMP - 0217</t>
  </si>
  <si>
    <t>EMP - 0218</t>
  </si>
  <si>
    <t>EMP - 0219</t>
  </si>
  <si>
    <t>EMP - 0220</t>
  </si>
  <si>
    <t>EMP - 0221</t>
  </si>
  <si>
    <t>EMP - 0222</t>
  </si>
  <si>
    <t>EMP - 0223</t>
  </si>
  <si>
    <t>EMP - 0224</t>
  </si>
  <si>
    <t>EMP - 0225</t>
  </si>
  <si>
    <t>EMP - 0226</t>
  </si>
  <si>
    <t>EMP - 0227</t>
  </si>
  <si>
    <t>EMP - 0228</t>
  </si>
  <si>
    <t>EMP - 0229</t>
  </si>
  <si>
    <t>EMP - 0230</t>
  </si>
  <si>
    <t>EMP - 0231</t>
  </si>
  <si>
    <t>EMP - 0232</t>
  </si>
  <si>
    <t>EMP - 0233</t>
  </si>
  <si>
    <t>EMP - 0234</t>
  </si>
  <si>
    <t>EMP - 0235</t>
  </si>
  <si>
    <t>EMP - 0236</t>
  </si>
  <si>
    <t>EMP - 0237</t>
  </si>
  <si>
    <t>EMP - 0238</t>
  </si>
  <si>
    <t>EMP - 0239</t>
  </si>
  <si>
    <t>EMP - 0240</t>
  </si>
  <si>
    <t>EMP - 0241</t>
  </si>
  <si>
    <t>EMP - 0242</t>
  </si>
  <si>
    <t>EMP - 0243</t>
  </si>
  <si>
    <t>EMP - 0244</t>
  </si>
  <si>
    <t>EMP - 0245</t>
  </si>
  <si>
    <t>EMP - 0246</t>
  </si>
  <si>
    <t>EMP - 0247</t>
  </si>
  <si>
    <t>EMP - 0248</t>
  </si>
  <si>
    <t>EMP - 0249</t>
  </si>
  <si>
    <t>EMP - 0250</t>
  </si>
  <si>
    <t>EMP - 0251</t>
  </si>
  <si>
    <t>EMP - 0252</t>
  </si>
  <si>
    <t>EMP - 0253</t>
  </si>
  <si>
    <t>EMP - 0254</t>
  </si>
  <si>
    <t>EMP - 0255</t>
  </si>
  <si>
    <t>EMP - 0256</t>
  </si>
  <si>
    <t>EMP - 0257</t>
  </si>
  <si>
    <t>EMP - 0258</t>
  </si>
  <si>
    <t>EMP - 0259</t>
  </si>
  <si>
    <t>EMP - 0260</t>
  </si>
  <si>
    <t>EMP - 0261</t>
  </si>
  <si>
    <t>EMP - 0262</t>
  </si>
  <si>
    <t>EMP - 0263</t>
  </si>
  <si>
    <t>EMP - 0264</t>
  </si>
  <si>
    <t>EMP - 0265</t>
  </si>
  <si>
    <t>EMP - 0266</t>
  </si>
  <si>
    <t>EMP - 0267</t>
  </si>
  <si>
    <t>EMP - 0268</t>
  </si>
  <si>
    <t>EMP - 0269</t>
  </si>
  <si>
    <t>EMP - 0270</t>
  </si>
  <si>
    <t>EMP - 0271</t>
  </si>
  <si>
    <t>EMP - 0272</t>
  </si>
  <si>
    <t>EMP - 0273</t>
  </si>
  <si>
    <t>EMP - 0274</t>
  </si>
  <si>
    <t>EMP - 0275</t>
  </si>
  <si>
    <t>EMP - 0276</t>
  </si>
  <si>
    <t>EMP - 0277</t>
  </si>
  <si>
    <t>EMP - 0278</t>
  </si>
  <si>
    <t>EMP - 0279</t>
  </si>
  <si>
    <t>EMP - 0280</t>
  </si>
  <si>
    <t>EMP - 0281</t>
  </si>
  <si>
    <t>EMP - 0282</t>
  </si>
  <si>
    <t>EMP - 0283</t>
  </si>
  <si>
    <t>EMP - 0284</t>
  </si>
  <si>
    <t>EMP - 0285</t>
  </si>
  <si>
    <t>EMP - 0286</t>
  </si>
  <si>
    <t>EMP - 0287</t>
  </si>
  <si>
    <t>EMP - 0288</t>
  </si>
  <si>
    <t>EMP - 0289</t>
  </si>
  <si>
    <t>EMP - 0290</t>
  </si>
  <si>
    <t>EMP - 0291</t>
  </si>
  <si>
    <t>EMP - 0292</t>
  </si>
  <si>
    <t>EMP - 0293</t>
  </si>
  <si>
    <t>EMP - 0294</t>
  </si>
  <si>
    <t>EMP - 0295</t>
  </si>
  <si>
    <t>EMP - 0296</t>
  </si>
  <si>
    <t>EMP - 0297</t>
  </si>
  <si>
    <t>EMP - 0298</t>
  </si>
  <si>
    <t>EMP - 0299</t>
  </si>
  <si>
    <t>EMP - 0300</t>
  </si>
  <si>
    <t>EMP - 0301</t>
  </si>
  <si>
    <t>EMP - 0302</t>
  </si>
  <si>
    <t>EMP - 0303</t>
  </si>
  <si>
    <t>EMP - 0304</t>
  </si>
  <si>
    <t>EMP - 0305</t>
  </si>
  <si>
    <t>EMP - 0306</t>
  </si>
  <si>
    <t>EMP - 0307</t>
  </si>
  <si>
    <t>EMP - 0308</t>
  </si>
  <si>
    <t>EMP - 0309</t>
  </si>
  <si>
    <t>EMP - 0310</t>
  </si>
  <si>
    <t>EMP - 0311</t>
  </si>
  <si>
    <t>EMP - 0312</t>
  </si>
  <si>
    <t>EMP - 0313</t>
  </si>
  <si>
    <t>EMP - 0314</t>
  </si>
  <si>
    <t>EMP - 0315</t>
  </si>
  <si>
    <t>EMP - 0316</t>
  </si>
  <si>
    <t>EMP - 0317</t>
  </si>
  <si>
    <t>EMP - 0318</t>
  </si>
  <si>
    <t>EMP - 0319</t>
  </si>
  <si>
    <t>EMP - 0320</t>
  </si>
  <si>
    <t>EMP - 0321</t>
  </si>
  <si>
    <t>EMP - 0322</t>
  </si>
  <si>
    <t>EMP - 0323</t>
  </si>
  <si>
    <t>EMP - 0324</t>
  </si>
  <si>
    <t>EMP - 0325</t>
  </si>
  <si>
    <t>EMP - 0326</t>
  </si>
  <si>
    <t>EMP - 0327</t>
  </si>
  <si>
    <t>EMP - 0328</t>
  </si>
  <si>
    <t>EMP - 0329</t>
  </si>
  <si>
    <t>EMP - 0330</t>
  </si>
  <si>
    <t>EMP - 0331</t>
  </si>
  <si>
    <t>EMP - 0332</t>
  </si>
  <si>
    <t>EMP - 0333</t>
  </si>
  <si>
    <t>EMP - 0334</t>
  </si>
  <si>
    <t>EMP - 0335</t>
  </si>
  <si>
    <t>EMP - 0336</t>
  </si>
  <si>
    <t>EMP - 0337</t>
  </si>
  <si>
    <t>EMP - 0338</t>
  </si>
  <si>
    <t>EMP - 0339</t>
  </si>
  <si>
    <t>EMP - 0340</t>
  </si>
  <si>
    <t>EMP - 0341</t>
  </si>
  <si>
    <t>EMP - 0342</t>
  </si>
  <si>
    <t>EMP - 0343</t>
  </si>
  <si>
    <t>EMP - 0344</t>
  </si>
  <si>
    <t>EMP - 0345</t>
  </si>
  <si>
    <t>EMP - 0346</t>
  </si>
  <si>
    <t>EMP - 0347</t>
  </si>
  <si>
    <t>EMP - 0348</t>
  </si>
  <si>
    <t>EMP - 0349</t>
  </si>
  <si>
    <t>EMP - 0350</t>
  </si>
  <si>
    <t>EMP - 0351</t>
  </si>
  <si>
    <t>EMP - 0352</t>
  </si>
  <si>
    <t>EMP - 0353</t>
  </si>
  <si>
    <t>EMP - 0354</t>
  </si>
  <si>
    <t>EMP - 0355</t>
  </si>
  <si>
    <t>EMP - 0356</t>
  </si>
  <si>
    <t>EMP - 0357</t>
  </si>
  <si>
    <t>EMP - 0358</t>
  </si>
  <si>
    <t>EMP - 0359</t>
  </si>
  <si>
    <t>EMP - 0360</t>
  </si>
  <si>
    <t>EMP - 0361</t>
  </si>
  <si>
    <t>EMP - 0362</t>
  </si>
  <si>
    <t>EMP - 0363</t>
  </si>
  <si>
    <t>EMP - 0364</t>
  </si>
  <si>
    <t>EMP - 0365</t>
  </si>
  <si>
    <t>EMP - 0366</t>
  </si>
  <si>
    <t>EMP - 0367</t>
  </si>
  <si>
    <t>EMP - 0368</t>
  </si>
  <si>
    <t>EMP - 0369</t>
  </si>
  <si>
    <t>EMP - 0370</t>
  </si>
  <si>
    <t>EMP - 0371</t>
  </si>
  <si>
    <t>EMP - 0372</t>
  </si>
  <si>
    <t>EMP - 0373</t>
  </si>
  <si>
    <t>EMP - 0374</t>
  </si>
  <si>
    <t>EMP - 0375</t>
  </si>
  <si>
    <t>EMP - 0376</t>
  </si>
  <si>
    <t>EMP - 0377</t>
  </si>
  <si>
    <t>EMP - 0378</t>
  </si>
  <si>
    <t>EMP - 0379</t>
  </si>
  <si>
    <t>EMP - 0380</t>
  </si>
  <si>
    <t>EMP - 0381</t>
  </si>
  <si>
    <t>EMP - 0382</t>
  </si>
  <si>
    <t>EMP - 0383</t>
  </si>
  <si>
    <t>EMP - 0384</t>
  </si>
  <si>
    <t>EMP - 0385</t>
  </si>
  <si>
    <t>EMP - 0386</t>
  </si>
  <si>
    <t>EMP - 0387</t>
  </si>
  <si>
    <t>EMP - 0388</t>
  </si>
  <si>
    <t>EMP - 0389</t>
  </si>
  <si>
    <t>EMP - 0390</t>
  </si>
  <si>
    <t>EMP - 0391</t>
  </si>
  <si>
    <t>EMP - 0392</t>
  </si>
  <si>
    <t>EMP - 0393</t>
  </si>
  <si>
    <t>EMP - 0394</t>
  </si>
  <si>
    <t>EMP - 0395</t>
  </si>
  <si>
    <t>EMP - 0396</t>
  </si>
  <si>
    <t>EMP - 0397</t>
  </si>
  <si>
    <t>EMP - 0398</t>
  </si>
  <si>
    <t>EMP - 0399</t>
  </si>
  <si>
    <t>EMP - 0400</t>
  </si>
  <si>
    <t>EMP - 0401</t>
  </si>
  <si>
    <t>EMP - 0402</t>
  </si>
  <si>
    <t>EMP - 0403</t>
  </si>
  <si>
    <t>EMP - 0404</t>
  </si>
  <si>
    <t>EMP - 0405</t>
  </si>
  <si>
    <t>EMP - 0406</t>
  </si>
  <si>
    <t>EMP - 0407</t>
  </si>
  <si>
    <t>EMP - 0408</t>
  </si>
  <si>
    <t>EMP - 0409</t>
  </si>
  <si>
    <t>EMP - 0410</t>
  </si>
  <si>
    <t>EMP - 0411</t>
  </si>
  <si>
    <t>EMP - 0412</t>
  </si>
  <si>
    <t>EMP - 0413</t>
  </si>
  <si>
    <t>EMP - 0414</t>
  </si>
  <si>
    <t>EMP - 0415</t>
  </si>
  <si>
    <t>EMP - 0416</t>
  </si>
  <si>
    <t>EMP - 0417</t>
  </si>
  <si>
    <t>EMP - 0418</t>
  </si>
  <si>
    <t>EMP - 0419</t>
  </si>
  <si>
    <t>EMP - 0420</t>
  </si>
  <si>
    <t>EMP - 0421</t>
  </si>
  <si>
    <t>EMP - 0422</t>
  </si>
  <si>
    <t>EMP - 0423</t>
  </si>
  <si>
    <t>EMP - 0424</t>
  </si>
  <si>
    <t>EMP - 0425</t>
  </si>
  <si>
    <t>EMP - 0426</t>
  </si>
  <si>
    <t>EMP - 0427</t>
  </si>
  <si>
    <t>EMP - 0428</t>
  </si>
  <si>
    <t>EMP - 0429</t>
  </si>
  <si>
    <t>EMP - 0430</t>
  </si>
  <si>
    <t>EMP - 0431</t>
  </si>
  <si>
    <t>EMP - 0432</t>
  </si>
  <si>
    <t>EMP - 0433</t>
  </si>
  <si>
    <t>EMP - 0434</t>
  </si>
  <si>
    <t>EMP - 0435</t>
  </si>
  <si>
    <t>EMP - 0436</t>
  </si>
  <si>
    <t>EMP - 0437</t>
  </si>
  <si>
    <t>EMP - 0438</t>
  </si>
  <si>
    <t>EMP - 0439</t>
  </si>
  <si>
    <t>EMP - 0440</t>
  </si>
  <si>
    <t>EMP - 0441</t>
  </si>
  <si>
    <t>EMP - 0442</t>
  </si>
  <si>
    <t>EMP - 0443</t>
  </si>
  <si>
    <t>EMP - 0444</t>
  </si>
  <si>
    <t>EMP - 0445</t>
  </si>
  <si>
    <t>EMP - 0446</t>
  </si>
  <si>
    <t>EMP - 0447</t>
  </si>
  <si>
    <t>EMP - 0448</t>
  </si>
  <si>
    <t>EMP - 0449</t>
  </si>
  <si>
    <t>EMP - 0450</t>
  </si>
  <si>
    <t>EMP - 0451</t>
  </si>
  <si>
    <t>EMP - 0452</t>
  </si>
  <si>
    <t>EMP - 0453</t>
  </si>
  <si>
    <t>EMP - 0454</t>
  </si>
  <si>
    <t>EMP - 0455</t>
  </si>
  <si>
    <t>EMP - 0456</t>
  </si>
  <si>
    <t>EMP - 0457</t>
  </si>
  <si>
    <t>EMP - 0458</t>
  </si>
  <si>
    <t>EMP - 0459</t>
  </si>
  <si>
    <t>EMP - 0460</t>
  </si>
  <si>
    <t>EMP - 0461</t>
  </si>
  <si>
    <t>EMP - 0462</t>
  </si>
  <si>
    <t>EMP - 0463</t>
  </si>
  <si>
    <t>EMP - 0464</t>
  </si>
  <si>
    <t>EMP - 0465</t>
  </si>
  <si>
    <t>EMP - 0466</t>
  </si>
  <si>
    <t>EMP - 0467</t>
  </si>
  <si>
    <t>EMP - 0468</t>
  </si>
  <si>
    <t>EMP - 0469</t>
  </si>
  <si>
    <t>EMP - 0470</t>
  </si>
  <si>
    <t>EMP - 0471</t>
  </si>
  <si>
    <t>EMP - 0472</t>
  </si>
  <si>
    <t>EMP - 0473</t>
  </si>
  <si>
    <t>EMP - 0474</t>
  </si>
  <si>
    <t>EMP - 0475</t>
  </si>
  <si>
    <t>EMP - 0476</t>
  </si>
  <si>
    <t>EMP - 0477</t>
  </si>
  <si>
    <t>EMP - 0478</t>
  </si>
  <si>
    <t>EMP - 0479</t>
  </si>
  <si>
    <t>EMP - 0480</t>
  </si>
  <si>
    <t>EMP - 0481</t>
  </si>
  <si>
    <t>EMP - 0482</t>
  </si>
  <si>
    <t>EMP - 0483</t>
  </si>
  <si>
    <t>EMP - 0484</t>
  </si>
  <si>
    <t>EMP - 0485</t>
  </si>
  <si>
    <t>EMP - 0486</t>
  </si>
  <si>
    <t>EMP - 0487</t>
  </si>
  <si>
    <t>EMP - 0488</t>
  </si>
  <si>
    <t>EMP - 0489</t>
  </si>
  <si>
    <t>EMP - 0490</t>
  </si>
  <si>
    <t>EMP - 0491</t>
  </si>
  <si>
    <t>EMP - 0492</t>
  </si>
  <si>
    <t>EMP - 0493</t>
  </si>
  <si>
    <t>EMP - 0494</t>
  </si>
  <si>
    <t>EMP - 0495</t>
  </si>
  <si>
    <t>EMP - 0496</t>
  </si>
  <si>
    <t>EMP - 0497</t>
  </si>
  <si>
    <t>EMP - 0498</t>
  </si>
  <si>
    <t>EMP - 0499</t>
  </si>
  <si>
    <t>EMP - 0500</t>
  </si>
  <si>
    <t>EMP - 0501</t>
  </si>
  <si>
    <t>EMP - 0502</t>
  </si>
  <si>
    <t>EMP - 0503</t>
  </si>
  <si>
    <t>EMP - 0504</t>
  </si>
  <si>
    <t>EMP - 0505</t>
  </si>
  <si>
    <t>EMP - 0506</t>
  </si>
  <si>
    <t>EMP - 0507</t>
  </si>
  <si>
    <t>EMP - 0508</t>
  </si>
  <si>
    <t>EMP - 0509</t>
  </si>
  <si>
    <t>EMP - 0510</t>
  </si>
  <si>
    <t>EMP - 0511</t>
  </si>
  <si>
    <t>EMP - 0512</t>
  </si>
  <si>
    <t>EMP - 0513</t>
  </si>
  <si>
    <t>EMP - 0514</t>
  </si>
  <si>
    <t>EMP - 0515</t>
  </si>
  <si>
    <t>EMP - 0516</t>
  </si>
  <si>
    <t>EMP - 0517</t>
  </si>
  <si>
    <t>EMP - 0518</t>
  </si>
  <si>
    <t>EMP - 0519</t>
  </si>
  <si>
    <t>EMP - 0520</t>
  </si>
  <si>
    <t>EMP - 0521</t>
  </si>
  <si>
    <t>EMP - 0522</t>
  </si>
  <si>
    <t>EMP - 0523</t>
  </si>
  <si>
    <t>EMP - 0524</t>
  </si>
  <si>
    <t>EMP - 0525</t>
  </si>
  <si>
    <t>EMP - 0526</t>
  </si>
  <si>
    <t>EMP - 0527</t>
  </si>
  <si>
    <t>EMP - 0528</t>
  </si>
  <si>
    <t>EMP - 0529</t>
  </si>
  <si>
    <t>EMP - 0530</t>
  </si>
  <si>
    <t>EMP - 0531</t>
  </si>
  <si>
    <t>EMP - 0532</t>
  </si>
  <si>
    <t>EMP - 0533</t>
  </si>
  <si>
    <t>EMP - 0534</t>
  </si>
  <si>
    <t>EMP - 0535</t>
  </si>
  <si>
    <t>EMP - 0536</t>
  </si>
  <si>
    <t>EMP - 0537</t>
  </si>
  <si>
    <t>EMP - 0538</t>
  </si>
  <si>
    <t>EMP - 0539</t>
  </si>
  <si>
    <t>EMP - 0540</t>
  </si>
  <si>
    <t>EMP - 0541</t>
  </si>
  <si>
    <t>EMP - 0542</t>
  </si>
  <si>
    <t>EMP - 0543</t>
  </si>
  <si>
    <t>EMP - 0544</t>
  </si>
  <si>
    <t>EMP - 0545</t>
  </si>
  <si>
    <t>EMP - 0546</t>
  </si>
  <si>
    <t>EMP - 0547</t>
  </si>
  <si>
    <t>EMP - 0548</t>
  </si>
  <si>
    <t>EMP - 0549</t>
  </si>
  <si>
    <t>EMP - 0550</t>
  </si>
  <si>
    <t>EMP - 0551</t>
  </si>
  <si>
    <t>EMP - 0552</t>
  </si>
  <si>
    <t>EMP - 0553</t>
  </si>
  <si>
    <t>EMP - 0554</t>
  </si>
  <si>
    <t>EMP - 0555</t>
  </si>
  <si>
    <t>EMP - 0556</t>
  </si>
  <si>
    <t>EMP - 0557</t>
  </si>
  <si>
    <t>EMP - 0558</t>
  </si>
  <si>
    <t>EMP - 0559</t>
  </si>
  <si>
    <t>EMP - 0560</t>
  </si>
  <si>
    <t>EMP - 0561</t>
  </si>
  <si>
    <t>EMP - 0562</t>
  </si>
  <si>
    <t>EMP - 0563</t>
  </si>
  <si>
    <t>EMP - 0564</t>
  </si>
  <si>
    <t>EMP - 0565</t>
  </si>
  <si>
    <t>EMP - 0566</t>
  </si>
  <si>
    <t>EMP - 0567</t>
  </si>
  <si>
    <t>EMP - 0568</t>
  </si>
  <si>
    <t>EMP - 0569</t>
  </si>
  <si>
    <t>EMP - 0570</t>
  </si>
  <si>
    <t>EMP - 0571</t>
  </si>
  <si>
    <t>EMP - 0572</t>
  </si>
  <si>
    <t>EMP - 0573</t>
  </si>
  <si>
    <t>EMP - 0574</t>
  </si>
  <si>
    <t>EMP - 0575</t>
  </si>
  <si>
    <t>EMP - 0576</t>
  </si>
  <si>
    <t>EMP - 0577</t>
  </si>
  <si>
    <t>EMP - 0578</t>
  </si>
  <si>
    <t>EMP - 0579</t>
  </si>
  <si>
    <t>EMP - 0580</t>
  </si>
  <si>
    <t>EMP - 0581</t>
  </si>
  <si>
    <t>EMP - 0582</t>
  </si>
  <si>
    <t>EMP - 0583</t>
  </si>
  <si>
    <t>EMP - 0584</t>
  </si>
  <si>
    <t>EMP - 0585</t>
  </si>
  <si>
    <t>EMP - 0586</t>
  </si>
  <si>
    <t>EMP - 0587</t>
  </si>
  <si>
    <t>EMP - 0588</t>
  </si>
  <si>
    <t>EMP - 0589</t>
  </si>
  <si>
    <t>EMP - 0590</t>
  </si>
  <si>
    <t>EMP - 0591</t>
  </si>
  <si>
    <t>EMP - 0592</t>
  </si>
  <si>
    <t>EMP - 0593</t>
  </si>
  <si>
    <t>EMP - 0594</t>
  </si>
  <si>
    <t>EMP - 0595</t>
  </si>
  <si>
    <t>EMP - 0596</t>
  </si>
  <si>
    <t>EMP - 0597</t>
  </si>
  <si>
    <t>EMP - 0598</t>
  </si>
  <si>
    <t>EMP - 0599</t>
  </si>
  <si>
    <t>EMP - 0600</t>
  </si>
  <si>
    <t>EMP - 0601</t>
  </si>
  <si>
    <t>EMP - 0602</t>
  </si>
  <si>
    <t>EMP - 0603</t>
  </si>
  <si>
    <t>EMP - 0604</t>
  </si>
  <si>
    <t>EMP - 0605</t>
  </si>
  <si>
    <t>EMP - 0606</t>
  </si>
  <si>
    <t>EMP - 0607</t>
  </si>
  <si>
    <t>EMP - 0608</t>
  </si>
  <si>
    <t>EMP - 0609</t>
  </si>
  <si>
    <t>EMP - 0610</t>
  </si>
  <si>
    <t>EMP - 0611</t>
  </si>
  <si>
    <t>EMP - 0612</t>
  </si>
  <si>
    <t>EMP - 0613</t>
  </si>
  <si>
    <t>EMP - 0614</t>
  </si>
  <si>
    <t>EMP - 0615</t>
  </si>
  <si>
    <t>EMP - 0616</t>
  </si>
  <si>
    <t>EMP - 0617</t>
  </si>
  <si>
    <t>EMP - 0618</t>
  </si>
  <si>
    <t>EMP - 0619</t>
  </si>
  <si>
    <t>EMP - 0620</t>
  </si>
  <si>
    <t>EMP - 0621</t>
  </si>
  <si>
    <t>EMP - 0622</t>
  </si>
  <si>
    <t>EMP - 0623</t>
  </si>
  <si>
    <t>EMP - 0624</t>
  </si>
  <si>
    <t>EMP - 0625</t>
  </si>
  <si>
    <t>EMP - 0626</t>
  </si>
  <si>
    <t>EMP - 0627</t>
  </si>
  <si>
    <t>EMP - 0628</t>
  </si>
  <si>
    <t>EMP - 0629</t>
  </si>
  <si>
    <t>EMP - 0630</t>
  </si>
  <si>
    <t>EMP - 0631</t>
  </si>
  <si>
    <t>EMP - 0632</t>
  </si>
  <si>
    <t>EMP - 0633</t>
  </si>
  <si>
    <t>EMP - 0634</t>
  </si>
  <si>
    <t>EMP - 0635</t>
  </si>
  <si>
    <t>EMP - 0636</t>
  </si>
  <si>
    <t>EMP - 0637</t>
  </si>
  <si>
    <t>EMP - 0638</t>
  </si>
  <si>
    <t>EMP - 0639</t>
  </si>
  <si>
    <t>EMP - 0640</t>
  </si>
  <si>
    <t>EMP - 0641</t>
  </si>
  <si>
    <t>EMP - 0642</t>
  </si>
  <si>
    <t>EMP - 0643</t>
  </si>
  <si>
    <t>EMP - 0644</t>
  </si>
  <si>
    <t>EMP - 0645</t>
  </si>
  <si>
    <t>EMP - 0646</t>
  </si>
  <si>
    <t>EMP - 0647</t>
  </si>
  <si>
    <t>EMP - 0648</t>
  </si>
  <si>
    <t>EMP - 0649</t>
  </si>
  <si>
    <t>EMP - 0650</t>
  </si>
  <si>
    <t>EMP - 0651</t>
  </si>
  <si>
    <t>EMP - 0652</t>
  </si>
  <si>
    <t>EMP - 0653</t>
  </si>
  <si>
    <t>EMP - 0654</t>
  </si>
  <si>
    <t>EMP - 0655</t>
  </si>
  <si>
    <t>EMP - 0656</t>
  </si>
  <si>
    <t>EMP - 0657</t>
  </si>
  <si>
    <t>EMP - 0658</t>
  </si>
  <si>
    <t>EMP - 0659</t>
  </si>
  <si>
    <t>EMP - 0660</t>
  </si>
  <si>
    <t>EMP - 0661</t>
  </si>
  <si>
    <t>EMP - 0662</t>
  </si>
  <si>
    <t>EMP - 0663</t>
  </si>
  <si>
    <t>EMP - 0664</t>
  </si>
  <si>
    <t>EMP - 0665</t>
  </si>
  <si>
    <t>EMP - 0666</t>
  </si>
  <si>
    <t>EMP - 0667</t>
  </si>
  <si>
    <t>EMP - 0668</t>
  </si>
  <si>
    <t>EMP - 0669</t>
  </si>
  <si>
    <t>EMP - 0670</t>
  </si>
  <si>
    <t>EMP - 0671</t>
  </si>
  <si>
    <t>EMP - 0672</t>
  </si>
  <si>
    <t>EMP - 0673</t>
  </si>
  <si>
    <t>EMP - 0674</t>
  </si>
  <si>
    <t>EMP - 0675</t>
  </si>
  <si>
    <t>EMP - 0676</t>
  </si>
  <si>
    <t>EMP - 0677</t>
  </si>
  <si>
    <t>EMP - 0678</t>
  </si>
  <si>
    <t>EMP - 0679</t>
  </si>
  <si>
    <t>EMP - 0680</t>
  </si>
  <si>
    <t>EMP - 0681</t>
  </si>
  <si>
    <t>EMP - 0682</t>
  </si>
  <si>
    <t>EMP - 0683</t>
  </si>
  <si>
    <t>EMP - 0684</t>
  </si>
  <si>
    <t>EMP - 0685</t>
  </si>
  <si>
    <t>EMP - 0686</t>
  </si>
  <si>
    <t>EMP - 0687</t>
  </si>
  <si>
    <t>EMP - 0688</t>
  </si>
  <si>
    <t>EMP - 0689</t>
  </si>
  <si>
    <t>EMP - 0690</t>
  </si>
  <si>
    <t>EMP - 0691</t>
  </si>
  <si>
    <t>EMP - 0692</t>
  </si>
  <si>
    <t>EMP - 0693</t>
  </si>
  <si>
    <t>EMP - 0694</t>
  </si>
  <si>
    <t>EMP - 0695</t>
  </si>
  <si>
    <t>EMP - 0696</t>
  </si>
  <si>
    <t>EMP - 0697</t>
  </si>
  <si>
    <t>EMP - 0698</t>
  </si>
  <si>
    <t>EMP - 0699</t>
  </si>
  <si>
    <t>EMP - 0700</t>
  </si>
  <si>
    <t>EMP - 0701</t>
  </si>
  <si>
    <t>EMP - 0702</t>
  </si>
  <si>
    <t>EMP - 0703</t>
  </si>
  <si>
    <t>EMP - 0704</t>
  </si>
  <si>
    <t>EMP - 0705</t>
  </si>
  <si>
    <t>EMP - 0706</t>
  </si>
  <si>
    <t>EMP - 0707</t>
  </si>
  <si>
    <t>EMP - 0708</t>
  </si>
  <si>
    <t>EMP - 0709</t>
  </si>
  <si>
    <t>EMP - 0710</t>
  </si>
  <si>
    <t>EMP - 0711</t>
  </si>
  <si>
    <t>EMP - 0712</t>
  </si>
  <si>
    <t>EMP - 0713</t>
  </si>
  <si>
    <t>EMP - 0714</t>
  </si>
  <si>
    <t>EMP - 0715</t>
  </si>
  <si>
    <t>EMP - 0716</t>
  </si>
  <si>
    <t>EMP - 0717</t>
  </si>
  <si>
    <t>EMP - 0718</t>
  </si>
  <si>
    <t>EMP - 0719</t>
  </si>
  <si>
    <t>EMP - 0720</t>
  </si>
  <si>
    <t>EMP - 0721</t>
  </si>
  <si>
    <t>EMP - 0722</t>
  </si>
  <si>
    <t>EMP - 0723</t>
  </si>
  <si>
    <t>EMP - 0724</t>
  </si>
  <si>
    <t>EMP - 0725</t>
  </si>
  <si>
    <t>EMP - 0726</t>
  </si>
  <si>
    <t>EMP - 0727</t>
  </si>
  <si>
    <t>EMP - 0728</t>
  </si>
  <si>
    <t>EMP - 0729</t>
  </si>
  <si>
    <t>EMP - 0730</t>
  </si>
  <si>
    <t>EMP - 0731</t>
  </si>
  <si>
    <t>EMP - 0732</t>
  </si>
  <si>
    <t>EMP - 0733</t>
  </si>
  <si>
    <t>EMP - 0734</t>
  </si>
  <si>
    <t>EMP - 0735</t>
  </si>
  <si>
    <t>EMP - 0736</t>
  </si>
  <si>
    <t>EMP - 0737</t>
  </si>
  <si>
    <t>EMP - 0738</t>
  </si>
  <si>
    <t>EMP - 0739</t>
  </si>
  <si>
    <t>EMP - 0740</t>
  </si>
  <si>
    <t>EMP - 0741</t>
  </si>
  <si>
    <t>EMP - 0742</t>
  </si>
  <si>
    <t>EMP - 0743</t>
  </si>
  <si>
    <t>EMP - 0744</t>
  </si>
  <si>
    <t>EMP - 0745</t>
  </si>
  <si>
    <t>EMP - 0746</t>
  </si>
  <si>
    <t>EMP - 0747</t>
  </si>
  <si>
    <t>EMP - 0748</t>
  </si>
  <si>
    <t>EMP - 0749</t>
  </si>
  <si>
    <t>EMP - 0750</t>
  </si>
  <si>
    <t>EMP - 0751</t>
  </si>
  <si>
    <t>EMP - 0752</t>
  </si>
  <si>
    <t>EMP - 0753</t>
  </si>
  <si>
    <t>EMP - 0754</t>
  </si>
  <si>
    <t>EMP - 0755</t>
  </si>
  <si>
    <t>EMP - 0756</t>
  </si>
  <si>
    <t>EMP - 0757</t>
  </si>
  <si>
    <t>EMP - 0758</t>
  </si>
  <si>
    <t>EMP - 0759</t>
  </si>
  <si>
    <t>EMP - 0760</t>
  </si>
  <si>
    <t>EMP - 0761</t>
  </si>
  <si>
    <t>EMP - 0762</t>
  </si>
  <si>
    <t>EMP - 0763</t>
  </si>
  <si>
    <t>EMP - 0764</t>
  </si>
  <si>
    <t>EMP - 0765</t>
  </si>
  <si>
    <t>EMP - 0766</t>
  </si>
  <si>
    <t>EMP - 0767</t>
  </si>
  <si>
    <t>EMP - 0768</t>
  </si>
  <si>
    <t>EMP - 0769</t>
  </si>
  <si>
    <t>EMP - 0770</t>
  </si>
  <si>
    <t>EMP - 0771</t>
  </si>
  <si>
    <t>EMP - 0772</t>
  </si>
  <si>
    <t>EMP - 0773</t>
  </si>
  <si>
    <t>EMP - 0774</t>
  </si>
  <si>
    <t>EMP - 0775</t>
  </si>
  <si>
    <t>EMP - 0776</t>
  </si>
  <si>
    <t>EMP - 0777</t>
  </si>
  <si>
    <t>EMP - 0778</t>
  </si>
  <si>
    <t>EMP - 0779</t>
  </si>
  <si>
    <t>EMP - 0780</t>
  </si>
  <si>
    <t>EMP - 0781</t>
  </si>
  <si>
    <t>EMP - 0782</t>
  </si>
  <si>
    <t>EMP - 0783</t>
  </si>
  <si>
    <t>EMP - 0784</t>
  </si>
  <si>
    <t>EMP - 0785</t>
  </si>
  <si>
    <t>EMP - 0786</t>
  </si>
  <si>
    <t>EMP - 0787</t>
  </si>
  <si>
    <t>EMP - 0788</t>
  </si>
  <si>
    <t>EMP - 0789</t>
  </si>
  <si>
    <t>EMP - 0790</t>
  </si>
  <si>
    <t>EMP - 0791</t>
  </si>
  <si>
    <t>EMP - 0792</t>
  </si>
  <si>
    <t>EMP - 0793</t>
  </si>
  <si>
    <t>EMP - 0794</t>
  </si>
  <si>
    <t>EMP - 0795</t>
  </si>
  <si>
    <t>EMP - 0796</t>
  </si>
  <si>
    <t>EMP - 0797</t>
  </si>
  <si>
    <t>EMP - 0798</t>
  </si>
  <si>
    <t>EMP - 0799</t>
  </si>
  <si>
    <t>EMP - 0800</t>
  </si>
  <si>
    <t>EMP - 0801</t>
  </si>
  <si>
    <t>EMP - 0802</t>
  </si>
  <si>
    <t>EMP - 0803</t>
  </si>
  <si>
    <t>EMP - 0804</t>
  </si>
  <si>
    <t>EMP - 0805</t>
  </si>
  <si>
    <t>EMP - 0806</t>
  </si>
  <si>
    <t>EMP - 0807</t>
  </si>
  <si>
    <t>EMP - 0808</t>
  </si>
  <si>
    <t>EMP - 0809</t>
  </si>
  <si>
    <t>EMP - 0810</t>
  </si>
  <si>
    <t>EMP - 0811</t>
  </si>
  <si>
    <t>EMP - 0812</t>
  </si>
  <si>
    <t>EMP - 0813</t>
  </si>
  <si>
    <t>EMP - 0814</t>
  </si>
  <si>
    <t>EMP - 0815</t>
  </si>
  <si>
    <t>EMP - 0816</t>
  </si>
  <si>
    <t>EMP - 0817</t>
  </si>
  <si>
    <t>EMP - 0818</t>
  </si>
  <si>
    <t>EMP - 0819</t>
  </si>
  <si>
    <t>EMP - 0820</t>
  </si>
  <si>
    <t>EMP - 0821</t>
  </si>
  <si>
    <t>EMP - 0822</t>
  </si>
  <si>
    <t>EMP - 0823</t>
  </si>
  <si>
    <t>EMP - 0824</t>
  </si>
  <si>
    <t>EMP - 0825</t>
  </si>
  <si>
    <t>EMP - 0826</t>
  </si>
  <si>
    <t>EMP - 0827</t>
  </si>
  <si>
    <t>EMP - 0828</t>
  </si>
  <si>
    <t>EMP - 0829</t>
  </si>
  <si>
    <t>EMP - 0830</t>
  </si>
  <si>
    <t>EMP - 0831</t>
  </si>
  <si>
    <t>EMP - 0832</t>
  </si>
  <si>
    <t>EMP - 0833</t>
  </si>
  <si>
    <t>EMP - 0834</t>
  </si>
  <si>
    <t>EMP - 0835</t>
  </si>
  <si>
    <t>EMP - 0836</t>
  </si>
  <si>
    <t>EMP - 0837</t>
  </si>
  <si>
    <t>EMP - 0838</t>
  </si>
  <si>
    <t>EMP - 0839</t>
  </si>
  <si>
    <t>EMP - 0840</t>
  </si>
  <si>
    <t>EMP - 0841</t>
  </si>
  <si>
    <t>EMP - 0842</t>
  </si>
  <si>
    <t>EMP - 0843</t>
  </si>
  <si>
    <t>EMP - 0844</t>
  </si>
  <si>
    <t>EMP - 0845</t>
  </si>
  <si>
    <t>EMP - 0846</t>
  </si>
  <si>
    <t>EMP - 0847</t>
  </si>
  <si>
    <t>EMP - 0848</t>
  </si>
  <si>
    <t>EMP - 0849</t>
  </si>
  <si>
    <t>EMP - 0850</t>
  </si>
  <si>
    <t>EMP - 0851</t>
  </si>
  <si>
    <t>EMP - 0852</t>
  </si>
  <si>
    <t>EMP - 0853</t>
  </si>
  <si>
    <t>EMP - 0854</t>
  </si>
  <si>
    <t>EMP - 0855</t>
  </si>
  <si>
    <t>EMP - 0856</t>
  </si>
  <si>
    <t>EMP - 0857</t>
  </si>
  <si>
    <t>EMP - 0858</t>
  </si>
  <si>
    <t>EMP - 0859</t>
  </si>
  <si>
    <t>EMP - 0860</t>
  </si>
  <si>
    <t>EMP - 0861</t>
  </si>
  <si>
    <t>EMP - 0862</t>
  </si>
  <si>
    <t>EMP - 0863</t>
  </si>
  <si>
    <t>EMP - 0864</t>
  </si>
  <si>
    <t>EMP - 0865</t>
  </si>
  <si>
    <t>EMP - 0866</t>
  </si>
  <si>
    <t>EMP - 0867</t>
  </si>
  <si>
    <t>EMP - 0868</t>
  </si>
  <si>
    <t>EMP - 0869</t>
  </si>
  <si>
    <t>EMP - 0870</t>
  </si>
  <si>
    <t>EMP - 0871</t>
  </si>
  <si>
    <t>EMP - 0872</t>
  </si>
  <si>
    <t>EMP - 0873</t>
  </si>
  <si>
    <t>EMP - 0874</t>
  </si>
  <si>
    <t>EMP - 0875</t>
  </si>
  <si>
    <t>EMP - 0876</t>
  </si>
  <si>
    <t>EMP - 0877</t>
  </si>
  <si>
    <t>EMP - 0878</t>
  </si>
  <si>
    <t>EMP - 0879</t>
  </si>
  <si>
    <t>EMP - 0880</t>
  </si>
  <si>
    <t>EMP - 0881</t>
  </si>
  <si>
    <t>EMP - 0882</t>
  </si>
  <si>
    <t>EMP - 0883</t>
  </si>
  <si>
    <t>EMP - 0884</t>
  </si>
  <si>
    <t>EMP - 0885</t>
  </si>
  <si>
    <t>EMP - 0886</t>
  </si>
  <si>
    <t>EMP - 0887</t>
  </si>
  <si>
    <t>EMP - 0888</t>
  </si>
  <si>
    <t>EMP - 0889</t>
  </si>
  <si>
    <t>EMP - 0890</t>
  </si>
  <si>
    <t>EMP - 0891</t>
  </si>
  <si>
    <t>EMP - 0892</t>
  </si>
  <si>
    <t>EMP - 0893</t>
  </si>
  <si>
    <t>EMP - 0894</t>
  </si>
  <si>
    <t>EMP - 0895</t>
  </si>
  <si>
    <t>EMP - 0896</t>
  </si>
  <si>
    <t>EMP - 0897</t>
  </si>
  <si>
    <t>EMP - 0898</t>
  </si>
  <si>
    <t>EMP - 0899</t>
  </si>
  <si>
    <t>EMP - 0900</t>
  </si>
  <si>
    <t>EMP - 0901</t>
  </si>
  <si>
    <t>EMP - 0902</t>
  </si>
  <si>
    <t>EMP - 0903</t>
  </si>
  <si>
    <t>EMP - 0904</t>
  </si>
  <si>
    <t>EMP - 0905</t>
  </si>
  <si>
    <t>EMP - 0906</t>
  </si>
  <si>
    <t>EMP - 0907</t>
  </si>
  <si>
    <t>EMP - 0908</t>
  </si>
  <si>
    <t>EMP - 0909</t>
  </si>
  <si>
    <t>EMP - 0910</t>
  </si>
  <si>
    <t>EMP - 0911</t>
  </si>
  <si>
    <t>EMP - 0912</t>
  </si>
  <si>
    <t>EMP - 0913</t>
  </si>
  <si>
    <t>EMP - 0914</t>
  </si>
  <si>
    <t>EMP - 0915</t>
  </si>
  <si>
    <t>EMP - 0916</t>
  </si>
  <si>
    <t>EMP - 0917</t>
  </si>
  <si>
    <t>EMP - 0918</t>
  </si>
  <si>
    <t>EMP - 0919</t>
  </si>
  <si>
    <t>EMP - 0920</t>
  </si>
  <si>
    <t>EMP - 0921</t>
  </si>
  <si>
    <t>EMP - 0922</t>
  </si>
  <si>
    <t>EMP - 0923</t>
  </si>
  <si>
    <t>EMP - 0924</t>
  </si>
  <si>
    <t>EMP - 0925</t>
  </si>
  <si>
    <t>EMP - 0926</t>
  </si>
  <si>
    <t>EMP - 0927</t>
  </si>
  <si>
    <t>EMP - 0928</t>
  </si>
  <si>
    <t>EMP - 0929</t>
  </si>
  <si>
    <t>EMP - 0930</t>
  </si>
  <si>
    <t>EMP - 0931</t>
  </si>
  <si>
    <t>EMP - 0932</t>
  </si>
  <si>
    <t>EMP - 0933</t>
  </si>
  <si>
    <t>EMP - 0934</t>
  </si>
  <si>
    <t>EMP - 0935</t>
  </si>
  <si>
    <t>EMP - 0936</t>
  </si>
  <si>
    <t>EMP - 0937</t>
  </si>
  <si>
    <t>EMP - 0938</t>
  </si>
  <si>
    <t>EMP - 0939</t>
  </si>
  <si>
    <t>EMP - 0940</t>
  </si>
  <si>
    <t>EMP - 0941</t>
  </si>
  <si>
    <t>EMP - 0942</t>
  </si>
  <si>
    <t>EMP - 0943</t>
  </si>
  <si>
    <t>EMP - 0944</t>
  </si>
  <si>
    <t>EMP - 0945</t>
  </si>
  <si>
    <t>EMP - 0946</t>
  </si>
  <si>
    <t>EMP - 0947</t>
  </si>
  <si>
    <t>EMP - 0948</t>
  </si>
  <si>
    <t>EMP - 0949</t>
  </si>
  <si>
    <t>EMP - 0950</t>
  </si>
  <si>
    <t>EMP - 0951</t>
  </si>
  <si>
    <t>EMP - 0952</t>
  </si>
  <si>
    <t>EMP - 0953</t>
  </si>
  <si>
    <t>EMP - 0954</t>
  </si>
  <si>
    <t>EMP - 0955</t>
  </si>
  <si>
    <t>EMP - 0956</t>
  </si>
  <si>
    <t>EMP - 0957</t>
  </si>
  <si>
    <t>EMP - 0958</t>
  </si>
  <si>
    <t>EMP - 0959</t>
  </si>
  <si>
    <t>EMP - 0960</t>
  </si>
  <si>
    <t>EMP - 0961</t>
  </si>
  <si>
    <t>EMP - 0962</t>
  </si>
  <si>
    <t>EMP - 0963</t>
  </si>
  <si>
    <t>EMP - 0964</t>
  </si>
  <si>
    <t>EMP - 0965</t>
  </si>
  <si>
    <t>EMP - 0966</t>
  </si>
  <si>
    <t>EMP - 0967</t>
  </si>
  <si>
    <t>EMP - 0968</t>
  </si>
  <si>
    <t>EMP - 0969</t>
  </si>
  <si>
    <t>EMP - 0970</t>
  </si>
  <si>
    <t>EMP - 0971</t>
  </si>
  <si>
    <t>EMP - 0972</t>
  </si>
  <si>
    <t>EMP - 0973</t>
  </si>
  <si>
    <t>EMP - 0974</t>
  </si>
  <si>
    <t>EMP - 0975</t>
  </si>
  <si>
    <t>EMP - 0976</t>
  </si>
  <si>
    <t>EMP - 0977</t>
  </si>
  <si>
    <t>EMP - 0978</t>
  </si>
  <si>
    <t>EMP - 0979</t>
  </si>
  <si>
    <t>EMP - 0980</t>
  </si>
  <si>
    <t>EMP - 0981</t>
  </si>
  <si>
    <t>EMP - 0982</t>
  </si>
  <si>
    <t>EMP - 0983</t>
  </si>
  <si>
    <t>EMP - 0984</t>
  </si>
  <si>
    <t>EMP - 0985</t>
  </si>
  <si>
    <t>EMP - 0986</t>
  </si>
  <si>
    <t>EMP - 0987</t>
  </si>
  <si>
    <t>EMP - 0988</t>
  </si>
  <si>
    <t>EMP - 0989</t>
  </si>
  <si>
    <t>EMP - 0990</t>
  </si>
  <si>
    <t>EMP - 0991</t>
  </si>
  <si>
    <t>EMP - 0992</t>
  </si>
  <si>
    <t>EMP - 0993</t>
  </si>
  <si>
    <t>EMP - 0994</t>
  </si>
  <si>
    <t>EMP - 0995</t>
  </si>
  <si>
    <t>EMP - 0996</t>
  </si>
  <si>
    <t>EMP - 0997</t>
  </si>
  <si>
    <t>EMP - 0998</t>
  </si>
  <si>
    <t>EMP - 0999</t>
  </si>
  <si>
    <t>EMP - 1000</t>
  </si>
  <si>
    <t>Column Labels</t>
  </si>
  <si>
    <t>Grand Total</t>
  </si>
  <si>
    <t>Row Labels</t>
  </si>
  <si>
    <t>Jan</t>
  </si>
  <si>
    <t>Feb</t>
  </si>
  <si>
    <t>Mar</t>
  </si>
  <si>
    <t>Apr</t>
  </si>
  <si>
    <t>May</t>
  </si>
  <si>
    <t>Jun</t>
  </si>
  <si>
    <t>Jul</t>
  </si>
  <si>
    <t>Aug</t>
  </si>
  <si>
    <t>Sep</t>
  </si>
  <si>
    <t>Oct</t>
  </si>
  <si>
    <t>Nov</t>
  </si>
  <si>
    <t>Dec</t>
  </si>
  <si>
    <t>Sum of Amount</t>
  </si>
  <si>
    <t>Dep Short</t>
  </si>
  <si>
    <t>Active</t>
  </si>
  <si>
    <t>Expense Desc.</t>
  </si>
  <si>
    <t>Total Expenses</t>
  </si>
  <si>
    <t>Monthly Expenses</t>
  </si>
  <si>
    <t>Dep</t>
  </si>
  <si>
    <t>sales</t>
  </si>
  <si>
    <t>Total Resigns</t>
  </si>
  <si>
    <t>Turnover Ratio</t>
  </si>
  <si>
    <t>Expenses by Department</t>
  </si>
  <si>
    <t>Scroll bar link</t>
  </si>
  <si>
    <t>Adjusted Value</t>
  </si>
  <si>
    <t>Total HC</t>
  </si>
  <si>
    <t>Net HC</t>
  </si>
  <si>
    <t>Expense Breakdown</t>
  </si>
  <si>
    <t>HR Dashboard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</si>
</sst>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_-* #,##0_-;_-* #,##0\-;_-* &quot;-&quot;??_-;_-@_-"/>
    <numFmt numFmtId="166" formatCode="0.0%"/>
  </numFmts>
  <fonts count="5" x14ac:knownFonts="1">
    <font>
      <sz val="11"/>
      <color theme="1"/>
      <name val="Calibri"/>
      <family val="2"/>
      <scheme val="minor"/>
    </font>
    <font>
      <sz val="11"/>
      <color theme="1"/>
      <name val="Calibri"/>
      <family val="2"/>
      <charset val="178"/>
      <scheme val="minor"/>
    </font>
    <font>
      <sz val="11"/>
      <color theme="1"/>
      <name val="Calibri"/>
      <family val="2"/>
      <scheme val="minor"/>
    </font>
    <font>
      <b/>
      <sz val="11"/>
      <color theme="1"/>
      <name val="Calibri"/>
      <family val="2"/>
      <scheme val="minor"/>
    </font>
    <font>
      <b/>
      <sz val="18"/>
      <color theme="0"/>
      <name val="Segoe UI"/>
      <family val="2"/>
    </font>
  </fonts>
  <fills count="6">
    <fill>
      <patternFill patternType="none"/>
    </fill>
    <fill>
      <patternFill patternType="gray125"/>
    </fill>
    <fill>
      <patternFill patternType="solid">
        <fgColor rgb="FFCCFFCC"/>
        <bgColor indexed="64"/>
      </patternFill>
    </fill>
    <fill>
      <patternFill patternType="solid">
        <fgColor rgb="FF00B050"/>
        <bgColor indexed="64"/>
      </patternFill>
    </fill>
    <fill>
      <patternFill patternType="solid">
        <fgColor theme="3"/>
        <bgColor indexed="64"/>
      </patternFill>
    </fill>
    <fill>
      <patternFill patternType="solid">
        <fgColor theme="4" tint="0.59999389629810485"/>
        <bgColor indexed="64"/>
      </patternFill>
    </fill>
  </fills>
  <borders count="3">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2" fillId="0" borderId="0" applyFont="0" applyFill="0" applyBorder="0" applyAlignment="0" applyProtection="0"/>
    <xf numFmtId="9" fontId="2" fillId="0" borderId="0" applyFont="0" applyFill="0" applyBorder="0" applyAlignment="0" applyProtection="0"/>
    <xf numFmtId="0" fontId="1" fillId="0" borderId="0"/>
  </cellStyleXfs>
  <cellXfs count="22">
    <xf numFmtId="0" fontId="0" fillId="0" borderId="0" xfId="0"/>
    <xf numFmtId="0" fontId="0" fillId="0" borderId="0" xfId="0" applyBorder="1"/>
    <xf numFmtId="0" fontId="0" fillId="0" borderId="0" xfId="0" applyFont="1" applyBorder="1"/>
    <xf numFmtId="0" fontId="0" fillId="0" borderId="1" xfId="0"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165" fontId="0" fillId="0" borderId="0" xfId="0" applyNumberFormat="1"/>
    <xf numFmtId="0" fontId="0" fillId="2" borderId="2" xfId="0" applyFill="1" applyBorder="1"/>
    <xf numFmtId="0" fontId="0" fillId="3" borderId="0" xfId="0" applyFill="1"/>
    <xf numFmtId="14" fontId="0" fillId="0" borderId="0" xfId="0" applyNumberFormat="1"/>
    <xf numFmtId="165" fontId="0" fillId="2" borderId="2" xfId="1" applyNumberFormat="1" applyFont="1" applyFill="1" applyBorder="1"/>
    <xf numFmtId="0" fontId="3" fillId="0" borderId="0" xfId="0" applyFont="1" applyAlignment="1">
      <alignment horizontal="center"/>
    </xf>
    <xf numFmtId="166" fontId="0" fillId="0" borderId="0" xfId="2" applyNumberFormat="1" applyFont="1"/>
    <xf numFmtId="0" fontId="3" fillId="0" borderId="0" xfId="0" applyFont="1"/>
    <xf numFmtId="14" fontId="0" fillId="0" borderId="0" xfId="0" applyNumberFormat="1" applyFont="1" applyAlignment="1">
      <alignment horizontal="left"/>
    </xf>
    <xf numFmtId="0" fontId="0" fillId="0" borderId="0" xfId="0" applyNumberFormat="1"/>
    <xf numFmtId="165" fontId="0" fillId="0" borderId="0" xfId="1" applyNumberFormat="1" applyFont="1"/>
    <xf numFmtId="0" fontId="0" fillId="4" borderId="0" xfId="0" applyFill="1"/>
    <xf numFmtId="0" fontId="0" fillId="5" borderId="0" xfId="0" applyFill="1"/>
    <xf numFmtId="165" fontId="0" fillId="2" borderId="0" xfId="0" applyNumberFormat="1" applyFill="1"/>
    <xf numFmtId="0" fontId="4" fillId="4" borderId="0" xfId="0" applyFont="1" applyFill="1" applyAlignment="1">
      <alignment horizontal="left" vertical="center"/>
    </xf>
  </cellXfs>
  <cellStyles count="4">
    <cellStyle name="Comma" xfId="1" builtinId="3"/>
    <cellStyle name="Normal" xfId="0" builtinId="0"/>
    <cellStyle name="Normal 2 2" xfId="3"/>
    <cellStyle name="Percent" xfId="2" builtinId="5"/>
  </cellStyles>
  <dxfs count="22">
    <dxf>
      <numFmt numFmtId="165" formatCode="_-* #,##0_-;_-* #,##0\-;_-* &quot;-&quot;??_-;_-@_-"/>
    </dxf>
    <dxf>
      <numFmt numFmtId="167" formatCode="_-* #,##0.0_-;_-* #,##0.0\-;_-* &quot;-&quot;??_-;_-@_-"/>
    </dxf>
    <dxf>
      <numFmt numFmtId="164" formatCode="_-* #,##0.00_-;_-* #,##0.00\-;_-* &quot;-&quot;??_-;_-@_-"/>
    </dxf>
    <dxf>
      <numFmt numFmtId="165" formatCode="_-* #,##0_-;_-* #,##0\-;_-* &quot;-&quot;??_-;_-@_-"/>
    </dxf>
    <dxf>
      <numFmt numFmtId="167" formatCode="_-* #,##0.0_-;_-* #,##0.0\-;_-* &quot;-&quot;??_-;_-@_-"/>
    </dxf>
    <dxf>
      <numFmt numFmtId="164" formatCode="_-* #,##0.00_-;_-* #,##0.00\-;_-* &quot;-&quot;??_-;_-@_-"/>
    </dxf>
    <dxf>
      <numFmt numFmtId="165" formatCode="_-* #,##0_-;_-* #,##0\-;_-* &quot;-&quot;??_-;_-@_-"/>
    </dxf>
    <dxf>
      <numFmt numFmtId="167" formatCode="_-* #,##0.0_-;_-* #,##0.0\-;_-* &quot;-&quot;??_-;_-@_-"/>
    </dxf>
    <dxf>
      <numFmt numFmtId="164" formatCode="_-* #,##0.00_-;_-* #,##0.00\-;_-* &quot;-&quot;??_-;_-@_-"/>
    </dxf>
    <dxf>
      <numFmt numFmtId="0" formatCode="General"/>
    </dxf>
    <dxf>
      <numFmt numFmtId="0" formatCode="General"/>
    </dxf>
    <dxf>
      <numFmt numFmtId="0" formatCode="General"/>
    </dxf>
    <dxf>
      <numFmt numFmtId="0" formatCode="General"/>
    </dxf>
    <dxf>
      <numFmt numFmtId="168" formatCode="dd/mm/yyyy"/>
    </dxf>
    <dxf>
      <numFmt numFmtId="168" formatCode="dd/mm/yyyy"/>
    </dxf>
    <dxf>
      <numFmt numFmtId="168" formatCode="dd/mm/yyyy"/>
    </dxf>
    <dxf>
      <fill>
        <patternFill patternType="solid">
          <fgColor indexed="64"/>
          <bgColor rgb="FF00B050"/>
        </patternFill>
      </fill>
    </dxf>
    <dxf>
      <numFmt numFmtId="165" formatCode="_-* #,##0_-;_-* #,##0\-;_-* &quot;-&quot;??_-;_-@_-"/>
    </dxf>
    <dxf>
      <numFmt numFmtId="168" formatCode="dd/mm/yyyy"/>
    </dxf>
    <dxf>
      <font>
        <b/>
        <i val="0"/>
        <strike val="0"/>
        <condense val="0"/>
        <extend val="0"/>
        <outline val="0"/>
        <shadow val="0"/>
        <u val="none"/>
        <vertAlign val="baseline"/>
        <sz val="11"/>
        <color theme="1"/>
        <name val="Arial"/>
        <scheme val="minor"/>
      </font>
    </dxf>
    <dxf>
      <font>
        <b/>
        <i val="0"/>
        <color theme="1"/>
      </font>
      <fill>
        <patternFill patternType="none">
          <bgColor auto="1"/>
        </patternFill>
      </fill>
      <border>
        <bottom style="thin">
          <color theme="1"/>
        </bottom>
        <vertical/>
        <horizontal/>
      </border>
    </dxf>
    <dxf>
      <font>
        <sz val="9"/>
        <color theme="1"/>
      </font>
      <fill>
        <patternFill patternType="none">
          <bgColor auto="1"/>
        </patternFill>
      </fill>
      <border diagonalUp="0" diagonalDown="0">
        <left/>
        <right/>
        <top/>
        <bottom/>
        <vertical/>
        <horizontal/>
      </border>
    </dxf>
  </dxfs>
  <tableStyles count="1" defaultTableStyle="TableStyleMedium2" defaultPivotStyle="PivotStyleMedium9">
    <tableStyle name="SmallStyle" pivot="0" table="0" count="10">
      <tableStyleElement type="wholeTable" dxfId="21"/>
      <tableStyleElement type="headerRow" dxfId="20"/>
    </tableStyle>
  </tableStyles>
  <colors>
    <mruColors>
      <color rgb="FFCCFFC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auto="1"/>
          </font>
          <fill>
            <patternFill>
              <bgColor theme="4" tint="0.7999816888943144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mall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Dashboard.xlsx]Calculation!PivotTable5</c:name>
    <c:fmtId val="2"/>
  </c:pivotSource>
  <c:chart>
    <c:title>
      <c:tx>
        <c:strRef>
          <c:f>Calculation!$D$2</c:f>
          <c:strCache>
            <c:ptCount val="1"/>
            <c:pt idx="0">
              <c:v>Monthly Expenses</c:v>
            </c:pt>
          </c:strCache>
        </c:strRef>
      </c:tx>
      <c:layout>
        <c:manualLayout>
          <c:xMode val="edge"/>
          <c:yMode val="edge"/>
          <c:x val="1.607222222222226E-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5.174074074074074E-2"/>
          <c:y val="9.1080802399700039E-2"/>
          <c:w val="0.94825925925925925"/>
          <c:h val="0.82466789865552537"/>
        </c:manualLayout>
      </c:layout>
      <c:barChart>
        <c:barDir val="col"/>
        <c:grouping val="clustered"/>
        <c:varyColors val="0"/>
        <c:ser>
          <c:idx val="0"/>
          <c:order val="0"/>
          <c:tx>
            <c:strRef>
              <c:f>Calculation!$D$2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Calculation!$D$2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Calculation!$D$2</c:f>
              <c:numCache>
                <c:formatCode>_-* #,##0_-;_-* #,##0\-;_-* "-"??_-;_-@_-</c:formatCode>
                <c:ptCount val="12"/>
                <c:pt idx="0">
                  <c:v>897181.40000000014</c:v>
                </c:pt>
                <c:pt idx="1">
                  <c:v>906804.50000000047</c:v>
                </c:pt>
                <c:pt idx="2">
                  <c:v>837566.30000000028</c:v>
                </c:pt>
                <c:pt idx="3">
                  <c:v>870244.60000000009</c:v>
                </c:pt>
                <c:pt idx="4">
                  <c:v>855934.00000000012</c:v>
                </c:pt>
                <c:pt idx="5">
                  <c:v>897141.99999999977</c:v>
                </c:pt>
                <c:pt idx="6">
                  <c:v>860984.20000000007</c:v>
                </c:pt>
                <c:pt idx="7">
                  <c:v>897632.59999999963</c:v>
                </c:pt>
                <c:pt idx="8">
                  <c:v>896188.70000000007</c:v>
                </c:pt>
                <c:pt idx="9">
                  <c:v>881314.9</c:v>
                </c:pt>
                <c:pt idx="10">
                  <c:v>895227.2</c:v>
                </c:pt>
                <c:pt idx="11">
                  <c:v>902006.30000000016</c:v>
                </c:pt>
              </c:numCache>
            </c:numRef>
          </c:val>
          <c:extLst xmlns:c16r2="http://schemas.microsoft.com/office/drawing/2015/06/chart">
            <c:ext xmlns:c16="http://schemas.microsoft.com/office/drawing/2014/chart" uri="{C3380CC4-5D6E-409C-BE32-E72D297353CC}">
              <c16:uniqueId val="{00000000-6DFB-4AFE-A5B1-9F25222C2E4B}"/>
            </c:ext>
          </c:extLst>
        </c:ser>
        <c:dLbls>
          <c:dLblPos val="outEnd"/>
          <c:showLegendKey val="0"/>
          <c:showVal val="1"/>
          <c:showCatName val="0"/>
          <c:showSerName val="0"/>
          <c:showPercent val="0"/>
          <c:showBubbleSize val="0"/>
        </c:dLbls>
        <c:gapWidth val="75"/>
        <c:overlap val="-27"/>
        <c:axId val="349925456"/>
        <c:axId val="349923104"/>
      </c:barChart>
      <c:catAx>
        <c:axId val="34992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923104"/>
        <c:crosses val="autoZero"/>
        <c:auto val="1"/>
        <c:lblAlgn val="ctr"/>
        <c:lblOffset val="100"/>
        <c:noMultiLvlLbl val="0"/>
      </c:catAx>
      <c:valAx>
        <c:axId val="349923104"/>
        <c:scaling>
          <c:orientation val="minMax"/>
        </c:scaling>
        <c:delete val="1"/>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349925456"/>
        <c:crosses val="autoZero"/>
        <c:crossBetween val="between"/>
        <c:dispUnits>
          <c:builtInUnit val="thousands"/>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Dashboard.xlsx]Calculation!PivotTable6</c:name>
    <c:fmtId val="2"/>
  </c:pivotSource>
  <c:chart>
    <c:title>
      <c:tx>
        <c:strRef>
          <c:f>Calculation!$D$20</c:f>
          <c:strCache>
            <c:ptCount val="1"/>
            <c:pt idx="0">
              <c:v>Expenses by Department</c:v>
            </c:pt>
          </c:strCache>
        </c:strRef>
      </c:tx>
      <c:layout>
        <c:manualLayout>
          <c:xMode val="edge"/>
          <c:yMode val="edge"/>
          <c:x val="1.3140604467805396E-3"/>
          <c:y val="0"/>
        </c:manualLayout>
      </c:layout>
      <c:overlay val="1"/>
      <c:spPr>
        <a:noFill/>
        <a:ln>
          <a:noFill/>
        </a:ln>
        <a:effectLst/>
      </c:spPr>
      <c:txPr>
        <a:bodyPr rot="0" spcFirstLastPara="1" vertOverflow="ellipsis" vert="horz" wrap="square" anchor="ctr" anchorCtr="1"/>
        <a:lstStyle/>
        <a:p>
          <a:pPr>
            <a:defRPr sz="1400" b="1"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8.6047333767904507E-2"/>
          <c:y val="8.4680549144571876E-2"/>
          <c:w val="0.90300216250892418"/>
          <c:h val="0.9153194508554281"/>
        </c:manualLayout>
      </c:layout>
      <c:barChart>
        <c:barDir val="bar"/>
        <c:grouping val="clustered"/>
        <c:varyColors val="0"/>
        <c:ser>
          <c:idx val="0"/>
          <c:order val="0"/>
          <c:tx>
            <c:strRef>
              <c:f>Calculation!$D$20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Calculation!$D$20</c:f>
              <c:strCache>
                <c:ptCount val="11"/>
                <c:pt idx="0">
                  <c:v>LGL</c:v>
                </c:pt>
                <c:pt idx="1">
                  <c:v>LOG</c:v>
                </c:pt>
                <c:pt idx="2">
                  <c:v>ITC</c:v>
                </c:pt>
                <c:pt idx="3">
                  <c:v>AFS</c:v>
                </c:pt>
                <c:pt idx="4">
                  <c:v>HRM</c:v>
                </c:pt>
                <c:pt idx="5">
                  <c:v>FIN</c:v>
                </c:pt>
                <c:pt idx="6">
                  <c:v>BRD</c:v>
                </c:pt>
                <c:pt idx="7">
                  <c:v>SLS</c:v>
                </c:pt>
                <c:pt idx="8">
                  <c:v>ADM</c:v>
                </c:pt>
                <c:pt idx="9">
                  <c:v>ACC</c:v>
                </c:pt>
                <c:pt idx="10">
                  <c:v>RTL</c:v>
                </c:pt>
              </c:strCache>
            </c:strRef>
          </c:cat>
          <c:val>
            <c:numRef>
              <c:f>Calculation!$D$20</c:f>
              <c:numCache>
                <c:formatCode>_-* #,##0_-;_-* #,##0\-;_-* "-"??_-;_-@_-</c:formatCode>
                <c:ptCount val="11"/>
                <c:pt idx="0">
                  <c:v>97693.999999999985</c:v>
                </c:pt>
                <c:pt idx="1">
                  <c:v>101555.2</c:v>
                </c:pt>
                <c:pt idx="2">
                  <c:v>105757.20000000001</c:v>
                </c:pt>
                <c:pt idx="3">
                  <c:v>106475.60000000002</c:v>
                </c:pt>
                <c:pt idx="4">
                  <c:v>107135.59999999999</c:v>
                </c:pt>
                <c:pt idx="5">
                  <c:v>508860.4</c:v>
                </c:pt>
                <c:pt idx="6">
                  <c:v>655357.79999999981</c:v>
                </c:pt>
                <c:pt idx="7">
                  <c:v>1359820.9999999998</c:v>
                </c:pt>
                <c:pt idx="8">
                  <c:v>1852244.5999999999</c:v>
                </c:pt>
                <c:pt idx="9">
                  <c:v>1898108.8</c:v>
                </c:pt>
                <c:pt idx="10">
                  <c:v>3805216.5</c:v>
                </c:pt>
              </c:numCache>
            </c:numRef>
          </c:val>
          <c:extLst xmlns:c16r2="http://schemas.microsoft.com/office/drawing/2015/06/chart">
            <c:ext xmlns:c16="http://schemas.microsoft.com/office/drawing/2014/chart" uri="{C3380CC4-5D6E-409C-BE32-E72D297353CC}">
              <c16:uniqueId val="{00000000-6803-4491-B97C-4C9108171828}"/>
            </c:ext>
          </c:extLst>
        </c:ser>
        <c:dLbls>
          <c:dLblPos val="outEnd"/>
          <c:showLegendKey val="0"/>
          <c:showVal val="1"/>
          <c:showCatName val="0"/>
          <c:showSerName val="0"/>
          <c:showPercent val="0"/>
          <c:showBubbleSize val="0"/>
        </c:dLbls>
        <c:gapWidth val="182"/>
        <c:axId val="349928200"/>
        <c:axId val="349922712"/>
      </c:barChart>
      <c:catAx>
        <c:axId val="349928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922712"/>
        <c:crosses val="autoZero"/>
        <c:auto val="1"/>
        <c:lblAlgn val="ctr"/>
        <c:lblOffset val="100"/>
        <c:noMultiLvlLbl val="0"/>
      </c:catAx>
      <c:valAx>
        <c:axId val="349922712"/>
        <c:scaling>
          <c:orientation val="minMax"/>
        </c:scaling>
        <c:delete val="1"/>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349928200"/>
        <c:crosses val="autoZero"/>
        <c:crossBetween val="between"/>
        <c:dispUnits>
          <c:builtInUnit val="thousands"/>
        </c:dispUnits>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Calculation!$H$19</c:f>
          <c:strCache>
            <c:ptCount val="1"/>
            <c:pt idx="0">
              <c:v>Expense Breakdown</c:v>
            </c:pt>
          </c:strCache>
        </c:strRef>
      </c:tx>
      <c:layout>
        <c:manualLayout>
          <c:xMode val="edge"/>
          <c:yMode val="edge"/>
          <c:x val="1.7641657405436933E-3"/>
          <c:y val="1.5119047619047619E-2"/>
        </c:manualLayout>
      </c:layout>
      <c:overlay val="1"/>
      <c:spPr>
        <a:solidFill>
          <a:schemeClr val="bg1"/>
        </a:solidFill>
        <a:ln>
          <a:noFill/>
        </a:ln>
        <a:effectLst/>
      </c:spPr>
      <c:txPr>
        <a:bodyPr rot="0" spcFirstLastPara="1" vertOverflow="ellipsis" vert="horz" wrap="square" anchor="ctr" anchorCtr="1"/>
        <a:lstStyle/>
        <a:p>
          <a:pPr>
            <a:defRPr sz="1400" b="1" i="0" u="none" strike="noStrike" kern="1200" spc="0" baseline="0">
              <a:solidFill>
                <a:schemeClr val="bg1">
                  <a:lumMod val="50000"/>
                </a:schemeClr>
              </a:solidFill>
              <a:latin typeface="+mn-lt"/>
              <a:ea typeface="+mn-ea"/>
              <a:cs typeface="+mn-cs"/>
            </a:defRPr>
          </a:pPr>
          <a:endParaRPr lang="en-US"/>
        </a:p>
      </c:txPr>
    </c:title>
    <c:autoTitleDeleted val="0"/>
    <c:plotArea>
      <c:layout>
        <c:manualLayout>
          <c:layoutTarget val="inner"/>
          <c:xMode val="edge"/>
          <c:yMode val="edge"/>
          <c:x val="0.23210553072757797"/>
          <c:y val="0.11087301587301587"/>
          <c:w val="0.767894469272422"/>
          <c:h val="0.8891269841269841"/>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Calculation!$G$20:$G$25</c:f>
              <c:strCache>
                <c:ptCount val="6"/>
                <c:pt idx="0">
                  <c:v>Training</c:v>
                </c:pt>
                <c:pt idx="1">
                  <c:v>Social Insurance</c:v>
                </c:pt>
                <c:pt idx="2">
                  <c:v>Overtime</c:v>
                </c:pt>
                <c:pt idx="3">
                  <c:v>Medical Insurance</c:v>
                </c:pt>
                <c:pt idx="4">
                  <c:v>Variable Salaries</c:v>
                </c:pt>
                <c:pt idx="5">
                  <c:v>Fixed Salaries</c:v>
                </c:pt>
              </c:strCache>
            </c:strRef>
          </c:cat>
          <c:val>
            <c:numRef>
              <c:f>Calculation!$H$20:$H$25</c:f>
              <c:numCache>
                <c:formatCode>_-* #,##0_-;_-* #,##0\-;_-* "-"??_-;_-@_-</c:formatCode>
                <c:ptCount val="6"/>
                <c:pt idx="0">
                  <c:v>588237</c:v>
                </c:pt>
                <c:pt idx="1">
                  <c:v>596673</c:v>
                </c:pt>
                <c:pt idx="2">
                  <c:v>837620.3</c:v>
                </c:pt>
                <c:pt idx="3">
                  <c:v>1216520</c:v>
                </c:pt>
                <c:pt idx="4">
                  <c:v>1643809.4000000001</c:v>
                </c:pt>
                <c:pt idx="5">
                  <c:v>5715367</c:v>
                </c:pt>
              </c:numCache>
            </c:numRef>
          </c:val>
          <c:extLst xmlns:c16r2="http://schemas.microsoft.com/office/drawing/2015/06/chart">
            <c:ext xmlns:c16="http://schemas.microsoft.com/office/drawing/2014/chart" uri="{C3380CC4-5D6E-409C-BE32-E72D297353CC}">
              <c16:uniqueId val="{00000000-4121-4DEE-A16B-582F7931A305}"/>
            </c:ext>
          </c:extLst>
        </c:ser>
        <c:ser>
          <c:idx val="1"/>
          <c:order val="1"/>
          <c:spPr>
            <a:solidFill>
              <a:schemeClr val="accent2"/>
            </a:solidFill>
            <a:ln>
              <a:noFill/>
            </a:ln>
            <a:effectLst/>
          </c:spPr>
          <c:invertIfNegative val="0"/>
          <c:cat>
            <c:strRef>
              <c:f>Calculation!$G$20:$G$25</c:f>
              <c:strCache>
                <c:ptCount val="6"/>
                <c:pt idx="0">
                  <c:v>Training</c:v>
                </c:pt>
                <c:pt idx="1">
                  <c:v>Social Insurance</c:v>
                </c:pt>
                <c:pt idx="2">
                  <c:v>Overtime</c:v>
                </c:pt>
                <c:pt idx="3">
                  <c:v>Medical Insurance</c:v>
                </c:pt>
                <c:pt idx="4">
                  <c:v>Variable Salaries</c:v>
                </c:pt>
                <c:pt idx="5">
                  <c:v>Fixed Salaries</c:v>
                </c:pt>
              </c:strCache>
            </c:strRef>
          </c:cat>
          <c:val>
            <c:numRef>
              <c:f>Calculation!$I$20:$I$25</c:f>
              <c:numCache>
                <c:formatCode>_-* #,##0_-;_-* #,##0\-;_-* "-"??_-;_-@_-</c:formatCode>
                <c:ptCount val="6"/>
                <c:pt idx="0">
                  <c:v>0</c:v>
                </c:pt>
                <c:pt idx="1">
                  <c:v>0</c:v>
                </c:pt>
                <c:pt idx="2">
                  <c:v>0</c:v>
                </c:pt>
                <c:pt idx="3">
                  <c:v>0</c:v>
                </c:pt>
                <c:pt idx="4">
                  <c:v>1643809.4000000001</c:v>
                </c:pt>
                <c:pt idx="5">
                  <c:v>0</c:v>
                </c:pt>
              </c:numCache>
            </c:numRef>
          </c:val>
          <c:extLst xmlns:c16r2="http://schemas.microsoft.com/office/drawing/2015/06/chart">
            <c:ext xmlns:c16="http://schemas.microsoft.com/office/drawing/2014/chart" uri="{C3380CC4-5D6E-409C-BE32-E72D297353CC}">
              <c16:uniqueId val="{00000001-4121-4DEE-A16B-582F7931A305}"/>
            </c:ext>
          </c:extLst>
        </c:ser>
        <c:dLbls>
          <c:showLegendKey val="0"/>
          <c:showVal val="0"/>
          <c:showCatName val="0"/>
          <c:showSerName val="0"/>
          <c:showPercent val="0"/>
          <c:showBubbleSize val="0"/>
        </c:dLbls>
        <c:gapWidth val="219"/>
        <c:overlap val="100"/>
        <c:axId val="349927808"/>
        <c:axId val="349926240"/>
      </c:barChart>
      <c:catAx>
        <c:axId val="349927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926240"/>
        <c:crosses val="autoZero"/>
        <c:auto val="1"/>
        <c:lblAlgn val="ctr"/>
        <c:lblOffset val="100"/>
        <c:noMultiLvlLbl val="0"/>
      </c:catAx>
      <c:valAx>
        <c:axId val="349926240"/>
        <c:scaling>
          <c:orientation val="minMax"/>
        </c:scaling>
        <c:delete val="1"/>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349927808"/>
        <c:crosses val="autoZero"/>
        <c:crossBetween val="between"/>
        <c:dispUnits>
          <c:builtInUnit val="thousands"/>
          <c:dispUnitsLbl>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Calculation!$L$19</c:f>
          <c:strCache>
            <c:ptCount val="1"/>
            <c:pt idx="0">
              <c:v>Variable Salaries over the Year</c:v>
            </c:pt>
          </c:strCache>
        </c:strRef>
      </c:tx>
      <c:layout>
        <c:manualLayout>
          <c:xMode val="edge"/>
          <c:yMode val="edge"/>
          <c:x val="1.6056279743430391E-3"/>
          <c:y val="0"/>
        </c:manualLayout>
      </c:layout>
      <c:overlay val="1"/>
      <c:spPr>
        <a:noFill/>
        <a:ln>
          <a:noFill/>
        </a:ln>
        <a:effectLst/>
      </c:spPr>
      <c:txPr>
        <a:bodyPr rot="0" spcFirstLastPara="1" vertOverflow="ellipsis" vert="horz" wrap="square" anchor="ctr" anchorCtr="1"/>
        <a:lstStyle/>
        <a:p>
          <a:pPr>
            <a:defRPr sz="1400" b="1" i="0" u="none" strike="noStrike" kern="1200" spc="0" baseline="0">
              <a:solidFill>
                <a:schemeClr val="bg1">
                  <a:lumMod val="50000"/>
                </a:schemeClr>
              </a:solidFill>
              <a:latin typeface="+mn-lt"/>
              <a:ea typeface="+mn-ea"/>
              <a:cs typeface="+mn-cs"/>
            </a:defRPr>
          </a:pPr>
          <a:endParaRPr lang="en-US"/>
        </a:p>
      </c:txPr>
    </c:title>
    <c:autoTitleDeleted val="0"/>
    <c:plotArea>
      <c:layout>
        <c:manualLayout>
          <c:layoutTarget val="inner"/>
          <c:xMode val="edge"/>
          <c:yMode val="edge"/>
          <c:x val="4.160631767708118E-2"/>
          <c:y val="8.0634920634920629E-2"/>
          <c:w val="0.95182426374232709"/>
          <c:h val="0.82765158730158728"/>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Calculation!$K$21:$K$32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Calculation!$L$21:$L$32</c:f>
              <c:numCache>
                <c:formatCode>_-* #,##0_-;_-* #,##0\-;_-* "-"??_-;_-@_-</c:formatCode>
                <c:ptCount val="12"/>
                <c:pt idx="0">
                  <c:v>143308.79999999999</c:v>
                </c:pt>
                <c:pt idx="1">
                  <c:v>133522.6</c:v>
                </c:pt>
                <c:pt idx="2">
                  <c:v>140034.20000000001</c:v>
                </c:pt>
                <c:pt idx="3">
                  <c:v>139101.79999999999</c:v>
                </c:pt>
                <c:pt idx="4">
                  <c:v>139641.60000000001</c:v>
                </c:pt>
                <c:pt idx="5">
                  <c:v>131575.4</c:v>
                </c:pt>
                <c:pt idx="6">
                  <c:v>131286.20000000004</c:v>
                </c:pt>
                <c:pt idx="7">
                  <c:v>140150.80000000005</c:v>
                </c:pt>
                <c:pt idx="8">
                  <c:v>131660.79999999999</c:v>
                </c:pt>
                <c:pt idx="9">
                  <c:v>139618.4</c:v>
                </c:pt>
                <c:pt idx="10">
                  <c:v>141586</c:v>
                </c:pt>
                <c:pt idx="11">
                  <c:v>132322.79999999999</c:v>
                </c:pt>
              </c:numCache>
            </c:numRef>
          </c:val>
          <c:extLst xmlns:c16r2="http://schemas.microsoft.com/office/drawing/2015/06/chart">
            <c:ext xmlns:c16="http://schemas.microsoft.com/office/drawing/2014/chart" uri="{C3380CC4-5D6E-409C-BE32-E72D297353CC}">
              <c16:uniqueId val="{00000000-2714-4844-B40C-51FC6C5805C7}"/>
            </c:ext>
          </c:extLst>
        </c:ser>
        <c:dLbls>
          <c:dLblPos val="outEnd"/>
          <c:showLegendKey val="0"/>
          <c:showVal val="1"/>
          <c:showCatName val="0"/>
          <c:showSerName val="0"/>
          <c:showPercent val="0"/>
          <c:showBubbleSize val="0"/>
        </c:dLbls>
        <c:gapWidth val="219"/>
        <c:overlap val="-27"/>
        <c:axId val="349927024"/>
        <c:axId val="349921144"/>
      </c:barChart>
      <c:catAx>
        <c:axId val="34992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921144"/>
        <c:crosses val="autoZero"/>
        <c:auto val="1"/>
        <c:lblAlgn val="ctr"/>
        <c:lblOffset val="100"/>
        <c:noMultiLvlLbl val="0"/>
      </c:catAx>
      <c:valAx>
        <c:axId val="349921144"/>
        <c:scaling>
          <c:orientation val="minMax"/>
        </c:scaling>
        <c:delete val="1"/>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349927024"/>
        <c:crosses val="autoZero"/>
        <c:crossBetween val="between"/>
        <c:dispUnits>
          <c:builtInUnit val="thousands"/>
        </c:dispUnits>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6" fmlaLink="Calculation!$L$17" max="6" min="1" page="0" val="2"/>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45720</xdr:colOff>
      <xdr:row>1</xdr:row>
      <xdr:rowOff>45721</xdr:rowOff>
    </xdr:from>
    <xdr:to>
      <xdr:col>3</xdr:col>
      <xdr:colOff>298860</xdr:colOff>
      <xdr:row>7</xdr:row>
      <xdr:rowOff>152400</xdr:rowOff>
    </xdr:to>
    <mc:AlternateContent xmlns:mc="http://schemas.openxmlformats.org/markup-compatibility/2006" xmlns:a14="http://schemas.microsoft.com/office/drawing/2010/main">
      <mc:Choice Requires="a14">
        <xdr:graphicFrame macro="">
          <xdr:nvGraphicFramePr>
            <xdr:cNvPr id="2" name="Business Unit">
              <a:extLst>
                <a:ext uri="{FF2B5EF4-FFF2-40B4-BE49-F238E27FC236}">
                  <a16:creationId xmlns="" xmlns:a16="http://schemas.microsoft.com/office/drawing/2014/main" id="{C35AA81C-4368-4453-A32D-233B37EDB8E5}"/>
                </a:ext>
              </a:extLst>
            </xdr:cNvPr>
            <xdr:cNvGraphicFramePr/>
          </xdr:nvGraphicFramePr>
          <xdr:xfrm>
            <a:off x="0" y="0"/>
            <a:ext cx="0" cy="0"/>
          </xdr:xfrm>
          <a:graphic>
            <a:graphicData uri="http://schemas.microsoft.com/office/drawing/2010/slicer">
              <sle:slicer xmlns:sle="http://schemas.microsoft.com/office/drawing/2010/slicer" name="Business Unit"/>
            </a:graphicData>
          </a:graphic>
        </xdr:graphicFrame>
      </mc:Choice>
      <mc:Fallback xmlns="">
        <xdr:sp macro="" textlink="">
          <xdr:nvSpPr>
            <xdr:cNvPr id="0" name=""/>
            <xdr:cNvSpPr>
              <a:spLocks noTextEdit="1"/>
            </xdr:cNvSpPr>
          </xdr:nvSpPr>
          <xdr:spPr>
            <a:xfrm>
              <a:off x="45720" y="426721"/>
              <a:ext cx="1596165" cy="1249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25</xdr:row>
      <xdr:rowOff>68580</xdr:rowOff>
    </xdr:from>
    <xdr:to>
      <xdr:col>3</xdr:col>
      <xdr:colOff>298860</xdr:colOff>
      <xdr:row>33</xdr:row>
      <xdr:rowOff>99060</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 xmlns:a16="http://schemas.microsoft.com/office/drawing/2014/main" id="{7D0C6EDF-7BA8-4B25-BE3B-86D2B04CE47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5720" y="4655820"/>
              <a:ext cx="1800000" cy="143256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8</xdr:row>
      <xdr:rowOff>129540</xdr:rowOff>
    </xdr:from>
    <xdr:to>
      <xdr:col>3</xdr:col>
      <xdr:colOff>298860</xdr:colOff>
      <xdr:row>13</xdr:row>
      <xdr:rowOff>152400</xdr:rowOff>
    </xdr:to>
    <mc:AlternateContent xmlns:mc="http://schemas.openxmlformats.org/markup-compatibility/2006" xmlns:a14="http://schemas.microsoft.com/office/drawing/2010/main">
      <mc:Choice Requires="a14">
        <xdr:graphicFrame macro="">
          <xdr:nvGraphicFramePr>
            <xdr:cNvPr id="4" name="Territory">
              <a:extLst>
                <a:ext uri="{FF2B5EF4-FFF2-40B4-BE49-F238E27FC236}">
                  <a16:creationId xmlns="" xmlns:a16="http://schemas.microsoft.com/office/drawing/2014/main" id="{C6A2C058-1E31-4CB3-ACA5-3B4960B100F7}"/>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mlns="">
        <xdr:sp macro="" textlink="">
          <xdr:nvSpPr>
            <xdr:cNvPr id="0" name=""/>
            <xdr:cNvSpPr>
              <a:spLocks noTextEdit="1"/>
            </xdr:cNvSpPr>
          </xdr:nvSpPr>
          <xdr:spPr>
            <a:xfrm>
              <a:off x="45720" y="1737360"/>
              <a:ext cx="1800000" cy="89916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14</xdr:row>
      <xdr:rowOff>129540</xdr:rowOff>
    </xdr:from>
    <xdr:to>
      <xdr:col>3</xdr:col>
      <xdr:colOff>298860</xdr:colOff>
      <xdr:row>24</xdr:row>
      <xdr:rowOff>91440</xdr:rowOff>
    </xdr:to>
    <mc:AlternateContent xmlns:mc="http://schemas.openxmlformats.org/markup-compatibility/2006" xmlns:a14="http://schemas.microsoft.com/office/drawing/2010/main">
      <mc:Choice Requires="a14">
        <xdr:graphicFrame macro="">
          <xdr:nvGraphicFramePr>
            <xdr:cNvPr id="5" name="Governorate">
              <a:extLst>
                <a:ext uri="{FF2B5EF4-FFF2-40B4-BE49-F238E27FC236}">
                  <a16:creationId xmlns="" xmlns:a16="http://schemas.microsoft.com/office/drawing/2014/main" id="{2944749C-6742-43A7-814C-61FB8A05BE3F}"/>
                </a:ext>
              </a:extLst>
            </xdr:cNvPr>
            <xdr:cNvGraphicFramePr/>
          </xdr:nvGraphicFramePr>
          <xdr:xfrm>
            <a:off x="0" y="0"/>
            <a:ext cx="0" cy="0"/>
          </xdr:xfrm>
          <a:graphic>
            <a:graphicData uri="http://schemas.microsoft.com/office/drawing/2010/slicer">
              <sle:slicer xmlns:sle="http://schemas.microsoft.com/office/drawing/2010/slicer" name="Governorate"/>
            </a:graphicData>
          </a:graphic>
        </xdr:graphicFrame>
      </mc:Choice>
      <mc:Fallback xmlns="">
        <xdr:sp macro="" textlink="">
          <xdr:nvSpPr>
            <xdr:cNvPr id="0" name=""/>
            <xdr:cNvSpPr>
              <a:spLocks noTextEdit="1"/>
            </xdr:cNvSpPr>
          </xdr:nvSpPr>
          <xdr:spPr>
            <a:xfrm>
              <a:off x="45720" y="2788920"/>
              <a:ext cx="1800000" cy="171450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381000</xdr:colOff>
      <xdr:row>5</xdr:row>
      <xdr:rowOff>26670</xdr:rowOff>
    </xdr:from>
    <xdr:to>
      <xdr:col>11</xdr:col>
      <xdr:colOff>552450</xdr:colOff>
      <xdr:row>20</xdr:row>
      <xdr:rowOff>156210</xdr:rowOff>
    </xdr:to>
    <xdr:graphicFrame macro="">
      <xdr:nvGraphicFramePr>
        <xdr:cNvPr id="6" name="Chart 5">
          <a:extLst>
            <a:ext uri="{FF2B5EF4-FFF2-40B4-BE49-F238E27FC236}">
              <a16:creationId xmlns="" xmlns:a16="http://schemas.microsoft.com/office/drawing/2014/main" id="{235A40CD-49DE-450A-9500-E85CD9940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21337</xdr:colOff>
      <xdr:row>1</xdr:row>
      <xdr:rowOff>45721</xdr:rowOff>
    </xdr:from>
    <xdr:to>
      <xdr:col>20</xdr:col>
      <xdr:colOff>573786</xdr:colOff>
      <xdr:row>20</xdr:row>
      <xdr:rowOff>15240</xdr:rowOff>
    </xdr:to>
    <xdr:graphicFrame macro="">
      <xdr:nvGraphicFramePr>
        <xdr:cNvPr id="7" name="Chart 6">
          <a:extLst>
            <a:ext uri="{FF2B5EF4-FFF2-40B4-BE49-F238E27FC236}">
              <a16:creationId xmlns="" xmlns:a16="http://schemas.microsoft.com/office/drawing/2014/main" id="{53392239-1ED6-4AC2-ACC3-94A8FD380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21</xdr:row>
      <xdr:rowOff>9525</xdr:rowOff>
    </xdr:from>
    <xdr:to>
      <xdr:col>11</xdr:col>
      <xdr:colOff>523875</xdr:colOff>
      <xdr:row>34</xdr:row>
      <xdr:rowOff>167325</xdr:rowOff>
    </xdr:to>
    <xdr:graphicFrame macro="">
      <xdr:nvGraphicFramePr>
        <xdr:cNvPr id="8" name="Chart 7">
          <a:extLst>
            <a:ext uri="{FF2B5EF4-FFF2-40B4-BE49-F238E27FC236}">
              <a16:creationId xmlns="" xmlns:a16="http://schemas.microsoft.com/office/drawing/2014/main" id="{E5D132EB-763C-4365-A2CA-294BDC2AC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342900</xdr:colOff>
          <xdr:row>21</xdr:row>
          <xdr:rowOff>9525</xdr:rowOff>
        </xdr:from>
        <xdr:to>
          <xdr:col>4</xdr:col>
          <xdr:colOff>19050</xdr:colOff>
          <xdr:row>34</xdr:row>
          <xdr:rowOff>161925</xdr:rowOff>
        </xdr:to>
        <xdr:sp macro="" textlink="">
          <xdr:nvSpPr>
            <xdr:cNvPr id="5121" name="Scroll Bar 1" hidden="1">
              <a:extLst>
                <a:ext uri="{63B3BB69-23CF-44E3-9099-C40C66FF867C}">
                  <a14:compatExt spid="_x0000_s5121"/>
                </a:ext>
                <a:ext uri="{FF2B5EF4-FFF2-40B4-BE49-F238E27FC236}">
                  <a16:creationId xmlns="" xmlns:a16="http://schemas.microsoft.com/office/drawing/2014/main" id="{C93FA6BC-EFAC-4C64-BB28-1F140D6043F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12</xdr:col>
      <xdr:colOff>19050</xdr:colOff>
      <xdr:row>20</xdr:row>
      <xdr:rowOff>100965</xdr:rowOff>
    </xdr:from>
    <xdr:to>
      <xdr:col>20</xdr:col>
      <xdr:colOff>573786</xdr:colOff>
      <xdr:row>34</xdr:row>
      <xdr:rowOff>167325</xdr:rowOff>
    </xdr:to>
    <xdr:graphicFrame macro="">
      <xdr:nvGraphicFramePr>
        <xdr:cNvPr id="10" name="Chart 9">
          <a:extLst>
            <a:ext uri="{FF2B5EF4-FFF2-40B4-BE49-F238E27FC236}">
              <a16:creationId xmlns="" xmlns:a16="http://schemas.microsoft.com/office/drawing/2014/main" id="{BE7CA5AE-E939-49CB-87ED-5CC2647C8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381000</xdr:colOff>
      <xdr:row>1</xdr:row>
      <xdr:rowOff>45721</xdr:rowOff>
    </xdr:from>
    <xdr:to>
      <xdr:col>6</xdr:col>
      <xdr:colOff>260984</xdr:colOff>
      <xdr:row>4</xdr:row>
      <xdr:rowOff>83820</xdr:rowOff>
    </xdr:to>
    <xdr:grpSp>
      <xdr:nvGrpSpPr>
        <xdr:cNvPr id="12" name="Group 11">
          <a:extLst>
            <a:ext uri="{FF2B5EF4-FFF2-40B4-BE49-F238E27FC236}">
              <a16:creationId xmlns="" xmlns:a16="http://schemas.microsoft.com/office/drawing/2014/main" id="{45740507-D88C-4BA3-9911-5B7B6627FE52}"/>
            </a:ext>
          </a:extLst>
        </xdr:cNvPr>
        <xdr:cNvGrpSpPr/>
      </xdr:nvGrpSpPr>
      <xdr:grpSpPr>
        <a:xfrm>
          <a:off x="1724025" y="426721"/>
          <a:ext cx="1623059" cy="609599"/>
          <a:chOff x="2578611" y="40280"/>
          <a:chExt cx="1446515" cy="612963"/>
        </a:xfrm>
      </xdr:grpSpPr>
      <xdr:sp macro="" textlink="Calculation!H38">
        <xdr:nvSpPr>
          <xdr:cNvPr id="9" name="Rectangle 8">
            <a:extLst>
              <a:ext uri="{FF2B5EF4-FFF2-40B4-BE49-F238E27FC236}">
                <a16:creationId xmlns="" xmlns:a16="http://schemas.microsoft.com/office/drawing/2014/main" id="{BBE22571-4209-4B5F-AAA4-C0F73DA06A5F}"/>
              </a:ext>
            </a:extLst>
          </xdr:cNvPr>
          <xdr:cNvSpPr/>
        </xdr:nvSpPr>
        <xdr:spPr>
          <a:xfrm>
            <a:off x="2578611" y="40280"/>
            <a:ext cx="1287780" cy="4876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a:fld id="{92C92972-2081-4285-A1BD-77A23948CD33}" type="TxLink">
              <a:rPr lang="en-US" sz="1400" b="1" i="0" u="none" strike="noStrike">
                <a:solidFill>
                  <a:srgbClr val="000000"/>
                </a:solidFill>
                <a:latin typeface="Arial"/>
                <a:cs typeface="Arial"/>
              </a:rPr>
              <a:pPr algn="ctr"/>
              <a:t> 10,598,227 </a:t>
            </a:fld>
            <a:endParaRPr lang="ar-EG" sz="1400" b="1"/>
          </a:p>
        </xdr:txBody>
      </xdr:sp>
      <xdr:sp macro="" textlink="">
        <xdr:nvSpPr>
          <xdr:cNvPr id="11" name="Rectangle 10">
            <a:extLst>
              <a:ext uri="{FF2B5EF4-FFF2-40B4-BE49-F238E27FC236}">
                <a16:creationId xmlns="" xmlns:a16="http://schemas.microsoft.com/office/drawing/2014/main" id="{1DAFE7FA-42A9-4F12-9E61-FE7A9E21F0D8}"/>
              </a:ext>
            </a:extLst>
          </xdr:cNvPr>
          <xdr:cNvSpPr/>
        </xdr:nvSpPr>
        <xdr:spPr>
          <a:xfrm>
            <a:off x="2754547" y="354548"/>
            <a:ext cx="1270579" cy="2986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r>
              <a:rPr lang="en-US" sz="1200" b="1">
                <a:solidFill>
                  <a:schemeClr val="bg1">
                    <a:lumMod val="50000"/>
                  </a:schemeClr>
                </a:solidFill>
              </a:rPr>
              <a:t>Total Expenses</a:t>
            </a:r>
            <a:endParaRPr lang="ar-EG" sz="1200" b="1">
              <a:solidFill>
                <a:schemeClr val="bg1">
                  <a:lumMod val="50000"/>
                </a:schemeClr>
              </a:solidFill>
            </a:endParaRPr>
          </a:p>
        </xdr:txBody>
      </xdr:sp>
    </xdr:grpSp>
    <xdr:clientData/>
  </xdr:twoCellAnchor>
  <xdr:twoCellAnchor>
    <xdr:from>
      <xdr:col>6</xdr:col>
      <xdr:colOff>568641</xdr:colOff>
      <xdr:row>1</xdr:row>
      <xdr:rowOff>45721</xdr:rowOff>
    </xdr:from>
    <xdr:to>
      <xdr:col>9</xdr:col>
      <xdr:colOff>178117</xdr:colOff>
      <xdr:row>4</xdr:row>
      <xdr:rowOff>54691</xdr:rowOff>
    </xdr:to>
    <xdr:grpSp>
      <xdr:nvGrpSpPr>
        <xdr:cNvPr id="13" name="Group 12">
          <a:extLst>
            <a:ext uri="{FF2B5EF4-FFF2-40B4-BE49-F238E27FC236}">
              <a16:creationId xmlns="" xmlns:a16="http://schemas.microsoft.com/office/drawing/2014/main" id="{1C7CEEBA-96E7-4E65-A5D0-198174C0FEBE}"/>
            </a:ext>
          </a:extLst>
        </xdr:cNvPr>
        <xdr:cNvGrpSpPr/>
      </xdr:nvGrpSpPr>
      <xdr:grpSpPr>
        <a:xfrm>
          <a:off x="3654741" y="426721"/>
          <a:ext cx="1352551" cy="580470"/>
          <a:chOff x="3710940" y="426721"/>
          <a:chExt cx="1287780" cy="777240"/>
        </a:xfrm>
      </xdr:grpSpPr>
      <xdr:sp macro="" textlink="Calculation!H41">
        <xdr:nvSpPr>
          <xdr:cNvPr id="15" name="Rectangle 14">
            <a:extLst>
              <a:ext uri="{FF2B5EF4-FFF2-40B4-BE49-F238E27FC236}">
                <a16:creationId xmlns="" xmlns:a16="http://schemas.microsoft.com/office/drawing/2014/main" id="{E13665BF-7670-42D5-83AC-C4BE88B3BFF4}"/>
              </a:ext>
            </a:extLst>
          </xdr:cNvPr>
          <xdr:cNvSpPr/>
        </xdr:nvSpPr>
        <xdr:spPr>
          <a:xfrm>
            <a:off x="3710940" y="426721"/>
            <a:ext cx="1287780" cy="66324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a:fld id="{AAD9E11B-60A3-4B06-8467-8513C52015E1}" type="TxLink">
              <a:rPr lang="en-US" sz="1600" b="1" i="0" u="none" strike="noStrike">
                <a:solidFill>
                  <a:srgbClr val="000000"/>
                </a:solidFill>
                <a:latin typeface="Arial"/>
                <a:cs typeface="Arial"/>
              </a:rPr>
              <a:pPr algn="ctr"/>
              <a:t>897</a:t>
            </a:fld>
            <a:endParaRPr lang="ar-EG" sz="1600" b="1"/>
          </a:p>
        </xdr:txBody>
      </xdr:sp>
      <xdr:sp macro="" textlink="">
        <xdr:nvSpPr>
          <xdr:cNvPr id="16" name="Rectangle 15">
            <a:extLst>
              <a:ext uri="{FF2B5EF4-FFF2-40B4-BE49-F238E27FC236}">
                <a16:creationId xmlns="" xmlns:a16="http://schemas.microsoft.com/office/drawing/2014/main" id="{EF938A95-F666-4A09-A9BA-20E3F36A3CD2}"/>
              </a:ext>
            </a:extLst>
          </xdr:cNvPr>
          <xdr:cNvSpPr/>
        </xdr:nvSpPr>
        <xdr:spPr>
          <a:xfrm>
            <a:off x="3832860" y="861975"/>
            <a:ext cx="1043940" cy="34198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200" b="1">
                <a:solidFill>
                  <a:schemeClr val="bg1">
                    <a:lumMod val="50000"/>
                  </a:schemeClr>
                </a:solidFill>
              </a:rPr>
              <a:t>Headcount</a:t>
            </a:r>
            <a:endParaRPr lang="ar-EG" sz="1200" b="1">
              <a:solidFill>
                <a:schemeClr val="bg1">
                  <a:lumMod val="50000"/>
                </a:schemeClr>
              </a:solidFill>
            </a:endParaRPr>
          </a:p>
        </xdr:txBody>
      </xdr:sp>
    </xdr:grpSp>
    <xdr:clientData/>
  </xdr:twoCellAnchor>
  <xdr:twoCellAnchor>
    <xdr:from>
      <xdr:col>9</xdr:col>
      <xdr:colOff>485775</xdr:colOff>
      <xdr:row>1</xdr:row>
      <xdr:rowOff>7621</xdr:rowOff>
    </xdr:from>
    <xdr:to>
      <xdr:col>11</xdr:col>
      <xdr:colOff>504826</xdr:colOff>
      <xdr:row>4</xdr:row>
      <xdr:rowOff>83821</xdr:rowOff>
    </xdr:to>
    <xdr:grpSp>
      <xdr:nvGrpSpPr>
        <xdr:cNvPr id="17" name="Group 16">
          <a:extLst>
            <a:ext uri="{FF2B5EF4-FFF2-40B4-BE49-F238E27FC236}">
              <a16:creationId xmlns="" xmlns:a16="http://schemas.microsoft.com/office/drawing/2014/main" id="{7FE7D65F-619B-4209-9B7A-BD209E7C5CCA}"/>
            </a:ext>
          </a:extLst>
        </xdr:cNvPr>
        <xdr:cNvGrpSpPr/>
      </xdr:nvGrpSpPr>
      <xdr:grpSpPr>
        <a:xfrm>
          <a:off x="5314950" y="388621"/>
          <a:ext cx="1181101" cy="647700"/>
          <a:chOff x="2529840" y="0"/>
          <a:chExt cx="1348178" cy="571500"/>
        </a:xfrm>
      </xdr:grpSpPr>
      <xdr:sp macro="" textlink="Calculation!H42">
        <xdr:nvSpPr>
          <xdr:cNvPr id="18" name="Rectangle 17">
            <a:extLst>
              <a:ext uri="{FF2B5EF4-FFF2-40B4-BE49-F238E27FC236}">
                <a16:creationId xmlns="" xmlns:a16="http://schemas.microsoft.com/office/drawing/2014/main" id="{2ACEF7DC-1D1C-4E00-A973-1E046F2AAF4A}"/>
              </a:ext>
            </a:extLst>
          </xdr:cNvPr>
          <xdr:cNvSpPr/>
        </xdr:nvSpPr>
        <xdr:spPr>
          <a:xfrm>
            <a:off x="2529840" y="0"/>
            <a:ext cx="1287780" cy="4876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a:fld id="{4E9EF330-84BC-4DDF-95A7-C4E8A6AE5CDB}" type="TxLink">
              <a:rPr lang="en-US" sz="1600" b="1" i="0" u="none" strike="noStrike">
                <a:solidFill>
                  <a:srgbClr val="000000"/>
                </a:solidFill>
                <a:latin typeface="Arial"/>
                <a:cs typeface="Arial"/>
              </a:rPr>
              <a:pPr algn="ctr"/>
              <a:t>10.3%</a:t>
            </a:fld>
            <a:endParaRPr lang="ar-EG" sz="1600" b="1"/>
          </a:p>
        </xdr:txBody>
      </xdr:sp>
      <xdr:sp macro="" textlink="">
        <xdr:nvSpPr>
          <xdr:cNvPr id="19" name="Rectangle 18">
            <a:extLst>
              <a:ext uri="{FF2B5EF4-FFF2-40B4-BE49-F238E27FC236}">
                <a16:creationId xmlns="" xmlns:a16="http://schemas.microsoft.com/office/drawing/2014/main" id="{179333B4-0AF9-4965-B4FD-EA339CBA96FA}"/>
              </a:ext>
            </a:extLst>
          </xdr:cNvPr>
          <xdr:cNvSpPr/>
        </xdr:nvSpPr>
        <xdr:spPr>
          <a:xfrm>
            <a:off x="2529840" y="320040"/>
            <a:ext cx="1348178" cy="2514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r>
              <a:rPr lang="en-US" sz="1200" b="1">
                <a:solidFill>
                  <a:schemeClr val="bg1">
                    <a:lumMod val="50000"/>
                  </a:schemeClr>
                </a:solidFill>
              </a:rPr>
              <a:t>Turnover</a:t>
            </a:r>
            <a:r>
              <a:rPr lang="en-US" sz="1200" b="1" baseline="0">
                <a:solidFill>
                  <a:schemeClr val="bg1">
                    <a:lumMod val="50000"/>
                  </a:schemeClr>
                </a:solidFill>
              </a:rPr>
              <a:t> Ratio</a:t>
            </a:r>
            <a:endParaRPr lang="ar-EG" sz="1200" b="1">
              <a:solidFill>
                <a:schemeClr val="bg1">
                  <a:lumMod val="50000"/>
                </a:schemeClr>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2803.405112037035" createdVersion="6" refreshedVersion="6" minRefreshableVersion="3" recordCount="2820">
  <cacheSource type="worksheet">
    <worksheetSource name="Expenses"/>
  </cacheSource>
  <cacheFields count="9">
    <cacheField name="Date" numFmtId="14">
      <sharedItems containsSemiMixedTypes="0" containsNonDate="0" containsDate="1" containsString="0" minDate="2016-01-01T00:00:00" maxDate="2016-12-02T00:00:00" count="12">
        <d v="2016-01-01T00:00:00"/>
        <d v="2016-02-01T00:00:00"/>
        <d v="2016-03-01T00:00:00"/>
        <d v="2016-04-01T00:00:00"/>
        <d v="2016-05-01T00:00:00"/>
        <d v="2016-06-01T00:00:00"/>
        <d v="2016-07-01T00:00:00"/>
        <d v="2016-08-01T00:00:00"/>
        <d v="2016-09-01T00:00:00"/>
        <d v="2016-10-01T00:00:00"/>
        <d v="2016-11-01T00:00:00"/>
        <d v="2016-12-01T00:00:00"/>
      </sharedItems>
      <fieldGroup base="0">
        <rangePr groupBy="months" startDate="2016-01-01T00:00:00" endDate="2016-12-02T00:00:00"/>
        <groupItems count="14">
          <s v="&lt;01/01/2016"/>
          <s v="يناير"/>
          <s v="فبراير"/>
          <s v="مارس"/>
          <s v="أبريل"/>
          <s v="مايو"/>
          <s v="يونيو"/>
          <s v="يوليه"/>
          <s v="أغسطس"/>
          <s v="سبتمبر"/>
          <s v="أكتوبر"/>
          <s v="نوفمبر"/>
          <s v="ديسمبر"/>
          <s v="&gt;02/12/2016"/>
        </groupItems>
      </fieldGroup>
    </cacheField>
    <cacheField name="Expense Desc." numFmtId="0">
      <sharedItems count="6">
        <s v="Fixed Salaries"/>
        <s v="Medical Insurance"/>
        <s v="Overtime"/>
        <s v="Variable Salaries"/>
        <s v="Social Insurance"/>
        <s v="Training"/>
      </sharedItems>
    </cacheField>
    <cacheField name="Location" numFmtId="0">
      <sharedItems/>
    </cacheField>
    <cacheField name="Department" numFmtId="0">
      <sharedItems/>
    </cacheField>
    <cacheField name="Amount" numFmtId="0">
      <sharedItems containsSemiMixedTypes="0" containsString="0" containsNumber="1" minValue="504.6" maxValue="68759"/>
    </cacheField>
    <cacheField name="BU" numFmtId="0">
      <sharedItems count="5">
        <s v="HQ"/>
        <s v="Distribution"/>
        <s v="Retail 01"/>
        <s v="Retail 02"/>
        <s v="Retail 03"/>
      </sharedItems>
    </cacheField>
    <cacheField name="Dep Short" numFmtId="0">
      <sharedItems count="11">
        <s v="FIN"/>
        <s v="SLS"/>
        <s v="RTL"/>
        <s v="ACC"/>
        <s v="HRM"/>
        <s v="LGL"/>
        <s v="ADM"/>
        <s v="LOG"/>
        <s v="BRD"/>
        <s v="AFS"/>
        <s v="ITC"/>
      </sharedItems>
    </cacheField>
    <cacheField name="Territory" numFmtId="0">
      <sharedItems count="4">
        <s v="G. Cairo"/>
        <s v="U. Egypt"/>
        <s v="Delta"/>
        <s v="Alex"/>
      </sharedItems>
    </cacheField>
    <cacheField name="Governorate" numFmtId="0">
      <sharedItems count="10">
        <s v="Cairo"/>
        <s v="Giza"/>
        <s v="Luxor"/>
        <s v="Dakahlia"/>
        <s v="Menia"/>
        <s v="Sharkia"/>
        <s v="Alex"/>
        <s v="Gharbia"/>
        <s v="Assuit"/>
        <s v="Marasa Matrouh"/>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20">
  <r>
    <x v="0"/>
    <x v="0"/>
    <s v="HQ"/>
    <s v="Finance"/>
    <n v="32687"/>
    <x v="0"/>
    <x v="0"/>
    <x v="0"/>
    <x v="0"/>
  </r>
  <r>
    <x v="0"/>
    <x v="0"/>
    <s v="Geser Suez"/>
    <s v="Sales"/>
    <n v="8028"/>
    <x v="1"/>
    <x v="1"/>
    <x v="0"/>
    <x v="0"/>
  </r>
  <r>
    <x v="0"/>
    <x v="0"/>
    <s v="Haram"/>
    <s v="Sales"/>
    <n v="7579"/>
    <x v="1"/>
    <x v="1"/>
    <x v="0"/>
    <x v="1"/>
  </r>
  <r>
    <x v="0"/>
    <x v="0"/>
    <s v="Luxor"/>
    <s v="Sales"/>
    <n v="14220"/>
    <x v="1"/>
    <x v="1"/>
    <x v="1"/>
    <x v="2"/>
  </r>
  <r>
    <x v="0"/>
    <x v="0"/>
    <s v="Mansoura"/>
    <s v="Sales"/>
    <n v="14675"/>
    <x v="1"/>
    <x v="1"/>
    <x v="2"/>
    <x v="3"/>
  </r>
  <r>
    <x v="0"/>
    <x v="0"/>
    <s v="Menia"/>
    <s v="Sales"/>
    <n v="6667"/>
    <x v="1"/>
    <x v="1"/>
    <x v="1"/>
    <x v="4"/>
  </r>
  <r>
    <x v="0"/>
    <x v="0"/>
    <s v="Mokattam"/>
    <s v="Sales"/>
    <n v="9043"/>
    <x v="1"/>
    <x v="1"/>
    <x v="0"/>
    <x v="0"/>
  </r>
  <r>
    <x v="0"/>
    <x v="0"/>
    <s v="Zagazig"/>
    <s v="Sales"/>
    <n v="11304"/>
    <x v="1"/>
    <x v="1"/>
    <x v="2"/>
    <x v="5"/>
  </r>
  <r>
    <x v="0"/>
    <x v="0"/>
    <s v="Agouza"/>
    <s v="Retail"/>
    <n v="9950"/>
    <x v="2"/>
    <x v="2"/>
    <x v="0"/>
    <x v="1"/>
  </r>
  <r>
    <x v="0"/>
    <x v="0"/>
    <s v="Dokki"/>
    <s v="Retail"/>
    <n v="11403"/>
    <x v="2"/>
    <x v="2"/>
    <x v="0"/>
    <x v="1"/>
  </r>
  <r>
    <x v="0"/>
    <x v="0"/>
    <s v="El Raml"/>
    <s v="Retail"/>
    <n v="12330"/>
    <x v="2"/>
    <x v="2"/>
    <x v="3"/>
    <x v="6"/>
  </r>
  <r>
    <x v="0"/>
    <x v="0"/>
    <s v="Faisal"/>
    <s v="Retail"/>
    <n v="11146"/>
    <x v="2"/>
    <x v="2"/>
    <x v="0"/>
    <x v="1"/>
  </r>
  <r>
    <x v="0"/>
    <x v="0"/>
    <s v="Giza"/>
    <s v="Retail"/>
    <n v="10047"/>
    <x v="1"/>
    <x v="2"/>
    <x v="0"/>
    <x v="1"/>
  </r>
  <r>
    <x v="0"/>
    <x v="0"/>
    <s v="Maddi"/>
    <s v="Retail"/>
    <n v="7225"/>
    <x v="2"/>
    <x v="2"/>
    <x v="0"/>
    <x v="0"/>
  </r>
  <r>
    <x v="0"/>
    <x v="0"/>
    <s v="Nozha"/>
    <s v="Retail"/>
    <n v="11184"/>
    <x v="2"/>
    <x v="2"/>
    <x v="0"/>
    <x v="0"/>
  </r>
  <r>
    <x v="0"/>
    <x v="0"/>
    <s v="Zamalek"/>
    <s v="Retail"/>
    <n v="9636"/>
    <x v="2"/>
    <x v="2"/>
    <x v="0"/>
    <x v="1"/>
  </r>
  <r>
    <x v="0"/>
    <x v="0"/>
    <s v="15 May"/>
    <s v="Retail"/>
    <n v="10390"/>
    <x v="3"/>
    <x v="2"/>
    <x v="0"/>
    <x v="0"/>
  </r>
  <r>
    <x v="0"/>
    <x v="0"/>
    <s v="El Rehab"/>
    <s v="Retail"/>
    <n v="10786"/>
    <x v="3"/>
    <x v="2"/>
    <x v="0"/>
    <x v="0"/>
  </r>
  <r>
    <x v="0"/>
    <x v="0"/>
    <s v="El-Mahalla"/>
    <s v="Retail"/>
    <n v="12313"/>
    <x v="3"/>
    <x v="2"/>
    <x v="2"/>
    <x v="7"/>
  </r>
  <r>
    <x v="0"/>
    <x v="0"/>
    <s v="Loran"/>
    <s v="Retail"/>
    <n v="6490"/>
    <x v="3"/>
    <x v="2"/>
    <x v="3"/>
    <x v="6"/>
  </r>
  <r>
    <x v="0"/>
    <x v="0"/>
    <s v="New Cairo"/>
    <s v="Retail"/>
    <n v="6343"/>
    <x v="3"/>
    <x v="2"/>
    <x v="0"/>
    <x v="0"/>
  </r>
  <r>
    <x v="0"/>
    <x v="0"/>
    <s v="Smouha"/>
    <s v="Retail"/>
    <n v="9548"/>
    <x v="3"/>
    <x v="2"/>
    <x v="3"/>
    <x v="6"/>
  </r>
  <r>
    <x v="0"/>
    <x v="0"/>
    <s v="Agamy"/>
    <s v="Retail"/>
    <n v="5399"/>
    <x v="1"/>
    <x v="2"/>
    <x v="3"/>
    <x v="6"/>
  </r>
  <r>
    <x v="0"/>
    <x v="0"/>
    <s v="Ain Shams"/>
    <s v="Retail"/>
    <n v="10610"/>
    <x v="4"/>
    <x v="2"/>
    <x v="0"/>
    <x v="0"/>
  </r>
  <r>
    <x v="0"/>
    <x v="0"/>
    <s v="Assuit"/>
    <s v="Retail"/>
    <n v="10772"/>
    <x v="1"/>
    <x v="2"/>
    <x v="1"/>
    <x v="8"/>
  </r>
  <r>
    <x v="0"/>
    <x v="0"/>
    <s v="Embaba"/>
    <s v="Retail"/>
    <n v="8515"/>
    <x v="1"/>
    <x v="2"/>
    <x v="0"/>
    <x v="1"/>
  </r>
  <r>
    <x v="0"/>
    <x v="0"/>
    <s v="Marasa Matrouh"/>
    <s v="Retail"/>
    <n v="9734"/>
    <x v="4"/>
    <x v="2"/>
    <x v="3"/>
    <x v="9"/>
  </r>
  <r>
    <x v="0"/>
    <x v="0"/>
    <s v="Mohandeseen"/>
    <s v="Retail"/>
    <n v="8883"/>
    <x v="4"/>
    <x v="2"/>
    <x v="0"/>
    <x v="1"/>
  </r>
  <r>
    <x v="0"/>
    <x v="0"/>
    <s v="Nasr City"/>
    <s v="Retail"/>
    <n v="8922"/>
    <x v="4"/>
    <x v="2"/>
    <x v="0"/>
    <x v="0"/>
  </r>
  <r>
    <x v="0"/>
    <x v="0"/>
    <s v="San Stefano"/>
    <s v="Retail"/>
    <n v="5772"/>
    <x v="4"/>
    <x v="2"/>
    <x v="3"/>
    <x v="6"/>
  </r>
  <r>
    <x v="0"/>
    <x v="0"/>
    <s v="Sh. Zaied"/>
    <s v="Retail"/>
    <n v="8530"/>
    <x v="4"/>
    <x v="2"/>
    <x v="0"/>
    <x v="1"/>
  </r>
  <r>
    <x v="0"/>
    <x v="0"/>
    <s v="Tanata"/>
    <s v="Retail"/>
    <n v="11765"/>
    <x v="1"/>
    <x v="2"/>
    <x v="2"/>
    <x v="7"/>
  </r>
  <r>
    <x v="0"/>
    <x v="1"/>
    <s v="HQ"/>
    <s v="Finance"/>
    <n v="1250"/>
    <x v="0"/>
    <x v="0"/>
    <x v="0"/>
    <x v="0"/>
  </r>
  <r>
    <x v="0"/>
    <x v="1"/>
    <s v="Geser Suez"/>
    <s v="Sales"/>
    <n v="1250"/>
    <x v="1"/>
    <x v="1"/>
    <x v="0"/>
    <x v="0"/>
  </r>
  <r>
    <x v="0"/>
    <x v="1"/>
    <s v="Haram"/>
    <s v="Sales"/>
    <n v="1250"/>
    <x v="1"/>
    <x v="1"/>
    <x v="0"/>
    <x v="1"/>
  </r>
  <r>
    <x v="0"/>
    <x v="1"/>
    <s v="Luxor"/>
    <s v="Sales"/>
    <n v="1250"/>
    <x v="1"/>
    <x v="1"/>
    <x v="1"/>
    <x v="2"/>
  </r>
  <r>
    <x v="0"/>
    <x v="1"/>
    <s v="Mansoura"/>
    <s v="Sales"/>
    <n v="1250"/>
    <x v="1"/>
    <x v="1"/>
    <x v="2"/>
    <x v="3"/>
  </r>
  <r>
    <x v="0"/>
    <x v="1"/>
    <s v="Menia"/>
    <s v="Sales"/>
    <n v="1250"/>
    <x v="1"/>
    <x v="1"/>
    <x v="1"/>
    <x v="4"/>
  </r>
  <r>
    <x v="0"/>
    <x v="1"/>
    <s v="Mokattam"/>
    <s v="Sales"/>
    <n v="1250"/>
    <x v="1"/>
    <x v="1"/>
    <x v="0"/>
    <x v="0"/>
  </r>
  <r>
    <x v="0"/>
    <x v="1"/>
    <s v="Zagazig"/>
    <s v="Sales"/>
    <n v="1250"/>
    <x v="1"/>
    <x v="1"/>
    <x v="2"/>
    <x v="5"/>
  </r>
  <r>
    <x v="0"/>
    <x v="1"/>
    <s v="Agouza"/>
    <s v="Retail"/>
    <n v="1250"/>
    <x v="2"/>
    <x v="2"/>
    <x v="0"/>
    <x v="1"/>
  </r>
  <r>
    <x v="0"/>
    <x v="1"/>
    <s v="Dokki"/>
    <s v="Retail"/>
    <n v="1250"/>
    <x v="2"/>
    <x v="2"/>
    <x v="0"/>
    <x v="1"/>
  </r>
  <r>
    <x v="0"/>
    <x v="1"/>
    <s v="El Raml"/>
    <s v="Retail"/>
    <n v="1250"/>
    <x v="2"/>
    <x v="2"/>
    <x v="3"/>
    <x v="6"/>
  </r>
  <r>
    <x v="0"/>
    <x v="1"/>
    <s v="Faisal"/>
    <s v="Retail"/>
    <n v="1250"/>
    <x v="2"/>
    <x v="2"/>
    <x v="0"/>
    <x v="1"/>
  </r>
  <r>
    <x v="0"/>
    <x v="1"/>
    <s v="Giza"/>
    <s v="Retail"/>
    <n v="1250"/>
    <x v="1"/>
    <x v="2"/>
    <x v="0"/>
    <x v="1"/>
  </r>
  <r>
    <x v="0"/>
    <x v="1"/>
    <s v="Maddi"/>
    <s v="Retail"/>
    <n v="1250"/>
    <x v="2"/>
    <x v="2"/>
    <x v="0"/>
    <x v="0"/>
  </r>
  <r>
    <x v="0"/>
    <x v="1"/>
    <s v="Nozha"/>
    <s v="Retail"/>
    <n v="1250"/>
    <x v="2"/>
    <x v="2"/>
    <x v="0"/>
    <x v="0"/>
  </r>
  <r>
    <x v="0"/>
    <x v="1"/>
    <s v="Zamalek"/>
    <s v="Retail"/>
    <n v="1250"/>
    <x v="2"/>
    <x v="2"/>
    <x v="0"/>
    <x v="1"/>
  </r>
  <r>
    <x v="0"/>
    <x v="1"/>
    <s v="15 May"/>
    <s v="Retail"/>
    <n v="1250"/>
    <x v="3"/>
    <x v="2"/>
    <x v="0"/>
    <x v="0"/>
  </r>
  <r>
    <x v="0"/>
    <x v="1"/>
    <s v="El Rehab"/>
    <s v="Retail"/>
    <n v="1250"/>
    <x v="3"/>
    <x v="2"/>
    <x v="0"/>
    <x v="0"/>
  </r>
  <r>
    <x v="0"/>
    <x v="1"/>
    <s v="El-Mahalla"/>
    <s v="Retail"/>
    <n v="1250"/>
    <x v="3"/>
    <x v="2"/>
    <x v="2"/>
    <x v="7"/>
  </r>
  <r>
    <x v="0"/>
    <x v="1"/>
    <s v="Loran"/>
    <s v="Retail"/>
    <n v="1250"/>
    <x v="3"/>
    <x v="2"/>
    <x v="3"/>
    <x v="6"/>
  </r>
  <r>
    <x v="0"/>
    <x v="1"/>
    <s v="New Cairo"/>
    <s v="Retail"/>
    <n v="1250"/>
    <x v="3"/>
    <x v="2"/>
    <x v="0"/>
    <x v="0"/>
  </r>
  <r>
    <x v="0"/>
    <x v="1"/>
    <s v="Smouha"/>
    <s v="Retail"/>
    <n v="1250"/>
    <x v="3"/>
    <x v="2"/>
    <x v="3"/>
    <x v="6"/>
  </r>
  <r>
    <x v="0"/>
    <x v="1"/>
    <s v="Agamy"/>
    <s v="Retail"/>
    <n v="1250"/>
    <x v="1"/>
    <x v="2"/>
    <x v="3"/>
    <x v="6"/>
  </r>
  <r>
    <x v="0"/>
    <x v="1"/>
    <s v="Ain Shams"/>
    <s v="Retail"/>
    <n v="1250"/>
    <x v="4"/>
    <x v="2"/>
    <x v="0"/>
    <x v="0"/>
  </r>
  <r>
    <x v="0"/>
    <x v="1"/>
    <s v="Assuit"/>
    <s v="Retail"/>
    <n v="1250"/>
    <x v="1"/>
    <x v="2"/>
    <x v="1"/>
    <x v="8"/>
  </r>
  <r>
    <x v="0"/>
    <x v="1"/>
    <s v="Embaba"/>
    <s v="Retail"/>
    <n v="1250"/>
    <x v="1"/>
    <x v="2"/>
    <x v="0"/>
    <x v="1"/>
  </r>
  <r>
    <x v="0"/>
    <x v="1"/>
    <s v="Marasa Matrouh"/>
    <s v="Retail"/>
    <n v="1250"/>
    <x v="4"/>
    <x v="2"/>
    <x v="3"/>
    <x v="9"/>
  </r>
  <r>
    <x v="0"/>
    <x v="1"/>
    <s v="Mohandeseen"/>
    <s v="Retail"/>
    <n v="1250"/>
    <x v="4"/>
    <x v="2"/>
    <x v="0"/>
    <x v="1"/>
  </r>
  <r>
    <x v="0"/>
    <x v="1"/>
    <s v="Nasr City"/>
    <s v="Retail"/>
    <n v="1250"/>
    <x v="4"/>
    <x v="2"/>
    <x v="0"/>
    <x v="0"/>
  </r>
  <r>
    <x v="0"/>
    <x v="1"/>
    <s v="San Stefano"/>
    <s v="Retail"/>
    <n v="1250"/>
    <x v="4"/>
    <x v="2"/>
    <x v="3"/>
    <x v="6"/>
  </r>
  <r>
    <x v="0"/>
    <x v="1"/>
    <s v="Sh. Zaied"/>
    <s v="Retail"/>
    <n v="1250"/>
    <x v="4"/>
    <x v="2"/>
    <x v="0"/>
    <x v="1"/>
  </r>
  <r>
    <x v="0"/>
    <x v="1"/>
    <s v="Tanata"/>
    <s v="Retail"/>
    <n v="1250"/>
    <x v="1"/>
    <x v="2"/>
    <x v="2"/>
    <x v="7"/>
  </r>
  <r>
    <x v="0"/>
    <x v="2"/>
    <s v="Agouza"/>
    <s v="Retail"/>
    <n v="673.90000000000009"/>
    <x v="2"/>
    <x v="2"/>
    <x v="0"/>
    <x v="1"/>
  </r>
  <r>
    <x v="0"/>
    <x v="2"/>
    <s v="Dokki"/>
    <s v="Retail"/>
    <n v="708"/>
    <x v="2"/>
    <x v="2"/>
    <x v="0"/>
    <x v="1"/>
  </r>
  <r>
    <x v="0"/>
    <x v="2"/>
    <s v="El Raml"/>
    <s v="Retail"/>
    <n v="680.80000000000007"/>
    <x v="2"/>
    <x v="2"/>
    <x v="3"/>
    <x v="6"/>
  </r>
  <r>
    <x v="0"/>
    <x v="2"/>
    <s v="Faisal"/>
    <s v="Retail"/>
    <n v="717.40000000000009"/>
    <x v="2"/>
    <x v="2"/>
    <x v="0"/>
    <x v="1"/>
  </r>
  <r>
    <x v="0"/>
    <x v="2"/>
    <s v="Giza"/>
    <s v="Retail"/>
    <n v="585.70000000000005"/>
    <x v="1"/>
    <x v="2"/>
    <x v="0"/>
    <x v="1"/>
  </r>
  <r>
    <x v="0"/>
    <x v="2"/>
    <s v="Maddi"/>
    <s v="Retail"/>
    <n v="882.1"/>
    <x v="2"/>
    <x v="2"/>
    <x v="0"/>
    <x v="0"/>
  </r>
  <r>
    <x v="0"/>
    <x v="2"/>
    <s v="Nozha"/>
    <s v="Retail"/>
    <n v="1088.2"/>
    <x v="2"/>
    <x v="2"/>
    <x v="0"/>
    <x v="0"/>
  </r>
  <r>
    <x v="0"/>
    <x v="2"/>
    <s v="Zamalek"/>
    <s v="Retail"/>
    <n v="1217.4000000000001"/>
    <x v="2"/>
    <x v="2"/>
    <x v="0"/>
    <x v="1"/>
  </r>
  <r>
    <x v="0"/>
    <x v="2"/>
    <s v="15 May"/>
    <s v="Retail"/>
    <n v="1206.1000000000001"/>
    <x v="3"/>
    <x v="2"/>
    <x v="0"/>
    <x v="0"/>
  </r>
  <r>
    <x v="0"/>
    <x v="2"/>
    <s v="El Rehab"/>
    <s v="Retail"/>
    <n v="1238"/>
    <x v="3"/>
    <x v="2"/>
    <x v="0"/>
    <x v="0"/>
  </r>
  <r>
    <x v="0"/>
    <x v="2"/>
    <s v="El-Mahalla"/>
    <s v="Retail"/>
    <n v="649.1"/>
    <x v="3"/>
    <x v="2"/>
    <x v="2"/>
    <x v="7"/>
  </r>
  <r>
    <x v="0"/>
    <x v="2"/>
    <s v="Loran"/>
    <s v="Retail"/>
    <n v="512.20000000000005"/>
    <x v="3"/>
    <x v="2"/>
    <x v="3"/>
    <x v="6"/>
  </r>
  <r>
    <x v="0"/>
    <x v="2"/>
    <s v="New Cairo"/>
    <s v="Retail"/>
    <n v="968"/>
    <x v="3"/>
    <x v="2"/>
    <x v="0"/>
    <x v="0"/>
  </r>
  <r>
    <x v="0"/>
    <x v="2"/>
    <s v="Smouha"/>
    <s v="Retail"/>
    <n v="1072.4000000000001"/>
    <x v="3"/>
    <x v="2"/>
    <x v="3"/>
    <x v="6"/>
  </r>
  <r>
    <x v="0"/>
    <x v="2"/>
    <s v="Agamy"/>
    <s v="Retail"/>
    <n v="957"/>
    <x v="1"/>
    <x v="2"/>
    <x v="3"/>
    <x v="6"/>
  </r>
  <r>
    <x v="0"/>
    <x v="2"/>
    <s v="Ain Shams"/>
    <s v="Retail"/>
    <n v="564.5"/>
    <x v="4"/>
    <x v="2"/>
    <x v="0"/>
    <x v="0"/>
  </r>
  <r>
    <x v="0"/>
    <x v="2"/>
    <s v="Assuit"/>
    <s v="Retail"/>
    <n v="1023.1"/>
    <x v="1"/>
    <x v="2"/>
    <x v="1"/>
    <x v="8"/>
  </r>
  <r>
    <x v="0"/>
    <x v="2"/>
    <s v="Embaba"/>
    <s v="Retail"/>
    <n v="1171.3"/>
    <x v="1"/>
    <x v="2"/>
    <x v="0"/>
    <x v="1"/>
  </r>
  <r>
    <x v="0"/>
    <x v="2"/>
    <s v="Marasa Matrouh"/>
    <s v="Retail"/>
    <n v="1224.7"/>
    <x v="4"/>
    <x v="2"/>
    <x v="3"/>
    <x v="9"/>
  </r>
  <r>
    <x v="0"/>
    <x v="2"/>
    <s v="Mohandeseen"/>
    <s v="Retail"/>
    <n v="842.7"/>
    <x v="4"/>
    <x v="2"/>
    <x v="0"/>
    <x v="1"/>
  </r>
  <r>
    <x v="0"/>
    <x v="2"/>
    <s v="Nasr City"/>
    <s v="Retail"/>
    <n v="679.7"/>
    <x v="4"/>
    <x v="2"/>
    <x v="0"/>
    <x v="0"/>
  </r>
  <r>
    <x v="0"/>
    <x v="2"/>
    <s v="San Stefano"/>
    <s v="Retail"/>
    <n v="699"/>
    <x v="4"/>
    <x v="2"/>
    <x v="3"/>
    <x v="6"/>
  </r>
  <r>
    <x v="0"/>
    <x v="2"/>
    <s v="Sh. Zaied"/>
    <s v="Retail"/>
    <n v="1190.6000000000001"/>
    <x v="4"/>
    <x v="2"/>
    <x v="0"/>
    <x v="1"/>
  </r>
  <r>
    <x v="0"/>
    <x v="2"/>
    <s v="Tanata"/>
    <s v="Retail"/>
    <n v="1130.5"/>
    <x v="1"/>
    <x v="2"/>
    <x v="2"/>
    <x v="7"/>
  </r>
  <r>
    <x v="0"/>
    <x v="3"/>
    <s v="HQ"/>
    <s v="Finance"/>
    <n v="7866.8"/>
    <x v="0"/>
    <x v="0"/>
    <x v="0"/>
    <x v="0"/>
  </r>
  <r>
    <x v="0"/>
    <x v="3"/>
    <s v="Geser Suez"/>
    <s v="Sales"/>
    <n v="2959.2000000000003"/>
    <x v="1"/>
    <x v="1"/>
    <x v="0"/>
    <x v="0"/>
  </r>
  <r>
    <x v="0"/>
    <x v="3"/>
    <s v="Haram"/>
    <s v="Sales"/>
    <n v="2017"/>
    <x v="1"/>
    <x v="1"/>
    <x v="0"/>
    <x v="1"/>
  </r>
  <r>
    <x v="0"/>
    <x v="3"/>
    <s v="Luxor"/>
    <s v="Sales"/>
    <n v="2945.4"/>
    <x v="1"/>
    <x v="1"/>
    <x v="1"/>
    <x v="2"/>
  </r>
  <r>
    <x v="0"/>
    <x v="3"/>
    <s v="Mansoura"/>
    <s v="Sales"/>
    <n v="1896.4"/>
    <x v="1"/>
    <x v="1"/>
    <x v="2"/>
    <x v="3"/>
  </r>
  <r>
    <x v="0"/>
    <x v="3"/>
    <s v="Menia"/>
    <s v="Sales"/>
    <n v="1962.4"/>
    <x v="1"/>
    <x v="1"/>
    <x v="1"/>
    <x v="4"/>
  </r>
  <r>
    <x v="0"/>
    <x v="3"/>
    <s v="Mokattam"/>
    <s v="Sales"/>
    <n v="2492"/>
    <x v="1"/>
    <x v="1"/>
    <x v="0"/>
    <x v="0"/>
  </r>
  <r>
    <x v="0"/>
    <x v="3"/>
    <s v="Zagazig"/>
    <s v="Sales"/>
    <n v="1977.6000000000001"/>
    <x v="1"/>
    <x v="1"/>
    <x v="2"/>
    <x v="5"/>
  </r>
  <r>
    <x v="0"/>
    <x v="3"/>
    <s v="Agouza"/>
    <s v="Retail"/>
    <n v="1506.2"/>
    <x v="2"/>
    <x v="2"/>
    <x v="0"/>
    <x v="1"/>
  </r>
  <r>
    <x v="0"/>
    <x v="3"/>
    <s v="Dokki"/>
    <s v="Retail"/>
    <n v="1575.2"/>
    <x v="2"/>
    <x v="2"/>
    <x v="0"/>
    <x v="1"/>
  </r>
  <r>
    <x v="0"/>
    <x v="3"/>
    <s v="El Raml"/>
    <s v="Retail"/>
    <n v="1801.4"/>
    <x v="2"/>
    <x v="2"/>
    <x v="3"/>
    <x v="6"/>
  </r>
  <r>
    <x v="0"/>
    <x v="3"/>
    <s v="Faisal"/>
    <s v="Retail"/>
    <n v="2425"/>
    <x v="2"/>
    <x v="2"/>
    <x v="0"/>
    <x v="1"/>
  </r>
  <r>
    <x v="0"/>
    <x v="3"/>
    <s v="Giza"/>
    <s v="Retail"/>
    <n v="1867.8000000000002"/>
    <x v="1"/>
    <x v="2"/>
    <x v="0"/>
    <x v="1"/>
  </r>
  <r>
    <x v="0"/>
    <x v="3"/>
    <s v="Maddi"/>
    <s v="Retail"/>
    <n v="1525"/>
    <x v="2"/>
    <x v="2"/>
    <x v="0"/>
    <x v="0"/>
  </r>
  <r>
    <x v="0"/>
    <x v="3"/>
    <s v="Nozha"/>
    <s v="Retail"/>
    <n v="1775.2"/>
    <x v="2"/>
    <x v="2"/>
    <x v="0"/>
    <x v="0"/>
  </r>
  <r>
    <x v="0"/>
    <x v="3"/>
    <s v="Zamalek"/>
    <s v="Retail"/>
    <n v="1252.4000000000001"/>
    <x v="2"/>
    <x v="2"/>
    <x v="0"/>
    <x v="1"/>
  </r>
  <r>
    <x v="0"/>
    <x v="3"/>
    <s v="15 May"/>
    <s v="Retail"/>
    <n v="1856.4"/>
    <x v="3"/>
    <x v="2"/>
    <x v="0"/>
    <x v="0"/>
  </r>
  <r>
    <x v="0"/>
    <x v="3"/>
    <s v="El Rehab"/>
    <s v="Retail"/>
    <n v="1376"/>
    <x v="3"/>
    <x v="2"/>
    <x v="0"/>
    <x v="0"/>
  </r>
  <r>
    <x v="0"/>
    <x v="3"/>
    <s v="El-Mahalla"/>
    <s v="Retail"/>
    <n v="2008"/>
    <x v="3"/>
    <x v="2"/>
    <x v="2"/>
    <x v="7"/>
  </r>
  <r>
    <x v="0"/>
    <x v="3"/>
    <s v="Loran"/>
    <s v="Retail"/>
    <n v="1105.8"/>
    <x v="3"/>
    <x v="2"/>
    <x v="3"/>
    <x v="6"/>
  </r>
  <r>
    <x v="0"/>
    <x v="3"/>
    <s v="New Cairo"/>
    <s v="Retail"/>
    <n v="2314.6"/>
    <x v="3"/>
    <x v="2"/>
    <x v="0"/>
    <x v="0"/>
  </r>
  <r>
    <x v="0"/>
    <x v="3"/>
    <s v="Smouha"/>
    <s v="Retail"/>
    <n v="1670.6000000000001"/>
    <x v="3"/>
    <x v="2"/>
    <x v="3"/>
    <x v="6"/>
  </r>
  <r>
    <x v="0"/>
    <x v="3"/>
    <s v="Agamy"/>
    <s v="Retail"/>
    <n v="2499.4"/>
    <x v="1"/>
    <x v="2"/>
    <x v="3"/>
    <x v="6"/>
  </r>
  <r>
    <x v="0"/>
    <x v="3"/>
    <s v="Ain Shams"/>
    <s v="Retail"/>
    <n v="1695.2"/>
    <x v="4"/>
    <x v="2"/>
    <x v="0"/>
    <x v="0"/>
  </r>
  <r>
    <x v="0"/>
    <x v="3"/>
    <s v="Assuit"/>
    <s v="Retail"/>
    <n v="2202.8000000000002"/>
    <x v="1"/>
    <x v="2"/>
    <x v="1"/>
    <x v="8"/>
  </r>
  <r>
    <x v="0"/>
    <x v="3"/>
    <s v="Embaba"/>
    <s v="Retail"/>
    <n v="1043.8"/>
    <x v="1"/>
    <x v="2"/>
    <x v="0"/>
    <x v="1"/>
  </r>
  <r>
    <x v="0"/>
    <x v="3"/>
    <s v="Marasa Matrouh"/>
    <s v="Retail"/>
    <n v="2394.2000000000003"/>
    <x v="4"/>
    <x v="2"/>
    <x v="3"/>
    <x v="9"/>
  </r>
  <r>
    <x v="0"/>
    <x v="3"/>
    <s v="Mohandeseen"/>
    <s v="Retail"/>
    <n v="1806.4"/>
    <x v="4"/>
    <x v="2"/>
    <x v="0"/>
    <x v="1"/>
  </r>
  <r>
    <x v="0"/>
    <x v="3"/>
    <s v="Nasr City"/>
    <s v="Retail"/>
    <n v="1528.8000000000002"/>
    <x v="4"/>
    <x v="2"/>
    <x v="0"/>
    <x v="0"/>
  </r>
  <r>
    <x v="0"/>
    <x v="3"/>
    <s v="San Stefano"/>
    <s v="Retail"/>
    <n v="2361.6"/>
    <x v="4"/>
    <x v="2"/>
    <x v="3"/>
    <x v="6"/>
  </r>
  <r>
    <x v="0"/>
    <x v="3"/>
    <s v="Sh. Zaied"/>
    <s v="Retail"/>
    <n v="1671.8000000000002"/>
    <x v="4"/>
    <x v="2"/>
    <x v="0"/>
    <x v="1"/>
  </r>
  <r>
    <x v="0"/>
    <x v="3"/>
    <s v="Tanata"/>
    <s v="Retail"/>
    <n v="2078.2000000000003"/>
    <x v="1"/>
    <x v="2"/>
    <x v="2"/>
    <x v="7"/>
  </r>
  <r>
    <x v="0"/>
    <x v="0"/>
    <s v="HQ"/>
    <s v="Accounting"/>
    <n v="8426"/>
    <x v="0"/>
    <x v="3"/>
    <x v="0"/>
    <x v="0"/>
  </r>
  <r>
    <x v="0"/>
    <x v="1"/>
    <s v="HQ"/>
    <s v="Accounting"/>
    <n v="1250"/>
    <x v="0"/>
    <x v="3"/>
    <x v="0"/>
    <x v="0"/>
  </r>
  <r>
    <x v="0"/>
    <x v="3"/>
    <s v="HQ"/>
    <s v="Accounting"/>
    <n v="1306.4000000000001"/>
    <x v="0"/>
    <x v="3"/>
    <x v="0"/>
    <x v="0"/>
  </r>
  <r>
    <x v="0"/>
    <x v="0"/>
    <s v="HQ"/>
    <s v="HR"/>
    <n v="6415"/>
    <x v="0"/>
    <x v="4"/>
    <x v="0"/>
    <x v="0"/>
  </r>
  <r>
    <x v="0"/>
    <x v="1"/>
    <s v="HQ"/>
    <s v="HR"/>
    <n v="1250"/>
    <x v="0"/>
    <x v="4"/>
    <x v="0"/>
    <x v="0"/>
  </r>
  <r>
    <x v="0"/>
    <x v="3"/>
    <s v="HQ"/>
    <s v="HR"/>
    <n v="1380.8000000000002"/>
    <x v="0"/>
    <x v="4"/>
    <x v="0"/>
    <x v="0"/>
  </r>
  <r>
    <x v="0"/>
    <x v="0"/>
    <s v="HQ"/>
    <s v="Retail"/>
    <n v="11640"/>
    <x v="0"/>
    <x v="2"/>
    <x v="0"/>
    <x v="0"/>
  </r>
  <r>
    <x v="0"/>
    <x v="1"/>
    <s v="HQ"/>
    <s v="Retail"/>
    <n v="1250"/>
    <x v="0"/>
    <x v="2"/>
    <x v="0"/>
    <x v="0"/>
  </r>
  <r>
    <x v="0"/>
    <x v="2"/>
    <s v="HQ"/>
    <s v="Retail"/>
    <n v="741.2"/>
    <x v="0"/>
    <x v="2"/>
    <x v="0"/>
    <x v="0"/>
  </r>
  <r>
    <x v="0"/>
    <x v="3"/>
    <s v="HQ"/>
    <s v="Retail"/>
    <n v="2462.4"/>
    <x v="0"/>
    <x v="2"/>
    <x v="0"/>
    <x v="0"/>
  </r>
  <r>
    <x v="0"/>
    <x v="0"/>
    <s v="HQ"/>
    <s v="Sales"/>
    <n v="11176"/>
    <x v="0"/>
    <x v="1"/>
    <x v="0"/>
    <x v="0"/>
  </r>
  <r>
    <x v="0"/>
    <x v="1"/>
    <s v="HQ"/>
    <s v="Sales"/>
    <n v="1250"/>
    <x v="0"/>
    <x v="1"/>
    <x v="0"/>
    <x v="0"/>
  </r>
  <r>
    <x v="0"/>
    <x v="3"/>
    <s v="HQ"/>
    <s v="Sales"/>
    <n v="2353.8000000000002"/>
    <x v="0"/>
    <x v="1"/>
    <x v="0"/>
    <x v="0"/>
  </r>
  <r>
    <x v="0"/>
    <x v="0"/>
    <s v="HQ"/>
    <s v="Legal"/>
    <n v="7475"/>
    <x v="0"/>
    <x v="5"/>
    <x v="0"/>
    <x v="0"/>
  </r>
  <r>
    <x v="0"/>
    <x v="1"/>
    <s v="HQ"/>
    <s v="Legal"/>
    <n v="1250"/>
    <x v="0"/>
    <x v="5"/>
    <x v="0"/>
    <x v="0"/>
  </r>
  <r>
    <x v="0"/>
    <x v="3"/>
    <s v="HQ"/>
    <s v="Legal"/>
    <n v="951.40000000000009"/>
    <x v="0"/>
    <x v="5"/>
    <x v="0"/>
    <x v="0"/>
  </r>
  <r>
    <x v="0"/>
    <x v="0"/>
    <s v="HQ"/>
    <s v="Admin"/>
    <n v="6587"/>
    <x v="0"/>
    <x v="6"/>
    <x v="0"/>
    <x v="0"/>
  </r>
  <r>
    <x v="0"/>
    <x v="1"/>
    <s v="HQ"/>
    <s v="Admin"/>
    <n v="1250"/>
    <x v="0"/>
    <x v="6"/>
    <x v="0"/>
    <x v="0"/>
  </r>
  <r>
    <x v="0"/>
    <x v="3"/>
    <s v="HQ"/>
    <s v="Admin"/>
    <n v="924.80000000000007"/>
    <x v="0"/>
    <x v="6"/>
    <x v="0"/>
    <x v="0"/>
  </r>
  <r>
    <x v="0"/>
    <x v="0"/>
    <s v="HQ"/>
    <s v="Logistics"/>
    <n v="6833"/>
    <x v="0"/>
    <x v="7"/>
    <x v="0"/>
    <x v="0"/>
  </r>
  <r>
    <x v="0"/>
    <x v="1"/>
    <s v="HQ"/>
    <s v="Logistics"/>
    <n v="1250"/>
    <x v="0"/>
    <x v="7"/>
    <x v="0"/>
    <x v="0"/>
  </r>
  <r>
    <x v="0"/>
    <x v="3"/>
    <s v="HQ"/>
    <s v="Logistics"/>
    <n v="1478.2"/>
    <x v="0"/>
    <x v="7"/>
    <x v="0"/>
    <x v="0"/>
  </r>
  <r>
    <x v="0"/>
    <x v="0"/>
    <s v="HQ"/>
    <s v="Board"/>
    <n v="30037"/>
    <x v="0"/>
    <x v="8"/>
    <x v="0"/>
    <x v="0"/>
  </r>
  <r>
    <x v="0"/>
    <x v="1"/>
    <s v="HQ"/>
    <s v="Board"/>
    <n v="1250"/>
    <x v="0"/>
    <x v="8"/>
    <x v="0"/>
    <x v="0"/>
  </r>
  <r>
    <x v="0"/>
    <x v="3"/>
    <s v="HQ"/>
    <s v="Board"/>
    <n v="11695.2"/>
    <x v="0"/>
    <x v="8"/>
    <x v="0"/>
    <x v="0"/>
  </r>
  <r>
    <x v="0"/>
    <x v="0"/>
    <s v="HQ"/>
    <s v="After Sales"/>
    <n v="6185"/>
    <x v="0"/>
    <x v="9"/>
    <x v="0"/>
    <x v="0"/>
  </r>
  <r>
    <x v="0"/>
    <x v="1"/>
    <s v="HQ"/>
    <s v="After Sales"/>
    <n v="1250"/>
    <x v="0"/>
    <x v="9"/>
    <x v="0"/>
    <x v="0"/>
  </r>
  <r>
    <x v="0"/>
    <x v="3"/>
    <s v="HQ"/>
    <s v="After Sales"/>
    <n v="1035"/>
    <x v="0"/>
    <x v="9"/>
    <x v="0"/>
    <x v="0"/>
  </r>
  <r>
    <x v="0"/>
    <x v="0"/>
    <s v="HQ"/>
    <s v="IT"/>
    <n v="6325"/>
    <x v="0"/>
    <x v="10"/>
    <x v="0"/>
    <x v="0"/>
  </r>
  <r>
    <x v="0"/>
    <x v="1"/>
    <s v="HQ"/>
    <s v="IT"/>
    <n v="1250"/>
    <x v="0"/>
    <x v="10"/>
    <x v="0"/>
    <x v="0"/>
  </r>
  <r>
    <x v="0"/>
    <x v="3"/>
    <s v="HQ"/>
    <s v="IT"/>
    <n v="1342.2"/>
    <x v="0"/>
    <x v="10"/>
    <x v="0"/>
    <x v="0"/>
  </r>
  <r>
    <x v="0"/>
    <x v="0"/>
    <s v="Geser Suez"/>
    <s v="Accounting"/>
    <n v="2622"/>
    <x v="1"/>
    <x v="3"/>
    <x v="0"/>
    <x v="0"/>
  </r>
  <r>
    <x v="0"/>
    <x v="0"/>
    <s v="Geser Suez"/>
    <s v="Admin"/>
    <n v="4322"/>
    <x v="1"/>
    <x v="6"/>
    <x v="0"/>
    <x v="0"/>
  </r>
  <r>
    <x v="0"/>
    <x v="0"/>
    <s v="Haram"/>
    <s v="Accounting"/>
    <n v="3927"/>
    <x v="1"/>
    <x v="3"/>
    <x v="0"/>
    <x v="1"/>
  </r>
  <r>
    <x v="0"/>
    <x v="0"/>
    <s v="Haram"/>
    <s v="Admin"/>
    <n v="3890"/>
    <x v="1"/>
    <x v="6"/>
    <x v="0"/>
    <x v="1"/>
  </r>
  <r>
    <x v="0"/>
    <x v="0"/>
    <s v="Luxor"/>
    <s v="Accounting"/>
    <n v="3991"/>
    <x v="1"/>
    <x v="3"/>
    <x v="1"/>
    <x v="2"/>
  </r>
  <r>
    <x v="0"/>
    <x v="0"/>
    <s v="Luxor"/>
    <s v="Admin"/>
    <n v="3698"/>
    <x v="1"/>
    <x v="6"/>
    <x v="1"/>
    <x v="2"/>
  </r>
  <r>
    <x v="0"/>
    <x v="0"/>
    <s v="Mansoura"/>
    <s v="Accounting"/>
    <n v="4404"/>
    <x v="1"/>
    <x v="3"/>
    <x v="2"/>
    <x v="3"/>
  </r>
  <r>
    <x v="0"/>
    <x v="0"/>
    <s v="Mansoura"/>
    <s v="Admin"/>
    <n v="2514"/>
    <x v="1"/>
    <x v="6"/>
    <x v="2"/>
    <x v="3"/>
  </r>
  <r>
    <x v="0"/>
    <x v="0"/>
    <s v="Menia"/>
    <s v="Accounting"/>
    <n v="4029"/>
    <x v="1"/>
    <x v="3"/>
    <x v="1"/>
    <x v="4"/>
  </r>
  <r>
    <x v="0"/>
    <x v="0"/>
    <s v="Menia"/>
    <s v="Admin"/>
    <n v="4268"/>
    <x v="1"/>
    <x v="6"/>
    <x v="1"/>
    <x v="4"/>
  </r>
  <r>
    <x v="0"/>
    <x v="0"/>
    <s v="Mokattam"/>
    <s v="Accounting"/>
    <n v="4185"/>
    <x v="1"/>
    <x v="3"/>
    <x v="0"/>
    <x v="0"/>
  </r>
  <r>
    <x v="0"/>
    <x v="0"/>
    <s v="Mokattam"/>
    <s v="Admin"/>
    <n v="2719"/>
    <x v="1"/>
    <x v="6"/>
    <x v="0"/>
    <x v="0"/>
  </r>
  <r>
    <x v="0"/>
    <x v="0"/>
    <s v="Zagazig"/>
    <s v="Accounting"/>
    <n v="2815"/>
    <x v="1"/>
    <x v="3"/>
    <x v="2"/>
    <x v="5"/>
  </r>
  <r>
    <x v="0"/>
    <x v="0"/>
    <s v="Zagazig"/>
    <s v="Admin"/>
    <n v="3482"/>
    <x v="1"/>
    <x v="6"/>
    <x v="2"/>
    <x v="5"/>
  </r>
  <r>
    <x v="0"/>
    <x v="1"/>
    <s v="Geser Suez"/>
    <s v="Accounting"/>
    <n v="3969"/>
    <x v="1"/>
    <x v="3"/>
    <x v="0"/>
    <x v="0"/>
  </r>
  <r>
    <x v="0"/>
    <x v="1"/>
    <s v="Geser Suez"/>
    <s v="Admin"/>
    <n v="3593"/>
    <x v="1"/>
    <x v="6"/>
    <x v="0"/>
    <x v="0"/>
  </r>
  <r>
    <x v="0"/>
    <x v="1"/>
    <s v="Haram"/>
    <s v="Accounting"/>
    <n v="3932"/>
    <x v="1"/>
    <x v="3"/>
    <x v="0"/>
    <x v="1"/>
  </r>
  <r>
    <x v="0"/>
    <x v="1"/>
    <s v="Haram"/>
    <s v="Admin"/>
    <n v="2555"/>
    <x v="1"/>
    <x v="6"/>
    <x v="0"/>
    <x v="1"/>
  </r>
  <r>
    <x v="0"/>
    <x v="1"/>
    <s v="Luxor"/>
    <s v="Accounting"/>
    <n v="3866"/>
    <x v="1"/>
    <x v="3"/>
    <x v="1"/>
    <x v="2"/>
  </r>
  <r>
    <x v="0"/>
    <x v="1"/>
    <s v="Luxor"/>
    <s v="Admin"/>
    <n v="3060"/>
    <x v="1"/>
    <x v="6"/>
    <x v="1"/>
    <x v="2"/>
  </r>
  <r>
    <x v="0"/>
    <x v="1"/>
    <s v="Mansoura"/>
    <s v="Accounting"/>
    <n v="3927"/>
    <x v="1"/>
    <x v="3"/>
    <x v="2"/>
    <x v="3"/>
  </r>
  <r>
    <x v="0"/>
    <x v="1"/>
    <s v="Mansoura"/>
    <s v="Admin"/>
    <n v="3052"/>
    <x v="1"/>
    <x v="6"/>
    <x v="2"/>
    <x v="3"/>
  </r>
  <r>
    <x v="0"/>
    <x v="1"/>
    <s v="Menia"/>
    <s v="Accounting"/>
    <n v="2641"/>
    <x v="1"/>
    <x v="3"/>
    <x v="1"/>
    <x v="4"/>
  </r>
  <r>
    <x v="0"/>
    <x v="1"/>
    <s v="Menia"/>
    <s v="Admin"/>
    <n v="3018"/>
    <x v="1"/>
    <x v="6"/>
    <x v="1"/>
    <x v="4"/>
  </r>
  <r>
    <x v="0"/>
    <x v="1"/>
    <s v="Mokattam"/>
    <s v="Accounting"/>
    <n v="4032"/>
    <x v="1"/>
    <x v="3"/>
    <x v="0"/>
    <x v="0"/>
  </r>
  <r>
    <x v="0"/>
    <x v="1"/>
    <s v="Mokattam"/>
    <s v="Admin"/>
    <n v="2868"/>
    <x v="1"/>
    <x v="6"/>
    <x v="0"/>
    <x v="0"/>
  </r>
  <r>
    <x v="0"/>
    <x v="1"/>
    <s v="Zagazig"/>
    <s v="Accounting"/>
    <n v="4194"/>
    <x v="1"/>
    <x v="3"/>
    <x v="2"/>
    <x v="5"/>
  </r>
  <r>
    <x v="0"/>
    <x v="1"/>
    <s v="Zagazig"/>
    <s v="Admin"/>
    <n v="3179"/>
    <x v="1"/>
    <x v="6"/>
    <x v="2"/>
    <x v="5"/>
  </r>
  <r>
    <x v="0"/>
    <x v="2"/>
    <s v="Geser Suez"/>
    <s v="Accounting"/>
    <n v="3891"/>
    <x v="1"/>
    <x v="3"/>
    <x v="0"/>
    <x v="0"/>
  </r>
  <r>
    <x v="0"/>
    <x v="2"/>
    <s v="Geser Suez"/>
    <s v="Admin"/>
    <n v="2700"/>
    <x v="1"/>
    <x v="6"/>
    <x v="0"/>
    <x v="0"/>
  </r>
  <r>
    <x v="0"/>
    <x v="2"/>
    <s v="Haram"/>
    <s v="Accounting"/>
    <n v="2829"/>
    <x v="1"/>
    <x v="3"/>
    <x v="0"/>
    <x v="1"/>
  </r>
  <r>
    <x v="0"/>
    <x v="2"/>
    <s v="Haram"/>
    <s v="Admin"/>
    <n v="3663"/>
    <x v="1"/>
    <x v="6"/>
    <x v="0"/>
    <x v="1"/>
  </r>
  <r>
    <x v="0"/>
    <x v="2"/>
    <s v="Luxor"/>
    <s v="Accounting"/>
    <n v="3813"/>
    <x v="1"/>
    <x v="3"/>
    <x v="1"/>
    <x v="2"/>
  </r>
  <r>
    <x v="0"/>
    <x v="2"/>
    <s v="Luxor"/>
    <s v="Admin"/>
    <n v="4011"/>
    <x v="1"/>
    <x v="6"/>
    <x v="1"/>
    <x v="2"/>
  </r>
  <r>
    <x v="0"/>
    <x v="2"/>
    <s v="Mansoura"/>
    <s v="Accounting"/>
    <n v="2886"/>
    <x v="1"/>
    <x v="3"/>
    <x v="2"/>
    <x v="3"/>
  </r>
  <r>
    <x v="0"/>
    <x v="2"/>
    <s v="Mansoura"/>
    <s v="Admin"/>
    <n v="3077"/>
    <x v="1"/>
    <x v="6"/>
    <x v="2"/>
    <x v="3"/>
  </r>
  <r>
    <x v="0"/>
    <x v="2"/>
    <s v="Menia"/>
    <s v="Accounting"/>
    <n v="2604"/>
    <x v="1"/>
    <x v="3"/>
    <x v="1"/>
    <x v="4"/>
  </r>
  <r>
    <x v="0"/>
    <x v="2"/>
    <s v="Menia"/>
    <s v="Admin"/>
    <n v="3975"/>
    <x v="1"/>
    <x v="6"/>
    <x v="1"/>
    <x v="4"/>
  </r>
  <r>
    <x v="0"/>
    <x v="2"/>
    <s v="Mokattam"/>
    <s v="Accounting"/>
    <n v="3201"/>
    <x v="1"/>
    <x v="3"/>
    <x v="0"/>
    <x v="0"/>
  </r>
  <r>
    <x v="0"/>
    <x v="2"/>
    <s v="Mokattam"/>
    <s v="Admin"/>
    <n v="3065"/>
    <x v="1"/>
    <x v="6"/>
    <x v="0"/>
    <x v="0"/>
  </r>
  <r>
    <x v="0"/>
    <x v="2"/>
    <s v="Zagazig"/>
    <s v="Accounting"/>
    <n v="3079"/>
    <x v="1"/>
    <x v="3"/>
    <x v="2"/>
    <x v="5"/>
  </r>
  <r>
    <x v="0"/>
    <x v="2"/>
    <s v="Zagazig"/>
    <s v="Admin"/>
    <n v="3557"/>
    <x v="1"/>
    <x v="6"/>
    <x v="2"/>
    <x v="5"/>
  </r>
  <r>
    <x v="0"/>
    <x v="4"/>
    <s v="Geser Suez"/>
    <s v="Accounting"/>
    <n v="3977"/>
    <x v="1"/>
    <x v="3"/>
    <x v="0"/>
    <x v="0"/>
  </r>
  <r>
    <x v="0"/>
    <x v="4"/>
    <s v="Geser Suez"/>
    <s v="Admin"/>
    <n v="3754"/>
    <x v="1"/>
    <x v="6"/>
    <x v="0"/>
    <x v="0"/>
  </r>
  <r>
    <x v="0"/>
    <x v="4"/>
    <s v="Haram"/>
    <s v="Accounting"/>
    <n v="4236"/>
    <x v="1"/>
    <x v="3"/>
    <x v="0"/>
    <x v="1"/>
  </r>
  <r>
    <x v="0"/>
    <x v="4"/>
    <s v="Haram"/>
    <s v="Admin"/>
    <n v="3612"/>
    <x v="1"/>
    <x v="6"/>
    <x v="0"/>
    <x v="1"/>
  </r>
  <r>
    <x v="0"/>
    <x v="4"/>
    <s v="Luxor"/>
    <s v="Accounting"/>
    <n v="3526"/>
    <x v="1"/>
    <x v="3"/>
    <x v="1"/>
    <x v="2"/>
  </r>
  <r>
    <x v="0"/>
    <x v="4"/>
    <s v="Luxor"/>
    <s v="Admin"/>
    <n v="4427"/>
    <x v="1"/>
    <x v="6"/>
    <x v="1"/>
    <x v="2"/>
  </r>
  <r>
    <x v="0"/>
    <x v="4"/>
    <s v="Mansoura"/>
    <s v="Accounting"/>
    <n v="3685"/>
    <x v="1"/>
    <x v="3"/>
    <x v="2"/>
    <x v="3"/>
  </r>
  <r>
    <x v="0"/>
    <x v="4"/>
    <s v="Mansoura"/>
    <s v="Admin"/>
    <n v="3354"/>
    <x v="1"/>
    <x v="6"/>
    <x v="2"/>
    <x v="3"/>
  </r>
  <r>
    <x v="0"/>
    <x v="4"/>
    <s v="Menia"/>
    <s v="Accounting"/>
    <n v="4046"/>
    <x v="1"/>
    <x v="3"/>
    <x v="1"/>
    <x v="4"/>
  </r>
  <r>
    <x v="0"/>
    <x v="4"/>
    <s v="Menia"/>
    <s v="Admin"/>
    <n v="3422"/>
    <x v="1"/>
    <x v="6"/>
    <x v="1"/>
    <x v="4"/>
  </r>
  <r>
    <x v="0"/>
    <x v="4"/>
    <s v="Mokattam"/>
    <s v="Accounting"/>
    <n v="3049"/>
    <x v="1"/>
    <x v="3"/>
    <x v="0"/>
    <x v="0"/>
  </r>
  <r>
    <x v="0"/>
    <x v="4"/>
    <s v="Mokattam"/>
    <s v="Admin"/>
    <n v="3805"/>
    <x v="1"/>
    <x v="6"/>
    <x v="0"/>
    <x v="0"/>
  </r>
  <r>
    <x v="0"/>
    <x v="4"/>
    <s v="Zagazig"/>
    <s v="Accounting"/>
    <n v="3005"/>
    <x v="1"/>
    <x v="3"/>
    <x v="2"/>
    <x v="5"/>
  </r>
  <r>
    <x v="0"/>
    <x v="4"/>
    <s v="Zagazig"/>
    <s v="Admin"/>
    <n v="2825"/>
    <x v="1"/>
    <x v="6"/>
    <x v="2"/>
    <x v="5"/>
  </r>
  <r>
    <x v="0"/>
    <x v="5"/>
    <s v="Geser Suez"/>
    <s v="Accounting"/>
    <n v="2936"/>
    <x v="1"/>
    <x v="3"/>
    <x v="0"/>
    <x v="0"/>
  </r>
  <r>
    <x v="0"/>
    <x v="5"/>
    <s v="Geser Suez"/>
    <s v="Admin"/>
    <n v="3456"/>
    <x v="1"/>
    <x v="6"/>
    <x v="0"/>
    <x v="0"/>
  </r>
  <r>
    <x v="0"/>
    <x v="5"/>
    <s v="Haram"/>
    <s v="Accounting"/>
    <n v="3959"/>
    <x v="1"/>
    <x v="3"/>
    <x v="0"/>
    <x v="1"/>
  </r>
  <r>
    <x v="0"/>
    <x v="5"/>
    <s v="Haram"/>
    <s v="Admin"/>
    <n v="3648"/>
    <x v="1"/>
    <x v="6"/>
    <x v="0"/>
    <x v="1"/>
  </r>
  <r>
    <x v="0"/>
    <x v="5"/>
    <s v="Luxor"/>
    <s v="Accounting"/>
    <n v="3724"/>
    <x v="1"/>
    <x v="3"/>
    <x v="1"/>
    <x v="2"/>
  </r>
  <r>
    <x v="0"/>
    <x v="5"/>
    <s v="Luxor"/>
    <s v="Admin"/>
    <n v="3650"/>
    <x v="1"/>
    <x v="6"/>
    <x v="1"/>
    <x v="2"/>
  </r>
  <r>
    <x v="0"/>
    <x v="5"/>
    <s v="Mansoura"/>
    <s v="Accounting"/>
    <n v="4194"/>
    <x v="1"/>
    <x v="3"/>
    <x v="2"/>
    <x v="3"/>
  </r>
  <r>
    <x v="0"/>
    <x v="5"/>
    <s v="Mansoura"/>
    <s v="Admin"/>
    <n v="3791"/>
    <x v="1"/>
    <x v="6"/>
    <x v="2"/>
    <x v="3"/>
  </r>
  <r>
    <x v="0"/>
    <x v="5"/>
    <s v="Menia"/>
    <s v="Accounting"/>
    <n v="3213"/>
    <x v="1"/>
    <x v="3"/>
    <x v="1"/>
    <x v="4"/>
  </r>
  <r>
    <x v="0"/>
    <x v="5"/>
    <s v="Menia"/>
    <s v="Admin"/>
    <n v="4476"/>
    <x v="1"/>
    <x v="6"/>
    <x v="1"/>
    <x v="4"/>
  </r>
  <r>
    <x v="0"/>
    <x v="5"/>
    <s v="Mokattam"/>
    <s v="Accounting"/>
    <n v="3153"/>
    <x v="1"/>
    <x v="3"/>
    <x v="0"/>
    <x v="0"/>
  </r>
  <r>
    <x v="0"/>
    <x v="5"/>
    <s v="Mokattam"/>
    <s v="Admin"/>
    <n v="4270"/>
    <x v="1"/>
    <x v="6"/>
    <x v="0"/>
    <x v="0"/>
  </r>
  <r>
    <x v="0"/>
    <x v="5"/>
    <s v="Zagazig"/>
    <s v="Accounting"/>
    <n v="3152"/>
    <x v="1"/>
    <x v="3"/>
    <x v="2"/>
    <x v="5"/>
  </r>
  <r>
    <x v="0"/>
    <x v="5"/>
    <s v="Zagazig"/>
    <s v="Admin"/>
    <n v="2506"/>
    <x v="1"/>
    <x v="6"/>
    <x v="2"/>
    <x v="5"/>
  </r>
  <r>
    <x v="0"/>
    <x v="3"/>
    <s v="Geser Suez"/>
    <s v="Accounting"/>
    <n v="3981"/>
    <x v="1"/>
    <x v="3"/>
    <x v="0"/>
    <x v="0"/>
  </r>
  <r>
    <x v="0"/>
    <x v="3"/>
    <s v="Geser Suez"/>
    <s v="Admin"/>
    <n v="2599"/>
    <x v="1"/>
    <x v="6"/>
    <x v="0"/>
    <x v="0"/>
  </r>
  <r>
    <x v="0"/>
    <x v="3"/>
    <s v="Haram"/>
    <s v="Accounting"/>
    <n v="4113"/>
    <x v="1"/>
    <x v="3"/>
    <x v="0"/>
    <x v="1"/>
  </r>
  <r>
    <x v="0"/>
    <x v="3"/>
    <s v="Haram"/>
    <s v="Admin"/>
    <n v="4497"/>
    <x v="1"/>
    <x v="6"/>
    <x v="0"/>
    <x v="1"/>
  </r>
  <r>
    <x v="0"/>
    <x v="3"/>
    <s v="Luxor"/>
    <s v="Accounting"/>
    <n v="3465"/>
    <x v="1"/>
    <x v="3"/>
    <x v="1"/>
    <x v="2"/>
  </r>
  <r>
    <x v="0"/>
    <x v="3"/>
    <s v="Luxor"/>
    <s v="Admin"/>
    <n v="3951"/>
    <x v="1"/>
    <x v="6"/>
    <x v="1"/>
    <x v="2"/>
  </r>
  <r>
    <x v="0"/>
    <x v="3"/>
    <s v="Mansoura"/>
    <s v="Accounting"/>
    <n v="2945"/>
    <x v="1"/>
    <x v="3"/>
    <x v="2"/>
    <x v="3"/>
  </r>
  <r>
    <x v="0"/>
    <x v="3"/>
    <s v="Mansoura"/>
    <s v="Admin"/>
    <n v="2546"/>
    <x v="1"/>
    <x v="6"/>
    <x v="2"/>
    <x v="3"/>
  </r>
  <r>
    <x v="0"/>
    <x v="3"/>
    <s v="Menia"/>
    <s v="Accounting"/>
    <n v="3726"/>
    <x v="1"/>
    <x v="3"/>
    <x v="1"/>
    <x v="4"/>
  </r>
  <r>
    <x v="0"/>
    <x v="3"/>
    <s v="Menia"/>
    <s v="Admin"/>
    <n v="3451"/>
    <x v="1"/>
    <x v="6"/>
    <x v="1"/>
    <x v="4"/>
  </r>
  <r>
    <x v="0"/>
    <x v="3"/>
    <s v="Mokattam"/>
    <s v="Accounting"/>
    <n v="4300"/>
    <x v="1"/>
    <x v="3"/>
    <x v="0"/>
    <x v="0"/>
  </r>
  <r>
    <x v="0"/>
    <x v="3"/>
    <s v="Mokattam"/>
    <s v="Admin"/>
    <n v="3945"/>
    <x v="1"/>
    <x v="6"/>
    <x v="0"/>
    <x v="0"/>
  </r>
  <r>
    <x v="0"/>
    <x v="3"/>
    <s v="Zagazig"/>
    <s v="Accounting"/>
    <n v="4209"/>
    <x v="1"/>
    <x v="3"/>
    <x v="2"/>
    <x v="5"/>
  </r>
  <r>
    <x v="0"/>
    <x v="3"/>
    <s v="Zagazig"/>
    <s v="Admin"/>
    <n v="3192"/>
    <x v="1"/>
    <x v="6"/>
    <x v="2"/>
    <x v="5"/>
  </r>
  <r>
    <x v="1"/>
    <x v="0"/>
    <s v="HQ"/>
    <s v="Finance"/>
    <n v="39996"/>
    <x v="0"/>
    <x v="0"/>
    <x v="0"/>
    <x v="0"/>
  </r>
  <r>
    <x v="1"/>
    <x v="0"/>
    <s v="Geser Suez"/>
    <s v="Sales"/>
    <n v="12543"/>
    <x v="1"/>
    <x v="1"/>
    <x v="0"/>
    <x v="0"/>
  </r>
  <r>
    <x v="1"/>
    <x v="0"/>
    <s v="Haram"/>
    <s v="Sales"/>
    <n v="8844"/>
    <x v="1"/>
    <x v="1"/>
    <x v="0"/>
    <x v="1"/>
  </r>
  <r>
    <x v="1"/>
    <x v="0"/>
    <s v="Luxor"/>
    <s v="Sales"/>
    <n v="12228"/>
    <x v="1"/>
    <x v="1"/>
    <x v="1"/>
    <x v="2"/>
  </r>
  <r>
    <x v="1"/>
    <x v="0"/>
    <s v="Mansoura"/>
    <s v="Sales"/>
    <n v="12594"/>
    <x v="1"/>
    <x v="1"/>
    <x v="2"/>
    <x v="3"/>
  </r>
  <r>
    <x v="1"/>
    <x v="0"/>
    <s v="Menia"/>
    <s v="Sales"/>
    <n v="13259"/>
    <x v="1"/>
    <x v="1"/>
    <x v="1"/>
    <x v="4"/>
  </r>
  <r>
    <x v="1"/>
    <x v="0"/>
    <s v="Mokattam"/>
    <s v="Sales"/>
    <n v="7014"/>
    <x v="1"/>
    <x v="1"/>
    <x v="0"/>
    <x v="0"/>
  </r>
  <r>
    <x v="1"/>
    <x v="0"/>
    <s v="Zagazig"/>
    <s v="Sales"/>
    <n v="7006"/>
    <x v="1"/>
    <x v="1"/>
    <x v="2"/>
    <x v="5"/>
  </r>
  <r>
    <x v="1"/>
    <x v="0"/>
    <s v="Agouza"/>
    <s v="Retail"/>
    <n v="9272"/>
    <x v="2"/>
    <x v="2"/>
    <x v="0"/>
    <x v="1"/>
  </r>
  <r>
    <x v="1"/>
    <x v="0"/>
    <s v="Dokki"/>
    <s v="Retail"/>
    <n v="6190"/>
    <x v="2"/>
    <x v="2"/>
    <x v="0"/>
    <x v="1"/>
  </r>
  <r>
    <x v="1"/>
    <x v="0"/>
    <s v="El Raml"/>
    <s v="Retail"/>
    <n v="6204"/>
    <x v="2"/>
    <x v="2"/>
    <x v="3"/>
    <x v="6"/>
  </r>
  <r>
    <x v="1"/>
    <x v="0"/>
    <s v="Faisal"/>
    <s v="Retail"/>
    <n v="6760"/>
    <x v="2"/>
    <x v="2"/>
    <x v="0"/>
    <x v="1"/>
  </r>
  <r>
    <x v="1"/>
    <x v="0"/>
    <s v="Giza"/>
    <s v="Retail"/>
    <n v="6792"/>
    <x v="1"/>
    <x v="2"/>
    <x v="0"/>
    <x v="1"/>
  </r>
  <r>
    <x v="1"/>
    <x v="0"/>
    <s v="Maddi"/>
    <s v="Retail"/>
    <n v="9489"/>
    <x v="2"/>
    <x v="2"/>
    <x v="0"/>
    <x v="0"/>
  </r>
  <r>
    <x v="1"/>
    <x v="0"/>
    <s v="Nozha"/>
    <s v="Retail"/>
    <n v="5735"/>
    <x v="2"/>
    <x v="2"/>
    <x v="0"/>
    <x v="0"/>
  </r>
  <r>
    <x v="1"/>
    <x v="0"/>
    <s v="Zamalek"/>
    <s v="Retail"/>
    <n v="11681"/>
    <x v="2"/>
    <x v="2"/>
    <x v="0"/>
    <x v="1"/>
  </r>
  <r>
    <x v="1"/>
    <x v="0"/>
    <s v="15 May"/>
    <s v="Retail"/>
    <n v="10948"/>
    <x v="3"/>
    <x v="2"/>
    <x v="0"/>
    <x v="0"/>
  </r>
  <r>
    <x v="1"/>
    <x v="0"/>
    <s v="El Rehab"/>
    <s v="Retail"/>
    <n v="12080"/>
    <x v="3"/>
    <x v="2"/>
    <x v="0"/>
    <x v="0"/>
  </r>
  <r>
    <x v="1"/>
    <x v="0"/>
    <s v="El-Mahalla"/>
    <s v="Retail"/>
    <n v="6896"/>
    <x v="3"/>
    <x v="2"/>
    <x v="2"/>
    <x v="7"/>
  </r>
  <r>
    <x v="1"/>
    <x v="0"/>
    <s v="Loran"/>
    <s v="Retail"/>
    <n v="8695"/>
    <x v="3"/>
    <x v="2"/>
    <x v="3"/>
    <x v="6"/>
  </r>
  <r>
    <x v="1"/>
    <x v="0"/>
    <s v="New Cairo"/>
    <s v="Retail"/>
    <n v="5106"/>
    <x v="3"/>
    <x v="2"/>
    <x v="0"/>
    <x v="0"/>
  </r>
  <r>
    <x v="1"/>
    <x v="0"/>
    <s v="Smouha"/>
    <s v="Retail"/>
    <n v="11867"/>
    <x v="3"/>
    <x v="2"/>
    <x v="3"/>
    <x v="6"/>
  </r>
  <r>
    <x v="1"/>
    <x v="0"/>
    <s v="Agamy"/>
    <s v="Retail"/>
    <n v="10015"/>
    <x v="1"/>
    <x v="2"/>
    <x v="3"/>
    <x v="6"/>
  </r>
  <r>
    <x v="1"/>
    <x v="0"/>
    <s v="Ain Shams"/>
    <s v="Retail"/>
    <n v="5913"/>
    <x v="4"/>
    <x v="2"/>
    <x v="0"/>
    <x v="0"/>
  </r>
  <r>
    <x v="1"/>
    <x v="0"/>
    <s v="Assuit"/>
    <s v="Retail"/>
    <n v="9943"/>
    <x v="1"/>
    <x v="2"/>
    <x v="1"/>
    <x v="8"/>
  </r>
  <r>
    <x v="1"/>
    <x v="0"/>
    <s v="Embaba"/>
    <s v="Retail"/>
    <n v="12145"/>
    <x v="1"/>
    <x v="2"/>
    <x v="0"/>
    <x v="1"/>
  </r>
  <r>
    <x v="1"/>
    <x v="0"/>
    <s v="Marasa Matrouh"/>
    <s v="Retail"/>
    <n v="8101"/>
    <x v="4"/>
    <x v="2"/>
    <x v="3"/>
    <x v="9"/>
  </r>
  <r>
    <x v="1"/>
    <x v="0"/>
    <s v="Mohandeseen"/>
    <s v="Retail"/>
    <n v="5598"/>
    <x v="4"/>
    <x v="2"/>
    <x v="0"/>
    <x v="1"/>
  </r>
  <r>
    <x v="1"/>
    <x v="0"/>
    <s v="Nasr City"/>
    <s v="Retail"/>
    <n v="5589"/>
    <x v="4"/>
    <x v="2"/>
    <x v="0"/>
    <x v="0"/>
  </r>
  <r>
    <x v="1"/>
    <x v="0"/>
    <s v="San Stefano"/>
    <s v="Retail"/>
    <n v="7601"/>
    <x v="4"/>
    <x v="2"/>
    <x v="3"/>
    <x v="6"/>
  </r>
  <r>
    <x v="1"/>
    <x v="0"/>
    <s v="Sh. Zaied"/>
    <s v="Retail"/>
    <n v="9445"/>
    <x v="4"/>
    <x v="2"/>
    <x v="0"/>
    <x v="1"/>
  </r>
  <r>
    <x v="1"/>
    <x v="0"/>
    <s v="Tanata"/>
    <s v="Retail"/>
    <n v="6114"/>
    <x v="1"/>
    <x v="2"/>
    <x v="2"/>
    <x v="7"/>
  </r>
  <r>
    <x v="1"/>
    <x v="1"/>
    <s v="HQ"/>
    <s v="Finance"/>
    <n v="1250"/>
    <x v="0"/>
    <x v="0"/>
    <x v="0"/>
    <x v="0"/>
  </r>
  <r>
    <x v="1"/>
    <x v="1"/>
    <s v="Geser Suez"/>
    <s v="Sales"/>
    <n v="1250"/>
    <x v="1"/>
    <x v="1"/>
    <x v="0"/>
    <x v="0"/>
  </r>
  <r>
    <x v="1"/>
    <x v="1"/>
    <s v="Haram"/>
    <s v="Sales"/>
    <n v="1250"/>
    <x v="1"/>
    <x v="1"/>
    <x v="0"/>
    <x v="1"/>
  </r>
  <r>
    <x v="1"/>
    <x v="1"/>
    <s v="Luxor"/>
    <s v="Sales"/>
    <n v="1250"/>
    <x v="1"/>
    <x v="1"/>
    <x v="1"/>
    <x v="2"/>
  </r>
  <r>
    <x v="1"/>
    <x v="1"/>
    <s v="Mansoura"/>
    <s v="Sales"/>
    <n v="1250"/>
    <x v="1"/>
    <x v="1"/>
    <x v="2"/>
    <x v="3"/>
  </r>
  <r>
    <x v="1"/>
    <x v="1"/>
    <s v="Menia"/>
    <s v="Sales"/>
    <n v="1250"/>
    <x v="1"/>
    <x v="1"/>
    <x v="1"/>
    <x v="4"/>
  </r>
  <r>
    <x v="1"/>
    <x v="1"/>
    <s v="Mokattam"/>
    <s v="Sales"/>
    <n v="1250"/>
    <x v="1"/>
    <x v="1"/>
    <x v="0"/>
    <x v="0"/>
  </r>
  <r>
    <x v="1"/>
    <x v="1"/>
    <s v="Zagazig"/>
    <s v="Sales"/>
    <n v="1250"/>
    <x v="1"/>
    <x v="1"/>
    <x v="2"/>
    <x v="5"/>
  </r>
  <r>
    <x v="1"/>
    <x v="1"/>
    <s v="Agouza"/>
    <s v="Retail"/>
    <n v="1250"/>
    <x v="2"/>
    <x v="2"/>
    <x v="0"/>
    <x v="1"/>
  </r>
  <r>
    <x v="1"/>
    <x v="1"/>
    <s v="Dokki"/>
    <s v="Retail"/>
    <n v="1250"/>
    <x v="2"/>
    <x v="2"/>
    <x v="0"/>
    <x v="1"/>
  </r>
  <r>
    <x v="1"/>
    <x v="1"/>
    <s v="El Raml"/>
    <s v="Retail"/>
    <n v="1250"/>
    <x v="2"/>
    <x v="2"/>
    <x v="3"/>
    <x v="6"/>
  </r>
  <r>
    <x v="1"/>
    <x v="1"/>
    <s v="Faisal"/>
    <s v="Retail"/>
    <n v="1250"/>
    <x v="2"/>
    <x v="2"/>
    <x v="0"/>
    <x v="1"/>
  </r>
  <r>
    <x v="1"/>
    <x v="1"/>
    <s v="Giza"/>
    <s v="Retail"/>
    <n v="1250"/>
    <x v="1"/>
    <x v="2"/>
    <x v="0"/>
    <x v="1"/>
  </r>
  <r>
    <x v="1"/>
    <x v="1"/>
    <s v="Maddi"/>
    <s v="Retail"/>
    <n v="1250"/>
    <x v="2"/>
    <x v="2"/>
    <x v="0"/>
    <x v="0"/>
  </r>
  <r>
    <x v="1"/>
    <x v="1"/>
    <s v="Nozha"/>
    <s v="Retail"/>
    <n v="1250"/>
    <x v="2"/>
    <x v="2"/>
    <x v="0"/>
    <x v="0"/>
  </r>
  <r>
    <x v="1"/>
    <x v="1"/>
    <s v="Zamalek"/>
    <s v="Retail"/>
    <n v="1250"/>
    <x v="2"/>
    <x v="2"/>
    <x v="0"/>
    <x v="1"/>
  </r>
  <r>
    <x v="1"/>
    <x v="1"/>
    <s v="15 May"/>
    <s v="Retail"/>
    <n v="1250"/>
    <x v="3"/>
    <x v="2"/>
    <x v="0"/>
    <x v="0"/>
  </r>
  <r>
    <x v="1"/>
    <x v="1"/>
    <s v="El Rehab"/>
    <s v="Retail"/>
    <n v="1250"/>
    <x v="3"/>
    <x v="2"/>
    <x v="0"/>
    <x v="0"/>
  </r>
  <r>
    <x v="1"/>
    <x v="1"/>
    <s v="El-Mahalla"/>
    <s v="Retail"/>
    <n v="1250"/>
    <x v="3"/>
    <x v="2"/>
    <x v="2"/>
    <x v="7"/>
  </r>
  <r>
    <x v="1"/>
    <x v="1"/>
    <s v="Loran"/>
    <s v="Retail"/>
    <n v="1250"/>
    <x v="3"/>
    <x v="2"/>
    <x v="3"/>
    <x v="6"/>
  </r>
  <r>
    <x v="1"/>
    <x v="1"/>
    <s v="New Cairo"/>
    <s v="Retail"/>
    <n v="1250"/>
    <x v="3"/>
    <x v="2"/>
    <x v="0"/>
    <x v="0"/>
  </r>
  <r>
    <x v="1"/>
    <x v="1"/>
    <s v="Smouha"/>
    <s v="Retail"/>
    <n v="1250"/>
    <x v="3"/>
    <x v="2"/>
    <x v="3"/>
    <x v="6"/>
  </r>
  <r>
    <x v="1"/>
    <x v="1"/>
    <s v="Agamy"/>
    <s v="Retail"/>
    <n v="1250"/>
    <x v="1"/>
    <x v="2"/>
    <x v="3"/>
    <x v="6"/>
  </r>
  <r>
    <x v="1"/>
    <x v="1"/>
    <s v="Ain Shams"/>
    <s v="Retail"/>
    <n v="1250"/>
    <x v="4"/>
    <x v="2"/>
    <x v="0"/>
    <x v="0"/>
  </r>
  <r>
    <x v="1"/>
    <x v="1"/>
    <s v="Assuit"/>
    <s v="Retail"/>
    <n v="1250"/>
    <x v="1"/>
    <x v="2"/>
    <x v="1"/>
    <x v="8"/>
  </r>
  <r>
    <x v="1"/>
    <x v="1"/>
    <s v="Embaba"/>
    <s v="Retail"/>
    <n v="1250"/>
    <x v="1"/>
    <x v="2"/>
    <x v="0"/>
    <x v="1"/>
  </r>
  <r>
    <x v="1"/>
    <x v="1"/>
    <s v="Marasa Matrouh"/>
    <s v="Retail"/>
    <n v="1250"/>
    <x v="4"/>
    <x v="2"/>
    <x v="3"/>
    <x v="9"/>
  </r>
  <r>
    <x v="1"/>
    <x v="1"/>
    <s v="Mohandeseen"/>
    <s v="Retail"/>
    <n v="1250"/>
    <x v="4"/>
    <x v="2"/>
    <x v="0"/>
    <x v="1"/>
  </r>
  <r>
    <x v="1"/>
    <x v="1"/>
    <s v="Nasr City"/>
    <s v="Retail"/>
    <n v="1250"/>
    <x v="4"/>
    <x v="2"/>
    <x v="0"/>
    <x v="0"/>
  </r>
  <r>
    <x v="1"/>
    <x v="1"/>
    <s v="San Stefano"/>
    <s v="Retail"/>
    <n v="1250"/>
    <x v="4"/>
    <x v="2"/>
    <x v="3"/>
    <x v="6"/>
  </r>
  <r>
    <x v="1"/>
    <x v="1"/>
    <s v="Sh. Zaied"/>
    <s v="Retail"/>
    <n v="1250"/>
    <x v="4"/>
    <x v="2"/>
    <x v="0"/>
    <x v="1"/>
  </r>
  <r>
    <x v="1"/>
    <x v="1"/>
    <s v="Tanata"/>
    <s v="Retail"/>
    <n v="1250"/>
    <x v="1"/>
    <x v="2"/>
    <x v="2"/>
    <x v="7"/>
  </r>
  <r>
    <x v="1"/>
    <x v="2"/>
    <s v="Agouza"/>
    <s v="Retail"/>
    <n v="1229"/>
    <x v="2"/>
    <x v="2"/>
    <x v="0"/>
    <x v="1"/>
  </r>
  <r>
    <x v="1"/>
    <x v="2"/>
    <s v="Dokki"/>
    <s v="Retail"/>
    <n v="757.90000000000009"/>
    <x v="2"/>
    <x v="2"/>
    <x v="0"/>
    <x v="1"/>
  </r>
  <r>
    <x v="1"/>
    <x v="2"/>
    <s v="El Raml"/>
    <s v="Retail"/>
    <n v="1043.2"/>
    <x v="2"/>
    <x v="2"/>
    <x v="3"/>
    <x v="6"/>
  </r>
  <r>
    <x v="1"/>
    <x v="2"/>
    <s v="Faisal"/>
    <s v="Retail"/>
    <n v="648"/>
    <x v="2"/>
    <x v="2"/>
    <x v="0"/>
    <x v="1"/>
  </r>
  <r>
    <x v="1"/>
    <x v="2"/>
    <s v="Giza"/>
    <s v="Retail"/>
    <n v="1028.4000000000001"/>
    <x v="1"/>
    <x v="2"/>
    <x v="0"/>
    <x v="1"/>
  </r>
  <r>
    <x v="1"/>
    <x v="2"/>
    <s v="Maddi"/>
    <s v="Retail"/>
    <n v="955.6"/>
    <x v="2"/>
    <x v="2"/>
    <x v="0"/>
    <x v="0"/>
  </r>
  <r>
    <x v="1"/>
    <x v="2"/>
    <s v="Nozha"/>
    <s v="Retail"/>
    <n v="797.40000000000009"/>
    <x v="2"/>
    <x v="2"/>
    <x v="0"/>
    <x v="0"/>
  </r>
  <r>
    <x v="1"/>
    <x v="2"/>
    <s v="Zamalek"/>
    <s v="Retail"/>
    <n v="723"/>
    <x v="2"/>
    <x v="2"/>
    <x v="0"/>
    <x v="1"/>
  </r>
  <r>
    <x v="1"/>
    <x v="2"/>
    <s v="15 May"/>
    <s v="Retail"/>
    <n v="838.6"/>
    <x v="3"/>
    <x v="2"/>
    <x v="0"/>
    <x v="0"/>
  </r>
  <r>
    <x v="1"/>
    <x v="2"/>
    <s v="El Rehab"/>
    <s v="Retail"/>
    <n v="782.80000000000007"/>
    <x v="3"/>
    <x v="2"/>
    <x v="0"/>
    <x v="0"/>
  </r>
  <r>
    <x v="1"/>
    <x v="2"/>
    <s v="El-Mahalla"/>
    <s v="Retail"/>
    <n v="864.80000000000007"/>
    <x v="3"/>
    <x v="2"/>
    <x v="2"/>
    <x v="7"/>
  </r>
  <r>
    <x v="1"/>
    <x v="2"/>
    <s v="Loran"/>
    <s v="Retail"/>
    <n v="1104.8"/>
    <x v="3"/>
    <x v="2"/>
    <x v="3"/>
    <x v="6"/>
  </r>
  <r>
    <x v="1"/>
    <x v="2"/>
    <s v="New Cairo"/>
    <s v="Retail"/>
    <n v="1112.8"/>
    <x v="3"/>
    <x v="2"/>
    <x v="0"/>
    <x v="0"/>
  </r>
  <r>
    <x v="1"/>
    <x v="2"/>
    <s v="Smouha"/>
    <s v="Retail"/>
    <n v="615.20000000000005"/>
    <x v="3"/>
    <x v="2"/>
    <x v="3"/>
    <x v="6"/>
  </r>
  <r>
    <x v="1"/>
    <x v="2"/>
    <s v="Agamy"/>
    <s v="Retail"/>
    <n v="659.7"/>
    <x v="1"/>
    <x v="2"/>
    <x v="3"/>
    <x v="6"/>
  </r>
  <r>
    <x v="1"/>
    <x v="2"/>
    <s v="Ain Shams"/>
    <s v="Retail"/>
    <n v="752.40000000000009"/>
    <x v="4"/>
    <x v="2"/>
    <x v="0"/>
    <x v="0"/>
  </r>
  <r>
    <x v="1"/>
    <x v="2"/>
    <s v="Assuit"/>
    <s v="Retail"/>
    <n v="1157.4000000000001"/>
    <x v="1"/>
    <x v="2"/>
    <x v="1"/>
    <x v="8"/>
  </r>
  <r>
    <x v="1"/>
    <x v="2"/>
    <s v="Embaba"/>
    <s v="Retail"/>
    <n v="609.5"/>
    <x v="1"/>
    <x v="2"/>
    <x v="0"/>
    <x v="1"/>
  </r>
  <r>
    <x v="1"/>
    <x v="2"/>
    <s v="Marasa Matrouh"/>
    <s v="Retail"/>
    <n v="1005"/>
    <x v="4"/>
    <x v="2"/>
    <x v="3"/>
    <x v="9"/>
  </r>
  <r>
    <x v="1"/>
    <x v="2"/>
    <s v="Mohandeseen"/>
    <s v="Retail"/>
    <n v="932.90000000000009"/>
    <x v="4"/>
    <x v="2"/>
    <x v="0"/>
    <x v="1"/>
  </r>
  <r>
    <x v="1"/>
    <x v="2"/>
    <s v="Nasr City"/>
    <s v="Retail"/>
    <n v="1158.2"/>
    <x v="4"/>
    <x v="2"/>
    <x v="0"/>
    <x v="0"/>
  </r>
  <r>
    <x v="1"/>
    <x v="2"/>
    <s v="San Stefano"/>
    <s v="Retail"/>
    <n v="817.90000000000009"/>
    <x v="4"/>
    <x v="2"/>
    <x v="3"/>
    <x v="6"/>
  </r>
  <r>
    <x v="1"/>
    <x v="2"/>
    <s v="Sh. Zaied"/>
    <s v="Retail"/>
    <n v="998.40000000000009"/>
    <x v="4"/>
    <x v="2"/>
    <x v="0"/>
    <x v="1"/>
  </r>
  <r>
    <x v="1"/>
    <x v="2"/>
    <s v="Tanata"/>
    <s v="Retail"/>
    <n v="853"/>
    <x v="1"/>
    <x v="2"/>
    <x v="2"/>
    <x v="7"/>
  </r>
  <r>
    <x v="1"/>
    <x v="3"/>
    <s v="HQ"/>
    <s v="Finance"/>
    <n v="5102.2000000000007"/>
    <x v="0"/>
    <x v="0"/>
    <x v="0"/>
    <x v="0"/>
  </r>
  <r>
    <x v="1"/>
    <x v="3"/>
    <s v="Geser Suez"/>
    <s v="Sales"/>
    <n v="1624.4"/>
    <x v="1"/>
    <x v="1"/>
    <x v="0"/>
    <x v="0"/>
  </r>
  <r>
    <x v="1"/>
    <x v="3"/>
    <s v="Haram"/>
    <s v="Sales"/>
    <n v="1537.6000000000001"/>
    <x v="1"/>
    <x v="1"/>
    <x v="0"/>
    <x v="1"/>
  </r>
  <r>
    <x v="1"/>
    <x v="3"/>
    <s v="Luxor"/>
    <s v="Sales"/>
    <n v="1738.4"/>
    <x v="1"/>
    <x v="1"/>
    <x v="1"/>
    <x v="2"/>
  </r>
  <r>
    <x v="1"/>
    <x v="3"/>
    <s v="Mansoura"/>
    <s v="Sales"/>
    <n v="1686.6000000000001"/>
    <x v="1"/>
    <x v="1"/>
    <x v="2"/>
    <x v="3"/>
  </r>
  <r>
    <x v="1"/>
    <x v="3"/>
    <s v="Menia"/>
    <s v="Sales"/>
    <n v="1376.2"/>
    <x v="1"/>
    <x v="1"/>
    <x v="1"/>
    <x v="4"/>
  </r>
  <r>
    <x v="1"/>
    <x v="3"/>
    <s v="Mokattam"/>
    <s v="Sales"/>
    <n v="2129.6"/>
    <x v="1"/>
    <x v="1"/>
    <x v="0"/>
    <x v="0"/>
  </r>
  <r>
    <x v="1"/>
    <x v="3"/>
    <s v="Zagazig"/>
    <s v="Sales"/>
    <n v="2440.6"/>
    <x v="1"/>
    <x v="1"/>
    <x v="2"/>
    <x v="5"/>
  </r>
  <r>
    <x v="1"/>
    <x v="3"/>
    <s v="Agouza"/>
    <s v="Retail"/>
    <n v="1741.4"/>
    <x v="2"/>
    <x v="2"/>
    <x v="0"/>
    <x v="1"/>
  </r>
  <r>
    <x v="1"/>
    <x v="3"/>
    <s v="Dokki"/>
    <s v="Retail"/>
    <n v="1169.2"/>
    <x v="2"/>
    <x v="2"/>
    <x v="0"/>
    <x v="1"/>
  </r>
  <r>
    <x v="1"/>
    <x v="3"/>
    <s v="El Raml"/>
    <s v="Retail"/>
    <n v="2280.4"/>
    <x v="2"/>
    <x v="2"/>
    <x v="3"/>
    <x v="6"/>
  </r>
  <r>
    <x v="1"/>
    <x v="3"/>
    <s v="Faisal"/>
    <s v="Retail"/>
    <n v="2192.2000000000003"/>
    <x v="2"/>
    <x v="2"/>
    <x v="0"/>
    <x v="1"/>
  </r>
  <r>
    <x v="1"/>
    <x v="3"/>
    <s v="Giza"/>
    <s v="Retail"/>
    <n v="1208.6000000000001"/>
    <x v="1"/>
    <x v="2"/>
    <x v="0"/>
    <x v="1"/>
  </r>
  <r>
    <x v="1"/>
    <x v="3"/>
    <s v="Maddi"/>
    <s v="Retail"/>
    <n v="1063.2"/>
    <x v="2"/>
    <x v="2"/>
    <x v="0"/>
    <x v="0"/>
  </r>
  <r>
    <x v="1"/>
    <x v="3"/>
    <s v="Nozha"/>
    <s v="Retail"/>
    <n v="2165.4"/>
    <x v="2"/>
    <x v="2"/>
    <x v="0"/>
    <x v="0"/>
  </r>
  <r>
    <x v="1"/>
    <x v="3"/>
    <s v="Zamalek"/>
    <s v="Retail"/>
    <n v="1212.4000000000001"/>
    <x v="2"/>
    <x v="2"/>
    <x v="0"/>
    <x v="1"/>
  </r>
  <r>
    <x v="1"/>
    <x v="3"/>
    <s v="15 May"/>
    <s v="Retail"/>
    <n v="1281.4000000000001"/>
    <x v="3"/>
    <x v="2"/>
    <x v="0"/>
    <x v="0"/>
  </r>
  <r>
    <x v="1"/>
    <x v="3"/>
    <s v="El Rehab"/>
    <s v="Retail"/>
    <n v="1637.2"/>
    <x v="3"/>
    <x v="2"/>
    <x v="0"/>
    <x v="0"/>
  </r>
  <r>
    <x v="1"/>
    <x v="3"/>
    <s v="El-Mahalla"/>
    <s v="Retail"/>
    <n v="2452.4"/>
    <x v="3"/>
    <x v="2"/>
    <x v="2"/>
    <x v="7"/>
  </r>
  <r>
    <x v="1"/>
    <x v="3"/>
    <s v="Loran"/>
    <s v="Retail"/>
    <n v="2356.8000000000002"/>
    <x v="3"/>
    <x v="2"/>
    <x v="3"/>
    <x v="6"/>
  </r>
  <r>
    <x v="1"/>
    <x v="3"/>
    <s v="New Cairo"/>
    <s v="Retail"/>
    <n v="1611.2"/>
    <x v="3"/>
    <x v="2"/>
    <x v="0"/>
    <x v="0"/>
  </r>
  <r>
    <x v="1"/>
    <x v="3"/>
    <s v="Smouha"/>
    <s v="Retail"/>
    <n v="1061.4000000000001"/>
    <x v="3"/>
    <x v="2"/>
    <x v="3"/>
    <x v="6"/>
  </r>
  <r>
    <x v="1"/>
    <x v="3"/>
    <s v="Agamy"/>
    <s v="Retail"/>
    <n v="1878.4"/>
    <x v="1"/>
    <x v="2"/>
    <x v="3"/>
    <x v="6"/>
  </r>
  <r>
    <x v="1"/>
    <x v="3"/>
    <s v="Ain Shams"/>
    <s v="Retail"/>
    <n v="2236.8000000000002"/>
    <x v="4"/>
    <x v="2"/>
    <x v="0"/>
    <x v="0"/>
  </r>
  <r>
    <x v="1"/>
    <x v="3"/>
    <s v="Assuit"/>
    <s v="Retail"/>
    <n v="1757.4"/>
    <x v="1"/>
    <x v="2"/>
    <x v="1"/>
    <x v="8"/>
  </r>
  <r>
    <x v="1"/>
    <x v="3"/>
    <s v="Embaba"/>
    <s v="Retail"/>
    <n v="1162.4000000000001"/>
    <x v="1"/>
    <x v="2"/>
    <x v="0"/>
    <x v="1"/>
  </r>
  <r>
    <x v="1"/>
    <x v="3"/>
    <s v="Marasa Matrouh"/>
    <s v="Retail"/>
    <n v="2258.2000000000003"/>
    <x v="4"/>
    <x v="2"/>
    <x v="3"/>
    <x v="9"/>
  </r>
  <r>
    <x v="1"/>
    <x v="3"/>
    <s v="Mohandeseen"/>
    <s v="Retail"/>
    <n v="2044.2"/>
    <x v="4"/>
    <x v="2"/>
    <x v="0"/>
    <x v="1"/>
  </r>
  <r>
    <x v="1"/>
    <x v="3"/>
    <s v="Nasr City"/>
    <s v="Retail"/>
    <n v="2407.2000000000003"/>
    <x v="4"/>
    <x v="2"/>
    <x v="0"/>
    <x v="0"/>
  </r>
  <r>
    <x v="1"/>
    <x v="3"/>
    <s v="San Stefano"/>
    <s v="Retail"/>
    <n v="1706.4"/>
    <x v="4"/>
    <x v="2"/>
    <x v="3"/>
    <x v="6"/>
  </r>
  <r>
    <x v="1"/>
    <x v="3"/>
    <s v="Sh. Zaied"/>
    <s v="Retail"/>
    <n v="1322.8000000000002"/>
    <x v="4"/>
    <x v="2"/>
    <x v="0"/>
    <x v="1"/>
  </r>
  <r>
    <x v="1"/>
    <x v="3"/>
    <s v="Tanata"/>
    <s v="Retail"/>
    <n v="2166.4"/>
    <x v="1"/>
    <x v="2"/>
    <x v="2"/>
    <x v="7"/>
  </r>
  <r>
    <x v="1"/>
    <x v="0"/>
    <s v="HQ"/>
    <s v="Accounting"/>
    <n v="11225"/>
    <x v="0"/>
    <x v="3"/>
    <x v="0"/>
    <x v="0"/>
  </r>
  <r>
    <x v="1"/>
    <x v="1"/>
    <s v="HQ"/>
    <s v="Accounting"/>
    <n v="1250"/>
    <x v="0"/>
    <x v="3"/>
    <x v="0"/>
    <x v="0"/>
  </r>
  <r>
    <x v="1"/>
    <x v="3"/>
    <s v="HQ"/>
    <s v="Accounting"/>
    <n v="1242"/>
    <x v="0"/>
    <x v="3"/>
    <x v="0"/>
    <x v="0"/>
  </r>
  <r>
    <x v="1"/>
    <x v="0"/>
    <s v="HQ"/>
    <s v="HR"/>
    <n v="6704"/>
    <x v="0"/>
    <x v="4"/>
    <x v="0"/>
    <x v="0"/>
  </r>
  <r>
    <x v="1"/>
    <x v="1"/>
    <s v="HQ"/>
    <s v="HR"/>
    <n v="1250"/>
    <x v="0"/>
    <x v="4"/>
    <x v="0"/>
    <x v="0"/>
  </r>
  <r>
    <x v="1"/>
    <x v="3"/>
    <s v="HQ"/>
    <s v="HR"/>
    <n v="1093.2"/>
    <x v="0"/>
    <x v="4"/>
    <x v="0"/>
    <x v="0"/>
  </r>
  <r>
    <x v="1"/>
    <x v="0"/>
    <s v="HQ"/>
    <s v="Retail"/>
    <n v="12083"/>
    <x v="0"/>
    <x v="2"/>
    <x v="0"/>
    <x v="0"/>
  </r>
  <r>
    <x v="1"/>
    <x v="1"/>
    <s v="HQ"/>
    <s v="Retail"/>
    <n v="1250"/>
    <x v="0"/>
    <x v="2"/>
    <x v="0"/>
    <x v="0"/>
  </r>
  <r>
    <x v="1"/>
    <x v="2"/>
    <s v="HQ"/>
    <s v="Retail"/>
    <n v="598"/>
    <x v="0"/>
    <x v="2"/>
    <x v="0"/>
    <x v="0"/>
  </r>
  <r>
    <x v="1"/>
    <x v="3"/>
    <s v="HQ"/>
    <s v="Retail"/>
    <n v="2464.2000000000003"/>
    <x v="0"/>
    <x v="2"/>
    <x v="0"/>
    <x v="0"/>
  </r>
  <r>
    <x v="1"/>
    <x v="0"/>
    <s v="HQ"/>
    <s v="Sales"/>
    <n v="13032"/>
    <x v="0"/>
    <x v="1"/>
    <x v="0"/>
    <x v="0"/>
  </r>
  <r>
    <x v="1"/>
    <x v="1"/>
    <s v="HQ"/>
    <s v="Sales"/>
    <n v="1250"/>
    <x v="0"/>
    <x v="1"/>
    <x v="0"/>
    <x v="0"/>
  </r>
  <r>
    <x v="1"/>
    <x v="3"/>
    <s v="HQ"/>
    <s v="Sales"/>
    <n v="2960.2000000000003"/>
    <x v="0"/>
    <x v="1"/>
    <x v="0"/>
    <x v="0"/>
  </r>
  <r>
    <x v="1"/>
    <x v="0"/>
    <s v="HQ"/>
    <s v="Legal"/>
    <n v="5680"/>
    <x v="0"/>
    <x v="5"/>
    <x v="0"/>
    <x v="0"/>
  </r>
  <r>
    <x v="1"/>
    <x v="1"/>
    <s v="HQ"/>
    <s v="Legal"/>
    <n v="1250"/>
    <x v="0"/>
    <x v="5"/>
    <x v="0"/>
    <x v="0"/>
  </r>
  <r>
    <x v="1"/>
    <x v="3"/>
    <s v="HQ"/>
    <s v="Legal"/>
    <n v="890.2"/>
    <x v="0"/>
    <x v="5"/>
    <x v="0"/>
    <x v="0"/>
  </r>
  <r>
    <x v="1"/>
    <x v="0"/>
    <s v="HQ"/>
    <s v="Admin"/>
    <n v="7906"/>
    <x v="0"/>
    <x v="6"/>
    <x v="0"/>
    <x v="0"/>
  </r>
  <r>
    <x v="1"/>
    <x v="1"/>
    <s v="HQ"/>
    <s v="Admin"/>
    <n v="1250"/>
    <x v="0"/>
    <x v="6"/>
    <x v="0"/>
    <x v="0"/>
  </r>
  <r>
    <x v="1"/>
    <x v="3"/>
    <s v="HQ"/>
    <s v="Admin"/>
    <n v="1531.8000000000002"/>
    <x v="0"/>
    <x v="6"/>
    <x v="0"/>
    <x v="0"/>
  </r>
  <r>
    <x v="1"/>
    <x v="0"/>
    <s v="HQ"/>
    <s v="Logistics"/>
    <n v="7355"/>
    <x v="0"/>
    <x v="7"/>
    <x v="0"/>
    <x v="0"/>
  </r>
  <r>
    <x v="1"/>
    <x v="1"/>
    <s v="HQ"/>
    <s v="Logistics"/>
    <n v="1250"/>
    <x v="0"/>
    <x v="7"/>
    <x v="0"/>
    <x v="0"/>
  </r>
  <r>
    <x v="1"/>
    <x v="3"/>
    <s v="HQ"/>
    <s v="Logistics"/>
    <n v="1571.8000000000002"/>
    <x v="0"/>
    <x v="7"/>
    <x v="0"/>
    <x v="0"/>
  </r>
  <r>
    <x v="1"/>
    <x v="0"/>
    <s v="HQ"/>
    <s v="Board"/>
    <n v="68759"/>
    <x v="0"/>
    <x v="8"/>
    <x v="0"/>
    <x v="0"/>
  </r>
  <r>
    <x v="1"/>
    <x v="1"/>
    <s v="HQ"/>
    <s v="Board"/>
    <n v="1250"/>
    <x v="0"/>
    <x v="8"/>
    <x v="0"/>
    <x v="0"/>
  </r>
  <r>
    <x v="1"/>
    <x v="3"/>
    <s v="HQ"/>
    <s v="Board"/>
    <n v="10954.800000000001"/>
    <x v="0"/>
    <x v="8"/>
    <x v="0"/>
    <x v="0"/>
  </r>
  <r>
    <x v="1"/>
    <x v="0"/>
    <s v="HQ"/>
    <s v="After Sales"/>
    <n v="7246"/>
    <x v="0"/>
    <x v="9"/>
    <x v="0"/>
    <x v="0"/>
  </r>
  <r>
    <x v="1"/>
    <x v="1"/>
    <s v="HQ"/>
    <s v="After Sales"/>
    <n v="1250"/>
    <x v="0"/>
    <x v="9"/>
    <x v="0"/>
    <x v="0"/>
  </r>
  <r>
    <x v="1"/>
    <x v="3"/>
    <s v="HQ"/>
    <s v="After Sales"/>
    <n v="982.2"/>
    <x v="0"/>
    <x v="9"/>
    <x v="0"/>
    <x v="0"/>
  </r>
  <r>
    <x v="1"/>
    <x v="0"/>
    <s v="HQ"/>
    <s v="IT"/>
    <n v="6172"/>
    <x v="0"/>
    <x v="10"/>
    <x v="0"/>
    <x v="0"/>
  </r>
  <r>
    <x v="1"/>
    <x v="1"/>
    <s v="HQ"/>
    <s v="IT"/>
    <n v="1250"/>
    <x v="0"/>
    <x v="10"/>
    <x v="0"/>
    <x v="0"/>
  </r>
  <r>
    <x v="1"/>
    <x v="3"/>
    <s v="HQ"/>
    <s v="IT"/>
    <n v="1454.2"/>
    <x v="0"/>
    <x v="10"/>
    <x v="0"/>
    <x v="0"/>
  </r>
  <r>
    <x v="1"/>
    <x v="0"/>
    <s v="Geser Suez"/>
    <s v="Accounting"/>
    <n v="2572"/>
    <x v="1"/>
    <x v="3"/>
    <x v="0"/>
    <x v="0"/>
  </r>
  <r>
    <x v="1"/>
    <x v="0"/>
    <s v="Geser Suez"/>
    <s v="Admin"/>
    <n v="3534"/>
    <x v="1"/>
    <x v="6"/>
    <x v="0"/>
    <x v="0"/>
  </r>
  <r>
    <x v="1"/>
    <x v="0"/>
    <s v="Haram"/>
    <s v="Accounting"/>
    <n v="3888"/>
    <x v="1"/>
    <x v="3"/>
    <x v="0"/>
    <x v="1"/>
  </r>
  <r>
    <x v="1"/>
    <x v="0"/>
    <s v="Haram"/>
    <s v="Admin"/>
    <n v="3648"/>
    <x v="1"/>
    <x v="6"/>
    <x v="0"/>
    <x v="1"/>
  </r>
  <r>
    <x v="1"/>
    <x v="0"/>
    <s v="Luxor"/>
    <s v="Accounting"/>
    <n v="3781"/>
    <x v="1"/>
    <x v="3"/>
    <x v="1"/>
    <x v="2"/>
  </r>
  <r>
    <x v="1"/>
    <x v="0"/>
    <s v="Luxor"/>
    <s v="Admin"/>
    <n v="2608"/>
    <x v="1"/>
    <x v="6"/>
    <x v="1"/>
    <x v="2"/>
  </r>
  <r>
    <x v="1"/>
    <x v="0"/>
    <s v="Mansoura"/>
    <s v="Accounting"/>
    <n v="3997"/>
    <x v="1"/>
    <x v="3"/>
    <x v="2"/>
    <x v="3"/>
  </r>
  <r>
    <x v="1"/>
    <x v="0"/>
    <s v="Mansoura"/>
    <s v="Admin"/>
    <n v="2533"/>
    <x v="1"/>
    <x v="6"/>
    <x v="2"/>
    <x v="3"/>
  </r>
  <r>
    <x v="1"/>
    <x v="0"/>
    <s v="Menia"/>
    <s v="Accounting"/>
    <n v="3876"/>
    <x v="1"/>
    <x v="3"/>
    <x v="1"/>
    <x v="4"/>
  </r>
  <r>
    <x v="1"/>
    <x v="0"/>
    <s v="Menia"/>
    <s v="Admin"/>
    <n v="3987"/>
    <x v="1"/>
    <x v="6"/>
    <x v="1"/>
    <x v="4"/>
  </r>
  <r>
    <x v="1"/>
    <x v="0"/>
    <s v="Mokattam"/>
    <s v="Accounting"/>
    <n v="2805"/>
    <x v="1"/>
    <x v="3"/>
    <x v="0"/>
    <x v="0"/>
  </r>
  <r>
    <x v="1"/>
    <x v="0"/>
    <s v="Mokattam"/>
    <s v="Admin"/>
    <n v="3937"/>
    <x v="1"/>
    <x v="6"/>
    <x v="0"/>
    <x v="0"/>
  </r>
  <r>
    <x v="1"/>
    <x v="0"/>
    <s v="Zagazig"/>
    <s v="Accounting"/>
    <n v="2778"/>
    <x v="1"/>
    <x v="3"/>
    <x v="2"/>
    <x v="5"/>
  </r>
  <r>
    <x v="1"/>
    <x v="0"/>
    <s v="Zagazig"/>
    <s v="Admin"/>
    <n v="3619"/>
    <x v="1"/>
    <x v="6"/>
    <x v="2"/>
    <x v="5"/>
  </r>
  <r>
    <x v="1"/>
    <x v="1"/>
    <s v="Geser Suez"/>
    <s v="Accounting"/>
    <n v="3487"/>
    <x v="1"/>
    <x v="3"/>
    <x v="0"/>
    <x v="0"/>
  </r>
  <r>
    <x v="1"/>
    <x v="1"/>
    <s v="Geser Suez"/>
    <s v="Admin"/>
    <n v="2714"/>
    <x v="1"/>
    <x v="6"/>
    <x v="0"/>
    <x v="0"/>
  </r>
  <r>
    <x v="1"/>
    <x v="1"/>
    <s v="Haram"/>
    <s v="Accounting"/>
    <n v="2562"/>
    <x v="1"/>
    <x v="3"/>
    <x v="0"/>
    <x v="1"/>
  </r>
  <r>
    <x v="1"/>
    <x v="1"/>
    <s v="Haram"/>
    <s v="Admin"/>
    <n v="3844"/>
    <x v="1"/>
    <x v="6"/>
    <x v="0"/>
    <x v="1"/>
  </r>
  <r>
    <x v="1"/>
    <x v="1"/>
    <s v="Luxor"/>
    <s v="Accounting"/>
    <n v="4466"/>
    <x v="1"/>
    <x v="3"/>
    <x v="1"/>
    <x v="2"/>
  </r>
  <r>
    <x v="1"/>
    <x v="1"/>
    <s v="Luxor"/>
    <s v="Admin"/>
    <n v="2533"/>
    <x v="1"/>
    <x v="6"/>
    <x v="1"/>
    <x v="2"/>
  </r>
  <r>
    <x v="1"/>
    <x v="1"/>
    <s v="Mansoura"/>
    <s v="Accounting"/>
    <n v="3079"/>
    <x v="1"/>
    <x v="3"/>
    <x v="2"/>
    <x v="3"/>
  </r>
  <r>
    <x v="1"/>
    <x v="1"/>
    <s v="Mansoura"/>
    <s v="Admin"/>
    <n v="3890"/>
    <x v="1"/>
    <x v="6"/>
    <x v="2"/>
    <x v="3"/>
  </r>
  <r>
    <x v="1"/>
    <x v="1"/>
    <s v="Menia"/>
    <s v="Accounting"/>
    <n v="3749"/>
    <x v="1"/>
    <x v="3"/>
    <x v="1"/>
    <x v="4"/>
  </r>
  <r>
    <x v="1"/>
    <x v="1"/>
    <s v="Menia"/>
    <s v="Admin"/>
    <n v="3111"/>
    <x v="1"/>
    <x v="6"/>
    <x v="1"/>
    <x v="4"/>
  </r>
  <r>
    <x v="1"/>
    <x v="1"/>
    <s v="Mokattam"/>
    <s v="Accounting"/>
    <n v="4011"/>
    <x v="1"/>
    <x v="3"/>
    <x v="0"/>
    <x v="0"/>
  </r>
  <r>
    <x v="1"/>
    <x v="1"/>
    <s v="Mokattam"/>
    <s v="Admin"/>
    <n v="3126"/>
    <x v="1"/>
    <x v="6"/>
    <x v="0"/>
    <x v="0"/>
  </r>
  <r>
    <x v="1"/>
    <x v="1"/>
    <s v="Zagazig"/>
    <s v="Accounting"/>
    <n v="3335"/>
    <x v="1"/>
    <x v="3"/>
    <x v="2"/>
    <x v="5"/>
  </r>
  <r>
    <x v="1"/>
    <x v="1"/>
    <s v="Zagazig"/>
    <s v="Admin"/>
    <n v="4144"/>
    <x v="1"/>
    <x v="6"/>
    <x v="2"/>
    <x v="5"/>
  </r>
  <r>
    <x v="1"/>
    <x v="2"/>
    <s v="Geser Suez"/>
    <s v="Accounting"/>
    <n v="3352"/>
    <x v="1"/>
    <x v="3"/>
    <x v="0"/>
    <x v="0"/>
  </r>
  <r>
    <x v="1"/>
    <x v="2"/>
    <s v="Geser Suez"/>
    <s v="Admin"/>
    <n v="4412"/>
    <x v="1"/>
    <x v="6"/>
    <x v="0"/>
    <x v="0"/>
  </r>
  <r>
    <x v="1"/>
    <x v="2"/>
    <s v="Haram"/>
    <s v="Accounting"/>
    <n v="3780"/>
    <x v="1"/>
    <x v="3"/>
    <x v="0"/>
    <x v="1"/>
  </r>
  <r>
    <x v="1"/>
    <x v="2"/>
    <s v="Haram"/>
    <s v="Admin"/>
    <n v="3013"/>
    <x v="1"/>
    <x v="6"/>
    <x v="0"/>
    <x v="1"/>
  </r>
  <r>
    <x v="1"/>
    <x v="2"/>
    <s v="Luxor"/>
    <s v="Accounting"/>
    <n v="2764"/>
    <x v="1"/>
    <x v="3"/>
    <x v="1"/>
    <x v="2"/>
  </r>
  <r>
    <x v="1"/>
    <x v="2"/>
    <s v="Luxor"/>
    <s v="Admin"/>
    <n v="4191"/>
    <x v="1"/>
    <x v="6"/>
    <x v="1"/>
    <x v="2"/>
  </r>
  <r>
    <x v="1"/>
    <x v="2"/>
    <s v="Mansoura"/>
    <s v="Accounting"/>
    <n v="2807"/>
    <x v="1"/>
    <x v="3"/>
    <x v="2"/>
    <x v="3"/>
  </r>
  <r>
    <x v="1"/>
    <x v="2"/>
    <s v="Mansoura"/>
    <s v="Admin"/>
    <n v="3089"/>
    <x v="1"/>
    <x v="6"/>
    <x v="2"/>
    <x v="3"/>
  </r>
  <r>
    <x v="1"/>
    <x v="2"/>
    <s v="Menia"/>
    <s v="Accounting"/>
    <n v="3648"/>
    <x v="1"/>
    <x v="3"/>
    <x v="1"/>
    <x v="4"/>
  </r>
  <r>
    <x v="1"/>
    <x v="2"/>
    <s v="Menia"/>
    <s v="Admin"/>
    <n v="3156"/>
    <x v="1"/>
    <x v="6"/>
    <x v="1"/>
    <x v="4"/>
  </r>
  <r>
    <x v="1"/>
    <x v="2"/>
    <s v="Mokattam"/>
    <s v="Accounting"/>
    <n v="2864"/>
    <x v="1"/>
    <x v="3"/>
    <x v="0"/>
    <x v="0"/>
  </r>
  <r>
    <x v="1"/>
    <x v="2"/>
    <s v="Mokattam"/>
    <s v="Admin"/>
    <n v="2830"/>
    <x v="1"/>
    <x v="6"/>
    <x v="0"/>
    <x v="0"/>
  </r>
  <r>
    <x v="1"/>
    <x v="2"/>
    <s v="Zagazig"/>
    <s v="Accounting"/>
    <n v="3658"/>
    <x v="1"/>
    <x v="3"/>
    <x v="2"/>
    <x v="5"/>
  </r>
  <r>
    <x v="1"/>
    <x v="2"/>
    <s v="Zagazig"/>
    <s v="Admin"/>
    <n v="4025"/>
    <x v="1"/>
    <x v="6"/>
    <x v="2"/>
    <x v="5"/>
  </r>
  <r>
    <x v="1"/>
    <x v="4"/>
    <s v="Geser Suez"/>
    <s v="Accounting"/>
    <n v="3949"/>
    <x v="1"/>
    <x v="3"/>
    <x v="0"/>
    <x v="0"/>
  </r>
  <r>
    <x v="1"/>
    <x v="4"/>
    <s v="Geser Suez"/>
    <s v="Admin"/>
    <n v="2831"/>
    <x v="1"/>
    <x v="6"/>
    <x v="0"/>
    <x v="0"/>
  </r>
  <r>
    <x v="1"/>
    <x v="4"/>
    <s v="Haram"/>
    <s v="Accounting"/>
    <n v="4447"/>
    <x v="1"/>
    <x v="3"/>
    <x v="0"/>
    <x v="1"/>
  </r>
  <r>
    <x v="1"/>
    <x v="4"/>
    <s v="Haram"/>
    <s v="Admin"/>
    <n v="2514"/>
    <x v="1"/>
    <x v="6"/>
    <x v="0"/>
    <x v="1"/>
  </r>
  <r>
    <x v="1"/>
    <x v="4"/>
    <s v="Luxor"/>
    <s v="Accounting"/>
    <n v="2780"/>
    <x v="1"/>
    <x v="3"/>
    <x v="1"/>
    <x v="2"/>
  </r>
  <r>
    <x v="1"/>
    <x v="4"/>
    <s v="Luxor"/>
    <s v="Admin"/>
    <n v="2994"/>
    <x v="1"/>
    <x v="6"/>
    <x v="1"/>
    <x v="2"/>
  </r>
  <r>
    <x v="1"/>
    <x v="4"/>
    <s v="Mansoura"/>
    <s v="Accounting"/>
    <n v="2889"/>
    <x v="1"/>
    <x v="3"/>
    <x v="2"/>
    <x v="3"/>
  </r>
  <r>
    <x v="1"/>
    <x v="4"/>
    <s v="Mansoura"/>
    <s v="Admin"/>
    <n v="3484"/>
    <x v="1"/>
    <x v="6"/>
    <x v="2"/>
    <x v="3"/>
  </r>
  <r>
    <x v="1"/>
    <x v="4"/>
    <s v="Menia"/>
    <s v="Accounting"/>
    <n v="3982"/>
    <x v="1"/>
    <x v="3"/>
    <x v="1"/>
    <x v="4"/>
  </r>
  <r>
    <x v="1"/>
    <x v="4"/>
    <s v="Menia"/>
    <s v="Admin"/>
    <n v="4239"/>
    <x v="1"/>
    <x v="6"/>
    <x v="1"/>
    <x v="4"/>
  </r>
  <r>
    <x v="1"/>
    <x v="4"/>
    <s v="Mokattam"/>
    <s v="Accounting"/>
    <n v="3766"/>
    <x v="1"/>
    <x v="3"/>
    <x v="0"/>
    <x v="0"/>
  </r>
  <r>
    <x v="1"/>
    <x v="4"/>
    <s v="Mokattam"/>
    <s v="Admin"/>
    <n v="2997"/>
    <x v="1"/>
    <x v="6"/>
    <x v="0"/>
    <x v="0"/>
  </r>
  <r>
    <x v="1"/>
    <x v="4"/>
    <s v="Zagazig"/>
    <s v="Accounting"/>
    <n v="3054"/>
    <x v="1"/>
    <x v="3"/>
    <x v="2"/>
    <x v="5"/>
  </r>
  <r>
    <x v="1"/>
    <x v="4"/>
    <s v="Zagazig"/>
    <s v="Admin"/>
    <n v="3450"/>
    <x v="1"/>
    <x v="6"/>
    <x v="2"/>
    <x v="5"/>
  </r>
  <r>
    <x v="1"/>
    <x v="5"/>
    <s v="Geser Suez"/>
    <s v="Accounting"/>
    <n v="4418"/>
    <x v="1"/>
    <x v="3"/>
    <x v="0"/>
    <x v="0"/>
  </r>
  <r>
    <x v="1"/>
    <x v="5"/>
    <s v="Geser Suez"/>
    <s v="Admin"/>
    <n v="2839"/>
    <x v="1"/>
    <x v="6"/>
    <x v="0"/>
    <x v="0"/>
  </r>
  <r>
    <x v="1"/>
    <x v="5"/>
    <s v="Haram"/>
    <s v="Accounting"/>
    <n v="3736"/>
    <x v="1"/>
    <x v="3"/>
    <x v="0"/>
    <x v="1"/>
  </r>
  <r>
    <x v="1"/>
    <x v="5"/>
    <s v="Haram"/>
    <s v="Admin"/>
    <n v="4026"/>
    <x v="1"/>
    <x v="6"/>
    <x v="0"/>
    <x v="1"/>
  </r>
  <r>
    <x v="1"/>
    <x v="5"/>
    <s v="Luxor"/>
    <s v="Accounting"/>
    <n v="3735"/>
    <x v="1"/>
    <x v="3"/>
    <x v="1"/>
    <x v="2"/>
  </r>
  <r>
    <x v="1"/>
    <x v="5"/>
    <s v="Luxor"/>
    <s v="Admin"/>
    <n v="3888"/>
    <x v="1"/>
    <x v="6"/>
    <x v="1"/>
    <x v="2"/>
  </r>
  <r>
    <x v="1"/>
    <x v="5"/>
    <s v="Mansoura"/>
    <s v="Accounting"/>
    <n v="3111"/>
    <x v="1"/>
    <x v="3"/>
    <x v="2"/>
    <x v="3"/>
  </r>
  <r>
    <x v="1"/>
    <x v="5"/>
    <s v="Mansoura"/>
    <s v="Admin"/>
    <n v="2577"/>
    <x v="1"/>
    <x v="6"/>
    <x v="2"/>
    <x v="3"/>
  </r>
  <r>
    <x v="1"/>
    <x v="5"/>
    <s v="Menia"/>
    <s v="Accounting"/>
    <n v="4227"/>
    <x v="1"/>
    <x v="3"/>
    <x v="1"/>
    <x v="4"/>
  </r>
  <r>
    <x v="1"/>
    <x v="5"/>
    <s v="Menia"/>
    <s v="Admin"/>
    <n v="3039"/>
    <x v="1"/>
    <x v="6"/>
    <x v="1"/>
    <x v="4"/>
  </r>
  <r>
    <x v="1"/>
    <x v="5"/>
    <s v="Mokattam"/>
    <s v="Accounting"/>
    <n v="3393"/>
    <x v="1"/>
    <x v="3"/>
    <x v="0"/>
    <x v="0"/>
  </r>
  <r>
    <x v="1"/>
    <x v="5"/>
    <s v="Mokattam"/>
    <s v="Admin"/>
    <n v="2767"/>
    <x v="1"/>
    <x v="6"/>
    <x v="0"/>
    <x v="0"/>
  </r>
  <r>
    <x v="1"/>
    <x v="5"/>
    <s v="Zagazig"/>
    <s v="Accounting"/>
    <n v="4251"/>
    <x v="1"/>
    <x v="3"/>
    <x v="2"/>
    <x v="5"/>
  </r>
  <r>
    <x v="1"/>
    <x v="5"/>
    <s v="Zagazig"/>
    <s v="Admin"/>
    <n v="4327"/>
    <x v="1"/>
    <x v="6"/>
    <x v="2"/>
    <x v="5"/>
  </r>
  <r>
    <x v="1"/>
    <x v="3"/>
    <s v="Geser Suez"/>
    <s v="Accounting"/>
    <n v="4080"/>
    <x v="1"/>
    <x v="3"/>
    <x v="0"/>
    <x v="0"/>
  </r>
  <r>
    <x v="1"/>
    <x v="3"/>
    <s v="Geser Suez"/>
    <s v="Admin"/>
    <n v="4197"/>
    <x v="1"/>
    <x v="6"/>
    <x v="0"/>
    <x v="0"/>
  </r>
  <r>
    <x v="1"/>
    <x v="3"/>
    <s v="Haram"/>
    <s v="Accounting"/>
    <n v="3898"/>
    <x v="1"/>
    <x v="3"/>
    <x v="0"/>
    <x v="1"/>
  </r>
  <r>
    <x v="1"/>
    <x v="3"/>
    <s v="Haram"/>
    <s v="Admin"/>
    <n v="3077"/>
    <x v="1"/>
    <x v="6"/>
    <x v="0"/>
    <x v="1"/>
  </r>
  <r>
    <x v="1"/>
    <x v="3"/>
    <s v="Luxor"/>
    <s v="Accounting"/>
    <n v="2545"/>
    <x v="1"/>
    <x v="3"/>
    <x v="1"/>
    <x v="2"/>
  </r>
  <r>
    <x v="1"/>
    <x v="3"/>
    <s v="Luxor"/>
    <s v="Admin"/>
    <n v="3098"/>
    <x v="1"/>
    <x v="6"/>
    <x v="1"/>
    <x v="2"/>
  </r>
  <r>
    <x v="1"/>
    <x v="3"/>
    <s v="Mansoura"/>
    <s v="Accounting"/>
    <n v="3212"/>
    <x v="1"/>
    <x v="3"/>
    <x v="2"/>
    <x v="3"/>
  </r>
  <r>
    <x v="1"/>
    <x v="3"/>
    <s v="Mansoura"/>
    <s v="Admin"/>
    <n v="4358"/>
    <x v="1"/>
    <x v="6"/>
    <x v="2"/>
    <x v="3"/>
  </r>
  <r>
    <x v="1"/>
    <x v="3"/>
    <s v="Menia"/>
    <s v="Accounting"/>
    <n v="3190"/>
    <x v="1"/>
    <x v="3"/>
    <x v="1"/>
    <x v="4"/>
  </r>
  <r>
    <x v="1"/>
    <x v="3"/>
    <s v="Menia"/>
    <s v="Admin"/>
    <n v="3313"/>
    <x v="1"/>
    <x v="6"/>
    <x v="1"/>
    <x v="4"/>
  </r>
  <r>
    <x v="1"/>
    <x v="3"/>
    <s v="Mokattam"/>
    <s v="Accounting"/>
    <n v="2991"/>
    <x v="1"/>
    <x v="3"/>
    <x v="0"/>
    <x v="0"/>
  </r>
  <r>
    <x v="1"/>
    <x v="3"/>
    <s v="Mokattam"/>
    <s v="Admin"/>
    <n v="4329"/>
    <x v="1"/>
    <x v="6"/>
    <x v="0"/>
    <x v="0"/>
  </r>
  <r>
    <x v="1"/>
    <x v="3"/>
    <s v="Zagazig"/>
    <s v="Accounting"/>
    <n v="3549"/>
    <x v="1"/>
    <x v="3"/>
    <x v="2"/>
    <x v="5"/>
  </r>
  <r>
    <x v="1"/>
    <x v="3"/>
    <s v="Zagazig"/>
    <s v="Admin"/>
    <n v="2532"/>
    <x v="1"/>
    <x v="6"/>
    <x v="2"/>
    <x v="5"/>
  </r>
  <r>
    <x v="2"/>
    <x v="0"/>
    <s v="HQ"/>
    <s v="Finance"/>
    <n v="26942"/>
    <x v="0"/>
    <x v="0"/>
    <x v="0"/>
    <x v="0"/>
  </r>
  <r>
    <x v="2"/>
    <x v="0"/>
    <s v="Geser Suez"/>
    <s v="Sales"/>
    <n v="6212"/>
    <x v="1"/>
    <x v="1"/>
    <x v="0"/>
    <x v="0"/>
  </r>
  <r>
    <x v="2"/>
    <x v="0"/>
    <s v="Haram"/>
    <s v="Sales"/>
    <n v="10505"/>
    <x v="1"/>
    <x v="1"/>
    <x v="0"/>
    <x v="1"/>
  </r>
  <r>
    <x v="2"/>
    <x v="0"/>
    <s v="Luxor"/>
    <s v="Sales"/>
    <n v="13263"/>
    <x v="1"/>
    <x v="1"/>
    <x v="1"/>
    <x v="2"/>
  </r>
  <r>
    <x v="2"/>
    <x v="0"/>
    <s v="Mansoura"/>
    <s v="Sales"/>
    <n v="11238"/>
    <x v="1"/>
    <x v="1"/>
    <x v="2"/>
    <x v="3"/>
  </r>
  <r>
    <x v="2"/>
    <x v="0"/>
    <s v="Menia"/>
    <s v="Sales"/>
    <n v="7562"/>
    <x v="1"/>
    <x v="1"/>
    <x v="1"/>
    <x v="4"/>
  </r>
  <r>
    <x v="2"/>
    <x v="0"/>
    <s v="Mokattam"/>
    <s v="Sales"/>
    <n v="6995"/>
    <x v="1"/>
    <x v="1"/>
    <x v="0"/>
    <x v="0"/>
  </r>
  <r>
    <x v="2"/>
    <x v="0"/>
    <s v="Zagazig"/>
    <s v="Sales"/>
    <n v="6758"/>
    <x v="1"/>
    <x v="1"/>
    <x v="2"/>
    <x v="5"/>
  </r>
  <r>
    <x v="2"/>
    <x v="0"/>
    <s v="Agouza"/>
    <s v="Retail"/>
    <n v="12320"/>
    <x v="2"/>
    <x v="2"/>
    <x v="0"/>
    <x v="1"/>
  </r>
  <r>
    <x v="2"/>
    <x v="0"/>
    <s v="Dokki"/>
    <s v="Retail"/>
    <n v="9155"/>
    <x v="2"/>
    <x v="2"/>
    <x v="0"/>
    <x v="1"/>
  </r>
  <r>
    <x v="2"/>
    <x v="0"/>
    <s v="El Raml"/>
    <s v="Retail"/>
    <n v="8355"/>
    <x v="2"/>
    <x v="2"/>
    <x v="3"/>
    <x v="6"/>
  </r>
  <r>
    <x v="2"/>
    <x v="0"/>
    <s v="Faisal"/>
    <s v="Retail"/>
    <n v="11717"/>
    <x v="2"/>
    <x v="2"/>
    <x v="0"/>
    <x v="1"/>
  </r>
  <r>
    <x v="2"/>
    <x v="0"/>
    <s v="Giza"/>
    <s v="Retail"/>
    <n v="10772"/>
    <x v="1"/>
    <x v="2"/>
    <x v="0"/>
    <x v="1"/>
  </r>
  <r>
    <x v="2"/>
    <x v="0"/>
    <s v="Maddi"/>
    <s v="Retail"/>
    <n v="6451"/>
    <x v="2"/>
    <x v="2"/>
    <x v="0"/>
    <x v="0"/>
  </r>
  <r>
    <x v="2"/>
    <x v="0"/>
    <s v="Nozha"/>
    <s v="Retail"/>
    <n v="5132"/>
    <x v="2"/>
    <x v="2"/>
    <x v="0"/>
    <x v="0"/>
  </r>
  <r>
    <x v="2"/>
    <x v="0"/>
    <s v="Zamalek"/>
    <s v="Retail"/>
    <n v="8902"/>
    <x v="2"/>
    <x v="2"/>
    <x v="0"/>
    <x v="1"/>
  </r>
  <r>
    <x v="2"/>
    <x v="0"/>
    <s v="15 May"/>
    <s v="Retail"/>
    <n v="5638"/>
    <x v="3"/>
    <x v="2"/>
    <x v="0"/>
    <x v="0"/>
  </r>
  <r>
    <x v="2"/>
    <x v="0"/>
    <s v="El Rehab"/>
    <s v="Retail"/>
    <n v="7847"/>
    <x v="3"/>
    <x v="2"/>
    <x v="0"/>
    <x v="0"/>
  </r>
  <r>
    <x v="2"/>
    <x v="0"/>
    <s v="El-Mahalla"/>
    <s v="Retail"/>
    <n v="5800"/>
    <x v="3"/>
    <x v="2"/>
    <x v="2"/>
    <x v="7"/>
  </r>
  <r>
    <x v="2"/>
    <x v="0"/>
    <s v="Loran"/>
    <s v="Retail"/>
    <n v="8955"/>
    <x v="3"/>
    <x v="2"/>
    <x v="3"/>
    <x v="6"/>
  </r>
  <r>
    <x v="2"/>
    <x v="0"/>
    <s v="New Cairo"/>
    <s v="Retail"/>
    <n v="9510"/>
    <x v="3"/>
    <x v="2"/>
    <x v="0"/>
    <x v="0"/>
  </r>
  <r>
    <x v="2"/>
    <x v="0"/>
    <s v="Smouha"/>
    <s v="Retail"/>
    <n v="8832"/>
    <x v="3"/>
    <x v="2"/>
    <x v="3"/>
    <x v="6"/>
  </r>
  <r>
    <x v="2"/>
    <x v="0"/>
    <s v="Agamy"/>
    <s v="Retail"/>
    <n v="12087"/>
    <x v="1"/>
    <x v="2"/>
    <x v="3"/>
    <x v="6"/>
  </r>
  <r>
    <x v="2"/>
    <x v="0"/>
    <s v="Ain Shams"/>
    <s v="Retail"/>
    <n v="5906"/>
    <x v="4"/>
    <x v="2"/>
    <x v="0"/>
    <x v="0"/>
  </r>
  <r>
    <x v="2"/>
    <x v="0"/>
    <s v="Assuit"/>
    <s v="Retail"/>
    <n v="6821"/>
    <x v="1"/>
    <x v="2"/>
    <x v="1"/>
    <x v="8"/>
  </r>
  <r>
    <x v="2"/>
    <x v="0"/>
    <s v="Embaba"/>
    <s v="Retail"/>
    <n v="7364"/>
    <x v="1"/>
    <x v="2"/>
    <x v="0"/>
    <x v="1"/>
  </r>
  <r>
    <x v="2"/>
    <x v="0"/>
    <s v="Marasa Matrouh"/>
    <s v="Retail"/>
    <n v="12124"/>
    <x v="4"/>
    <x v="2"/>
    <x v="3"/>
    <x v="9"/>
  </r>
  <r>
    <x v="2"/>
    <x v="0"/>
    <s v="Mohandeseen"/>
    <s v="Retail"/>
    <n v="11923"/>
    <x v="4"/>
    <x v="2"/>
    <x v="0"/>
    <x v="1"/>
  </r>
  <r>
    <x v="2"/>
    <x v="0"/>
    <s v="Nasr City"/>
    <s v="Retail"/>
    <n v="5160"/>
    <x v="4"/>
    <x v="2"/>
    <x v="0"/>
    <x v="0"/>
  </r>
  <r>
    <x v="2"/>
    <x v="0"/>
    <s v="San Stefano"/>
    <s v="Retail"/>
    <n v="7361"/>
    <x v="4"/>
    <x v="2"/>
    <x v="3"/>
    <x v="6"/>
  </r>
  <r>
    <x v="2"/>
    <x v="0"/>
    <s v="Sh. Zaied"/>
    <s v="Retail"/>
    <n v="7724"/>
    <x v="4"/>
    <x v="2"/>
    <x v="0"/>
    <x v="1"/>
  </r>
  <r>
    <x v="2"/>
    <x v="0"/>
    <s v="Tanata"/>
    <s v="Retail"/>
    <n v="10920"/>
    <x v="1"/>
    <x v="2"/>
    <x v="2"/>
    <x v="7"/>
  </r>
  <r>
    <x v="2"/>
    <x v="1"/>
    <s v="HQ"/>
    <s v="Finance"/>
    <n v="1250"/>
    <x v="0"/>
    <x v="0"/>
    <x v="0"/>
    <x v="0"/>
  </r>
  <r>
    <x v="2"/>
    <x v="1"/>
    <s v="Geser Suez"/>
    <s v="Sales"/>
    <n v="1250"/>
    <x v="1"/>
    <x v="1"/>
    <x v="0"/>
    <x v="0"/>
  </r>
  <r>
    <x v="2"/>
    <x v="1"/>
    <s v="Haram"/>
    <s v="Sales"/>
    <n v="1250"/>
    <x v="1"/>
    <x v="1"/>
    <x v="0"/>
    <x v="1"/>
  </r>
  <r>
    <x v="2"/>
    <x v="1"/>
    <s v="Luxor"/>
    <s v="Sales"/>
    <n v="1250"/>
    <x v="1"/>
    <x v="1"/>
    <x v="1"/>
    <x v="2"/>
  </r>
  <r>
    <x v="2"/>
    <x v="1"/>
    <s v="Mansoura"/>
    <s v="Sales"/>
    <n v="1250"/>
    <x v="1"/>
    <x v="1"/>
    <x v="2"/>
    <x v="3"/>
  </r>
  <r>
    <x v="2"/>
    <x v="1"/>
    <s v="Menia"/>
    <s v="Sales"/>
    <n v="1250"/>
    <x v="1"/>
    <x v="1"/>
    <x v="1"/>
    <x v="4"/>
  </r>
  <r>
    <x v="2"/>
    <x v="1"/>
    <s v="Mokattam"/>
    <s v="Sales"/>
    <n v="1250"/>
    <x v="1"/>
    <x v="1"/>
    <x v="0"/>
    <x v="0"/>
  </r>
  <r>
    <x v="2"/>
    <x v="1"/>
    <s v="Zagazig"/>
    <s v="Sales"/>
    <n v="1250"/>
    <x v="1"/>
    <x v="1"/>
    <x v="2"/>
    <x v="5"/>
  </r>
  <r>
    <x v="2"/>
    <x v="1"/>
    <s v="Agouza"/>
    <s v="Retail"/>
    <n v="1250"/>
    <x v="2"/>
    <x v="2"/>
    <x v="0"/>
    <x v="1"/>
  </r>
  <r>
    <x v="2"/>
    <x v="1"/>
    <s v="Dokki"/>
    <s v="Retail"/>
    <n v="1250"/>
    <x v="2"/>
    <x v="2"/>
    <x v="0"/>
    <x v="1"/>
  </r>
  <r>
    <x v="2"/>
    <x v="1"/>
    <s v="El Raml"/>
    <s v="Retail"/>
    <n v="1250"/>
    <x v="2"/>
    <x v="2"/>
    <x v="3"/>
    <x v="6"/>
  </r>
  <r>
    <x v="2"/>
    <x v="1"/>
    <s v="Faisal"/>
    <s v="Retail"/>
    <n v="1250"/>
    <x v="2"/>
    <x v="2"/>
    <x v="0"/>
    <x v="1"/>
  </r>
  <r>
    <x v="2"/>
    <x v="1"/>
    <s v="Giza"/>
    <s v="Retail"/>
    <n v="1250"/>
    <x v="1"/>
    <x v="2"/>
    <x v="0"/>
    <x v="1"/>
  </r>
  <r>
    <x v="2"/>
    <x v="1"/>
    <s v="Maddi"/>
    <s v="Retail"/>
    <n v="1250"/>
    <x v="2"/>
    <x v="2"/>
    <x v="0"/>
    <x v="0"/>
  </r>
  <r>
    <x v="2"/>
    <x v="1"/>
    <s v="Nozha"/>
    <s v="Retail"/>
    <n v="1250"/>
    <x v="2"/>
    <x v="2"/>
    <x v="0"/>
    <x v="0"/>
  </r>
  <r>
    <x v="2"/>
    <x v="1"/>
    <s v="Zamalek"/>
    <s v="Retail"/>
    <n v="1250"/>
    <x v="2"/>
    <x v="2"/>
    <x v="0"/>
    <x v="1"/>
  </r>
  <r>
    <x v="2"/>
    <x v="1"/>
    <s v="15 May"/>
    <s v="Retail"/>
    <n v="1250"/>
    <x v="3"/>
    <x v="2"/>
    <x v="0"/>
    <x v="0"/>
  </r>
  <r>
    <x v="2"/>
    <x v="1"/>
    <s v="El Rehab"/>
    <s v="Retail"/>
    <n v="1250"/>
    <x v="3"/>
    <x v="2"/>
    <x v="0"/>
    <x v="0"/>
  </r>
  <r>
    <x v="2"/>
    <x v="1"/>
    <s v="El-Mahalla"/>
    <s v="Retail"/>
    <n v="1250"/>
    <x v="3"/>
    <x v="2"/>
    <x v="2"/>
    <x v="7"/>
  </r>
  <r>
    <x v="2"/>
    <x v="1"/>
    <s v="Loran"/>
    <s v="Retail"/>
    <n v="1250"/>
    <x v="3"/>
    <x v="2"/>
    <x v="3"/>
    <x v="6"/>
  </r>
  <r>
    <x v="2"/>
    <x v="1"/>
    <s v="New Cairo"/>
    <s v="Retail"/>
    <n v="1250"/>
    <x v="3"/>
    <x v="2"/>
    <x v="0"/>
    <x v="0"/>
  </r>
  <r>
    <x v="2"/>
    <x v="1"/>
    <s v="Smouha"/>
    <s v="Retail"/>
    <n v="1250"/>
    <x v="3"/>
    <x v="2"/>
    <x v="3"/>
    <x v="6"/>
  </r>
  <r>
    <x v="2"/>
    <x v="1"/>
    <s v="Agamy"/>
    <s v="Retail"/>
    <n v="1250"/>
    <x v="1"/>
    <x v="2"/>
    <x v="3"/>
    <x v="6"/>
  </r>
  <r>
    <x v="2"/>
    <x v="1"/>
    <s v="Ain Shams"/>
    <s v="Retail"/>
    <n v="1250"/>
    <x v="4"/>
    <x v="2"/>
    <x v="0"/>
    <x v="0"/>
  </r>
  <r>
    <x v="2"/>
    <x v="1"/>
    <s v="Assuit"/>
    <s v="Retail"/>
    <n v="1250"/>
    <x v="1"/>
    <x v="2"/>
    <x v="1"/>
    <x v="8"/>
  </r>
  <r>
    <x v="2"/>
    <x v="1"/>
    <s v="Embaba"/>
    <s v="Retail"/>
    <n v="1250"/>
    <x v="1"/>
    <x v="2"/>
    <x v="0"/>
    <x v="1"/>
  </r>
  <r>
    <x v="2"/>
    <x v="1"/>
    <s v="Marasa Matrouh"/>
    <s v="Retail"/>
    <n v="1250"/>
    <x v="4"/>
    <x v="2"/>
    <x v="3"/>
    <x v="9"/>
  </r>
  <r>
    <x v="2"/>
    <x v="1"/>
    <s v="Mohandeseen"/>
    <s v="Retail"/>
    <n v="1250"/>
    <x v="4"/>
    <x v="2"/>
    <x v="0"/>
    <x v="1"/>
  </r>
  <r>
    <x v="2"/>
    <x v="1"/>
    <s v="Nasr City"/>
    <s v="Retail"/>
    <n v="1250"/>
    <x v="4"/>
    <x v="2"/>
    <x v="0"/>
    <x v="0"/>
  </r>
  <r>
    <x v="2"/>
    <x v="1"/>
    <s v="San Stefano"/>
    <s v="Retail"/>
    <n v="1250"/>
    <x v="4"/>
    <x v="2"/>
    <x v="3"/>
    <x v="6"/>
  </r>
  <r>
    <x v="2"/>
    <x v="1"/>
    <s v="Sh. Zaied"/>
    <s v="Retail"/>
    <n v="1250"/>
    <x v="4"/>
    <x v="2"/>
    <x v="0"/>
    <x v="1"/>
  </r>
  <r>
    <x v="2"/>
    <x v="1"/>
    <s v="Tanata"/>
    <s v="Retail"/>
    <n v="1250"/>
    <x v="1"/>
    <x v="2"/>
    <x v="2"/>
    <x v="7"/>
  </r>
  <r>
    <x v="2"/>
    <x v="2"/>
    <s v="Agouza"/>
    <s v="Retail"/>
    <n v="1086.8"/>
    <x v="2"/>
    <x v="2"/>
    <x v="0"/>
    <x v="1"/>
  </r>
  <r>
    <x v="2"/>
    <x v="2"/>
    <s v="Dokki"/>
    <s v="Retail"/>
    <n v="1191.8"/>
    <x v="2"/>
    <x v="2"/>
    <x v="0"/>
    <x v="1"/>
  </r>
  <r>
    <x v="2"/>
    <x v="2"/>
    <s v="El Raml"/>
    <s v="Retail"/>
    <n v="962.90000000000009"/>
    <x v="2"/>
    <x v="2"/>
    <x v="3"/>
    <x v="6"/>
  </r>
  <r>
    <x v="2"/>
    <x v="2"/>
    <s v="Faisal"/>
    <s v="Retail"/>
    <n v="550.70000000000005"/>
    <x v="2"/>
    <x v="2"/>
    <x v="0"/>
    <x v="1"/>
  </r>
  <r>
    <x v="2"/>
    <x v="2"/>
    <s v="Giza"/>
    <s v="Retail"/>
    <n v="819.5"/>
    <x v="1"/>
    <x v="2"/>
    <x v="0"/>
    <x v="1"/>
  </r>
  <r>
    <x v="2"/>
    <x v="2"/>
    <s v="Maddi"/>
    <s v="Retail"/>
    <n v="1101.2"/>
    <x v="2"/>
    <x v="2"/>
    <x v="0"/>
    <x v="0"/>
  </r>
  <r>
    <x v="2"/>
    <x v="2"/>
    <s v="Nozha"/>
    <s v="Retail"/>
    <n v="1027.4000000000001"/>
    <x v="2"/>
    <x v="2"/>
    <x v="0"/>
    <x v="0"/>
  </r>
  <r>
    <x v="2"/>
    <x v="2"/>
    <s v="Zamalek"/>
    <s v="Retail"/>
    <n v="882.30000000000007"/>
    <x v="2"/>
    <x v="2"/>
    <x v="0"/>
    <x v="1"/>
  </r>
  <r>
    <x v="2"/>
    <x v="2"/>
    <s v="15 May"/>
    <s v="Retail"/>
    <n v="583.4"/>
    <x v="3"/>
    <x v="2"/>
    <x v="0"/>
    <x v="0"/>
  </r>
  <r>
    <x v="2"/>
    <x v="2"/>
    <s v="El Rehab"/>
    <s v="Retail"/>
    <n v="933.90000000000009"/>
    <x v="3"/>
    <x v="2"/>
    <x v="0"/>
    <x v="0"/>
  </r>
  <r>
    <x v="2"/>
    <x v="2"/>
    <s v="El-Mahalla"/>
    <s v="Retail"/>
    <n v="950.80000000000007"/>
    <x v="3"/>
    <x v="2"/>
    <x v="2"/>
    <x v="7"/>
  </r>
  <r>
    <x v="2"/>
    <x v="2"/>
    <s v="Loran"/>
    <s v="Retail"/>
    <n v="642.90000000000009"/>
    <x v="3"/>
    <x v="2"/>
    <x v="3"/>
    <x v="6"/>
  </r>
  <r>
    <x v="2"/>
    <x v="2"/>
    <s v="New Cairo"/>
    <s v="Retail"/>
    <n v="698"/>
    <x v="3"/>
    <x v="2"/>
    <x v="0"/>
    <x v="0"/>
  </r>
  <r>
    <x v="2"/>
    <x v="2"/>
    <s v="Smouha"/>
    <s v="Retail"/>
    <n v="560"/>
    <x v="3"/>
    <x v="2"/>
    <x v="3"/>
    <x v="6"/>
  </r>
  <r>
    <x v="2"/>
    <x v="2"/>
    <s v="Agamy"/>
    <s v="Retail"/>
    <n v="1194.9000000000001"/>
    <x v="1"/>
    <x v="2"/>
    <x v="3"/>
    <x v="6"/>
  </r>
  <r>
    <x v="2"/>
    <x v="2"/>
    <s v="Ain Shams"/>
    <s v="Retail"/>
    <n v="891.5"/>
    <x v="4"/>
    <x v="2"/>
    <x v="0"/>
    <x v="0"/>
  </r>
  <r>
    <x v="2"/>
    <x v="2"/>
    <s v="Assuit"/>
    <s v="Retail"/>
    <n v="819.2"/>
    <x v="1"/>
    <x v="2"/>
    <x v="1"/>
    <x v="8"/>
  </r>
  <r>
    <x v="2"/>
    <x v="2"/>
    <s v="Embaba"/>
    <s v="Retail"/>
    <n v="749.80000000000007"/>
    <x v="1"/>
    <x v="2"/>
    <x v="0"/>
    <x v="1"/>
  </r>
  <r>
    <x v="2"/>
    <x v="2"/>
    <s v="Marasa Matrouh"/>
    <s v="Retail"/>
    <n v="659"/>
    <x v="4"/>
    <x v="2"/>
    <x v="3"/>
    <x v="9"/>
  </r>
  <r>
    <x v="2"/>
    <x v="2"/>
    <s v="Mohandeseen"/>
    <s v="Retail"/>
    <n v="863"/>
    <x v="4"/>
    <x v="2"/>
    <x v="0"/>
    <x v="1"/>
  </r>
  <r>
    <x v="2"/>
    <x v="2"/>
    <s v="Nasr City"/>
    <s v="Retail"/>
    <n v="812.2"/>
    <x v="4"/>
    <x v="2"/>
    <x v="0"/>
    <x v="0"/>
  </r>
  <r>
    <x v="2"/>
    <x v="2"/>
    <s v="San Stefano"/>
    <s v="Retail"/>
    <n v="811.80000000000007"/>
    <x v="4"/>
    <x v="2"/>
    <x v="3"/>
    <x v="6"/>
  </r>
  <r>
    <x v="2"/>
    <x v="2"/>
    <s v="Sh. Zaied"/>
    <s v="Retail"/>
    <n v="871.7"/>
    <x v="4"/>
    <x v="2"/>
    <x v="0"/>
    <x v="1"/>
  </r>
  <r>
    <x v="2"/>
    <x v="2"/>
    <s v="Tanata"/>
    <s v="Retail"/>
    <n v="1064.2"/>
    <x v="1"/>
    <x v="2"/>
    <x v="2"/>
    <x v="7"/>
  </r>
  <r>
    <x v="2"/>
    <x v="3"/>
    <s v="HQ"/>
    <s v="Finance"/>
    <n v="8892"/>
    <x v="0"/>
    <x v="0"/>
    <x v="0"/>
    <x v="0"/>
  </r>
  <r>
    <x v="2"/>
    <x v="3"/>
    <s v="Geser Suez"/>
    <s v="Sales"/>
    <n v="1661.4"/>
    <x v="1"/>
    <x v="1"/>
    <x v="0"/>
    <x v="0"/>
  </r>
  <r>
    <x v="2"/>
    <x v="3"/>
    <s v="Haram"/>
    <s v="Sales"/>
    <n v="2021.4"/>
    <x v="1"/>
    <x v="1"/>
    <x v="0"/>
    <x v="1"/>
  </r>
  <r>
    <x v="2"/>
    <x v="3"/>
    <s v="Luxor"/>
    <s v="Sales"/>
    <n v="1634.8000000000002"/>
    <x v="1"/>
    <x v="1"/>
    <x v="1"/>
    <x v="2"/>
  </r>
  <r>
    <x v="2"/>
    <x v="3"/>
    <s v="Mansoura"/>
    <s v="Sales"/>
    <n v="2554"/>
    <x v="1"/>
    <x v="1"/>
    <x v="2"/>
    <x v="3"/>
  </r>
  <r>
    <x v="2"/>
    <x v="3"/>
    <s v="Menia"/>
    <s v="Sales"/>
    <n v="1932.4"/>
    <x v="1"/>
    <x v="1"/>
    <x v="1"/>
    <x v="4"/>
  </r>
  <r>
    <x v="2"/>
    <x v="3"/>
    <s v="Mokattam"/>
    <s v="Sales"/>
    <n v="1941.4"/>
    <x v="1"/>
    <x v="1"/>
    <x v="0"/>
    <x v="0"/>
  </r>
  <r>
    <x v="2"/>
    <x v="3"/>
    <s v="Zagazig"/>
    <s v="Sales"/>
    <n v="2254"/>
    <x v="1"/>
    <x v="1"/>
    <x v="2"/>
    <x v="5"/>
  </r>
  <r>
    <x v="2"/>
    <x v="3"/>
    <s v="Agouza"/>
    <s v="Retail"/>
    <n v="2133.4"/>
    <x v="2"/>
    <x v="2"/>
    <x v="0"/>
    <x v="1"/>
  </r>
  <r>
    <x v="2"/>
    <x v="3"/>
    <s v="Dokki"/>
    <s v="Retail"/>
    <n v="1812.4"/>
    <x v="2"/>
    <x v="2"/>
    <x v="0"/>
    <x v="1"/>
  </r>
  <r>
    <x v="2"/>
    <x v="3"/>
    <s v="El Raml"/>
    <s v="Retail"/>
    <n v="1688.4"/>
    <x v="2"/>
    <x v="2"/>
    <x v="3"/>
    <x v="6"/>
  </r>
  <r>
    <x v="2"/>
    <x v="3"/>
    <s v="Faisal"/>
    <s v="Retail"/>
    <n v="1159"/>
    <x v="2"/>
    <x v="2"/>
    <x v="0"/>
    <x v="1"/>
  </r>
  <r>
    <x v="2"/>
    <x v="3"/>
    <s v="Giza"/>
    <s v="Retail"/>
    <n v="1082.2"/>
    <x v="1"/>
    <x v="2"/>
    <x v="0"/>
    <x v="1"/>
  </r>
  <r>
    <x v="2"/>
    <x v="3"/>
    <s v="Maddi"/>
    <s v="Retail"/>
    <n v="2385.4"/>
    <x v="2"/>
    <x v="2"/>
    <x v="0"/>
    <x v="0"/>
  </r>
  <r>
    <x v="2"/>
    <x v="3"/>
    <s v="Nozha"/>
    <s v="Retail"/>
    <n v="2399.4"/>
    <x v="2"/>
    <x v="2"/>
    <x v="0"/>
    <x v="0"/>
  </r>
  <r>
    <x v="2"/>
    <x v="3"/>
    <s v="Zamalek"/>
    <s v="Retail"/>
    <n v="1826.2"/>
    <x v="2"/>
    <x v="2"/>
    <x v="0"/>
    <x v="1"/>
  </r>
  <r>
    <x v="2"/>
    <x v="3"/>
    <s v="15 May"/>
    <s v="Retail"/>
    <n v="1530.6000000000001"/>
    <x v="3"/>
    <x v="2"/>
    <x v="0"/>
    <x v="0"/>
  </r>
  <r>
    <x v="2"/>
    <x v="3"/>
    <s v="El Rehab"/>
    <s v="Retail"/>
    <n v="1189.2"/>
    <x v="3"/>
    <x v="2"/>
    <x v="0"/>
    <x v="0"/>
  </r>
  <r>
    <x v="2"/>
    <x v="3"/>
    <s v="El-Mahalla"/>
    <s v="Retail"/>
    <n v="1856.2"/>
    <x v="3"/>
    <x v="2"/>
    <x v="2"/>
    <x v="7"/>
  </r>
  <r>
    <x v="2"/>
    <x v="3"/>
    <s v="Loran"/>
    <s v="Retail"/>
    <n v="2488.2000000000003"/>
    <x v="3"/>
    <x v="2"/>
    <x v="3"/>
    <x v="6"/>
  </r>
  <r>
    <x v="2"/>
    <x v="3"/>
    <s v="New Cairo"/>
    <s v="Retail"/>
    <n v="2121"/>
    <x v="3"/>
    <x v="2"/>
    <x v="0"/>
    <x v="0"/>
  </r>
  <r>
    <x v="2"/>
    <x v="3"/>
    <s v="Smouha"/>
    <s v="Retail"/>
    <n v="1587.2"/>
    <x v="3"/>
    <x v="2"/>
    <x v="3"/>
    <x v="6"/>
  </r>
  <r>
    <x v="2"/>
    <x v="3"/>
    <s v="Agamy"/>
    <s v="Retail"/>
    <n v="1619.6000000000001"/>
    <x v="1"/>
    <x v="2"/>
    <x v="3"/>
    <x v="6"/>
  </r>
  <r>
    <x v="2"/>
    <x v="3"/>
    <s v="Ain Shams"/>
    <s v="Retail"/>
    <n v="1174"/>
    <x v="4"/>
    <x v="2"/>
    <x v="0"/>
    <x v="0"/>
  </r>
  <r>
    <x v="2"/>
    <x v="3"/>
    <s v="Assuit"/>
    <s v="Retail"/>
    <n v="1578.8000000000002"/>
    <x v="1"/>
    <x v="2"/>
    <x v="1"/>
    <x v="8"/>
  </r>
  <r>
    <x v="2"/>
    <x v="3"/>
    <s v="Embaba"/>
    <s v="Retail"/>
    <n v="1214.8"/>
    <x v="1"/>
    <x v="2"/>
    <x v="0"/>
    <x v="1"/>
  </r>
  <r>
    <x v="2"/>
    <x v="3"/>
    <s v="Marasa Matrouh"/>
    <s v="Retail"/>
    <n v="1884"/>
    <x v="4"/>
    <x v="2"/>
    <x v="3"/>
    <x v="9"/>
  </r>
  <r>
    <x v="2"/>
    <x v="3"/>
    <s v="Mohandeseen"/>
    <s v="Retail"/>
    <n v="1638.6000000000001"/>
    <x v="4"/>
    <x v="2"/>
    <x v="0"/>
    <x v="1"/>
  </r>
  <r>
    <x v="2"/>
    <x v="3"/>
    <s v="Nasr City"/>
    <s v="Retail"/>
    <n v="1628.8000000000002"/>
    <x v="4"/>
    <x v="2"/>
    <x v="0"/>
    <x v="0"/>
  </r>
  <r>
    <x v="2"/>
    <x v="3"/>
    <s v="San Stefano"/>
    <s v="Retail"/>
    <n v="1033.4000000000001"/>
    <x v="4"/>
    <x v="2"/>
    <x v="3"/>
    <x v="6"/>
  </r>
  <r>
    <x v="2"/>
    <x v="3"/>
    <s v="Sh. Zaied"/>
    <s v="Retail"/>
    <n v="1061.4000000000001"/>
    <x v="4"/>
    <x v="2"/>
    <x v="0"/>
    <x v="1"/>
  </r>
  <r>
    <x v="2"/>
    <x v="3"/>
    <s v="Tanata"/>
    <s v="Retail"/>
    <n v="1261.6000000000001"/>
    <x v="1"/>
    <x v="2"/>
    <x v="2"/>
    <x v="7"/>
  </r>
  <r>
    <x v="2"/>
    <x v="0"/>
    <s v="HQ"/>
    <s v="Accounting"/>
    <n v="6650"/>
    <x v="0"/>
    <x v="3"/>
    <x v="0"/>
    <x v="0"/>
  </r>
  <r>
    <x v="2"/>
    <x v="1"/>
    <s v="HQ"/>
    <s v="Accounting"/>
    <n v="1250"/>
    <x v="0"/>
    <x v="3"/>
    <x v="0"/>
    <x v="0"/>
  </r>
  <r>
    <x v="2"/>
    <x v="3"/>
    <s v="HQ"/>
    <s v="Accounting"/>
    <n v="988.80000000000007"/>
    <x v="0"/>
    <x v="3"/>
    <x v="0"/>
    <x v="0"/>
  </r>
  <r>
    <x v="2"/>
    <x v="0"/>
    <s v="HQ"/>
    <s v="HR"/>
    <n v="7164"/>
    <x v="0"/>
    <x v="4"/>
    <x v="0"/>
    <x v="0"/>
  </r>
  <r>
    <x v="2"/>
    <x v="1"/>
    <s v="HQ"/>
    <s v="HR"/>
    <n v="1250"/>
    <x v="0"/>
    <x v="4"/>
    <x v="0"/>
    <x v="0"/>
  </r>
  <r>
    <x v="2"/>
    <x v="3"/>
    <s v="HQ"/>
    <s v="HR"/>
    <n v="1014"/>
    <x v="0"/>
    <x v="4"/>
    <x v="0"/>
    <x v="0"/>
  </r>
  <r>
    <x v="2"/>
    <x v="0"/>
    <s v="HQ"/>
    <s v="Retail"/>
    <n v="11257"/>
    <x v="0"/>
    <x v="2"/>
    <x v="0"/>
    <x v="0"/>
  </r>
  <r>
    <x v="2"/>
    <x v="1"/>
    <s v="HQ"/>
    <s v="Retail"/>
    <n v="1250"/>
    <x v="0"/>
    <x v="2"/>
    <x v="0"/>
    <x v="0"/>
  </r>
  <r>
    <x v="2"/>
    <x v="2"/>
    <s v="HQ"/>
    <s v="Retail"/>
    <n v="868.2"/>
    <x v="0"/>
    <x v="2"/>
    <x v="0"/>
    <x v="0"/>
  </r>
  <r>
    <x v="2"/>
    <x v="3"/>
    <s v="HQ"/>
    <s v="Retail"/>
    <n v="2277.6"/>
    <x v="0"/>
    <x v="2"/>
    <x v="0"/>
    <x v="0"/>
  </r>
  <r>
    <x v="2"/>
    <x v="0"/>
    <s v="HQ"/>
    <s v="Sales"/>
    <n v="7665"/>
    <x v="0"/>
    <x v="1"/>
    <x v="0"/>
    <x v="0"/>
  </r>
  <r>
    <x v="2"/>
    <x v="1"/>
    <s v="HQ"/>
    <s v="Sales"/>
    <n v="1250"/>
    <x v="0"/>
    <x v="1"/>
    <x v="0"/>
    <x v="0"/>
  </r>
  <r>
    <x v="2"/>
    <x v="3"/>
    <s v="HQ"/>
    <s v="Sales"/>
    <n v="1317.2"/>
    <x v="0"/>
    <x v="1"/>
    <x v="0"/>
    <x v="0"/>
  </r>
  <r>
    <x v="2"/>
    <x v="0"/>
    <s v="HQ"/>
    <s v="Legal"/>
    <n v="4120"/>
    <x v="0"/>
    <x v="5"/>
    <x v="0"/>
    <x v="0"/>
  </r>
  <r>
    <x v="2"/>
    <x v="1"/>
    <s v="HQ"/>
    <s v="Legal"/>
    <n v="1250"/>
    <x v="0"/>
    <x v="5"/>
    <x v="0"/>
    <x v="0"/>
  </r>
  <r>
    <x v="2"/>
    <x v="3"/>
    <s v="HQ"/>
    <s v="Legal"/>
    <n v="1277.2"/>
    <x v="0"/>
    <x v="5"/>
    <x v="0"/>
    <x v="0"/>
  </r>
  <r>
    <x v="2"/>
    <x v="0"/>
    <s v="HQ"/>
    <s v="Admin"/>
    <n v="5793"/>
    <x v="0"/>
    <x v="6"/>
    <x v="0"/>
    <x v="0"/>
  </r>
  <r>
    <x v="2"/>
    <x v="1"/>
    <s v="HQ"/>
    <s v="Admin"/>
    <n v="1250"/>
    <x v="0"/>
    <x v="6"/>
    <x v="0"/>
    <x v="0"/>
  </r>
  <r>
    <x v="2"/>
    <x v="3"/>
    <s v="HQ"/>
    <s v="Admin"/>
    <n v="1521"/>
    <x v="0"/>
    <x v="6"/>
    <x v="0"/>
    <x v="0"/>
  </r>
  <r>
    <x v="2"/>
    <x v="0"/>
    <s v="HQ"/>
    <s v="Logistics"/>
    <n v="5618"/>
    <x v="0"/>
    <x v="7"/>
    <x v="0"/>
    <x v="0"/>
  </r>
  <r>
    <x v="2"/>
    <x v="1"/>
    <s v="HQ"/>
    <s v="Logistics"/>
    <n v="1250"/>
    <x v="0"/>
    <x v="7"/>
    <x v="0"/>
    <x v="0"/>
  </r>
  <r>
    <x v="2"/>
    <x v="3"/>
    <s v="HQ"/>
    <s v="Logistics"/>
    <n v="936.2"/>
    <x v="0"/>
    <x v="7"/>
    <x v="0"/>
    <x v="0"/>
  </r>
  <r>
    <x v="2"/>
    <x v="0"/>
    <s v="HQ"/>
    <s v="Board"/>
    <n v="22277"/>
    <x v="0"/>
    <x v="8"/>
    <x v="0"/>
    <x v="0"/>
  </r>
  <r>
    <x v="2"/>
    <x v="1"/>
    <s v="HQ"/>
    <s v="Board"/>
    <n v="1250"/>
    <x v="0"/>
    <x v="8"/>
    <x v="0"/>
    <x v="0"/>
  </r>
  <r>
    <x v="2"/>
    <x v="3"/>
    <s v="HQ"/>
    <s v="Board"/>
    <n v="14683.400000000001"/>
    <x v="0"/>
    <x v="8"/>
    <x v="0"/>
    <x v="0"/>
  </r>
  <r>
    <x v="2"/>
    <x v="0"/>
    <s v="HQ"/>
    <s v="After Sales"/>
    <n v="7940"/>
    <x v="0"/>
    <x v="9"/>
    <x v="0"/>
    <x v="0"/>
  </r>
  <r>
    <x v="2"/>
    <x v="1"/>
    <s v="HQ"/>
    <s v="After Sales"/>
    <n v="1250"/>
    <x v="0"/>
    <x v="9"/>
    <x v="0"/>
    <x v="0"/>
  </r>
  <r>
    <x v="2"/>
    <x v="3"/>
    <s v="HQ"/>
    <s v="After Sales"/>
    <n v="1052.4000000000001"/>
    <x v="0"/>
    <x v="9"/>
    <x v="0"/>
    <x v="0"/>
  </r>
  <r>
    <x v="2"/>
    <x v="0"/>
    <s v="HQ"/>
    <s v="IT"/>
    <n v="7753"/>
    <x v="0"/>
    <x v="10"/>
    <x v="0"/>
    <x v="0"/>
  </r>
  <r>
    <x v="2"/>
    <x v="1"/>
    <s v="HQ"/>
    <s v="IT"/>
    <n v="1250"/>
    <x v="0"/>
    <x v="10"/>
    <x v="0"/>
    <x v="0"/>
  </r>
  <r>
    <x v="2"/>
    <x v="3"/>
    <s v="HQ"/>
    <s v="IT"/>
    <n v="1162.2"/>
    <x v="0"/>
    <x v="10"/>
    <x v="0"/>
    <x v="0"/>
  </r>
  <r>
    <x v="2"/>
    <x v="0"/>
    <s v="Geser Suez"/>
    <s v="Accounting"/>
    <n v="3141"/>
    <x v="1"/>
    <x v="3"/>
    <x v="0"/>
    <x v="0"/>
  </r>
  <r>
    <x v="2"/>
    <x v="0"/>
    <s v="Geser Suez"/>
    <s v="Admin"/>
    <n v="3871"/>
    <x v="1"/>
    <x v="6"/>
    <x v="0"/>
    <x v="0"/>
  </r>
  <r>
    <x v="2"/>
    <x v="0"/>
    <s v="Haram"/>
    <s v="Accounting"/>
    <n v="4471"/>
    <x v="1"/>
    <x v="3"/>
    <x v="0"/>
    <x v="1"/>
  </r>
  <r>
    <x v="2"/>
    <x v="0"/>
    <s v="Haram"/>
    <s v="Admin"/>
    <n v="4227"/>
    <x v="1"/>
    <x v="6"/>
    <x v="0"/>
    <x v="1"/>
  </r>
  <r>
    <x v="2"/>
    <x v="0"/>
    <s v="Luxor"/>
    <s v="Accounting"/>
    <n v="2796"/>
    <x v="1"/>
    <x v="3"/>
    <x v="1"/>
    <x v="2"/>
  </r>
  <r>
    <x v="2"/>
    <x v="0"/>
    <s v="Luxor"/>
    <s v="Admin"/>
    <n v="2692"/>
    <x v="1"/>
    <x v="6"/>
    <x v="1"/>
    <x v="2"/>
  </r>
  <r>
    <x v="2"/>
    <x v="0"/>
    <s v="Mansoura"/>
    <s v="Accounting"/>
    <n v="4201"/>
    <x v="1"/>
    <x v="3"/>
    <x v="2"/>
    <x v="3"/>
  </r>
  <r>
    <x v="2"/>
    <x v="0"/>
    <s v="Mansoura"/>
    <s v="Admin"/>
    <n v="4000"/>
    <x v="1"/>
    <x v="6"/>
    <x v="2"/>
    <x v="3"/>
  </r>
  <r>
    <x v="2"/>
    <x v="0"/>
    <s v="Menia"/>
    <s v="Accounting"/>
    <n v="3982"/>
    <x v="1"/>
    <x v="3"/>
    <x v="1"/>
    <x v="4"/>
  </r>
  <r>
    <x v="2"/>
    <x v="0"/>
    <s v="Menia"/>
    <s v="Admin"/>
    <n v="3562"/>
    <x v="1"/>
    <x v="6"/>
    <x v="1"/>
    <x v="4"/>
  </r>
  <r>
    <x v="2"/>
    <x v="0"/>
    <s v="Mokattam"/>
    <s v="Accounting"/>
    <n v="3194"/>
    <x v="1"/>
    <x v="3"/>
    <x v="0"/>
    <x v="0"/>
  </r>
  <r>
    <x v="2"/>
    <x v="0"/>
    <s v="Mokattam"/>
    <s v="Admin"/>
    <n v="2773"/>
    <x v="1"/>
    <x v="6"/>
    <x v="0"/>
    <x v="0"/>
  </r>
  <r>
    <x v="2"/>
    <x v="0"/>
    <s v="Zagazig"/>
    <s v="Accounting"/>
    <n v="3078"/>
    <x v="1"/>
    <x v="3"/>
    <x v="2"/>
    <x v="5"/>
  </r>
  <r>
    <x v="2"/>
    <x v="0"/>
    <s v="Zagazig"/>
    <s v="Admin"/>
    <n v="3969"/>
    <x v="1"/>
    <x v="6"/>
    <x v="2"/>
    <x v="5"/>
  </r>
  <r>
    <x v="2"/>
    <x v="1"/>
    <s v="Geser Suez"/>
    <s v="Accounting"/>
    <n v="3032"/>
    <x v="1"/>
    <x v="3"/>
    <x v="0"/>
    <x v="0"/>
  </r>
  <r>
    <x v="2"/>
    <x v="1"/>
    <s v="Geser Suez"/>
    <s v="Admin"/>
    <n v="3337"/>
    <x v="1"/>
    <x v="6"/>
    <x v="0"/>
    <x v="0"/>
  </r>
  <r>
    <x v="2"/>
    <x v="1"/>
    <s v="Haram"/>
    <s v="Accounting"/>
    <n v="3147"/>
    <x v="1"/>
    <x v="3"/>
    <x v="0"/>
    <x v="1"/>
  </r>
  <r>
    <x v="2"/>
    <x v="1"/>
    <s v="Haram"/>
    <s v="Admin"/>
    <n v="3970"/>
    <x v="1"/>
    <x v="6"/>
    <x v="0"/>
    <x v="1"/>
  </r>
  <r>
    <x v="2"/>
    <x v="1"/>
    <s v="Luxor"/>
    <s v="Accounting"/>
    <n v="4108"/>
    <x v="1"/>
    <x v="3"/>
    <x v="1"/>
    <x v="2"/>
  </r>
  <r>
    <x v="2"/>
    <x v="1"/>
    <s v="Luxor"/>
    <s v="Admin"/>
    <n v="3633"/>
    <x v="1"/>
    <x v="6"/>
    <x v="1"/>
    <x v="2"/>
  </r>
  <r>
    <x v="2"/>
    <x v="1"/>
    <s v="Mansoura"/>
    <s v="Accounting"/>
    <n v="3730"/>
    <x v="1"/>
    <x v="3"/>
    <x v="2"/>
    <x v="3"/>
  </r>
  <r>
    <x v="2"/>
    <x v="1"/>
    <s v="Mansoura"/>
    <s v="Admin"/>
    <n v="2655"/>
    <x v="1"/>
    <x v="6"/>
    <x v="2"/>
    <x v="3"/>
  </r>
  <r>
    <x v="2"/>
    <x v="1"/>
    <s v="Menia"/>
    <s v="Accounting"/>
    <n v="3151"/>
    <x v="1"/>
    <x v="3"/>
    <x v="1"/>
    <x v="4"/>
  </r>
  <r>
    <x v="2"/>
    <x v="1"/>
    <s v="Menia"/>
    <s v="Admin"/>
    <n v="3259"/>
    <x v="1"/>
    <x v="6"/>
    <x v="1"/>
    <x v="4"/>
  </r>
  <r>
    <x v="2"/>
    <x v="1"/>
    <s v="Mokattam"/>
    <s v="Accounting"/>
    <n v="3277"/>
    <x v="1"/>
    <x v="3"/>
    <x v="0"/>
    <x v="0"/>
  </r>
  <r>
    <x v="2"/>
    <x v="1"/>
    <s v="Mokattam"/>
    <s v="Admin"/>
    <n v="2965"/>
    <x v="1"/>
    <x v="6"/>
    <x v="0"/>
    <x v="0"/>
  </r>
  <r>
    <x v="2"/>
    <x v="1"/>
    <s v="Zagazig"/>
    <s v="Accounting"/>
    <n v="2950"/>
    <x v="1"/>
    <x v="3"/>
    <x v="2"/>
    <x v="5"/>
  </r>
  <r>
    <x v="2"/>
    <x v="1"/>
    <s v="Zagazig"/>
    <s v="Admin"/>
    <n v="3625"/>
    <x v="1"/>
    <x v="6"/>
    <x v="2"/>
    <x v="5"/>
  </r>
  <r>
    <x v="2"/>
    <x v="2"/>
    <s v="Geser Suez"/>
    <s v="Accounting"/>
    <n v="3290"/>
    <x v="1"/>
    <x v="3"/>
    <x v="0"/>
    <x v="0"/>
  </r>
  <r>
    <x v="2"/>
    <x v="2"/>
    <s v="Geser Suez"/>
    <s v="Admin"/>
    <n v="3164"/>
    <x v="1"/>
    <x v="6"/>
    <x v="0"/>
    <x v="0"/>
  </r>
  <r>
    <x v="2"/>
    <x v="2"/>
    <s v="Haram"/>
    <s v="Accounting"/>
    <n v="3437"/>
    <x v="1"/>
    <x v="3"/>
    <x v="0"/>
    <x v="1"/>
  </r>
  <r>
    <x v="2"/>
    <x v="2"/>
    <s v="Haram"/>
    <s v="Admin"/>
    <n v="4082"/>
    <x v="1"/>
    <x v="6"/>
    <x v="0"/>
    <x v="1"/>
  </r>
  <r>
    <x v="2"/>
    <x v="2"/>
    <s v="Luxor"/>
    <s v="Accounting"/>
    <n v="4001"/>
    <x v="1"/>
    <x v="3"/>
    <x v="1"/>
    <x v="2"/>
  </r>
  <r>
    <x v="2"/>
    <x v="2"/>
    <s v="Luxor"/>
    <s v="Admin"/>
    <n v="3536"/>
    <x v="1"/>
    <x v="6"/>
    <x v="1"/>
    <x v="2"/>
  </r>
  <r>
    <x v="2"/>
    <x v="2"/>
    <s v="Mansoura"/>
    <s v="Accounting"/>
    <n v="4311"/>
    <x v="1"/>
    <x v="3"/>
    <x v="2"/>
    <x v="3"/>
  </r>
  <r>
    <x v="2"/>
    <x v="2"/>
    <s v="Mansoura"/>
    <s v="Admin"/>
    <n v="2550"/>
    <x v="1"/>
    <x v="6"/>
    <x v="2"/>
    <x v="3"/>
  </r>
  <r>
    <x v="2"/>
    <x v="2"/>
    <s v="Menia"/>
    <s v="Accounting"/>
    <n v="2750"/>
    <x v="1"/>
    <x v="3"/>
    <x v="1"/>
    <x v="4"/>
  </r>
  <r>
    <x v="2"/>
    <x v="2"/>
    <s v="Menia"/>
    <s v="Admin"/>
    <n v="2526"/>
    <x v="1"/>
    <x v="6"/>
    <x v="1"/>
    <x v="4"/>
  </r>
  <r>
    <x v="2"/>
    <x v="2"/>
    <s v="Mokattam"/>
    <s v="Accounting"/>
    <n v="3819"/>
    <x v="1"/>
    <x v="3"/>
    <x v="0"/>
    <x v="0"/>
  </r>
  <r>
    <x v="2"/>
    <x v="2"/>
    <s v="Mokattam"/>
    <s v="Admin"/>
    <n v="3554"/>
    <x v="1"/>
    <x v="6"/>
    <x v="0"/>
    <x v="0"/>
  </r>
  <r>
    <x v="2"/>
    <x v="2"/>
    <s v="Zagazig"/>
    <s v="Accounting"/>
    <n v="2659"/>
    <x v="1"/>
    <x v="3"/>
    <x v="2"/>
    <x v="5"/>
  </r>
  <r>
    <x v="2"/>
    <x v="2"/>
    <s v="Zagazig"/>
    <s v="Admin"/>
    <n v="3738"/>
    <x v="1"/>
    <x v="6"/>
    <x v="2"/>
    <x v="5"/>
  </r>
  <r>
    <x v="2"/>
    <x v="4"/>
    <s v="Geser Suez"/>
    <s v="Accounting"/>
    <n v="3973"/>
    <x v="1"/>
    <x v="3"/>
    <x v="0"/>
    <x v="0"/>
  </r>
  <r>
    <x v="2"/>
    <x v="4"/>
    <s v="Geser Suez"/>
    <s v="Admin"/>
    <n v="2555"/>
    <x v="1"/>
    <x v="6"/>
    <x v="0"/>
    <x v="0"/>
  </r>
  <r>
    <x v="2"/>
    <x v="4"/>
    <s v="Haram"/>
    <s v="Accounting"/>
    <n v="2754"/>
    <x v="1"/>
    <x v="3"/>
    <x v="0"/>
    <x v="1"/>
  </r>
  <r>
    <x v="2"/>
    <x v="4"/>
    <s v="Haram"/>
    <s v="Admin"/>
    <n v="3584"/>
    <x v="1"/>
    <x v="6"/>
    <x v="0"/>
    <x v="1"/>
  </r>
  <r>
    <x v="2"/>
    <x v="4"/>
    <s v="Luxor"/>
    <s v="Accounting"/>
    <n v="3896"/>
    <x v="1"/>
    <x v="3"/>
    <x v="1"/>
    <x v="2"/>
  </r>
  <r>
    <x v="2"/>
    <x v="4"/>
    <s v="Luxor"/>
    <s v="Admin"/>
    <n v="3707"/>
    <x v="1"/>
    <x v="6"/>
    <x v="1"/>
    <x v="2"/>
  </r>
  <r>
    <x v="2"/>
    <x v="4"/>
    <s v="Mansoura"/>
    <s v="Accounting"/>
    <n v="3996"/>
    <x v="1"/>
    <x v="3"/>
    <x v="2"/>
    <x v="3"/>
  </r>
  <r>
    <x v="2"/>
    <x v="4"/>
    <s v="Mansoura"/>
    <s v="Admin"/>
    <n v="3761"/>
    <x v="1"/>
    <x v="6"/>
    <x v="2"/>
    <x v="3"/>
  </r>
  <r>
    <x v="2"/>
    <x v="4"/>
    <s v="Menia"/>
    <s v="Accounting"/>
    <n v="2905"/>
    <x v="1"/>
    <x v="3"/>
    <x v="1"/>
    <x v="4"/>
  </r>
  <r>
    <x v="2"/>
    <x v="4"/>
    <s v="Menia"/>
    <s v="Admin"/>
    <n v="2671"/>
    <x v="1"/>
    <x v="6"/>
    <x v="1"/>
    <x v="4"/>
  </r>
  <r>
    <x v="2"/>
    <x v="4"/>
    <s v="Mokattam"/>
    <s v="Accounting"/>
    <n v="3661"/>
    <x v="1"/>
    <x v="3"/>
    <x v="0"/>
    <x v="0"/>
  </r>
  <r>
    <x v="2"/>
    <x v="4"/>
    <s v="Mokattam"/>
    <s v="Admin"/>
    <n v="3797"/>
    <x v="1"/>
    <x v="6"/>
    <x v="0"/>
    <x v="0"/>
  </r>
  <r>
    <x v="2"/>
    <x v="4"/>
    <s v="Zagazig"/>
    <s v="Accounting"/>
    <n v="2828"/>
    <x v="1"/>
    <x v="3"/>
    <x v="2"/>
    <x v="5"/>
  </r>
  <r>
    <x v="2"/>
    <x v="4"/>
    <s v="Zagazig"/>
    <s v="Admin"/>
    <n v="3689"/>
    <x v="1"/>
    <x v="6"/>
    <x v="2"/>
    <x v="5"/>
  </r>
  <r>
    <x v="2"/>
    <x v="5"/>
    <s v="Geser Suez"/>
    <s v="Accounting"/>
    <n v="3230"/>
    <x v="1"/>
    <x v="3"/>
    <x v="0"/>
    <x v="0"/>
  </r>
  <r>
    <x v="2"/>
    <x v="5"/>
    <s v="Geser Suez"/>
    <s v="Admin"/>
    <n v="4137"/>
    <x v="1"/>
    <x v="6"/>
    <x v="0"/>
    <x v="0"/>
  </r>
  <r>
    <x v="2"/>
    <x v="5"/>
    <s v="Haram"/>
    <s v="Accounting"/>
    <n v="2927"/>
    <x v="1"/>
    <x v="3"/>
    <x v="0"/>
    <x v="1"/>
  </r>
  <r>
    <x v="2"/>
    <x v="5"/>
    <s v="Haram"/>
    <s v="Admin"/>
    <n v="4100"/>
    <x v="1"/>
    <x v="6"/>
    <x v="0"/>
    <x v="1"/>
  </r>
  <r>
    <x v="2"/>
    <x v="5"/>
    <s v="Luxor"/>
    <s v="Accounting"/>
    <n v="3680"/>
    <x v="1"/>
    <x v="3"/>
    <x v="1"/>
    <x v="2"/>
  </r>
  <r>
    <x v="2"/>
    <x v="5"/>
    <s v="Luxor"/>
    <s v="Admin"/>
    <n v="3901"/>
    <x v="1"/>
    <x v="6"/>
    <x v="1"/>
    <x v="2"/>
  </r>
  <r>
    <x v="2"/>
    <x v="5"/>
    <s v="Mansoura"/>
    <s v="Accounting"/>
    <n v="3691"/>
    <x v="1"/>
    <x v="3"/>
    <x v="2"/>
    <x v="3"/>
  </r>
  <r>
    <x v="2"/>
    <x v="5"/>
    <s v="Mansoura"/>
    <s v="Admin"/>
    <n v="3543"/>
    <x v="1"/>
    <x v="6"/>
    <x v="2"/>
    <x v="3"/>
  </r>
  <r>
    <x v="2"/>
    <x v="5"/>
    <s v="Menia"/>
    <s v="Accounting"/>
    <n v="3071"/>
    <x v="1"/>
    <x v="3"/>
    <x v="1"/>
    <x v="4"/>
  </r>
  <r>
    <x v="2"/>
    <x v="5"/>
    <s v="Menia"/>
    <s v="Admin"/>
    <n v="2814"/>
    <x v="1"/>
    <x v="6"/>
    <x v="1"/>
    <x v="4"/>
  </r>
  <r>
    <x v="2"/>
    <x v="5"/>
    <s v="Mokattam"/>
    <s v="Accounting"/>
    <n v="3319"/>
    <x v="1"/>
    <x v="3"/>
    <x v="0"/>
    <x v="0"/>
  </r>
  <r>
    <x v="2"/>
    <x v="5"/>
    <s v="Mokattam"/>
    <s v="Admin"/>
    <n v="3425"/>
    <x v="1"/>
    <x v="6"/>
    <x v="0"/>
    <x v="0"/>
  </r>
  <r>
    <x v="2"/>
    <x v="5"/>
    <s v="Zagazig"/>
    <s v="Accounting"/>
    <n v="3034"/>
    <x v="1"/>
    <x v="3"/>
    <x v="2"/>
    <x v="5"/>
  </r>
  <r>
    <x v="2"/>
    <x v="5"/>
    <s v="Zagazig"/>
    <s v="Admin"/>
    <n v="4085"/>
    <x v="1"/>
    <x v="6"/>
    <x v="2"/>
    <x v="5"/>
  </r>
  <r>
    <x v="2"/>
    <x v="3"/>
    <s v="Geser Suez"/>
    <s v="Accounting"/>
    <n v="4001"/>
    <x v="1"/>
    <x v="3"/>
    <x v="0"/>
    <x v="0"/>
  </r>
  <r>
    <x v="2"/>
    <x v="3"/>
    <s v="Geser Suez"/>
    <s v="Admin"/>
    <n v="3680"/>
    <x v="1"/>
    <x v="6"/>
    <x v="0"/>
    <x v="0"/>
  </r>
  <r>
    <x v="2"/>
    <x v="3"/>
    <s v="Haram"/>
    <s v="Accounting"/>
    <n v="2909"/>
    <x v="1"/>
    <x v="3"/>
    <x v="0"/>
    <x v="1"/>
  </r>
  <r>
    <x v="2"/>
    <x v="3"/>
    <s v="Haram"/>
    <s v="Admin"/>
    <n v="3365"/>
    <x v="1"/>
    <x v="6"/>
    <x v="0"/>
    <x v="1"/>
  </r>
  <r>
    <x v="2"/>
    <x v="3"/>
    <s v="Luxor"/>
    <s v="Accounting"/>
    <n v="3949"/>
    <x v="1"/>
    <x v="3"/>
    <x v="1"/>
    <x v="2"/>
  </r>
  <r>
    <x v="2"/>
    <x v="3"/>
    <s v="Luxor"/>
    <s v="Admin"/>
    <n v="4283"/>
    <x v="1"/>
    <x v="6"/>
    <x v="1"/>
    <x v="2"/>
  </r>
  <r>
    <x v="2"/>
    <x v="3"/>
    <s v="Mansoura"/>
    <s v="Accounting"/>
    <n v="2932"/>
    <x v="1"/>
    <x v="3"/>
    <x v="2"/>
    <x v="3"/>
  </r>
  <r>
    <x v="2"/>
    <x v="3"/>
    <s v="Mansoura"/>
    <s v="Admin"/>
    <n v="4064"/>
    <x v="1"/>
    <x v="6"/>
    <x v="2"/>
    <x v="3"/>
  </r>
  <r>
    <x v="2"/>
    <x v="3"/>
    <s v="Menia"/>
    <s v="Accounting"/>
    <n v="4157"/>
    <x v="1"/>
    <x v="3"/>
    <x v="1"/>
    <x v="4"/>
  </r>
  <r>
    <x v="2"/>
    <x v="3"/>
    <s v="Menia"/>
    <s v="Admin"/>
    <n v="3818"/>
    <x v="1"/>
    <x v="6"/>
    <x v="1"/>
    <x v="4"/>
  </r>
  <r>
    <x v="2"/>
    <x v="3"/>
    <s v="Mokattam"/>
    <s v="Accounting"/>
    <n v="3668"/>
    <x v="1"/>
    <x v="3"/>
    <x v="0"/>
    <x v="0"/>
  </r>
  <r>
    <x v="2"/>
    <x v="3"/>
    <s v="Mokattam"/>
    <s v="Admin"/>
    <n v="3270"/>
    <x v="1"/>
    <x v="6"/>
    <x v="0"/>
    <x v="0"/>
  </r>
  <r>
    <x v="2"/>
    <x v="3"/>
    <s v="Zagazig"/>
    <s v="Accounting"/>
    <n v="3849"/>
    <x v="1"/>
    <x v="3"/>
    <x v="2"/>
    <x v="5"/>
  </r>
  <r>
    <x v="2"/>
    <x v="3"/>
    <s v="Zagazig"/>
    <s v="Admin"/>
    <n v="3614"/>
    <x v="1"/>
    <x v="6"/>
    <x v="2"/>
    <x v="5"/>
  </r>
  <r>
    <x v="3"/>
    <x v="0"/>
    <s v="HQ"/>
    <s v="Finance"/>
    <n v="28240"/>
    <x v="0"/>
    <x v="0"/>
    <x v="0"/>
    <x v="0"/>
  </r>
  <r>
    <x v="3"/>
    <x v="0"/>
    <s v="Geser Suez"/>
    <s v="Sales"/>
    <n v="11849"/>
    <x v="1"/>
    <x v="1"/>
    <x v="0"/>
    <x v="0"/>
  </r>
  <r>
    <x v="3"/>
    <x v="0"/>
    <s v="Haram"/>
    <s v="Sales"/>
    <n v="6790"/>
    <x v="1"/>
    <x v="1"/>
    <x v="0"/>
    <x v="1"/>
  </r>
  <r>
    <x v="3"/>
    <x v="0"/>
    <s v="Luxor"/>
    <s v="Sales"/>
    <n v="11180"/>
    <x v="1"/>
    <x v="1"/>
    <x v="1"/>
    <x v="2"/>
  </r>
  <r>
    <x v="3"/>
    <x v="0"/>
    <s v="Mansoura"/>
    <s v="Sales"/>
    <n v="13479"/>
    <x v="1"/>
    <x v="1"/>
    <x v="2"/>
    <x v="3"/>
  </r>
  <r>
    <x v="3"/>
    <x v="0"/>
    <s v="Menia"/>
    <s v="Sales"/>
    <n v="11604"/>
    <x v="1"/>
    <x v="1"/>
    <x v="1"/>
    <x v="4"/>
  </r>
  <r>
    <x v="3"/>
    <x v="0"/>
    <s v="Mokattam"/>
    <s v="Sales"/>
    <n v="10175"/>
    <x v="1"/>
    <x v="1"/>
    <x v="0"/>
    <x v="0"/>
  </r>
  <r>
    <x v="3"/>
    <x v="0"/>
    <s v="Zagazig"/>
    <s v="Sales"/>
    <n v="11128"/>
    <x v="1"/>
    <x v="1"/>
    <x v="2"/>
    <x v="5"/>
  </r>
  <r>
    <x v="3"/>
    <x v="0"/>
    <s v="Agouza"/>
    <s v="Retail"/>
    <n v="9072"/>
    <x v="2"/>
    <x v="2"/>
    <x v="0"/>
    <x v="1"/>
  </r>
  <r>
    <x v="3"/>
    <x v="0"/>
    <s v="Dokki"/>
    <s v="Retail"/>
    <n v="7097"/>
    <x v="2"/>
    <x v="2"/>
    <x v="0"/>
    <x v="1"/>
  </r>
  <r>
    <x v="3"/>
    <x v="0"/>
    <s v="El Raml"/>
    <s v="Retail"/>
    <n v="9869"/>
    <x v="2"/>
    <x v="2"/>
    <x v="3"/>
    <x v="6"/>
  </r>
  <r>
    <x v="3"/>
    <x v="0"/>
    <s v="Faisal"/>
    <s v="Retail"/>
    <n v="8346"/>
    <x v="2"/>
    <x v="2"/>
    <x v="0"/>
    <x v="1"/>
  </r>
  <r>
    <x v="3"/>
    <x v="0"/>
    <s v="Giza"/>
    <s v="Retail"/>
    <n v="6413"/>
    <x v="1"/>
    <x v="2"/>
    <x v="0"/>
    <x v="1"/>
  </r>
  <r>
    <x v="3"/>
    <x v="0"/>
    <s v="Maddi"/>
    <s v="Retail"/>
    <n v="7489"/>
    <x v="2"/>
    <x v="2"/>
    <x v="0"/>
    <x v="0"/>
  </r>
  <r>
    <x v="3"/>
    <x v="0"/>
    <s v="Nozha"/>
    <s v="Retail"/>
    <n v="6292"/>
    <x v="2"/>
    <x v="2"/>
    <x v="0"/>
    <x v="0"/>
  </r>
  <r>
    <x v="3"/>
    <x v="0"/>
    <s v="Zamalek"/>
    <s v="Retail"/>
    <n v="10762"/>
    <x v="2"/>
    <x v="2"/>
    <x v="0"/>
    <x v="1"/>
  </r>
  <r>
    <x v="3"/>
    <x v="0"/>
    <s v="15 May"/>
    <s v="Retail"/>
    <n v="12493"/>
    <x v="3"/>
    <x v="2"/>
    <x v="0"/>
    <x v="0"/>
  </r>
  <r>
    <x v="3"/>
    <x v="0"/>
    <s v="El Rehab"/>
    <s v="Retail"/>
    <n v="11561"/>
    <x v="3"/>
    <x v="2"/>
    <x v="0"/>
    <x v="0"/>
  </r>
  <r>
    <x v="3"/>
    <x v="0"/>
    <s v="El-Mahalla"/>
    <s v="Retail"/>
    <n v="7539"/>
    <x v="3"/>
    <x v="2"/>
    <x v="2"/>
    <x v="7"/>
  </r>
  <r>
    <x v="3"/>
    <x v="0"/>
    <s v="Loran"/>
    <s v="Retail"/>
    <n v="7159"/>
    <x v="3"/>
    <x v="2"/>
    <x v="3"/>
    <x v="6"/>
  </r>
  <r>
    <x v="3"/>
    <x v="0"/>
    <s v="New Cairo"/>
    <s v="Retail"/>
    <n v="6344"/>
    <x v="3"/>
    <x v="2"/>
    <x v="0"/>
    <x v="0"/>
  </r>
  <r>
    <x v="3"/>
    <x v="0"/>
    <s v="Smouha"/>
    <s v="Retail"/>
    <n v="7684"/>
    <x v="3"/>
    <x v="2"/>
    <x v="3"/>
    <x v="6"/>
  </r>
  <r>
    <x v="3"/>
    <x v="0"/>
    <s v="Agamy"/>
    <s v="Retail"/>
    <n v="8405"/>
    <x v="1"/>
    <x v="2"/>
    <x v="3"/>
    <x v="6"/>
  </r>
  <r>
    <x v="3"/>
    <x v="0"/>
    <s v="Ain Shams"/>
    <s v="Retail"/>
    <n v="7607"/>
    <x v="4"/>
    <x v="2"/>
    <x v="0"/>
    <x v="0"/>
  </r>
  <r>
    <x v="3"/>
    <x v="0"/>
    <s v="Assuit"/>
    <s v="Retail"/>
    <n v="7532"/>
    <x v="1"/>
    <x v="2"/>
    <x v="1"/>
    <x v="8"/>
  </r>
  <r>
    <x v="3"/>
    <x v="0"/>
    <s v="Embaba"/>
    <s v="Retail"/>
    <n v="7957"/>
    <x v="1"/>
    <x v="2"/>
    <x v="0"/>
    <x v="1"/>
  </r>
  <r>
    <x v="3"/>
    <x v="0"/>
    <s v="Marasa Matrouh"/>
    <s v="Retail"/>
    <n v="10604"/>
    <x v="4"/>
    <x v="2"/>
    <x v="3"/>
    <x v="9"/>
  </r>
  <r>
    <x v="3"/>
    <x v="0"/>
    <s v="Mohandeseen"/>
    <s v="Retail"/>
    <n v="9856"/>
    <x v="4"/>
    <x v="2"/>
    <x v="0"/>
    <x v="1"/>
  </r>
  <r>
    <x v="3"/>
    <x v="0"/>
    <s v="Nasr City"/>
    <s v="Retail"/>
    <n v="10237"/>
    <x v="4"/>
    <x v="2"/>
    <x v="0"/>
    <x v="0"/>
  </r>
  <r>
    <x v="3"/>
    <x v="0"/>
    <s v="San Stefano"/>
    <s v="Retail"/>
    <n v="6499"/>
    <x v="4"/>
    <x v="2"/>
    <x v="3"/>
    <x v="6"/>
  </r>
  <r>
    <x v="3"/>
    <x v="0"/>
    <s v="Sh. Zaied"/>
    <s v="Retail"/>
    <n v="7704"/>
    <x v="4"/>
    <x v="2"/>
    <x v="0"/>
    <x v="1"/>
  </r>
  <r>
    <x v="3"/>
    <x v="0"/>
    <s v="Tanata"/>
    <s v="Retail"/>
    <n v="6958"/>
    <x v="1"/>
    <x v="2"/>
    <x v="2"/>
    <x v="7"/>
  </r>
  <r>
    <x v="3"/>
    <x v="1"/>
    <s v="HQ"/>
    <s v="Finance"/>
    <n v="1250"/>
    <x v="0"/>
    <x v="0"/>
    <x v="0"/>
    <x v="0"/>
  </r>
  <r>
    <x v="3"/>
    <x v="1"/>
    <s v="Geser Suez"/>
    <s v="Sales"/>
    <n v="1250"/>
    <x v="1"/>
    <x v="1"/>
    <x v="0"/>
    <x v="0"/>
  </r>
  <r>
    <x v="3"/>
    <x v="1"/>
    <s v="Haram"/>
    <s v="Sales"/>
    <n v="1250"/>
    <x v="1"/>
    <x v="1"/>
    <x v="0"/>
    <x v="1"/>
  </r>
  <r>
    <x v="3"/>
    <x v="1"/>
    <s v="Luxor"/>
    <s v="Sales"/>
    <n v="1250"/>
    <x v="1"/>
    <x v="1"/>
    <x v="1"/>
    <x v="2"/>
  </r>
  <r>
    <x v="3"/>
    <x v="1"/>
    <s v="Mansoura"/>
    <s v="Sales"/>
    <n v="1250"/>
    <x v="1"/>
    <x v="1"/>
    <x v="2"/>
    <x v="3"/>
  </r>
  <r>
    <x v="3"/>
    <x v="1"/>
    <s v="Menia"/>
    <s v="Sales"/>
    <n v="1250"/>
    <x v="1"/>
    <x v="1"/>
    <x v="1"/>
    <x v="4"/>
  </r>
  <r>
    <x v="3"/>
    <x v="1"/>
    <s v="Mokattam"/>
    <s v="Sales"/>
    <n v="1250"/>
    <x v="1"/>
    <x v="1"/>
    <x v="0"/>
    <x v="0"/>
  </r>
  <r>
    <x v="3"/>
    <x v="1"/>
    <s v="Zagazig"/>
    <s v="Sales"/>
    <n v="1250"/>
    <x v="1"/>
    <x v="1"/>
    <x v="2"/>
    <x v="5"/>
  </r>
  <r>
    <x v="3"/>
    <x v="1"/>
    <s v="Agouza"/>
    <s v="Retail"/>
    <n v="1250"/>
    <x v="2"/>
    <x v="2"/>
    <x v="0"/>
    <x v="1"/>
  </r>
  <r>
    <x v="3"/>
    <x v="1"/>
    <s v="Dokki"/>
    <s v="Retail"/>
    <n v="1250"/>
    <x v="2"/>
    <x v="2"/>
    <x v="0"/>
    <x v="1"/>
  </r>
  <r>
    <x v="3"/>
    <x v="1"/>
    <s v="El Raml"/>
    <s v="Retail"/>
    <n v="1250"/>
    <x v="2"/>
    <x v="2"/>
    <x v="3"/>
    <x v="6"/>
  </r>
  <r>
    <x v="3"/>
    <x v="1"/>
    <s v="Faisal"/>
    <s v="Retail"/>
    <n v="1250"/>
    <x v="2"/>
    <x v="2"/>
    <x v="0"/>
    <x v="1"/>
  </r>
  <r>
    <x v="3"/>
    <x v="1"/>
    <s v="Giza"/>
    <s v="Retail"/>
    <n v="1250"/>
    <x v="1"/>
    <x v="2"/>
    <x v="0"/>
    <x v="1"/>
  </r>
  <r>
    <x v="3"/>
    <x v="1"/>
    <s v="Maddi"/>
    <s v="Retail"/>
    <n v="1250"/>
    <x v="2"/>
    <x v="2"/>
    <x v="0"/>
    <x v="0"/>
  </r>
  <r>
    <x v="3"/>
    <x v="1"/>
    <s v="Nozha"/>
    <s v="Retail"/>
    <n v="1250"/>
    <x v="2"/>
    <x v="2"/>
    <x v="0"/>
    <x v="0"/>
  </r>
  <r>
    <x v="3"/>
    <x v="1"/>
    <s v="Zamalek"/>
    <s v="Retail"/>
    <n v="1250"/>
    <x v="2"/>
    <x v="2"/>
    <x v="0"/>
    <x v="1"/>
  </r>
  <r>
    <x v="3"/>
    <x v="1"/>
    <s v="15 May"/>
    <s v="Retail"/>
    <n v="1250"/>
    <x v="3"/>
    <x v="2"/>
    <x v="0"/>
    <x v="0"/>
  </r>
  <r>
    <x v="3"/>
    <x v="1"/>
    <s v="El Rehab"/>
    <s v="Retail"/>
    <n v="1250"/>
    <x v="3"/>
    <x v="2"/>
    <x v="0"/>
    <x v="0"/>
  </r>
  <r>
    <x v="3"/>
    <x v="1"/>
    <s v="El-Mahalla"/>
    <s v="Retail"/>
    <n v="1250"/>
    <x v="3"/>
    <x v="2"/>
    <x v="2"/>
    <x v="7"/>
  </r>
  <r>
    <x v="3"/>
    <x v="1"/>
    <s v="Loran"/>
    <s v="Retail"/>
    <n v="1250"/>
    <x v="3"/>
    <x v="2"/>
    <x v="3"/>
    <x v="6"/>
  </r>
  <r>
    <x v="3"/>
    <x v="1"/>
    <s v="New Cairo"/>
    <s v="Retail"/>
    <n v="1250"/>
    <x v="3"/>
    <x v="2"/>
    <x v="0"/>
    <x v="0"/>
  </r>
  <r>
    <x v="3"/>
    <x v="1"/>
    <s v="Smouha"/>
    <s v="Retail"/>
    <n v="1250"/>
    <x v="3"/>
    <x v="2"/>
    <x v="3"/>
    <x v="6"/>
  </r>
  <r>
    <x v="3"/>
    <x v="1"/>
    <s v="Agamy"/>
    <s v="Retail"/>
    <n v="1250"/>
    <x v="1"/>
    <x v="2"/>
    <x v="3"/>
    <x v="6"/>
  </r>
  <r>
    <x v="3"/>
    <x v="1"/>
    <s v="Ain Shams"/>
    <s v="Retail"/>
    <n v="1250"/>
    <x v="4"/>
    <x v="2"/>
    <x v="0"/>
    <x v="0"/>
  </r>
  <r>
    <x v="3"/>
    <x v="1"/>
    <s v="Assuit"/>
    <s v="Retail"/>
    <n v="1250"/>
    <x v="1"/>
    <x v="2"/>
    <x v="1"/>
    <x v="8"/>
  </r>
  <r>
    <x v="3"/>
    <x v="1"/>
    <s v="Embaba"/>
    <s v="Retail"/>
    <n v="1250"/>
    <x v="1"/>
    <x v="2"/>
    <x v="0"/>
    <x v="1"/>
  </r>
  <r>
    <x v="3"/>
    <x v="1"/>
    <s v="Marasa Matrouh"/>
    <s v="Retail"/>
    <n v="1250"/>
    <x v="4"/>
    <x v="2"/>
    <x v="3"/>
    <x v="9"/>
  </r>
  <r>
    <x v="3"/>
    <x v="1"/>
    <s v="Mohandeseen"/>
    <s v="Retail"/>
    <n v="1250"/>
    <x v="4"/>
    <x v="2"/>
    <x v="0"/>
    <x v="1"/>
  </r>
  <r>
    <x v="3"/>
    <x v="1"/>
    <s v="Nasr City"/>
    <s v="Retail"/>
    <n v="1250"/>
    <x v="4"/>
    <x v="2"/>
    <x v="0"/>
    <x v="0"/>
  </r>
  <r>
    <x v="3"/>
    <x v="1"/>
    <s v="San Stefano"/>
    <s v="Retail"/>
    <n v="1250"/>
    <x v="4"/>
    <x v="2"/>
    <x v="3"/>
    <x v="6"/>
  </r>
  <r>
    <x v="3"/>
    <x v="1"/>
    <s v="Sh. Zaied"/>
    <s v="Retail"/>
    <n v="1250"/>
    <x v="4"/>
    <x v="2"/>
    <x v="0"/>
    <x v="1"/>
  </r>
  <r>
    <x v="3"/>
    <x v="1"/>
    <s v="Tanata"/>
    <s v="Retail"/>
    <n v="1250"/>
    <x v="1"/>
    <x v="2"/>
    <x v="2"/>
    <x v="7"/>
  </r>
  <r>
    <x v="3"/>
    <x v="2"/>
    <s v="Agouza"/>
    <s v="Retail"/>
    <n v="663"/>
    <x v="2"/>
    <x v="2"/>
    <x v="0"/>
    <x v="1"/>
  </r>
  <r>
    <x v="3"/>
    <x v="2"/>
    <s v="Dokki"/>
    <s v="Retail"/>
    <n v="1110.8"/>
    <x v="2"/>
    <x v="2"/>
    <x v="0"/>
    <x v="1"/>
  </r>
  <r>
    <x v="3"/>
    <x v="2"/>
    <s v="El Raml"/>
    <s v="Retail"/>
    <n v="1005.1"/>
    <x v="2"/>
    <x v="2"/>
    <x v="3"/>
    <x v="6"/>
  </r>
  <r>
    <x v="3"/>
    <x v="2"/>
    <s v="Faisal"/>
    <s v="Retail"/>
    <n v="1225.9000000000001"/>
    <x v="2"/>
    <x v="2"/>
    <x v="0"/>
    <x v="1"/>
  </r>
  <r>
    <x v="3"/>
    <x v="2"/>
    <s v="Giza"/>
    <s v="Retail"/>
    <n v="564.9"/>
    <x v="1"/>
    <x v="2"/>
    <x v="0"/>
    <x v="1"/>
  </r>
  <r>
    <x v="3"/>
    <x v="2"/>
    <s v="Maddi"/>
    <s v="Retail"/>
    <n v="522.9"/>
    <x v="2"/>
    <x v="2"/>
    <x v="0"/>
    <x v="0"/>
  </r>
  <r>
    <x v="3"/>
    <x v="2"/>
    <s v="Nozha"/>
    <s v="Retail"/>
    <n v="1226.5"/>
    <x v="2"/>
    <x v="2"/>
    <x v="0"/>
    <x v="0"/>
  </r>
  <r>
    <x v="3"/>
    <x v="2"/>
    <s v="Zamalek"/>
    <s v="Retail"/>
    <n v="897.90000000000009"/>
    <x v="2"/>
    <x v="2"/>
    <x v="0"/>
    <x v="1"/>
  </r>
  <r>
    <x v="3"/>
    <x v="2"/>
    <s v="15 May"/>
    <s v="Retail"/>
    <n v="862.6"/>
    <x v="3"/>
    <x v="2"/>
    <x v="0"/>
    <x v="0"/>
  </r>
  <r>
    <x v="3"/>
    <x v="2"/>
    <s v="El Rehab"/>
    <s v="Retail"/>
    <n v="1200.3"/>
    <x v="3"/>
    <x v="2"/>
    <x v="0"/>
    <x v="0"/>
  </r>
  <r>
    <x v="3"/>
    <x v="2"/>
    <s v="El-Mahalla"/>
    <s v="Retail"/>
    <n v="1100.1000000000001"/>
    <x v="3"/>
    <x v="2"/>
    <x v="2"/>
    <x v="7"/>
  </r>
  <r>
    <x v="3"/>
    <x v="2"/>
    <s v="Loran"/>
    <s v="Retail"/>
    <n v="597"/>
    <x v="3"/>
    <x v="2"/>
    <x v="3"/>
    <x v="6"/>
  </r>
  <r>
    <x v="3"/>
    <x v="2"/>
    <s v="New Cairo"/>
    <s v="Retail"/>
    <n v="753.40000000000009"/>
    <x v="3"/>
    <x v="2"/>
    <x v="0"/>
    <x v="0"/>
  </r>
  <r>
    <x v="3"/>
    <x v="2"/>
    <s v="Smouha"/>
    <s v="Retail"/>
    <n v="957.90000000000009"/>
    <x v="3"/>
    <x v="2"/>
    <x v="3"/>
    <x v="6"/>
  </r>
  <r>
    <x v="3"/>
    <x v="2"/>
    <s v="Agamy"/>
    <s v="Retail"/>
    <n v="781"/>
    <x v="1"/>
    <x v="2"/>
    <x v="3"/>
    <x v="6"/>
  </r>
  <r>
    <x v="3"/>
    <x v="2"/>
    <s v="Ain Shams"/>
    <s v="Retail"/>
    <n v="755.7"/>
    <x v="4"/>
    <x v="2"/>
    <x v="0"/>
    <x v="0"/>
  </r>
  <r>
    <x v="3"/>
    <x v="2"/>
    <s v="Assuit"/>
    <s v="Retail"/>
    <n v="1099.8"/>
    <x v="1"/>
    <x v="2"/>
    <x v="1"/>
    <x v="8"/>
  </r>
  <r>
    <x v="3"/>
    <x v="2"/>
    <s v="Embaba"/>
    <s v="Retail"/>
    <n v="691.7"/>
    <x v="1"/>
    <x v="2"/>
    <x v="0"/>
    <x v="1"/>
  </r>
  <r>
    <x v="3"/>
    <x v="2"/>
    <s v="Marasa Matrouh"/>
    <s v="Retail"/>
    <n v="893.5"/>
    <x v="4"/>
    <x v="2"/>
    <x v="3"/>
    <x v="9"/>
  </r>
  <r>
    <x v="3"/>
    <x v="2"/>
    <s v="Mohandeseen"/>
    <s v="Retail"/>
    <n v="531.6"/>
    <x v="4"/>
    <x v="2"/>
    <x v="0"/>
    <x v="1"/>
  </r>
  <r>
    <x v="3"/>
    <x v="2"/>
    <s v="Nasr City"/>
    <s v="Retail"/>
    <n v="1138.6000000000001"/>
    <x v="4"/>
    <x v="2"/>
    <x v="0"/>
    <x v="0"/>
  </r>
  <r>
    <x v="3"/>
    <x v="2"/>
    <s v="San Stefano"/>
    <s v="Retail"/>
    <n v="1167.1000000000001"/>
    <x v="4"/>
    <x v="2"/>
    <x v="3"/>
    <x v="6"/>
  </r>
  <r>
    <x v="3"/>
    <x v="2"/>
    <s v="Sh. Zaied"/>
    <s v="Retail"/>
    <n v="597.1"/>
    <x v="4"/>
    <x v="2"/>
    <x v="0"/>
    <x v="1"/>
  </r>
  <r>
    <x v="3"/>
    <x v="2"/>
    <s v="Tanata"/>
    <s v="Retail"/>
    <n v="575.80000000000007"/>
    <x v="1"/>
    <x v="2"/>
    <x v="2"/>
    <x v="7"/>
  </r>
  <r>
    <x v="3"/>
    <x v="3"/>
    <s v="HQ"/>
    <s v="Finance"/>
    <n v="5243"/>
    <x v="0"/>
    <x v="0"/>
    <x v="0"/>
    <x v="0"/>
  </r>
  <r>
    <x v="3"/>
    <x v="3"/>
    <s v="Geser Suez"/>
    <s v="Sales"/>
    <n v="2856.6000000000004"/>
    <x v="1"/>
    <x v="1"/>
    <x v="0"/>
    <x v="0"/>
  </r>
  <r>
    <x v="3"/>
    <x v="3"/>
    <s v="Haram"/>
    <s v="Sales"/>
    <n v="2599"/>
    <x v="1"/>
    <x v="1"/>
    <x v="0"/>
    <x v="1"/>
  </r>
  <r>
    <x v="3"/>
    <x v="3"/>
    <s v="Luxor"/>
    <s v="Sales"/>
    <n v="1417"/>
    <x v="1"/>
    <x v="1"/>
    <x v="1"/>
    <x v="2"/>
  </r>
  <r>
    <x v="3"/>
    <x v="3"/>
    <s v="Mansoura"/>
    <s v="Sales"/>
    <n v="2764.6000000000004"/>
    <x v="1"/>
    <x v="1"/>
    <x v="2"/>
    <x v="3"/>
  </r>
  <r>
    <x v="3"/>
    <x v="3"/>
    <s v="Menia"/>
    <s v="Sales"/>
    <n v="2132.4"/>
    <x v="1"/>
    <x v="1"/>
    <x v="1"/>
    <x v="4"/>
  </r>
  <r>
    <x v="3"/>
    <x v="3"/>
    <s v="Mokattam"/>
    <s v="Sales"/>
    <n v="2647.2000000000003"/>
    <x v="1"/>
    <x v="1"/>
    <x v="0"/>
    <x v="0"/>
  </r>
  <r>
    <x v="3"/>
    <x v="3"/>
    <s v="Zagazig"/>
    <s v="Sales"/>
    <n v="1260.6000000000001"/>
    <x v="1"/>
    <x v="1"/>
    <x v="2"/>
    <x v="5"/>
  </r>
  <r>
    <x v="3"/>
    <x v="3"/>
    <s v="Agouza"/>
    <s v="Retail"/>
    <n v="2028.6000000000001"/>
    <x v="2"/>
    <x v="2"/>
    <x v="0"/>
    <x v="1"/>
  </r>
  <r>
    <x v="3"/>
    <x v="3"/>
    <s v="Dokki"/>
    <s v="Retail"/>
    <n v="1991.2"/>
    <x v="2"/>
    <x v="2"/>
    <x v="0"/>
    <x v="1"/>
  </r>
  <r>
    <x v="3"/>
    <x v="3"/>
    <s v="El Raml"/>
    <s v="Retail"/>
    <n v="2013.8000000000002"/>
    <x v="2"/>
    <x v="2"/>
    <x v="3"/>
    <x v="6"/>
  </r>
  <r>
    <x v="3"/>
    <x v="3"/>
    <s v="Faisal"/>
    <s v="Retail"/>
    <n v="2445.6"/>
    <x v="2"/>
    <x v="2"/>
    <x v="0"/>
    <x v="1"/>
  </r>
  <r>
    <x v="3"/>
    <x v="3"/>
    <s v="Giza"/>
    <s v="Retail"/>
    <n v="1694.6000000000001"/>
    <x v="1"/>
    <x v="2"/>
    <x v="0"/>
    <x v="1"/>
  </r>
  <r>
    <x v="3"/>
    <x v="3"/>
    <s v="Maddi"/>
    <s v="Retail"/>
    <n v="2259.4"/>
    <x v="2"/>
    <x v="2"/>
    <x v="0"/>
    <x v="0"/>
  </r>
  <r>
    <x v="3"/>
    <x v="3"/>
    <s v="Nozha"/>
    <s v="Retail"/>
    <n v="1471"/>
    <x v="2"/>
    <x v="2"/>
    <x v="0"/>
    <x v="0"/>
  </r>
  <r>
    <x v="3"/>
    <x v="3"/>
    <s v="Zamalek"/>
    <s v="Retail"/>
    <n v="2125.4"/>
    <x v="2"/>
    <x v="2"/>
    <x v="0"/>
    <x v="1"/>
  </r>
  <r>
    <x v="3"/>
    <x v="3"/>
    <s v="15 May"/>
    <s v="Retail"/>
    <n v="1686.6000000000001"/>
    <x v="3"/>
    <x v="2"/>
    <x v="0"/>
    <x v="0"/>
  </r>
  <r>
    <x v="3"/>
    <x v="3"/>
    <s v="El Rehab"/>
    <s v="Retail"/>
    <n v="1180.8"/>
    <x v="3"/>
    <x v="2"/>
    <x v="0"/>
    <x v="0"/>
  </r>
  <r>
    <x v="3"/>
    <x v="3"/>
    <s v="El-Mahalla"/>
    <s v="Retail"/>
    <n v="2126.6"/>
    <x v="3"/>
    <x v="2"/>
    <x v="2"/>
    <x v="7"/>
  </r>
  <r>
    <x v="3"/>
    <x v="3"/>
    <s v="Loran"/>
    <s v="Retail"/>
    <n v="1601"/>
    <x v="3"/>
    <x v="2"/>
    <x v="3"/>
    <x v="6"/>
  </r>
  <r>
    <x v="3"/>
    <x v="3"/>
    <s v="New Cairo"/>
    <s v="Retail"/>
    <n v="2180.2000000000003"/>
    <x v="3"/>
    <x v="2"/>
    <x v="0"/>
    <x v="0"/>
  </r>
  <r>
    <x v="3"/>
    <x v="3"/>
    <s v="Smouha"/>
    <s v="Retail"/>
    <n v="1671"/>
    <x v="3"/>
    <x v="2"/>
    <x v="3"/>
    <x v="6"/>
  </r>
  <r>
    <x v="3"/>
    <x v="3"/>
    <s v="Agamy"/>
    <s v="Retail"/>
    <n v="1352.2"/>
    <x v="1"/>
    <x v="2"/>
    <x v="3"/>
    <x v="6"/>
  </r>
  <r>
    <x v="3"/>
    <x v="3"/>
    <s v="Ain Shams"/>
    <s v="Retail"/>
    <n v="2043.8000000000002"/>
    <x v="4"/>
    <x v="2"/>
    <x v="0"/>
    <x v="0"/>
  </r>
  <r>
    <x v="3"/>
    <x v="3"/>
    <s v="Assuit"/>
    <s v="Retail"/>
    <n v="1820"/>
    <x v="1"/>
    <x v="2"/>
    <x v="1"/>
    <x v="8"/>
  </r>
  <r>
    <x v="3"/>
    <x v="3"/>
    <s v="Embaba"/>
    <s v="Retail"/>
    <n v="2048.4"/>
    <x v="1"/>
    <x v="2"/>
    <x v="0"/>
    <x v="1"/>
  </r>
  <r>
    <x v="3"/>
    <x v="3"/>
    <s v="Marasa Matrouh"/>
    <s v="Retail"/>
    <n v="1380.2"/>
    <x v="4"/>
    <x v="2"/>
    <x v="3"/>
    <x v="9"/>
  </r>
  <r>
    <x v="3"/>
    <x v="3"/>
    <s v="Mohandeseen"/>
    <s v="Retail"/>
    <n v="1964.2"/>
    <x v="4"/>
    <x v="2"/>
    <x v="0"/>
    <x v="1"/>
  </r>
  <r>
    <x v="3"/>
    <x v="3"/>
    <s v="Nasr City"/>
    <s v="Retail"/>
    <n v="1410.4"/>
    <x v="4"/>
    <x v="2"/>
    <x v="0"/>
    <x v="0"/>
  </r>
  <r>
    <x v="3"/>
    <x v="3"/>
    <s v="San Stefano"/>
    <s v="Retail"/>
    <n v="2496.4"/>
    <x v="4"/>
    <x v="2"/>
    <x v="3"/>
    <x v="6"/>
  </r>
  <r>
    <x v="3"/>
    <x v="3"/>
    <s v="Sh. Zaied"/>
    <s v="Retail"/>
    <n v="1786"/>
    <x v="4"/>
    <x v="2"/>
    <x v="0"/>
    <x v="1"/>
  </r>
  <r>
    <x v="3"/>
    <x v="3"/>
    <s v="Tanata"/>
    <s v="Retail"/>
    <n v="1602.2"/>
    <x v="1"/>
    <x v="2"/>
    <x v="2"/>
    <x v="7"/>
  </r>
  <r>
    <x v="3"/>
    <x v="0"/>
    <s v="HQ"/>
    <s v="Accounting"/>
    <n v="6336"/>
    <x v="0"/>
    <x v="3"/>
    <x v="0"/>
    <x v="0"/>
  </r>
  <r>
    <x v="3"/>
    <x v="1"/>
    <s v="HQ"/>
    <s v="Accounting"/>
    <n v="1250"/>
    <x v="0"/>
    <x v="3"/>
    <x v="0"/>
    <x v="0"/>
  </r>
  <r>
    <x v="3"/>
    <x v="3"/>
    <s v="HQ"/>
    <s v="Accounting"/>
    <n v="1869"/>
    <x v="0"/>
    <x v="3"/>
    <x v="0"/>
    <x v="0"/>
  </r>
  <r>
    <x v="3"/>
    <x v="0"/>
    <s v="HQ"/>
    <s v="HR"/>
    <n v="5268"/>
    <x v="0"/>
    <x v="4"/>
    <x v="0"/>
    <x v="0"/>
  </r>
  <r>
    <x v="3"/>
    <x v="1"/>
    <s v="HQ"/>
    <s v="HR"/>
    <n v="1250"/>
    <x v="0"/>
    <x v="4"/>
    <x v="0"/>
    <x v="0"/>
  </r>
  <r>
    <x v="3"/>
    <x v="3"/>
    <s v="HQ"/>
    <s v="HR"/>
    <n v="1277.8000000000002"/>
    <x v="0"/>
    <x v="4"/>
    <x v="0"/>
    <x v="0"/>
  </r>
  <r>
    <x v="3"/>
    <x v="0"/>
    <s v="HQ"/>
    <s v="Retail"/>
    <n v="6750"/>
    <x v="0"/>
    <x v="2"/>
    <x v="0"/>
    <x v="0"/>
  </r>
  <r>
    <x v="3"/>
    <x v="1"/>
    <s v="HQ"/>
    <s v="Retail"/>
    <n v="1250"/>
    <x v="0"/>
    <x v="2"/>
    <x v="0"/>
    <x v="0"/>
  </r>
  <r>
    <x v="3"/>
    <x v="2"/>
    <s v="HQ"/>
    <s v="Retail"/>
    <n v="1035.6000000000001"/>
    <x v="0"/>
    <x v="2"/>
    <x v="0"/>
    <x v="0"/>
  </r>
  <r>
    <x v="3"/>
    <x v="3"/>
    <s v="HQ"/>
    <s v="Retail"/>
    <n v="1214.4000000000001"/>
    <x v="0"/>
    <x v="2"/>
    <x v="0"/>
    <x v="0"/>
  </r>
  <r>
    <x v="3"/>
    <x v="0"/>
    <s v="HQ"/>
    <s v="Sales"/>
    <n v="7279"/>
    <x v="0"/>
    <x v="1"/>
    <x v="0"/>
    <x v="0"/>
  </r>
  <r>
    <x v="3"/>
    <x v="1"/>
    <s v="HQ"/>
    <s v="Sales"/>
    <n v="1250"/>
    <x v="0"/>
    <x v="1"/>
    <x v="0"/>
    <x v="0"/>
  </r>
  <r>
    <x v="3"/>
    <x v="3"/>
    <s v="HQ"/>
    <s v="Sales"/>
    <n v="1749"/>
    <x v="0"/>
    <x v="1"/>
    <x v="0"/>
    <x v="0"/>
  </r>
  <r>
    <x v="3"/>
    <x v="0"/>
    <s v="HQ"/>
    <s v="Legal"/>
    <n v="4552"/>
    <x v="0"/>
    <x v="5"/>
    <x v="0"/>
    <x v="0"/>
  </r>
  <r>
    <x v="3"/>
    <x v="1"/>
    <s v="HQ"/>
    <s v="Legal"/>
    <n v="1250"/>
    <x v="0"/>
    <x v="5"/>
    <x v="0"/>
    <x v="0"/>
  </r>
  <r>
    <x v="3"/>
    <x v="3"/>
    <s v="HQ"/>
    <s v="Legal"/>
    <n v="1006.4000000000001"/>
    <x v="0"/>
    <x v="5"/>
    <x v="0"/>
    <x v="0"/>
  </r>
  <r>
    <x v="3"/>
    <x v="0"/>
    <s v="HQ"/>
    <s v="Admin"/>
    <n v="6778"/>
    <x v="0"/>
    <x v="6"/>
    <x v="0"/>
    <x v="0"/>
  </r>
  <r>
    <x v="3"/>
    <x v="1"/>
    <s v="HQ"/>
    <s v="Admin"/>
    <n v="1250"/>
    <x v="0"/>
    <x v="6"/>
    <x v="0"/>
    <x v="0"/>
  </r>
  <r>
    <x v="3"/>
    <x v="3"/>
    <s v="HQ"/>
    <s v="Admin"/>
    <n v="1543.4"/>
    <x v="0"/>
    <x v="6"/>
    <x v="0"/>
    <x v="0"/>
  </r>
  <r>
    <x v="3"/>
    <x v="0"/>
    <s v="HQ"/>
    <s v="Logistics"/>
    <n v="7963"/>
    <x v="0"/>
    <x v="7"/>
    <x v="0"/>
    <x v="0"/>
  </r>
  <r>
    <x v="3"/>
    <x v="1"/>
    <s v="HQ"/>
    <s v="Logistics"/>
    <n v="1250"/>
    <x v="0"/>
    <x v="7"/>
    <x v="0"/>
    <x v="0"/>
  </r>
  <r>
    <x v="3"/>
    <x v="3"/>
    <s v="HQ"/>
    <s v="Logistics"/>
    <n v="1128.8"/>
    <x v="0"/>
    <x v="7"/>
    <x v="0"/>
    <x v="0"/>
  </r>
  <r>
    <x v="3"/>
    <x v="0"/>
    <s v="HQ"/>
    <s v="Board"/>
    <n v="47861"/>
    <x v="0"/>
    <x v="8"/>
    <x v="0"/>
    <x v="0"/>
  </r>
  <r>
    <x v="3"/>
    <x v="1"/>
    <s v="HQ"/>
    <s v="Board"/>
    <n v="1250"/>
    <x v="0"/>
    <x v="8"/>
    <x v="0"/>
    <x v="0"/>
  </r>
  <r>
    <x v="3"/>
    <x v="3"/>
    <s v="HQ"/>
    <s v="Board"/>
    <n v="11157.800000000001"/>
    <x v="0"/>
    <x v="8"/>
    <x v="0"/>
    <x v="0"/>
  </r>
  <r>
    <x v="3"/>
    <x v="0"/>
    <s v="HQ"/>
    <s v="After Sales"/>
    <n v="7082"/>
    <x v="0"/>
    <x v="9"/>
    <x v="0"/>
    <x v="0"/>
  </r>
  <r>
    <x v="3"/>
    <x v="1"/>
    <s v="HQ"/>
    <s v="After Sales"/>
    <n v="1250"/>
    <x v="0"/>
    <x v="9"/>
    <x v="0"/>
    <x v="0"/>
  </r>
  <r>
    <x v="3"/>
    <x v="3"/>
    <s v="HQ"/>
    <s v="After Sales"/>
    <n v="1539.4"/>
    <x v="0"/>
    <x v="9"/>
    <x v="0"/>
    <x v="0"/>
  </r>
  <r>
    <x v="3"/>
    <x v="0"/>
    <s v="HQ"/>
    <s v="IT"/>
    <n v="6516"/>
    <x v="0"/>
    <x v="10"/>
    <x v="0"/>
    <x v="0"/>
  </r>
  <r>
    <x v="3"/>
    <x v="1"/>
    <s v="HQ"/>
    <s v="IT"/>
    <n v="1250"/>
    <x v="0"/>
    <x v="10"/>
    <x v="0"/>
    <x v="0"/>
  </r>
  <r>
    <x v="3"/>
    <x v="3"/>
    <s v="HQ"/>
    <s v="IT"/>
    <n v="1048.8"/>
    <x v="0"/>
    <x v="10"/>
    <x v="0"/>
    <x v="0"/>
  </r>
  <r>
    <x v="3"/>
    <x v="0"/>
    <s v="Geser Suez"/>
    <s v="Accounting"/>
    <n v="2549"/>
    <x v="1"/>
    <x v="3"/>
    <x v="0"/>
    <x v="0"/>
  </r>
  <r>
    <x v="3"/>
    <x v="0"/>
    <s v="Geser Suez"/>
    <s v="Admin"/>
    <n v="2829"/>
    <x v="1"/>
    <x v="6"/>
    <x v="0"/>
    <x v="0"/>
  </r>
  <r>
    <x v="3"/>
    <x v="0"/>
    <s v="Haram"/>
    <s v="Accounting"/>
    <n v="4085"/>
    <x v="1"/>
    <x v="3"/>
    <x v="0"/>
    <x v="1"/>
  </r>
  <r>
    <x v="3"/>
    <x v="0"/>
    <s v="Haram"/>
    <s v="Admin"/>
    <n v="4360"/>
    <x v="1"/>
    <x v="6"/>
    <x v="0"/>
    <x v="1"/>
  </r>
  <r>
    <x v="3"/>
    <x v="0"/>
    <s v="Luxor"/>
    <s v="Accounting"/>
    <n v="3369"/>
    <x v="1"/>
    <x v="3"/>
    <x v="1"/>
    <x v="2"/>
  </r>
  <r>
    <x v="3"/>
    <x v="0"/>
    <s v="Luxor"/>
    <s v="Admin"/>
    <n v="3985"/>
    <x v="1"/>
    <x v="6"/>
    <x v="1"/>
    <x v="2"/>
  </r>
  <r>
    <x v="3"/>
    <x v="0"/>
    <s v="Mansoura"/>
    <s v="Accounting"/>
    <n v="4420"/>
    <x v="1"/>
    <x v="3"/>
    <x v="2"/>
    <x v="3"/>
  </r>
  <r>
    <x v="3"/>
    <x v="0"/>
    <s v="Mansoura"/>
    <s v="Admin"/>
    <n v="3266"/>
    <x v="1"/>
    <x v="6"/>
    <x v="2"/>
    <x v="3"/>
  </r>
  <r>
    <x v="3"/>
    <x v="0"/>
    <s v="Menia"/>
    <s v="Accounting"/>
    <n v="3223"/>
    <x v="1"/>
    <x v="3"/>
    <x v="1"/>
    <x v="4"/>
  </r>
  <r>
    <x v="3"/>
    <x v="0"/>
    <s v="Menia"/>
    <s v="Admin"/>
    <n v="3061"/>
    <x v="1"/>
    <x v="6"/>
    <x v="1"/>
    <x v="4"/>
  </r>
  <r>
    <x v="3"/>
    <x v="0"/>
    <s v="Mokattam"/>
    <s v="Accounting"/>
    <n v="4002"/>
    <x v="1"/>
    <x v="3"/>
    <x v="0"/>
    <x v="0"/>
  </r>
  <r>
    <x v="3"/>
    <x v="0"/>
    <s v="Mokattam"/>
    <s v="Admin"/>
    <n v="3970"/>
    <x v="1"/>
    <x v="6"/>
    <x v="0"/>
    <x v="0"/>
  </r>
  <r>
    <x v="3"/>
    <x v="0"/>
    <s v="Zagazig"/>
    <s v="Accounting"/>
    <n v="2946"/>
    <x v="1"/>
    <x v="3"/>
    <x v="2"/>
    <x v="5"/>
  </r>
  <r>
    <x v="3"/>
    <x v="0"/>
    <s v="Zagazig"/>
    <s v="Admin"/>
    <n v="4439"/>
    <x v="1"/>
    <x v="6"/>
    <x v="2"/>
    <x v="5"/>
  </r>
  <r>
    <x v="3"/>
    <x v="1"/>
    <s v="Geser Suez"/>
    <s v="Accounting"/>
    <n v="2586"/>
    <x v="1"/>
    <x v="3"/>
    <x v="0"/>
    <x v="0"/>
  </r>
  <r>
    <x v="3"/>
    <x v="1"/>
    <s v="Geser Suez"/>
    <s v="Admin"/>
    <n v="3803"/>
    <x v="1"/>
    <x v="6"/>
    <x v="0"/>
    <x v="0"/>
  </r>
  <r>
    <x v="3"/>
    <x v="1"/>
    <s v="Haram"/>
    <s v="Accounting"/>
    <n v="3956"/>
    <x v="1"/>
    <x v="3"/>
    <x v="0"/>
    <x v="1"/>
  </r>
  <r>
    <x v="3"/>
    <x v="1"/>
    <s v="Haram"/>
    <s v="Admin"/>
    <n v="2579"/>
    <x v="1"/>
    <x v="6"/>
    <x v="0"/>
    <x v="1"/>
  </r>
  <r>
    <x v="3"/>
    <x v="1"/>
    <s v="Luxor"/>
    <s v="Accounting"/>
    <n v="3505"/>
    <x v="1"/>
    <x v="3"/>
    <x v="1"/>
    <x v="2"/>
  </r>
  <r>
    <x v="3"/>
    <x v="1"/>
    <s v="Luxor"/>
    <s v="Admin"/>
    <n v="3390"/>
    <x v="1"/>
    <x v="6"/>
    <x v="1"/>
    <x v="2"/>
  </r>
  <r>
    <x v="3"/>
    <x v="1"/>
    <s v="Mansoura"/>
    <s v="Accounting"/>
    <n v="4289"/>
    <x v="1"/>
    <x v="3"/>
    <x v="2"/>
    <x v="3"/>
  </r>
  <r>
    <x v="3"/>
    <x v="1"/>
    <s v="Mansoura"/>
    <s v="Admin"/>
    <n v="3277"/>
    <x v="1"/>
    <x v="6"/>
    <x v="2"/>
    <x v="3"/>
  </r>
  <r>
    <x v="3"/>
    <x v="1"/>
    <s v="Menia"/>
    <s v="Accounting"/>
    <n v="3688"/>
    <x v="1"/>
    <x v="3"/>
    <x v="1"/>
    <x v="4"/>
  </r>
  <r>
    <x v="3"/>
    <x v="1"/>
    <s v="Menia"/>
    <s v="Admin"/>
    <n v="3493"/>
    <x v="1"/>
    <x v="6"/>
    <x v="1"/>
    <x v="4"/>
  </r>
  <r>
    <x v="3"/>
    <x v="1"/>
    <s v="Mokattam"/>
    <s v="Accounting"/>
    <n v="3866"/>
    <x v="1"/>
    <x v="3"/>
    <x v="0"/>
    <x v="0"/>
  </r>
  <r>
    <x v="3"/>
    <x v="1"/>
    <s v="Mokattam"/>
    <s v="Admin"/>
    <n v="3029"/>
    <x v="1"/>
    <x v="6"/>
    <x v="0"/>
    <x v="0"/>
  </r>
  <r>
    <x v="3"/>
    <x v="1"/>
    <s v="Zagazig"/>
    <s v="Accounting"/>
    <n v="4338"/>
    <x v="1"/>
    <x v="3"/>
    <x v="2"/>
    <x v="5"/>
  </r>
  <r>
    <x v="3"/>
    <x v="1"/>
    <s v="Zagazig"/>
    <s v="Admin"/>
    <n v="4024"/>
    <x v="1"/>
    <x v="6"/>
    <x v="2"/>
    <x v="5"/>
  </r>
  <r>
    <x v="3"/>
    <x v="2"/>
    <s v="Geser Suez"/>
    <s v="Accounting"/>
    <n v="3480"/>
    <x v="1"/>
    <x v="3"/>
    <x v="0"/>
    <x v="0"/>
  </r>
  <r>
    <x v="3"/>
    <x v="2"/>
    <s v="Geser Suez"/>
    <s v="Admin"/>
    <n v="4000"/>
    <x v="1"/>
    <x v="6"/>
    <x v="0"/>
    <x v="0"/>
  </r>
  <r>
    <x v="3"/>
    <x v="2"/>
    <s v="Haram"/>
    <s v="Accounting"/>
    <n v="2546"/>
    <x v="1"/>
    <x v="3"/>
    <x v="0"/>
    <x v="1"/>
  </r>
  <r>
    <x v="3"/>
    <x v="2"/>
    <s v="Haram"/>
    <s v="Admin"/>
    <n v="4146"/>
    <x v="1"/>
    <x v="6"/>
    <x v="0"/>
    <x v="1"/>
  </r>
  <r>
    <x v="3"/>
    <x v="2"/>
    <s v="Luxor"/>
    <s v="Accounting"/>
    <n v="4412"/>
    <x v="1"/>
    <x v="3"/>
    <x v="1"/>
    <x v="2"/>
  </r>
  <r>
    <x v="3"/>
    <x v="2"/>
    <s v="Luxor"/>
    <s v="Admin"/>
    <n v="3252"/>
    <x v="1"/>
    <x v="6"/>
    <x v="1"/>
    <x v="2"/>
  </r>
  <r>
    <x v="3"/>
    <x v="2"/>
    <s v="Mansoura"/>
    <s v="Accounting"/>
    <n v="3604"/>
    <x v="1"/>
    <x v="3"/>
    <x v="2"/>
    <x v="3"/>
  </r>
  <r>
    <x v="3"/>
    <x v="2"/>
    <s v="Mansoura"/>
    <s v="Admin"/>
    <n v="3314"/>
    <x v="1"/>
    <x v="6"/>
    <x v="2"/>
    <x v="3"/>
  </r>
  <r>
    <x v="3"/>
    <x v="2"/>
    <s v="Menia"/>
    <s v="Accounting"/>
    <n v="4180"/>
    <x v="1"/>
    <x v="3"/>
    <x v="1"/>
    <x v="4"/>
  </r>
  <r>
    <x v="3"/>
    <x v="2"/>
    <s v="Menia"/>
    <s v="Admin"/>
    <n v="3008"/>
    <x v="1"/>
    <x v="6"/>
    <x v="1"/>
    <x v="4"/>
  </r>
  <r>
    <x v="3"/>
    <x v="2"/>
    <s v="Mokattam"/>
    <s v="Accounting"/>
    <n v="3555"/>
    <x v="1"/>
    <x v="3"/>
    <x v="0"/>
    <x v="0"/>
  </r>
  <r>
    <x v="3"/>
    <x v="2"/>
    <s v="Mokattam"/>
    <s v="Admin"/>
    <n v="3913"/>
    <x v="1"/>
    <x v="6"/>
    <x v="0"/>
    <x v="0"/>
  </r>
  <r>
    <x v="3"/>
    <x v="2"/>
    <s v="Zagazig"/>
    <s v="Accounting"/>
    <n v="2683"/>
    <x v="1"/>
    <x v="3"/>
    <x v="2"/>
    <x v="5"/>
  </r>
  <r>
    <x v="3"/>
    <x v="2"/>
    <s v="Zagazig"/>
    <s v="Admin"/>
    <n v="2758"/>
    <x v="1"/>
    <x v="6"/>
    <x v="2"/>
    <x v="5"/>
  </r>
  <r>
    <x v="3"/>
    <x v="4"/>
    <s v="Geser Suez"/>
    <s v="Accounting"/>
    <n v="3240"/>
    <x v="1"/>
    <x v="3"/>
    <x v="0"/>
    <x v="0"/>
  </r>
  <r>
    <x v="3"/>
    <x v="4"/>
    <s v="Geser Suez"/>
    <s v="Admin"/>
    <n v="2710"/>
    <x v="1"/>
    <x v="6"/>
    <x v="0"/>
    <x v="0"/>
  </r>
  <r>
    <x v="3"/>
    <x v="4"/>
    <s v="Haram"/>
    <s v="Accounting"/>
    <n v="3311"/>
    <x v="1"/>
    <x v="3"/>
    <x v="0"/>
    <x v="1"/>
  </r>
  <r>
    <x v="3"/>
    <x v="4"/>
    <s v="Haram"/>
    <s v="Admin"/>
    <n v="2887"/>
    <x v="1"/>
    <x v="6"/>
    <x v="0"/>
    <x v="1"/>
  </r>
  <r>
    <x v="3"/>
    <x v="4"/>
    <s v="Luxor"/>
    <s v="Accounting"/>
    <n v="2757"/>
    <x v="1"/>
    <x v="3"/>
    <x v="1"/>
    <x v="2"/>
  </r>
  <r>
    <x v="3"/>
    <x v="4"/>
    <s v="Luxor"/>
    <s v="Admin"/>
    <n v="3899"/>
    <x v="1"/>
    <x v="6"/>
    <x v="1"/>
    <x v="2"/>
  </r>
  <r>
    <x v="3"/>
    <x v="4"/>
    <s v="Mansoura"/>
    <s v="Accounting"/>
    <n v="3679"/>
    <x v="1"/>
    <x v="3"/>
    <x v="2"/>
    <x v="3"/>
  </r>
  <r>
    <x v="3"/>
    <x v="4"/>
    <s v="Mansoura"/>
    <s v="Admin"/>
    <n v="2534"/>
    <x v="1"/>
    <x v="6"/>
    <x v="2"/>
    <x v="3"/>
  </r>
  <r>
    <x v="3"/>
    <x v="4"/>
    <s v="Menia"/>
    <s v="Accounting"/>
    <n v="4455"/>
    <x v="1"/>
    <x v="3"/>
    <x v="1"/>
    <x v="4"/>
  </r>
  <r>
    <x v="3"/>
    <x v="4"/>
    <s v="Menia"/>
    <s v="Admin"/>
    <n v="2542"/>
    <x v="1"/>
    <x v="6"/>
    <x v="1"/>
    <x v="4"/>
  </r>
  <r>
    <x v="3"/>
    <x v="4"/>
    <s v="Mokattam"/>
    <s v="Accounting"/>
    <n v="3387"/>
    <x v="1"/>
    <x v="3"/>
    <x v="0"/>
    <x v="0"/>
  </r>
  <r>
    <x v="3"/>
    <x v="4"/>
    <s v="Mokattam"/>
    <s v="Admin"/>
    <n v="3960"/>
    <x v="1"/>
    <x v="6"/>
    <x v="0"/>
    <x v="0"/>
  </r>
  <r>
    <x v="3"/>
    <x v="4"/>
    <s v="Zagazig"/>
    <s v="Accounting"/>
    <n v="3800"/>
    <x v="1"/>
    <x v="3"/>
    <x v="2"/>
    <x v="5"/>
  </r>
  <r>
    <x v="3"/>
    <x v="4"/>
    <s v="Zagazig"/>
    <s v="Admin"/>
    <n v="3121"/>
    <x v="1"/>
    <x v="6"/>
    <x v="2"/>
    <x v="5"/>
  </r>
  <r>
    <x v="3"/>
    <x v="5"/>
    <s v="Geser Suez"/>
    <s v="Accounting"/>
    <n v="4311"/>
    <x v="1"/>
    <x v="3"/>
    <x v="0"/>
    <x v="0"/>
  </r>
  <r>
    <x v="3"/>
    <x v="5"/>
    <s v="Geser Suez"/>
    <s v="Admin"/>
    <n v="3779"/>
    <x v="1"/>
    <x v="6"/>
    <x v="0"/>
    <x v="0"/>
  </r>
  <r>
    <x v="3"/>
    <x v="5"/>
    <s v="Haram"/>
    <s v="Accounting"/>
    <n v="2591"/>
    <x v="1"/>
    <x v="3"/>
    <x v="0"/>
    <x v="1"/>
  </r>
  <r>
    <x v="3"/>
    <x v="5"/>
    <s v="Haram"/>
    <s v="Admin"/>
    <n v="2786"/>
    <x v="1"/>
    <x v="6"/>
    <x v="0"/>
    <x v="1"/>
  </r>
  <r>
    <x v="3"/>
    <x v="5"/>
    <s v="Luxor"/>
    <s v="Accounting"/>
    <n v="4110"/>
    <x v="1"/>
    <x v="3"/>
    <x v="1"/>
    <x v="2"/>
  </r>
  <r>
    <x v="3"/>
    <x v="5"/>
    <s v="Luxor"/>
    <s v="Admin"/>
    <n v="4258"/>
    <x v="1"/>
    <x v="6"/>
    <x v="1"/>
    <x v="2"/>
  </r>
  <r>
    <x v="3"/>
    <x v="5"/>
    <s v="Mansoura"/>
    <s v="Accounting"/>
    <n v="4482"/>
    <x v="1"/>
    <x v="3"/>
    <x v="2"/>
    <x v="3"/>
  </r>
  <r>
    <x v="3"/>
    <x v="5"/>
    <s v="Mansoura"/>
    <s v="Admin"/>
    <n v="2631"/>
    <x v="1"/>
    <x v="6"/>
    <x v="2"/>
    <x v="3"/>
  </r>
  <r>
    <x v="3"/>
    <x v="5"/>
    <s v="Menia"/>
    <s v="Accounting"/>
    <n v="3430"/>
    <x v="1"/>
    <x v="3"/>
    <x v="1"/>
    <x v="4"/>
  </r>
  <r>
    <x v="3"/>
    <x v="5"/>
    <s v="Menia"/>
    <s v="Admin"/>
    <n v="4044"/>
    <x v="1"/>
    <x v="6"/>
    <x v="1"/>
    <x v="4"/>
  </r>
  <r>
    <x v="3"/>
    <x v="5"/>
    <s v="Mokattam"/>
    <s v="Accounting"/>
    <n v="2780"/>
    <x v="1"/>
    <x v="3"/>
    <x v="0"/>
    <x v="0"/>
  </r>
  <r>
    <x v="3"/>
    <x v="5"/>
    <s v="Mokattam"/>
    <s v="Admin"/>
    <n v="2592"/>
    <x v="1"/>
    <x v="6"/>
    <x v="0"/>
    <x v="0"/>
  </r>
  <r>
    <x v="3"/>
    <x v="5"/>
    <s v="Zagazig"/>
    <s v="Accounting"/>
    <n v="3434"/>
    <x v="1"/>
    <x v="3"/>
    <x v="2"/>
    <x v="5"/>
  </r>
  <r>
    <x v="3"/>
    <x v="5"/>
    <s v="Zagazig"/>
    <s v="Admin"/>
    <n v="3690"/>
    <x v="1"/>
    <x v="6"/>
    <x v="2"/>
    <x v="5"/>
  </r>
  <r>
    <x v="3"/>
    <x v="3"/>
    <s v="Geser Suez"/>
    <s v="Accounting"/>
    <n v="3207"/>
    <x v="1"/>
    <x v="3"/>
    <x v="0"/>
    <x v="0"/>
  </r>
  <r>
    <x v="3"/>
    <x v="3"/>
    <s v="Geser Suez"/>
    <s v="Admin"/>
    <n v="3484"/>
    <x v="1"/>
    <x v="6"/>
    <x v="0"/>
    <x v="0"/>
  </r>
  <r>
    <x v="3"/>
    <x v="3"/>
    <s v="Haram"/>
    <s v="Accounting"/>
    <n v="4086"/>
    <x v="1"/>
    <x v="3"/>
    <x v="0"/>
    <x v="1"/>
  </r>
  <r>
    <x v="3"/>
    <x v="3"/>
    <s v="Haram"/>
    <s v="Admin"/>
    <n v="4004"/>
    <x v="1"/>
    <x v="6"/>
    <x v="0"/>
    <x v="1"/>
  </r>
  <r>
    <x v="3"/>
    <x v="3"/>
    <s v="Luxor"/>
    <s v="Accounting"/>
    <n v="4211"/>
    <x v="1"/>
    <x v="3"/>
    <x v="1"/>
    <x v="2"/>
  </r>
  <r>
    <x v="3"/>
    <x v="3"/>
    <s v="Luxor"/>
    <s v="Admin"/>
    <n v="3751"/>
    <x v="1"/>
    <x v="6"/>
    <x v="1"/>
    <x v="2"/>
  </r>
  <r>
    <x v="3"/>
    <x v="3"/>
    <s v="Mansoura"/>
    <s v="Accounting"/>
    <n v="3801"/>
    <x v="1"/>
    <x v="3"/>
    <x v="2"/>
    <x v="3"/>
  </r>
  <r>
    <x v="3"/>
    <x v="3"/>
    <s v="Mansoura"/>
    <s v="Admin"/>
    <n v="4293"/>
    <x v="1"/>
    <x v="6"/>
    <x v="2"/>
    <x v="3"/>
  </r>
  <r>
    <x v="3"/>
    <x v="3"/>
    <s v="Menia"/>
    <s v="Accounting"/>
    <n v="2730"/>
    <x v="1"/>
    <x v="3"/>
    <x v="1"/>
    <x v="4"/>
  </r>
  <r>
    <x v="3"/>
    <x v="3"/>
    <s v="Menia"/>
    <s v="Admin"/>
    <n v="2552"/>
    <x v="1"/>
    <x v="6"/>
    <x v="1"/>
    <x v="4"/>
  </r>
  <r>
    <x v="3"/>
    <x v="3"/>
    <s v="Mokattam"/>
    <s v="Accounting"/>
    <n v="3498"/>
    <x v="1"/>
    <x v="3"/>
    <x v="0"/>
    <x v="0"/>
  </r>
  <r>
    <x v="3"/>
    <x v="3"/>
    <s v="Mokattam"/>
    <s v="Admin"/>
    <n v="3715"/>
    <x v="1"/>
    <x v="6"/>
    <x v="0"/>
    <x v="0"/>
  </r>
  <r>
    <x v="3"/>
    <x v="3"/>
    <s v="Zagazig"/>
    <s v="Accounting"/>
    <n v="2952"/>
    <x v="1"/>
    <x v="3"/>
    <x v="2"/>
    <x v="5"/>
  </r>
  <r>
    <x v="3"/>
    <x v="3"/>
    <s v="Zagazig"/>
    <s v="Admin"/>
    <n v="3983"/>
    <x v="1"/>
    <x v="6"/>
    <x v="2"/>
    <x v="5"/>
  </r>
  <r>
    <x v="4"/>
    <x v="0"/>
    <s v="HQ"/>
    <s v="Finance"/>
    <n v="43287"/>
    <x v="0"/>
    <x v="0"/>
    <x v="0"/>
    <x v="0"/>
  </r>
  <r>
    <x v="4"/>
    <x v="0"/>
    <s v="Geser Suez"/>
    <s v="Sales"/>
    <n v="12272"/>
    <x v="1"/>
    <x v="1"/>
    <x v="0"/>
    <x v="0"/>
  </r>
  <r>
    <x v="4"/>
    <x v="0"/>
    <s v="Haram"/>
    <s v="Sales"/>
    <n v="14357"/>
    <x v="1"/>
    <x v="1"/>
    <x v="0"/>
    <x v="1"/>
  </r>
  <r>
    <x v="4"/>
    <x v="0"/>
    <s v="Luxor"/>
    <s v="Sales"/>
    <n v="7302"/>
    <x v="1"/>
    <x v="1"/>
    <x v="1"/>
    <x v="2"/>
  </r>
  <r>
    <x v="4"/>
    <x v="0"/>
    <s v="Mansoura"/>
    <s v="Sales"/>
    <n v="9843"/>
    <x v="1"/>
    <x v="1"/>
    <x v="2"/>
    <x v="3"/>
  </r>
  <r>
    <x v="4"/>
    <x v="0"/>
    <s v="Menia"/>
    <s v="Sales"/>
    <n v="6007"/>
    <x v="1"/>
    <x v="1"/>
    <x v="1"/>
    <x v="4"/>
  </r>
  <r>
    <x v="4"/>
    <x v="0"/>
    <s v="Mokattam"/>
    <s v="Sales"/>
    <n v="6983"/>
    <x v="1"/>
    <x v="1"/>
    <x v="0"/>
    <x v="0"/>
  </r>
  <r>
    <x v="4"/>
    <x v="0"/>
    <s v="Zagazig"/>
    <s v="Sales"/>
    <n v="11832"/>
    <x v="1"/>
    <x v="1"/>
    <x v="2"/>
    <x v="5"/>
  </r>
  <r>
    <x v="4"/>
    <x v="0"/>
    <s v="Agouza"/>
    <s v="Retail"/>
    <n v="7375"/>
    <x v="2"/>
    <x v="2"/>
    <x v="0"/>
    <x v="1"/>
  </r>
  <r>
    <x v="4"/>
    <x v="0"/>
    <s v="Dokki"/>
    <s v="Retail"/>
    <n v="9957"/>
    <x v="2"/>
    <x v="2"/>
    <x v="0"/>
    <x v="1"/>
  </r>
  <r>
    <x v="4"/>
    <x v="0"/>
    <s v="El Raml"/>
    <s v="Retail"/>
    <n v="9236"/>
    <x v="2"/>
    <x v="2"/>
    <x v="3"/>
    <x v="6"/>
  </r>
  <r>
    <x v="4"/>
    <x v="0"/>
    <s v="Faisal"/>
    <s v="Retail"/>
    <n v="9772"/>
    <x v="2"/>
    <x v="2"/>
    <x v="0"/>
    <x v="1"/>
  </r>
  <r>
    <x v="4"/>
    <x v="0"/>
    <s v="Giza"/>
    <s v="Retail"/>
    <n v="5627"/>
    <x v="1"/>
    <x v="2"/>
    <x v="0"/>
    <x v="1"/>
  </r>
  <r>
    <x v="4"/>
    <x v="0"/>
    <s v="Maddi"/>
    <s v="Retail"/>
    <n v="8793"/>
    <x v="2"/>
    <x v="2"/>
    <x v="0"/>
    <x v="0"/>
  </r>
  <r>
    <x v="4"/>
    <x v="0"/>
    <s v="Nozha"/>
    <s v="Retail"/>
    <n v="9641"/>
    <x v="2"/>
    <x v="2"/>
    <x v="0"/>
    <x v="0"/>
  </r>
  <r>
    <x v="4"/>
    <x v="0"/>
    <s v="Zamalek"/>
    <s v="Retail"/>
    <n v="9008"/>
    <x v="2"/>
    <x v="2"/>
    <x v="0"/>
    <x v="1"/>
  </r>
  <r>
    <x v="4"/>
    <x v="0"/>
    <s v="15 May"/>
    <s v="Retail"/>
    <n v="9420"/>
    <x v="3"/>
    <x v="2"/>
    <x v="0"/>
    <x v="0"/>
  </r>
  <r>
    <x v="4"/>
    <x v="0"/>
    <s v="El Rehab"/>
    <s v="Retail"/>
    <n v="5611"/>
    <x v="3"/>
    <x v="2"/>
    <x v="0"/>
    <x v="0"/>
  </r>
  <r>
    <x v="4"/>
    <x v="0"/>
    <s v="El-Mahalla"/>
    <s v="Retail"/>
    <n v="11320"/>
    <x v="3"/>
    <x v="2"/>
    <x v="2"/>
    <x v="7"/>
  </r>
  <r>
    <x v="4"/>
    <x v="0"/>
    <s v="Loran"/>
    <s v="Retail"/>
    <n v="7837"/>
    <x v="3"/>
    <x v="2"/>
    <x v="3"/>
    <x v="6"/>
  </r>
  <r>
    <x v="4"/>
    <x v="0"/>
    <s v="New Cairo"/>
    <s v="Retail"/>
    <n v="9137"/>
    <x v="3"/>
    <x v="2"/>
    <x v="0"/>
    <x v="0"/>
  </r>
  <r>
    <x v="4"/>
    <x v="0"/>
    <s v="Smouha"/>
    <s v="Retail"/>
    <n v="9626"/>
    <x v="3"/>
    <x v="2"/>
    <x v="3"/>
    <x v="6"/>
  </r>
  <r>
    <x v="4"/>
    <x v="0"/>
    <s v="Agamy"/>
    <s v="Retail"/>
    <n v="5927"/>
    <x v="1"/>
    <x v="2"/>
    <x v="3"/>
    <x v="6"/>
  </r>
  <r>
    <x v="4"/>
    <x v="0"/>
    <s v="Ain Shams"/>
    <s v="Retail"/>
    <n v="7025"/>
    <x v="4"/>
    <x v="2"/>
    <x v="0"/>
    <x v="0"/>
  </r>
  <r>
    <x v="4"/>
    <x v="0"/>
    <s v="Assuit"/>
    <s v="Retail"/>
    <n v="9806"/>
    <x v="1"/>
    <x v="2"/>
    <x v="1"/>
    <x v="8"/>
  </r>
  <r>
    <x v="4"/>
    <x v="0"/>
    <s v="Embaba"/>
    <s v="Retail"/>
    <n v="12137"/>
    <x v="1"/>
    <x v="2"/>
    <x v="0"/>
    <x v="1"/>
  </r>
  <r>
    <x v="4"/>
    <x v="0"/>
    <s v="Marasa Matrouh"/>
    <s v="Retail"/>
    <n v="5904"/>
    <x v="4"/>
    <x v="2"/>
    <x v="3"/>
    <x v="9"/>
  </r>
  <r>
    <x v="4"/>
    <x v="0"/>
    <s v="Mohandeseen"/>
    <s v="Retail"/>
    <n v="6793"/>
    <x v="4"/>
    <x v="2"/>
    <x v="0"/>
    <x v="1"/>
  </r>
  <r>
    <x v="4"/>
    <x v="0"/>
    <s v="Nasr City"/>
    <s v="Retail"/>
    <n v="12135"/>
    <x v="4"/>
    <x v="2"/>
    <x v="0"/>
    <x v="0"/>
  </r>
  <r>
    <x v="4"/>
    <x v="0"/>
    <s v="San Stefano"/>
    <s v="Retail"/>
    <n v="12066"/>
    <x v="4"/>
    <x v="2"/>
    <x v="3"/>
    <x v="6"/>
  </r>
  <r>
    <x v="4"/>
    <x v="0"/>
    <s v="Sh. Zaied"/>
    <s v="Retail"/>
    <n v="6726"/>
    <x v="4"/>
    <x v="2"/>
    <x v="0"/>
    <x v="1"/>
  </r>
  <r>
    <x v="4"/>
    <x v="0"/>
    <s v="Tanata"/>
    <s v="Retail"/>
    <n v="7156"/>
    <x v="1"/>
    <x v="2"/>
    <x v="2"/>
    <x v="7"/>
  </r>
  <r>
    <x v="4"/>
    <x v="1"/>
    <s v="HQ"/>
    <s v="Finance"/>
    <n v="1250"/>
    <x v="0"/>
    <x v="0"/>
    <x v="0"/>
    <x v="0"/>
  </r>
  <r>
    <x v="4"/>
    <x v="1"/>
    <s v="Geser Suez"/>
    <s v="Sales"/>
    <n v="1250"/>
    <x v="1"/>
    <x v="1"/>
    <x v="0"/>
    <x v="0"/>
  </r>
  <r>
    <x v="4"/>
    <x v="1"/>
    <s v="Haram"/>
    <s v="Sales"/>
    <n v="1250"/>
    <x v="1"/>
    <x v="1"/>
    <x v="0"/>
    <x v="1"/>
  </r>
  <r>
    <x v="4"/>
    <x v="1"/>
    <s v="Luxor"/>
    <s v="Sales"/>
    <n v="1250"/>
    <x v="1"/>
    <x v="1"/>
    <x v="1"/>
    <x v="2"/>
  </r>
  <r>
    <x v="4"/>
    <x v="1"/>
    <s v="Mansoura"/>
    <s v="Sales"/>
    <n v="1250"/>
    <x v="1"/>
    <x v="1"/>
    <x v="2"/>
    <x v="3"/>
  </r>
  <r>
    <x v="4"/>
    <x v="1"/>
    <s v="Menia"/>
    <s v="Sales"/>
    <n v="1250"/>
    <x v="1"/>
    <x v="1"/>
    <x v="1"/>
    <x v="4"/>
  </r>
  <r>
    <x v="4"/>
    <x v="1"/>
    <s v="Mokattam"/>
    <s v="Sales"/>
    <n v="1250"/>
    <x v="1"/>
    <x v="1"/>
    <x v="0"/>
    <x v="0"/>
  </r>
  <r>
    <x v="4"/>
    <x v="1"/>
    <s v="Zagazig"/>
    <s v="Sales"/>
    <n v="1250"/>
    <x v="1"/>
    <x v="1"/>
    <x v="2"/>
    <x v="5"/>
  </r>
  <r>
    <x v="4"/>
    <x v="1"/>
    <s v="Agouza"/>
    <s v="Retail"/>
    <n v="1250"/>
    <x v="2"/>
    <x v="2"/>
    <x v="0"/>
    <x v="1"/>
  </r>
  <r>
    <x v="4"/>
    <x v="1"/>
    <s v="Dokki"/>
    <s v="Retail"/>
    <n v="1250"/>
    <x v="2"/>
    <x v="2"/>
    <x v="0"/>
    <x v="1"/>
  </r>
  <r>
    <x v="4"/>
    <x v="1"/>
    <s v="El Raml"/>
    <s v="Retail"/>
    <n v="1250"/>
    <x v="2"/>
    <x v="2"/>
    <x v="3"/>
    <x v="6"/>
  </r>
  <r>
    <x v="4"/>
    <x v="1"/>
    <s v="Faisal"/>
    <s v="Retail"/>
    <n v="1250"/>
    <x v="2"/>
    <x v="2"/>
    <x v="0"/>
    <x v="1"/>
  </r>
  <r>
    <x v="4"/>
    <x v="1"/>
    <s v="Giza"/>
    <s v="Retail"/>
    <n v="1250"/>
    <x v="1"/>
    <x v="2"/>
    <x v="0"/>
    <x v="1"/>
  </r>
  <r>
    <x v="4"/>
    <x v="1"/>
    <s v="Maddi"/>
    <s v="Retail"/>
    <n v="1250"/>
    <x v="2"/>
    <x v="2"/>
    <x v="0"/>
    <x v="0"/>
  </r>
  <r>
    <x v="4"/>
    <x v="1"/>
    <s v="Nozha"/>
    <s v="Retail"/>
    <n v="1250"/>
    <x v="2"/>
    <x v="2"/>
    <x v="0"/>
    <x v="0"/>
  </r>
  <r>
    <x v="4"/>
    <x v="1"/>
    <s v="Zamalek"/>
    <s v="Retail"/>
    <n v="1250"/>
    <x v="2"/>
    <x v="2"/>
    <x v="0"/>
    <x v="1"/>
  </r>
  <r>
    <x v="4"/>
    <x v="1"/>
    <s v="15 May"/>
    <s v="Retail"/>
    <n v="1250"/>
    <x v="3"/>
    <x v="2"/>
    <x v="0"/>
    <x v="0"/>
  </r>
  <r>
    <x v="4"/>
    <x v="1"/>
    <s v="El Rehab"/>
    <s v="Retail"/>
    <n v="1250"/>
    <x v="3"/>
    <x v="2"/>
    <x v="0"/>
    <x v="0"/>
  </r>
  <r>
    <x v="4"/>
    <x v="1"/>
    <s v="El-Mahalla"/>
    <s v="Retail"/>
    <n v="1250"/>
    <x v="3"/>
    <x v="2"/>
    <x v="2"/>
    <x v="7"/>
  </r>
  <r>
    <x v="4"/>
    <x v="1"/>
    <s v="Loran"/>
    <s v="Retail"/>
    <n v="1250"/>
    <x v="3"/>
    <x v="2"/>
    <x v="3"/>
    <x v="6"/>
  </r>
  <r>
    <x v="4"/>
    <x v="1"/>
    <s v="New Cairo"/>
    <s v="Retail"/>
    <n v="1250"/>
    <x v="3"/>
    <x v="2"/>
    <x v="0"/>
    <x v="0"/>
  </r>
  <r>
    <x v="4"/>
    <x v="1"/>
    <s v="Smouha"/>
    <s v="Retail"/>
    <n v="1250"/>
    <x v="3"/>
    <x v="2"/>
    <x v="3"/>
    <x v="6"/>
  </r>
  <r>
    <x v="4"/>
    <x v="1"/>
    <s v="Agamy"/>
    <s v="Retail"/>
    <n v="1250"/>
    <x v="1"/>
    <x v="2"/>
    <x v="3"/>
    <x v="6"/>
  </r>
  <r>
    <x v="4"/>
    <x v="1"/>
    <s v="Ain Shams"/>
    <s v="Retail"/>
    <n v="1250"/>
    <x v="4"/>
    <x v="2"/>
    <x v="0"/>
    <x v="0"/>
  </r>
  <r>
    <x v="4"/>
    <x v="1"/>
    <s v="Assuit"/>
    <s v="Retail"/>
    <n v="1250"/>
    <x v="1"/>
    <x v="2"/>
    <x v="1"/>
    <x v="8"/>
  </r>
  <r>
    <x v="4"/>
    <x v="1"/>
    <s v="Embaba"/>
    <s v="Retail"/>
    <n v="1250"/>
    <x v="1"/>
    <x v="2"/>
    <x v="0"/>
    <x v="1"/>
  </r>
  <r>
    <x v="4"/>
    <x v="1"/>
    <s v="Marasa Matrouh"/>
    <s v="Retail"/>
    <n v="1250"/>
    <x v="4"/>
    <x v="2"/>
    <x v="3"/>
    <x v="9"/>
  </r>
  <r>
    <x v="4"/>
    <x v="1"/>
    <s v="Mohandeseen"/>
    <s v="Retail"/>
    <n v="1250"/>
    <x v="4"/>
    <x v="2"/>
    <x v="0"/>
    <x v="1"/>
  </r>
  <r>
    <x v="4"/>
    <x v="1"/>
    <s v="Nasr City"/>
    <s v="Retail"/>
    <n v="1250"/>
    <x v="4"/>
    <x v="2"/>
    <x v="0"/>
    <x v="0"/>
  </r>
  <r>
    <x v="4"/>
    <x v="1"/>
    <s v="San Stefano"/>
    <s v="Retail"/>
    <n v="1250"/>
    <x v="4"/>
    <x v="2"/>
    <x v="3"/>
    <x v="6"/>
  </r>
  <r>
    <x v="4"/>
    <x v="1"/>
    <s v="Sh. Zaied"/>
    <s v="Retail"/>
    <n v="1250"/>
    <x v="4"/>
    <x v="2"/>
    <x v="0"/>
    <x v="1"/>
  </r>
  <r>
    <x v="4"/>
    <x v="1"/>
    <s v="Tanata"/>
    <s v="Retail"/>
    <n v="1250"/>
    <x v="1"/>
    <x v="2"/>
    <x v="2"/>
    <x v="7"/>
  </r>
  <r>
    <x v="4"/>
    <x v="2"/>
    <s v="Agouza"/>
    <s v="Retail"/>
    <n v="1153.3"/>
    <x v="2"/>
    <x v="2"/>
    <x v="0"/>
    <x v="1"/>
  </r>
  <r>
    <x v="4"/>
    <x v="2"/>
    <s v="Dokki"/>
    <s v="Retail"/>
    <n v="813.1"/>
    <x v="2"/>
    <x v="2"/>
    <x v="0"/>
    <x v="1"/>
  </r>
  <r>
    <x v="4"/>
    <x v="2"/>
    <s v="El Raml"/>
    <s v="Retail"/>
    <n v="1092.5"/>
    <x v="2"/>
    <x v="2"/>
    <x v="3"/>
    <x v="6"/>
  </r>
  <r>
    <x v="4"/>
    <x v="2"/>
    <s v="Faisal"/>
    <s v="Retail"/>
    <n v="1056"/>
    <x v="2"/>
    <x v="2"/>
    <x v="0"/>
    <x v="1"/>
  </r>
  <r>
    <x v="4"/>
    <x v="2"/>
    <s v="Giza"/>
    <s v="Retail"/>
    <n v="1070.8"/>
    <x v="1"/>
    <x v="2"/>
    <x v="0"/>
    <x v="1"/>
  </r>
  <r>
    <x v="4"/>
    <x v="2"/>
    <s v="Maddi"/>
    <s v="Retail"/>
    <n v="780.90000000000009"/>
    <x v="2"/>
    <x v="2"/>
    <x v="0"/>
    <x v="0"/>
  </r>
  <r>
    <x v="4"/>
    <x v="2"/>
    <s v="Nozha"/>
    <s v="Retail"/>
    <n v="580.80000000000007"/>
    <x v="2"/>
    <x v="2"/>
    <x v="0"/>
    <x v="0"/>
  </r>
  <r>
    <x v="4"/>
    <x v="2"/>
    <s v="Zamalek"/>
    <s v="Retail"/>
    <n v="777.6"/>
    <x v="2"/>
    <x v="2"/>
    <x v="0"/>
    <x v="1"/>
  </r>
  <r>
    <x v="4"/>
    <x v="2"/>
    <s v="15 May"/>
    <s v="Retail"/>
    <n v="804.40000000000009"/>
    <x v="3"/>
    <x v="2"/>
    <x v="0"/>
    <x v="0"/>
  </r>
  <r>
    <x v="4"/>
    <x v="2"/>
    <s v="El Rehab"/>
    <s v="Retail"/>
    <n v="1007.3000000000001"/>
    <x v="3"/>
    <x v="2"/>
    <x v="0"/>
    <x v="0"/>
  </r>
  <r>
    <x v="4"/>
    <x v="2"/>
    <s v="El-Mahalla"/>
    <s v="Retail"/>
    <n v="826.7"/>
    <x v="3"/>
    <x v="2"/>
    <x v="2"/>
    <x v="7"/>
  </r>
  <r>
    <x v="4"/>
    <x v="2"/>
    <s v="Loran"/>
    <s v="Retail"/>
    <n v="868.6"/>
    <x v="3"/>
    <x v="2"/>
    <x v="3"/>
    <x v="6"/>
  </r>
  <r>
    <x v="4"/>
    <x v="2"/>
    <s v="New Cairo"/>
    <s v="Retail"/>
    <n v="1062.3"/>
    <x v="3"/>
    <x v="2"/>
    <x v="0"/>
    <x v="0"/>
  </r>
  <r>
    <x v="4"/>
    <x v="2"/>
    <s v="Smouha"/>
    <s v="Retail"/>
    <n v="603.5"/>
    <x v="3"/>
    <x v="2"/>
    <x v="3"/>
    <x v="6"/>
  </r>
  <r>
    <x v="4"/>
    <x v="2"/>
    <s v="Agamy"/>
    <s v="Retail"/>
    <n v="550.70000000000005"/>
    <x v="1"/>
    <x v="2"/>
    <x v="3"/>
    <x v="6"/>
  </r>
  <r>
    <x v="4"/>
    <x v="2"/>
    <s v="Ain Shams"/>
    <s v="Retail"/>
    <n v="1125.9000000000001"/>
    <x v="4"/>
    <x v="2"/>
    <x v="0"/>
    <x v="0"/>
  </r>
  <r>
    <x v="4"/>
    <x v="2"/>
    <s v="Assuit"/>
    <s v="Retail"/>
    <n v="854.7"/>
    <x v="1"/>
    <x v="2"/>
    <x v="1"/>
    <x v="8"/>
  </r>
  <r>
    <x v="4"/>
    <x v="2"/>
    <s v="Embaba"/>
    <s v="Retail"/>
    <n v="841.2"/>
    <x v="1"/>
    <x v="2"/>
    <x v="0"/>
    <x v="1"/>
  </r>
  <r>
    <x v="4"/>
    <x v="2"/>
    <s v="Marasa Matrouh"/>
    <s v="Retail"/>
    <n v="1055.8"/>
    <x v="4"/>
    <x v="2"/>
    <x v="3"/>
    <x v="9"/>
  </r>
  <r>
    <x v="4"/>
    <x v="2"/>
    <s v="Mohandeseen"/>
    <s v="Retail"/>
    <n v="904.40000000000009"/>
    <x v="4"/>
    <x v="2"/>
    <x v="0"/>
    <x v="1"/>
  </r>
  <r>
    <x v="4"/>
    <x v="2"/>
    <s v="Nasr City"/>
    <s v="Retail"/>
    <n v="1065.6000000000001"/>
    <x v="4"/>
    <x v="2"/>
    <x v="0"/>
    <x v="0"/>
  </r>
  <r>
    <x v="4"/>
    <x v="2"/>
    <s v="San Stefano"/>
    <s v="Retail"/>
    <n v="1041.4000000000001"/>
    <x v="4"/>
    <x v="2"/>
    <x v="3"/>
    <x v="6"/>
  </r>
  <r>
    <x v="4"/>
    <x v="2"/>
    <s v="Sh. Zaied"/>
    <s v="Retail"/>
    <n v="668.2"/>
    <x v="4"/>
    <x v="2"/>
    <x v="0"/>
    <x v="1"/>
  </r>
  <r>
    <x v="4"/>
    <x v="2"/>
    <s v="Tanata"/>
    <s v="Retail"/>
    <n v="655.7"/>
    <x v="1"/>
    <x v="2"/>
    <x v="2"/>
    <x v="7"/>
  </r>
  <r>
    <x v="4"/>
    <x v="3"/>
    <s v="HQ"/>
    <s v="Finance"/>
    <n v="8947.8000000000011"/>
    <x v="0"/>
    <x v="0"/>
    <x v="0"/>
    <x v="0"/>
  </r>
  <r>
    <x v="4"/>
    <x v="3"/>
    <s v="Geser Suez"/>
    <s v="Sales"/>
    <n v="1594.4"/>
    <x v="1"/>
    <x v="1"/>
    <x v="0"/>
    <x v="0"/>
  </r>
  <r>
    <x v="4"/>
    <x v="3"/>
    <s v="Haram"/>
    <s v="Sales"/>
    <n v="2567.6000000000004"/>
    <x v="1"/>
    <x v="1"/>
    <x v="0"/>
    <x v="1"/>
  </r>
  <r>
    <x v="4"/>
    <x v="3"/>
    <s v="Luxor"/>
    <s v="Sales"/>
    <n v="1586.8000000000002"/>
    <x v="1"/>
    <x v="1"/>
    <x v="1"/>
    <x v="2"/>
  </r>
  <r>
    <x v="4"/>
    <x v="3"/>
    <s v="Mansoura"/>
    <s v="Sales"/>
    <n v="1530.6000000000001"/>
    <x v="1"/>
    <x v="1"/>
    <x v="2"/>
    <x v="3"/>
  </r>
  <r>
    <x v="4"/>
    <x v="3"/>
    <s v="Menia"/>
    <s v="Sales"/>
    <n v="1584.2"/>
    <x v="1"/>
    <x v="1"/>
    <x v="1"/>
    <x v="4"/>
  </r>
  <r>
    <x v="4"/>
    <x v="3"/>
    <s v="Mokattam"/>
    <s v="Sales"/>
    <n v="2660.4"/>
    <x v="1"/>
    <x v="1"/>
    <x v="0"/>
    <x v="0"/>
  </r>
  <r>
    <x v="4"/>
    <x v="3"/>
    <s v="Zagazig"/>
    <s v="Sales"/>
    <n v="1993.2"/>
    <x v="1"/>
    <x v="1"/>
    <x v="2"/>
    <x v="5"/>
  </r>
  <r>
    <x v="4"/>
    <x v="3"/>
    <s v="Agouza"/>
    <s v="Retail"/>
    <n v="2388.4"/>
    <x v="2"/>
    <x v="2"/>
    <x v="0"/>
    <x v="1"/>
  </r>
  <r>
    <x v="4"/>
    <x v="3"/>
    <s v="Dokki"/>
    <s v="Retail"/>
    <n v="1891.6000000000001"/>
    <x v="2"/>
    <x v="2"/>
    <x v="0"/>
    <x v="1"/>
  </r>
  <r>
    <x v="4"/>
    <x v="3"/>
    <s v="El Raml"/>
    <s v="Retail"/>
    <n v="2196.8000000000002"/>
    <x v="2"/>
    <x v="2"/>
    <x v="3"/>
    <x v="6"/>
  </r>
  <r>
    <x v="4"/>
    <x v="3"/>
    <s v="Faisal"/>
    <s v="Retail"/>
    <n v="1545.4"/>
    <x v="2"/>
    <x v="2"/>
    <x v="0"/>
    <x v="1"/>
  </r>
  <r>
    <x v="4"/>
    <x v="3"/>
    <s v="Giza"/>
    <s v="Retail"/>
    <n v="2173.8000000000002"/>
    <x v="1"/>
    <x v="2"/>
    <x v="0"/>
    <x v="1"/>
  </r>
  <r>
    <x v="4"/>
    <x v="3"/>
    <s v="Maddi"/>
    <s v="Retail"/>
    <n v="2349"/>
    <x v="2"/>
    <x v="2"/>
    <x v="0"/>
    <x v="0"/>
  </r>
  <r>
    <x v="4"/>
    <x v="3"/>
    <s v="Nozha"/>
    <s v="Retail"/>
    <n v="1117.2"/>
    <x v="2"/>
    <x v="2"/>
    <x v="0"/>
    <x v="0"/>
  </r>
  <r>
    <x v="4"/>
    <x v="3"/>
    <s v="Zamalek"/>
    <s v="Retail"/>
    <n v="2213.8000000000002"/>
    <x v="2"/>
    <x v="2"/>
    <x v="0"/>
    <x v="1"/>
  </r>
  <r>
    <x v="4"/>
    <x v="3"/>
    <s v="15 May"/>
    <s v="Retail"/>
    <n v="1771.4"/>
    <x v="3"/>
    <x v="2"/>
    <x v="0"/>
    <x v="0"/>
  </r>
  <r>
    <x v="4"/>
    <x v="3"/>
    <s v="El Rehab"/>
    <s v="Retail"/>
    <n v="1294.4000000000001"/>
    <x v="3"/>
    <x v="2"/>
    <x v="0"/>
    <x v="0"/>
  </r>
  <r>
    <x v="4"/>
    <x v="3"/>
    <s v="El-Mahalla"/>
    <s v="Retail"/>
    <n v="2168.2000000000003"/>
    <x v="3"/>
    <x v="2"/>
    <x v="2"/>
    <x v="7"/>
  </r>
  <r>
    <x v="4"/>
    <x v="3"/>
    <s v="Loran"/>
    <s v="Retail"/>
    <n v="2407.8000000000002"/>
    <x v="3"/>
    <x v="2"/>
    <x v="3"/>
    <x v="6"/>
  </r>
  <r>
    <x v="4"/>
    <x v="3"/>
    <s v="New Cairo"/>
    <s v="Retail"/>
    <n v="1154.8"/>
    <x v="3"/>
    <x v="2"/>
    <x v="0"/>
    <x v="0"/>
  </r>
  <r>
    <x v="4"/>
    <x v="3"/>
    <s v="Smouha"/>
    <s v="Retail"/>
    <n v="1386.2"/>
    <x v="3"/>
    <x v="2"/>
    <x v="3"/>
    <x v="6"/>
  </r>
  <r>
    <x v="4"/>
    <x v="3"/>
    <s v="Agamy"/>
    <s v="Retail"/>
    <n v="1603.4"/>
    <x v="1"/>
    <x v="2"/>
    <x v="3"/>
    <x v="6"/>
  </r>
  <r>
    <x v="4"/>
    <x v="3"/>
    <s v="Ain Shams"/>
    <s v="Retail"/>
    <n v="1717.8000000000002"/>
    <x v="4"/>
    <x v="2"/>
    <x v="0"/>
    <x v="0"/>
  </r>
  <r>
    <x v="4"/>
    <x v="3"/>
    <s v="Assuit"/>
    <s v="Retail"/>
    <n v="2416.6"/>
    <x v="1"/>
    <x v="2"/>
    <x v="1"/>
    <x v="8"/>
  </r>
  <r>
    <x v="4"/>
    <x v="3"/>
    <s v="Embaba"/>
    <s v="Retail"/>
    <n v="1205.6000000000001"/>
    <x v="1"/>
    <x v="2"/>
    <x v="0"/>
    <x v="1"/>
  </r>
  <r>
    <x v="4"/>
    <x v="3"/>
    <s v="Marasa Matrouh"/>
    <s v="Retail"/>
    <n v="2214.4"/>
    <x v="4"/>
    <x v="2"/>
    <x v="3"/>
    <x v="9"/>
  </r>
  <r>
    <x v="4"/>
    <x v="3"/>
    <s v="Mohandeseen"/>
    <s v="Retail"/>
    <n v="1105.4000000000001"/>
    <x v="4"/>
    <x v="2"/>
    <x v="0"/>
    <x v="1"/>
  </r>
  <r>
    <x v="4"/>
    <x v="3"/>
    <s v="Nasr City"/>
    <s v="Retail"/>
    <n v="1922"/>
    <x v="4"/>
    <x v="2"/>
    <x v="0"/>
    <x v="0"/>
  </r>
  <r>
    <x v="4"/>
    <x v="3"/>
    <s v="San Stefano"/>
    <s v="Retail"/>
    <n v="2466.2000000000003"/>
    <x v="4"/>
    <x v="2"/>
    <x v="3"/>
    <x v="6"/>
  </r>
  <r>
    <x v="4"/>
    <x v="3"/>
    <s v="Sh. Zaied"/>
    <s v="Retail"/>
    <n v="1129"/>
    <x v="4"/>
    <x v="2"/>
    <x v="0"/>
    <x v="1"/>
  </r>
  <r>
    <x v="4"/>
    <x v="3"/>
    <s v="Tanata"/>
    <s v="Retail"/>
    <n v="1009"/>
    <x v="1"/>
    <x v="2"/>
    <x v="2"/>
    <x v="7"/>
  </r>
  <r>
    <x v="4"/>
    <x v="0"/>
    <s v="HQ"/>
    <s v="Accounting"/>
    <n v="7247"/>
    <x v="0"/>
    <x v="3"/>
    <x v="0"/>
    <x v="0"/>
  </r>
  <r>
    <x v="4"/>
    <x v="1"/>
    <s v="HQ"/>
    <s v="Accounting"/>
    <n v="1250"/>
    <x v="0"/>
    <x v="3"/>
    <x v="0"/>
    <x v="0"/>
  </r>
  <r>
    <x v="4"/>
    <x v="3"/>
    <s v="HQ"/>
    <s v="Accounting"/>
    <n v="1292"/>
    <x v="0"/>
    <x v="3"/>
    <x v="0"/>
    <x v="0"/>
  </r>
  <r>
    <x v="4"/>
    <x v="0"/>
    <s v="HQ"/>
    <s v="HR"/>
    <n v="7121"/>
    <x v="0"/>
    <x v="4"/>
    <x v="0"/>
    <x v="0"/>
  </r>
  <r>
    <x v="4"/>
    <x v="1"/>
    <s v="HQ"/>
    <s v="HR"/>
    <n v="1250"/>
    <x v="0"/>
    <x v="4"/>
    <x v="0"/>
    <x v="0"/>
  </r>
  <r>
    <x v="4"/>
    <x v="3"/>
    <s v="HQ"/>
    <s v="HR"/>
    <n v="1331"/>
    <x v="0"/>
    <x v="4"/>
    <x v="0"/>
    <x v="0"/>
  </r>
  <r>
    <x v="4"/>
    <x v="0"/>
    <s v="HQ"/>
    <s v="Retail"/>
    <n v="9377"/>
    <x v="0"/>
    <x v="2"/>
    <x v="0"/>
    <x v="0"/>
  </r>
  <r>
    <x v="4"/>
    <x v="1"/>
    <s v="HQ"/>
    <s v="Retail"/>
    <n v="1250"/>
    <x v="0"/>
    <x v="2"/>
    <x v="0"/>
    <x v="0"/>
  </r>
  <r>
    <x v="4"/>
    <x v="2"/>
    <s v="HQ"/>
    <s v="Retail"/>
    <n v="812"/>
    <x v="0"/>
    <x v="2"/>
    <x v="0"/>
    <x v="0"/>
  </r>
  <r>
    <x v="4"/>
    <x v="3"/>
    <s v="HQ"/>
    <s v="Retail"/>
    <n v="1415"/>
    <x v="0"/>
    <x v="2"/>
    <x v="0"/>
    <x v="0"/>
  </r>
  <r>
    <x v="4"/>
    <x v="0"/>
    <s v="HQ"/>
    <s v="Sales"/>
    <n v="9594"/>
    <x v="0"/>
    <x v="1"/>
    <x v="0"/>
    <x v="0"/>
  </r>
  <r>
    <x v="4"/>
    <x v="1"/>
    <s v="HQ"/>
    <s v="Sales"/>
    <n v="1250"/>
    <x v="0"/>
    <x v="1"/>
    <x v="0"/>
    <x v="0"/>
  </r>
  <r>
    <x v="4"/>
    <x v="3"/>
    <s v="HQ"/>
    <s v="Sales"/>
    <n v="1370.4"/>
    <x v="0"/>
    <x v="1"/>
    <x v="0"/>
    <x v="0"/>
  </r>
  <r>
    <x v="4"/>
    <x v="0"/>
    <s v="HQ"/>
    <s v="Legal"/>
    <n v="7176"/>
    <x v="0"/>
    <x v="5"/>
    <x v="0"/>
    <x v="0"/>
  </r>
  <r>
    <x v="4"/>
    <x v="1"/>
    <s v="HQ"/>
    <s v="Legal"/>
    <n v="1250"/>
    <x v="0"/>
    <x v="5"/>
    <x v="0"/>
    <x v="0"/>
  </r>
  <r>
    <x v="4"/>
    <x v="3"/>
    <s v="HQ"/>
    <s v="Legal"/>
    <n v="831"/>
    <x v="0"/>
    <x v="5"/>
    <x v="0"/>
    <x v="0"/>
  </r>
  <r>
    <x v="4"/>
    <x v="0"/>
    <s v="HQ"/>
    <s v="Admin"/>
    <n v="5190"/>
    <x v="0"/>
    <x v="6"/>
    <x v="0"/>
    <x v="0"/>
  </r>
  <r>
    <x v="4"/>
    <x v="1"/>
    <s v="HQ"/>
    <s v="Admin"/>
    <n v="1250"/>
    <x v="0"/>
    <x v="6"/>
    <x v="0"/>
    <x v="0"/>
  </r>
  <r>
    <x v="4"/>
    <x v="3"/>
    <s v="HQ"/>
    <s v="Admin"/>
    <n v="1292.2"/>
    <x v="0"/>
    <x v="6"/>
    <x v="0"/>
    <x v="0"/>
  </r>
  <r>
    <x v="4"/>
    <x v="0"/>
    <s v="HQ"/>
    <s v="Logistics"/>
    <n v="5863"/>
    <x v="0"/>
    <x v="7"/>
    <x v="0"/>
    <x v="0"/>
  </r>
  <r>
    <x v="4"/>
    <x v="1"/>
    <s v="HQ"/>
    <s v="Logistics"/>
    <n v="1250"/>
    <x v="0"/>
    <x v="7"/>
    <x v="0"/>
    <x v="0"/>
  </r>
  <r>
    <x v="4"/>
    <x v="3"/>
    <s v="HQ"/>
    <s v="Logistics"/>
    <n v="946.80000000000007"/>
    <x v="0"/>
    <x v="7"/>
    <x v="0"/>
    <x v="0"/>
  </r>
  <r>
    <x v="4"/>
    <x v="0"/>
    <s v="HQ"/>
    <s v="Board"/>
    <n v="15842"/>
    <x v="0"/>
    <x v="8"/>
    <x v="0"/>
    <x v="0"/>
  </r>
  <r>
    <x v="4"/>
    <x v="1"/>
    <s v="HQ"/>
    <s v="Board"/>
    <n v="1250"/>
    <x v="0"/>
    <x v="8"/>
    <x v="0"/>
    <x v="0"/>
  </r>
  <r>
    <x v="4"/>
    <x v="3"/>
    <s v="HQ"/>
    <s v="Board"/>
    <n v="12950"/>
    <x v="0"/>
    <x v="8"/>
    <x v="0"/>
    <x v="0"/>
  </r>
  <r>
    <x v="4"/>
    <x v="0"/>
    <s v="HQ"/>
    <s v="After Sales"/>
    <n v="6046"/>
    <x v="0"/>
    <x v="9"/>
    <x v="0"/>
    <x v="0"/>
  </r>
  <r>
    <x v="4"/>
    <x v="1"/>
    <s v="HQ"/>
    <s v="After Sales"/>
    <n v="1250"/>
    <x v="0"/>
    <x v="9"/>
    <x v="0"/>
    <x v="0"/>
  </r>
  <r>
    <x v="4"/>
    <x v="3"/>
    <s v="HQ"/>
    <s v="After Sales"/>
    <n v="1466.6000000000001"/>
    <x v="0"/>
    <x v="9"/>
    <x v="0"/>
    <x v="0"/>
  </r>
  <r>
    <x v="4"/>
    <x v="0"/>
    <s v="HQ"/>
    <s v="IT"/>
    <n v="8000"/>
    <x v="0"/>
    <x v="10"/>
    <x v="0"/>
    <x v="0"/>
  </r>
  <r>
    <x v="4"/>
    <x v="1"/>
    <s v="HQ"/>
    <s v="IT"/>
    <n v="1250"/>
    <x v="0"/>
    <x v="10"/>
    <x v="0"/>
    <x v="0"/>
  </r>
  <r>
    <x v="4"/>
    <x v="3"/>
    <s v="HQ"/>
    <s v="IT"/>
    <n v="935.40000000000009"/>
    <x v="0"/>
    <x v="10"/>
    <x v="0"/>
    <x v="0"/>
  </r>
  <r>
    <x v="4"/>
    <x v="0"/>
    <s v="Geser Suez"/>
    <s v="Accounting"/>
    <n v="3657"/>
    <x v="1"/>
    <x v="3"/>
    <x v="0"/>
    <x v="0"/>
  </r>
  <r>
    <x v="4"/>
    <x v="0"/>
    <s v="Geser Suez"/>
    <s v="Admin"/>
    <n v="3288"/>
    <x v="1"/>
    <x v="6"/>
    <x v="0"/>
    <x v="0"/>
  </r>
  <r>
    <x v="4"/>
    <x v="0"/>
    <s v="Haram"/>
    <s v="Accounting"/>
    <n v="3878"/>
    <x v="1"/>
    <x v="3"/>
    <x v="0"/>
    <x v="1"/>
  </r>
  <r>
    <x v="4"/>
    <x v="0"/>
    <s v="Haram"/>
    <s v="Admin"/>
    <n v="2510"/>
    <x v="1"/>
    <x v="6"/>
    <x v="0"/>
    <x v="1"/>
  </r>
  <r>
    <x v="4"/>
    <x v="0"/>
    <s v="Luxor"/>
    <s v="Accounting"/>
    <n v="2596"/>
    <x v="1"/>
    <x v="3"/>
    <x v="1"/>
    <x v="2"/>
  </r>
  <r>
    <x v="4"/>
    <x v="0"/>
    <s v="Luxor"/>
    <s v="Admin"/>
    <n v="4142"/>
    <x v="1"/>
    <x v="6"/>
    <x v="1"/>
    <x v="2"/>
  </r>
  <r>
    <x v="4"/>
    <x v="0"/>
    <s v="Mansoura"/>
    <s v="Accounting"/>
    <n v="2842"/>
    <x v="1"/>
    <x v="3"/>
    <x v="2"/>
    <x v="3"/>
  </r>
  <r>
    <x v="4"/>
    <x v="0"/>
    <s v="Mansoura"/>
    <s v="Admin"/>
    <n v="2748"/>
    <x v="1"/>
    <x v="6"/>
    <x v="2"/>
    <x v="3"/>
  </r>
  <r>
    <x v="4"/>
    <x v="0"/>
    <s v="Menia"/>
    <s v="Accounting"/>
    <n v="3857"/>
    <x v="1"/>
    <x v="3"/>
    <x v="1"/>
    <x v="4"/>
  </r>
  <r>
    <x v="4"/>
    <x v="0"/>
    <s v="Menia"/>
    <s v="Admin"/>
    <n v="3336"/>
    <x v="1"/>
    <x v="6"/>
    <x v="1"/>
    <x v="4"/>
  </r>
  <r>
    <x v="4"/>
    <x v="0"/>
    <s v="Mokattam"/>
    <s v="Accounting"/>
    <n v="3502"/>
    <x v="1"/>
    <x v="3"/>
    <x v="0"/>
    <x v="0"/>
  </r>
  <r>
    <x v="4"/>
    <x v="0"/>
    <s v="Mokattam"/>
    <s v="Admin"/>
    <n v="2787"/>
    <x v="1"/>
    <x v="6"/>
    <x v="0"/>
    <x v="0"/>
  </r>
  <r>
    <x v="4"/>
    <x v="0"/>
    <s v="Zagazig"/>
    <s v="Accounting"/>
    <n v="4194"/>
    <x v="1"/>
    <x v="3"/>
    <x v="2"/>
    <x v="5"/>
  </r>
  <r>
    <x v="4"/>
    <x v="0"/>
    <s v="Zagazig"/>
    <s v="Admin"/>
    <n v="4048"/>
    <x v="1"/>
    <x v="6"/>
    <x v="2"/>
    <x v="5"/>
  </r>
  <r>
    <x v="4"/>
    <x v="1"/>
    <s v="Geser Suez"/>
    <s v="Accounting"/>
    <n v="4332"/>
    <x v="1"/>
    <x v="3"/>
    <x v="0"/>
    <x v="0"/>
  </r>
  <r>
    <x v="4"/>
    <x v="1"/>
    <s v="Geser Suez"/>
    <s v="Admin"/>
    <n v="3741"/>
    <x v="1"/>
    <x v="6"/>
    <x v="0"/>
    <x v="0"/>
  </r>
  <r>
    <x v="4"/>
    <x v="1"/>
    <s v="Haram"/>
    <s v="Accounting"/>
    <n v="4443"/>
    <x v="1"/>
    <x v="3"/>
    <x v="0"/>
    <x v="1"/>
  </r>
  <r>
    <x v="4"/>
    <x v="1"/>
    <s v="Haram"/>
    <s v="Admin"/>
    <n v="4032"/>
    <x v="1"/>
    <x v="6"/>
    <x v="0"/>
    <x v="1"/>
  </r>
  <r>
    <x v="4"/>
    <x v="1"/>
    <s v="Luxor"/>
    <s v="Accounting"/>
    <n v="3432"/>
    <x v="1"/>
    <x v="3"/>
    <x v="1"/>
    <x v="2"/>
  </r>
  <r>
    <x v="4"/>
    <x v="1"/>
    <s v="Luxor"/>
    <s v="Admin"/>
    <n v="4499"/>
    <x v="1"/>
    <x v="6"/>
    <x v="1"/>
    <x v="2"/>
  </r>
  <r>
    <x v="4"/>
    <x v="1"/>
    <s v="Mansoura"/>
    <s v="Accounting"/>
    <n v="3500"/>
    <x v="1"/>
    <x v="3"/>
    <x v="2"/>
    <x v="3"/>
  </r>
  <r>
    <x v="4"/>
    <x v="1"/>
    <s v="Mansoura"/>
    <s v="Admin"/>
    <n v="3704"/>
    <x v="1"/>
    <x v="6"/>
    <x v="2"/>
    <x v="3"/>
  </r>
  <r>
    <x v="4"/>
    <x v="1"/>
    <s v="Menia"/>
    <s v="Accounting"/>
    <n v="3898"/>
    <x v="1"/>
    <x v="3"/>
    <x v="1"/>
    <x v="4"/>
  </r>
  <r>
    <x v="4"/>
    <x v="1"/>
    <s v="Menia"/>
    <s v="Admin"/>
    <n v="3564"/>
    <x v="1"/>
    <x v="6"/>
    <x v="1"/>
    <x v="4"/>
  </r>
  <r>
    <x v="4"/>
    <x v="1"/>
    <s v="Mokattam"/>
    <s v="Accounting"/>
    <n v="3232"/>
    <x v="1"/>
    <x v="3"/>
    <x v="0"/>
    <x v="0"/>
  </r>
  <r>
    <x v="4"/>
    <x v="1"/>
    <s v="Mokattam"/>
    <s v="Admin"/>
    <n v="3412"/>
    <x v="1"/>
    <x v="6"/>
    <x v="0"/>
    <x v="0"/>
  </r>
  <r>
    <x v="4"/>
    <x v="1"/>
    <s v="Zagazig"/>
    <s v="Accounting"/>
    <n v="2757"/>
    <x v="1"/>
    <x v="3"/>
    <x v="2"/>
    <x v="5"/>
  </r>
  <r>
    <x v="4"/>
    <x v="1"/>
    <s v="Zagazig"/>
    <s v="Admin"/>
    <n v="2782"/>
    <x v="1"/>
    <x v="6"/>
    <x v="2"/>
    <x v="5"/>
  </r>
  <r>
    <x v="4"/>
    <x v="2"/>
    <s v="Geser Suez"/>
    <s v="Accounting"/>
    <n v="2657"/>
    <x v="1"/>
    <x v="3"/>
    <x v="0"/>
    <x v="0"/>
  </r>
  <r>
    <x v="4"/>
    <x v="2"/>
    <s v="Geser Suez"/>
    <s v="Admin"/>
    <n v="3419"/>
    <x v="1"/>
    <x v="6"/>
    <x v="0"/>
    <x v="0"/>
  </r>
  <r>
    <x v="4"/>
    <x v="2"/>
    <s v="Haram"/>
    <s v="Accounting"/>
    <n v="4429"/>
    <x v="1"/>
    <x v="3"/>
    <x v="0"/>
    <x v="1"/>
  </r>
  <r>
    <x v="4"/>
    <x v="2"/>
    <s v="Haram"/>
    <s v="Admin"/>
    <n v="2978"/>
    <x v="1"/>
    <x v="6"/>
    <x v="0"/>
    <x v="1"/>
  </r>
  <r>
    <x v="4"/>
    <x v="2"/>
    <s v="Luxor"/>
    <s v="Accounting"/>
    <n v="3521"/>
    <x v="1"/>
    <x v="3"/>
    <x v="1"/>
    <x v="2"/>
  </r>
  <r>
    <x v="4"/>
    <x v="2"/>
    <s v="Luxor"/>
    <s v="Admin"/>
    <n v="2997"/>
    <x v="1"/>
    <x v="6"/>
    <x v="1"/>
    <x v="2"/>
  </r>
  <r>
    <x v="4"/>
    <x v="2"/>
    <s v="Mansoura"/>
    <s v="Accounting"/>
    <n v="3003"/>
    <x v="1"/>
    <x v="3"/>
    <x v="2"/>
    <x v="3"/>
  </r>
  <r>
    <x v="4"/>
    <x v="2"/>
    <s v="Mansoura"/>
    <s v="Admin"/>
    <n v="3187"/>
    <x v="1"/>
    <x v="6"/>
    <x v="2"/>
    <x v="3"/>
  </r>
  <r>
    <x v="4"/>
    <x v="2"/>
    <s v="Menia"/>
    <s v="Accounting"/>
    <n v="3614"/>
    <x v="1"/>
    <x v="3"/>
    <x v="1"/>
    <x v="4"/>
  </r>
  <r>
    <x v="4"/>
    <x v="2"/>
    <s v="Menia"/>
    <s v="Admin"/>
    <n v="2735"/>
    <x v="1"/>
    <x v="6"/>
    <x v="1"/>
    <x v="4"/>
  </r>
  <r>
    <x v="4"/>
    <x v="2"/>
    <s v="Mokattam"/>
    <s v="Accounting"/>
    <n v="3230"/>
    <x v="1"/>
    <x v="3"/>
    <x v="0"/>
    <x v="0"/>
  </r>
  <r>
    <x v="4"/>
    <x v="2"/>
    <s v="Mokattam"/>
    <s v="Admin"/>
    <n v="4264"/>
    <x v="1"/>
    <x v="6"/>
    <x v="0"/>
    <x v="0"/>
  </r>
  <r>
    <x v="4"/>
    <x v="2"/>
    <s v="Zagazig"/>
    <s v="Accounting"/>
    <n v="3404"/>
    <x v="1"/>
    <x v="3"/>
    <x v="2"/>
    <x v="5"/>
  </r>
  <r>
    <x v="4"/>
    <x v="2"/>
    <s v="Zagazig"/>
    <s v="Admin"/>
    <n v="3990"/>
    <x v="1"/>
    <x v="6"/>
    <x v="2"/>
    <x v="5"/>
  </r>
  <r>
    <x v="4"/>
    <x v="4"/>
    <s v="Geser Suez"/>
    <s v="Accounting"/>
    <n v="4262"/>
    <x v="1"/>
    <x v="3"/>
    <x v="0"/>
    <x v="0"/>
  </r>
  <r>
    <x v="4"/>
    <x v="4"/>
    <s v="Geser Suez"/>
    <s v="Admin"/>
    <n v="3668"/>
    <x v="1"/>
    <x v="6"/>
    <x v="0"/>
    <x v="0"/>
  </r>
  <r>
    <x v="4"/>
    <x v="4"/>
    <s v="Haram"/>
    <s v="Accounting"/>
    <n v="2697"/>
    <x v="1"/>
    <x v="3"/>
    <x v="0"/>
    <x v="1"/>
  </r>
  <r>
    <x v="4"/>
    <x v="4"/>
    <s v="Haram"/>
    <s v="Admin"/>
    <n v="3363"/>
    <x v="1"/>
    <x v="6"/>
    <x v="0"/>
    <x v="1"/>
  </r>
  <r>
    <x v="4"/>
    <x v="4"/>
    <s v="Luxor"/>
    <s v="Accounting"/>
    <n v="2794"/>
    <x v="1"/>
    <x v="3"/>
    <x v="1"/>
    <x v="2"/>
  </r>
  <r>
    <x v="4"/>
    <x v="4"/>
    <s v="Luxor"/>
    <s v="Admin"/>
    <n v="3214"/>
    <x v="1"/>
    <x v="6"/>
    <x v="1"/>
    <x v="2"/>
  </r>
  <r>
    <x v="4"/>
    <x v="4"/>
    <s v="Mansoura"/>
    <s v="Accounting"/>
    <n v="2743"/>
    <x v="1"/>
    <x v="3"/>
    <x v="2"/>
    <x v="3"/>
  </r>
  <r>
    <x v="4"/>
    <x v="4"/>
    <s v="Mansoura"/>
    <s v="Admin"/>
    <n v="3511"/>
    <x v="1"/>
    <x v="6"/>
    <x v="2"/>
    <x v="3"/>
  </r>
  <r>
    <x v="4"/>
    <x v="4"/>
    <s v="Menia"/>
    <s v="Accounting"/>
    <n v="2817"/>
    <x v="1"/>
    <x v="3"/>
    <x v="1"/>
    <x v="4"/>
  </r>
  <r>
    <x v="4"/>
    <x v="4"/>
    <s v="Menia"/>
    <s v="Admin"/>
    <n v="4414"/>
    <x v="1"/>
    <x v="6"/>
    <x v="1"/>
    <x v="4"/>
  </r>
  <r>
    <x v="4"/>
    <x v="4"/>
    <s v="Mokattam"/>
    <s v="Accounting"/>
    <n v="4201"/>
    <x v="1"/>
    <x v="3"/>
    <x v="0"/>
    <x v="0"/>
  </r>
  <r>
    <x v="4"/>
    <x v="4"/>
    <s v="Mokattam"/>
    <s v="Admin"/>
    <n v="4291"/>
    <x v="1"/>
    <x v="6"/>
    <x v="0"/>
    <x v="0"/>
  </r>
  <r>
    <x v="4"/>
    <x v="4"/>
    <s v="Zagazig"/>
    <s v="Accounting"/>
    <n v="3136"/>
    <x v="1"/>
    <x v="3"/>
    <x v="2"/>
    <x v="5"/>
  </r>
  <r>
    <x v="4"/>
    <x v="4"/>
    <s v="Zagazig"/>
    <s v="Admin"/>
    <n v="3203"/>
    <x v="1"/>
    <x v="6"/>
    <x v="2"/>
    <x v="5"/>
  </r>
  <r>
    <x v="4"/>
    <x v="5"/>
    <s v="Geser Suez"/>
    <s v="Accounting"/>
    <n v="2633"/>
    <x v="1"/>
    <x v="3"/>
    <x v="0"/>
    <x v="0"/>
  </r>
  <r>
    <x v="4"/>
    <x v="5"/>
    <s v="Geser Suez"/>
    <s v="Admin"/>
    <n v="2984"/>
    <x v="1"/>
    <x v="6"/>
    <x v="0"/>
    <x v="0"/>
  </r>
  <r>
    <x v="4"/>
    <x v="5"/>
    <s v="Haram"/>
    <s v="Accounting"/>
    <n v="3415"/>
    <x v="1"/>
    <x v="3"/>
    <x v="0"/>
    <x v="1"/>
  </r>
  <r>
    <x v="4"/>
    <x v="5"/>
    <s v="Haram"/>
    <s v="Admin"/>
    <n v="2803"/>
    <x v="1"/>
    <x v="6"/>
    <x v="0"/>
    <x v="1"/>
  </r>
  <r>
    <x v="4"/>
    <x v="5"/>
    <s v="Luxor"/>
    <s v="Accounting"/>
    <n v="3700"/>
    <x v="1"/>
    <x v="3"/>
    <x v="1"/>
    <x v="2"/>
  </r>
  <r>
    <x v="4"/>
    <x v="5"/>
    <s v="Luxor"/>
    <s v="Admin"/>
    <n v="4402"/>
    <x v="1"/>
    <x v="6"/>
    <x v="1"/>
    <x v="2"/>
  </r>
  <r>
    <x v="4"/>
    <x v="5"/>
    <s v="Mansoura"/>
    <s v="Accounting"/>
    <n v="4499"/>
    <x v="1"/>
    <x v="3"/>
    <x v="2"/>
    <x v="3"/>
  </r>
  <r>
    <x v="4"/>
    <x v="5"/>
    <s v="Mansoura"/>
    <s v="Admin"/>
    <n v="3069"/>
    <x v="1"/>
    <x v="6"/>
    <x v="2"/>
    <x v="3"/>
  </r>
  <r>
    <x v="4"/>
    <x v="5"/>
    <s v="Menia"/>
    <s v="Accounting"/>
    <n v="2580"/>
    <x v="1"/>
    <x v="3"/>
    <x v="1"/>
    <x v="4"/>
  </r>
  <r>
    <x v="4"/>
    <x v="5"/>
    <s v="Menia"/>
    <s v="Admin"/>
    <n v="3008"/>
    <x v="1"/>
    <x v="6"/>
    <x v="1"/>
    <x v="4"/>
  </r>
  <r>
    <x v="4"/>
    <x v="5"/>
    <s v="Mokattam"/>
    <s v="Accounting"/>
    <n v="4287"/>
    <x v="1"/>
    <x v="3"/>
    <x v="0"/>
    <x v="0"/>
  </r>
  <r>
    <x v="4"/>
    <x v="5"/>
    <s v="Mokattam"/>
    <s v="Admin"/>
    <n v="2734"/>
    <x v="1"/>
    <x v="6"/>
    <x v="0"/>
    <x v="0"/>
  </r>
  <r>
    <x v="4"/>
    <x v="5"/>
    <s v="Zagazig"/>
    <s v="Accounting"/>
    <n v="3118"/>
    <x v="1"/>
    <x v="3"/>
    <x v="2"/>
    <x v="5"/>
  </r>
  <r>
    <x v="4"/>
    <x v="5"/>
    <s v="Zagazig"/>
    <s v="Admin"/>
    <n v="2658"/>
    <x v="1"/>
    <x v="6"/>
    <x v="2"/>
    <x v="5"/>
  </r>
  <r>
    <x v="4"/>
    <x v="3"/>
    <s v="Geser Suez"/>
    <s v="Accounting"/>
    <n v="3498"/>
    <x v="1"/>
    <x v="3"/>
    <x v="0"/>
    <x v="0"/>
  </r>
  <r>
    <x v="4"/>
    <x v="3"/>
    <s v="Geser Suez"/>
    <s v="Admin"/>
    <n v="4151"/>
    <x v="1"/>
    <x v="6"/>
    <x v="0"/>
    <x v="0"/>
  </r>
  <r>
    <x v="4"/>
    <x v="3"/>
    <s v="Haram"/>
    <s v="Accounting"/>
    <n v="3245"/>
    <x v="1"/>
    <x v="3"/>
    <x v="0"/>
    <x v="1"/>
  </r>
  <r>
    <x v="4"/>
    <x v="3"/>
    <s v="Haram"/>
    <s v="Admin"/>
    <n v="3075"/>
    <x v="1"/>
    <x v="6"/>
    <x v="0"/>
    <x v="1"/>
  </r>
  <r>
    <x v="4"/>
    <x v="3"/>
    <s v="Luxor"/>
    <s v="Accounting"/>
    <n v="3357"/>
    <x v="1"/>
    <x v="3"/>
    <x v="1"/>
    <x v="2"/>
  </r>
  <r>
    <x v="4"/>
    <x v="3"/>
    <s v="Luxor"/>
    <s v="Admin"/>
    <n v="3596"/>
    <x v="1"/>
    <x v="6"/>
    <x v="1"/>
    <x v="2"/>
  </r>
  <r>
    <x v="4"/>
    <x v="3"/>
    <s v="Mansoura"/>
    <s v="Accounting"/>
    <n v="3742"/>
    <x v="1"/>
    <x v="3"/>
    <x v="2"/>
    <x v="3"/>
  </r>
  <r>
    <x v="4"/>
    <x v="3"/>
    <s v="Mansoura"/>
    <s v="Admin"/>
    <n v="4432"/>
    <x v="1"/>
    <x v="6"/>
    <x v="2"/>
    <x v="3"/>
  </r>
  <r>
    <x v="4"/>
    <x v="3"/>
    <s v="Menia"/>
    <s v="Accounting"/>
    <n v="2912"/>
    <x v="1"/>
    <x v="3"/>
    <x v="1"/>
    <x v="4"/>
  </r>
  <r>
    <x v="4"/>
    <x v="3"/>
    <s v="Menia"/>
    <s v="Admin"/>
    <n v="4275"/>
    <x v="1"/>
    <x v="6"/>
    <x v="1"/>
    <x v="4"/>
  </r>
  <r>
    <x v="4"/>
    <x v="3"/>
    <s v="Mokattam"/>
    <s v="Accounting"/>
    <n v="2656"/>
    <x v="1"/>
    <x v="3"/>
    <x v="0"/>
    <x v="0"/>
  </r>
  <r>
    <x v="4"/>
    <x v="3"/>
    <s v="Mokattam"/>
    <s v="Admin"/>
    <n v="3610"/>
    <x v="1"/>
    <x v="6"/>
    <x v="0"/>
    <x v="0"/>
  </r>
  <r>
    <x v="4"/>
    <x v="3"/>
    <s v="Zagazig"/>
    <s v="Accounting"/>
    <n v="3855"/>
    <x v="1"/>
    <x v="3"/>
    <x v="2"/>
    <x v="5"/>
  </r>
  <r>
    <x v="4"/>
    <x v="3"/>
    <s v="Zagazig"/>
    <s v="Admin"/>
    <n v="4094"/>
    <x v="1"/>
    <x v="6"/>
    <x v="2"/>
    <x v="5"/>
  </r>
  <r>
    <x v="5"/>
    <x v="0"/>
    <s v="HQ"/>
    <s v="Finance"/>
    <n v="31571"/>
    <x v="0"/>
    <x v="0"/>
    <x v="0"/>
    <x v="0"/>
  </r>
  <r>
    <x v="5"/>
    <x v="0"/>
    <s v="Geser Suez"/>
    <s v="Sales"/>
    <n v="14862"/>
    <x v="1"/>
    <x v="1"/>
    <x v="0"/>
    <x v="0"/>
  </r>
  <r>
    <x v="5"/>
    <x v="0"/>
    <s v="Haram"/>
    <s v="Sales"/>
    <n v="6547"/>
    <x v="1"/>
    <x v="1"/>
    <x v="0"/>
    <x v="1"/>
  </r>
  <r>
    <x v="5"/>
    <x v="0"/>
    <s v="Luxor"/>
    <s v="Sales"/>
    <n v="7347"/>
    <x v="1"/>
    <x v="1"/>
    <x v="1"/>
    <x v="2"/>
  </r>
  <r>
    <x v="5"/>
    <x v="0"/>
    <s v="Mansoura"/>
    <s v="Sales"/>
    <n v="10050"/>
    <x v="1"/>
    <x v="1"/>
    <x v="2"/>
    <x v="3"/>
  </r>
  <r>
    <x v="5"/>
    <x v="0"/>
    <s v="Menia"/>
    <s v="Sales"/>
    <n v="9515"/>
    <x v="1"/>
    <x v="1"/>
    <x v="1"/>
    <x v="4"/>
  </r>
  <r>
    <x v="5"/>
    <x v="0"/>
    <s v="Mokattam"/>
    <s v="Sales"/>
    <n v="12936"/>
    <x v="1"/>
    <x v="1"/>
    <x v="0"/>
    <x v="0"/>
  </r>
  <r>
    <x v="5"/>
    <x v="0"/>
    <s v="Zagazig"/>
    <s v="Sales"/>
    <n v="14212"/>
    <x v="1"/>
    <x v="1"/>
    <x v="2"/>
    <x v="5"/>
  </r>
  <r>
    <x v="5"/>
    <x v="0"/>
    <s v="Agouza"/>
    <s v="Retail"/>
    <n v="11714"/>
    <x v="2"/>
    <x v="2"/>
    <x v="0"/>
    <x v="1"/>
  </r>
  <r>
    <x v="5"/>
    <x v="0"/>
    <s v="Dokki"/>
    <s v="Retail"/>
    <n v="6301"/>
    <x v="2"/>
    <x v="2"/>
    <x v="0"/>
    <x v="1"/>
  </r>
  <r>
    <x v="5"/>
    <x v="0"/>
    <s v="El Raml"/>
    <s v="Retail"/>
    <n v="10898"/>
    <x v="2"/>
    <x v="2"/>
    <x v="3"/>
    <x v="6"/>
  </r>
  <r>
    <x v="5"/>
    <x v="0"/>
    <s v="Faisal"/>
    <s v="Retail"/>
    <n v="6358"/>
    <x v="2"/>
    <x v="2"/>
    <x v="0"/>
    <x v="1"/>
  </r>
  <r>
    <x v="5"/>
    <x v="0"/>
    <s v="Giza"/>
    <s v="Retail"/>
    <n v="9683"/>
    <x v="1"/>
    <x v="2"/>
    <x v="0"/>
    <x v="1"/>
  </r>
  <r>
    <x v="5"/>
    <x v="0"/>
    <s v="Maddi"/>
    <s v="Retail"/>
    <n v="12234"/>
    <x v="2"/>
    <x v="2"/>
    <x v="0"/>
    <x v="0"/>
  </r>
  <r>
    <x v="5"/>
    <x v="0"/>
    <s v="Nozha"/>
    <s v="Retail"/>
    <n v="10893"/>
    <x v="2"/>
    <x v="2"/>
    <x v="0"/>
    <x v="0"/>
  </r>
  <r>
    <x v="5"/>
    <x v="0"/>
    <s v="Zamalek"/>
    <s v="Retail"/>
    <n v="6421"/>
    <x v="2"/>
    <x v="2"/>
    <x v="0"/>
    <x v="1"/>
  </r>
  <r>
    <x v="5"/>
    <x v="0"/>
    <s v="15 May"/>
    <s v="Retail"/>
    <n v="6930"/>
    <x v="3"/>
    <x v="2"/>
    <x v="0"/>
    <x v="0"/>
  </r>
  <r>
    <x v="5"/>
    <x v="0"/>
    <s v="El Rehab"/>
    <s v="Retail"/>
    <n v="6240"/>
    <x v="3"/>
    <x v="2"/>
    <x v="0"/>
    <x v="0"/>
  </r>
  <r>
    <x v="5"/>
    <x v="0"/>
    <s v="El-Mahalla"/>
    <s v="Retail"/>
    <n v="12112"/>
    <x v="3"/>
    <x v="2"/>
    <x v="2"/>
    <x v="7"/>
  </r>
  <r>
    <x v="5"/>
    <x v="0"/>
    <s v="Loran"/>
    <s v="Retail"/>
    <n v="7864"/>
    <x v="3"/>
    <x v="2"/>
    <x v="3"/>
    <x v="6"/>
  </r>
  <r>
    <x v="5"/>
    <x v="0"/>
    <s v="New Cairo"/>
    <s v="Retail"/>
    <n v="6214"/>
    <x v="3"/>
    <x v="2"/>
    <x v="0"/>
    <x v="0"/>
  </r>
  <r>
    <x v="5"/>
    <x v="0"/>
    <s v="Smouha"/>
    <s v="Retail"/>
    <n v="11987"/>
    <x v="3"/>
    <x v="2"/>
    <x v="3"/>
    <x v="6"/>
  </r>
  <r>
    <x v="5"/>
    <x v="0"/>
    <s v="Agamy"/>
    <s v="Retail"/>
    <n v="11835"/>
    <x v="1"/>
    <x v="2"/>
    <x v="3"/>
    <x v="6"/>
  </r>
  <r>
    <x v="5"/>
    <x v="0"/>
    <s v="Ain Shams"/>
    <s v="Retail"/>
    <n v="5534"/>
    <x v="4"/>
    <x v="2"/>
    <x v="0"/>
    <x v="0"/>
  </r>
  <r>
    <x v="5"/>
    <x v="0"/>
    <s v="Assuit"/>
    <s v="Retail"/>
    <n v="7844"/>
    <x v="1"/>
    <x v="2"/>
    <x v="1"/>
    <x v="8"/>
  </r>
  <r>
    <x v="5"/>
    <x v="0"/>
    <s v="Embaba"/>
    <s v="Retail"/>
    <n v="11925"/>
    <x v="1"/>
    <x v="2"/>
    <x v="0"/>
    <x v="1"/>
  </r>
  <r>
    <x v="5"/>
    <x v="0"/>
    <s v="Marasa Matrouh"/>
    <s v="Retail"/>
    <n v="8690"/>
    <x v="4"/>
    <x v="2"/>
    <x v="3"/>
    <x v="9"/>
  </r>
  <r>
    <x v="5"/>
    <x v="0"/>
    <s v="Mohandeseen"/>
    <s v="Retail"/>
    <n v="9066"/>
    <x v="4"/>
    <x v="2"/>
    <x v="0"/>
    <x v="1"/>
  </r>
  <r>
    <x v="5"/>
    <x v="0"/>
    <s v="Nasr City"/>
    <s v="Retail"/>
    <n v="5934"/>
    <x v="4"/>
    <x v="2"/>
    <x v="0"/>
    <x v="0"/>
  </r>
  <r>
    <x v="5"/>
    <x v="0"/>
    <s v="San Stefano"/>
    <s v="Retail"/>
    <n v="6983"/>
    <x v="4"/>
    <x v="2"/>
    <x v="3"/>
    <x v="6"/>
  </r>
  <r>
    <x v="5"/>
    <x v="0"/>
    <s v="Sh. Zaied"/>
    <s v="Retail"/>
    <n v="11938"/>
    <x v="4"/>
    <x v="2"/>
    <x v="0"/>
    <x v="1"/>
  </r>
  <r>
    <x v="5"/>
    <x v="0"/>
    <s v="Tanata"/>
    <s v="Retail"/>
    <n v="12498"/>
    <x v="1"/>
    <x v="2"/>
    <x v="2"/>
    <x v="7"/>
  </r>
  <r>
    <x v="5"/>
    <x v="1"/>
    <s v="HQ"/>
    <s v="Finance"/>
    <n v="1250"/>
    <x v="0"/>
    <x v="0"/>
    <x v="0"/>
    <x v="0"/>
  </r>
  <r>
    <x v="5"/>
    <x v="1"/>
    <s v="Geser Suez"/>
    <s v="Sales"/>
    <n v="1250"/>
    <x v="1"/>
    <x v="1"/>
    <x v="0"/>
    <x v="0"/>
  </r>
  <r>
    <x v="5"/>
    <x v="1"/>
    <s v="Haram"/>
    <s v="Sales"/>
    <n v="1250"/>
    <x v="1"/>
    <x v="1"/>
    <x v="0"/>
    <x v="1"/>
  </r>
  <r>
    <x v="5"/>
    <x v="1"/>
    <s v="Luxor"/>
    <s v="Sales"/>
    <n v="1250"/>
    <x v="1"/>
    <x v="1"/>
    <x v="1"/>
    <x v="2"/>
  </r>
  <r>
    <x v="5"/>
    <x v="1"/>
    <s v="Mansoura"/>
    <s v="Sales"/>
    <n v="1250"/>
    <x v="1"/>
    <x v="1"/>
    <x v="2"/>
    <x v="3"/>
  </r>
  <r>
    <x v="5"/>
    <x v="1"/>
    <s v="Menia"/>
    <s v="Sales"/>
    <n v="1250"/>
    <x v="1"/>
    <x v="1"/>
    <x v="1"/>
    <x v="4"/>
  </r>
  <r>
    <x v="5"/>
    <x v="1"/>
    <s v="Mokattam"/>
    <s v="Sales"/>
    <n v="1250"/>
    <x v="1"/>
    <x v="1"/>
    <x v="0"/>
    <x v="0"/>
  </r>
  <r>
    <x v="5"/>
    <x v="1"/>
    <s v="Zagazig"/>
    <s v="Sales"/>
    <n v="1250"/>
    <x v="1"/>
    <x v="1"/>
    <x v="2"/>
    <x v="5"/>
  </r>
  <r>
    <x v="5"/>
    <x v="1"/>
    <s v="Agouza"/>
    <s v="Retail"/>
    <n v="1250"/>
    <x v="2"/>
    <x v="2"/>
    <x v="0"/>
    <x v="1"/>
  </r>
  <r>
    <x v="5"/>
    <x v="1"/>
    <s v="Dokki"/>
    <s v="Retail"/>
    <n v="1250"/>
    <x v="2"/>
    <x v="2"/>
    <x v="0"/>
    <x v="1"/>
  </r>
  <r>
    <x v="5"/>
    <x v="1"/>
    <s v="El Raml"/>
    <s v="Retail"/>
    <n v="1250"/>
    <x v="2"/>
    <x v="2"/>
    <x v="3"/>
    <x v="6"/>
  </r>
  <r>
    <x v="5"/>
    <x v="1"/>
    <s v="Faisal"/>
    <s v="Retail"/>
    <n v="1250"/>
    <x v="2"/>
    <x v="2"/>
    <x v="0"/>
    <x v="1"/>
  </r>
  <r>
    <x v="5"/>
    <x v="1"/>
    <s v="Giza"/>
    <s v="Retail"/>
    <n v="1250"/>
    <x v="1"/>
    <x v="2"/>
    <x v="0"/>
    <x v="1"/>
  </r>
  <r>
    <x v="5"/>
    <x v="1"/>
    <s v="Maddi"/>
    <s v="Retail"/>
    <n v="1250"/>
    <x v="2"/>
    <x v="2"/>
    <x v="0"/>
    <x v="0"/>
  </r>
  <r>
    <x v="5"/>
    <x v="1"/>
    <s v="Nozha"/>
    <s v="Retail"/>
    <n v="1250"/>
    <x v="2"/>
    <x v="2"/>
    <x v="0"/>
    <x v="0"/>
  </r>
  <r>
    <x v="5"/>
    <x v="1"/>
    <s v="Zamalek"/>
    <s v="Retail"/>
    <n v="1250"/>
    <x v="2"/>
    <x v="2"/>
    <x v="0"/>
    <x v="1"/>
  </r>
  <r>
    <x v="5"/>
    <x v="1"/>
    <s v="15 May"/>
    <s v="Retail"/>
    <n v="1250"/>
    <x v="3"/>
    <x v="2"/>
    <x v="0"/>
    <x v="0"/>
  </r>
  <r>
    <x v="5"/>
    <x v="1"/>
    <s v="El Rehab"/>
    <s v="Retail"/>
    <n v="1250"/>
    <x v="3"/>
    <x v="2"/>
    <x v="0"/>
    <x v="0"/>
  </r>
  <r>
    <x v="5"/>
    <x v="1"/>
    <s v="El-Mahalla"/>
    <s v="Retail"/>
    <n v="1250"/>
    <x v="3"/>
    <x v="2"/>
    <x v="2"/>
    <x v="7"/>
  </r>
  <r>
    <x v="5"/>
    <x v="1"/>
    <s v="Loran"/>
    <s v="Retail"/>
    <n v="1250"/>
    <x v="3"/>
    <x v="2"/>
    <x v="3"/>
    <x v="6"/>
  </r>
  <r>
    <x v="5"/>
    <x v="1"/>
    <s v="New Cairo"/>
    <s v="Retail"/>
    <n v="1250"/>
    <x v="3"/>
    <x v="2"/>
    <x v="0"/>
    <x v="0"/>
  </r>
  <r>
    <x v="5"/>
    <x v="1"/>
    <s v="Smouha"/>
    <s v="Retail"/>
    <n v="1250"/>
    <x v="3"/>
    <x v="2"/>
    <x v="3"/>
    <x v="6"/>
  </r>
  <r>
    <x v="5"/>
    <x v="1"/>
    <s v="Agamy"/>
    <s v="Retail"/>
    <n v="1250"/>
    <x v="1"/>
    <x v="2"/>
    <x v="3"/>
    <x v="6"/>
  </r>
  <r>
    <x v="5"/>
    <x v="1"/>
    <s v="Ain Shams"/>
    <s v="Retail"/>
    <n v="1250"/>
    <x v="4"/>
    <x v="2"/>
    <x v="0"/>
    <x v="0"/>
  </r>
  <r>
    <x v="5"/>
    <x v="1"/>
    <s v="Assuit"/>
    <s v="Retail"/>
    <n v="1250"/>
    <x v="1"/>
    <x v="2"/>
    <x v="1"/>
    <x v="8"/>
  </r>
  <r>
    <x v="5"/>
    <x v="1"/>
    <s v="Embaba"/>
    <s v="Retail"/>
    <n v="1250"/>
    <x v="1"/>
    <x v="2"/>
    <x v="0"/>
    <x v="1"/>
  </r>
  <r>
    <x v="5"/>
    <x v="1"/>
    <s v="Marasa Matrouh"/>
    <s v="Retail"/>
    <n v="1250"/>
    <x v="4"/>
    <x v="2"/>
    <x v="3"/>
    <x v="9"/>
  </r>
  <r>
    <x v="5"/>
    <x v="1"/>
    <s v="Mohandeseen"/>
    <s v="Retail"/>
    <n v="1250"/>
    <x v="4"/>
    <x v="2"/>
    <x v="0"/>
    <x v="1"/>
  </r>
  <r>
    <x v="5"/>
    <x v="1"/>
    <s v="Nasr City"/>
    <s v="Retail"/>
    <n v="1250"/>
    <x v="4"/>
    <x v="2"/>
    <x v="0"/>
    <x v="0"/>
  </r>
  <r>
    <x v="5"/>
    <x v="1"/>
    <s v="San Stefano"/>
    <s v="Retail"/>
    <n v="1250"/>
    <x v="4"/>
    <x v="2"/>
    <x v="3"/>
    <x v="6"/>
  </r>
  <r>
    <x v="5"/>
    <x v="1"/>
    <s v="Sh. Zaied"/>
    <s v="Retail"/>
    <n v="1250"/>
    <x v="4"/>
    <x v="2"/>
    <x v="0"/>
    <x v="1"/>
  </r>
  <r>
    <x v="5"/>
    <x v="1"/>
    <s v="Tanata"/>
    <s v="Retail"/>
    <n v="1250"/>
    <x v="1"/>
    <x v="2"/>
    <x v="2"/>
    <x v="7"/>
  </r>
  <r>
    <x v="5"/>
    <x v="2"/>
    <s v="Agouza"/>
    <s v="Retail"/>
    <n v="1035.6000000000001"/>
    <x v="2"/>
    <x v="2"/>
    <x v="0"/>
    <x v="1"/>
  </r>
  <r>
    <x v="5"/>
    <x v="2"/>
    <s v="Dokki"/>
    <s v="Retail"/>
    <n v="1175.5"/>
    <x v="2"/>
    <x v="2"/>
    <x v="0"/>
    <x v="1"/>
  </r>
  <r>
    <x v="5"/>
    <x v="2"/>
    <s v="El Raml"/>
    <s v="Retail"/>
    <n v="1048.1000000000001"/>
    <x v="2"/>
    <x v="2"/>
    <x v="3"/>
    <x v="6"/>
  </r>
  <r>
    <x v="5"/>
    <x v="2"/>
    <s v="Faisal"/>
    <s v="Retail"/>
    <n v="1096.7"/>
    <x v="2"/>
    <x v="2"/>
    <x v="0"/>
    <x v="1"/>
  </r>
  <r>
    <x v="5"/>
    <x v="2"/>
    <s v="Giza"/>
    <s v="Retail"/>
    <n v="538"/>
    <x v="1"/>
    <x v="2"/>
    <x v="0"/>
    <x v="1"/>
  </r>
  <r>
    <x v="5"/>
    <x v="2"/>
    <s v="Maddi"/>
    <s v="Retail"/>
    <n v="1042.6000000000001"/>
    <x v="2"/>
    <x v="2"/>
    <x v="0"/>
    <x v="0"/>
  </r>
  <r>
    <x v="5"/>
    <x v="2"/>
    <s v="Nozha"/>
    <s v="Retail"/>
    <n v="550.6"/>
    <x v="2"/>
    <x v="2"/>
    <x v="0"/>
    <x v="0"/>
  </r>
  <r>
    <x v="5"/>
    <x v="2"/>
    <s v="Zamalek"/>
    <s v="Retail"/>
    <n v="672.2"/>
    <x v="2"/>
    <x v="2"/>
    <x v="0"/>
    <x v="1"/>
  </r>
  <r>
    <x v="5"/>
    <x v="2"/>
    <s v="15 May"/>
    <s v="Retail"/>
    <n v="1180.1000000000001"/>
    <x v="3"/>
    <x v="2"/>
    <x v="0"/>
    <x v="0"/>
  </r>
  <r>
    <x v="5"/>
    <x v="2"/>
    <s v="El Rehab"/>
    <s v="Retail"/>
    <n v="747.90000000000009"/>
    <x v="3"/>
    <x v="2"/>
    <x v="0"/>
    <x v="0"/>
  </r>
  <r>
    <x v="5"/>
    <x v="2"/>
    <s v="El-Mahalla"/>
    <s v="Retail"/>
    <n v="1009.2"/>
    <x v="3"/>
    <x v="2"/>
    <x v="2"/>
    <x v="7"/>
  </r>
  <r>
    <x v="5"/>
    <x v="2"/>
    <s v="Loran"/>
    <s v="Retail"/>
    <n v="570.20000000000005"/>
    <x v="3"/>
    <x v="2"/>
    <x v="3"/>
    <x v="6"/>
  </r>
  <r>
    <x v="5"/>
    <x v="2"/>
    <s v="New Cairo"/>
    <s v="Retail"/>
    <n v="593.1"/>
    <x v="3"/>
    <x v="2"/>
    <x v="0"/>
    <x v="0"/>
  </r>
  <r>
    <x v="5"/>
    <x v="2"/>
    <s v="Smouha"/>
    <s v="Retail"/>
    <n v="599.9"/>
    <x v="3"/>
    <x v="2"/>
    <x v="3"/>
    <x v="6"/>
  </r>
  <r>
    <x v="5"/>
    <x v="2"/>
    <s v="Agamy"/>
    <s v="Retail"/>
    <n v="829.90000000000009"/>
    <x v="1"/>
    <x v="2"/>
    <x v="3"/>
    <x v="6"/>
  </r>
  <r>
    <x v="5"/>
    <x v="2"/>
    <s v="Ain Shams"/>
    <s v="Retail"/>
    <n v="1024.4000000000001"/>
    <x v="4"/>
    <x v="2"/>
    <x v="0"/>
    <x v="0"/>
  </r>
  <r>
    <x v="5"/>
    <x v="2"/>
    <s v="Assuit"/>
    <s v="Retail"/>
    <n v="580.30000000000007"/>
    <x v="1"/>
    <x v="2"/>
    <x v="1"/>
    <x v="8"/>
  </r>
  <r>
    <x v="5"/>
    <x v="2"/>
    <s v="Embaba"/>
    <s v="Retail"/>
    <n v="1155.6000000000001"/>
    <x v="1"/>
    <x v="2"/>
    <x v="0"/>
    <x v="1"/>
  </r>
  <r>
    <x v="5"/>
    <x v="2"/>
    <s v="Marasa Matrouh"/>
    <s v="Retail"/>
    <n v="1112.4000000000001"/>
    <x v="4"/>
    <x v="2"/>
    <x v="3"/>
    <x v="9"/>
  </r>
  <r>
    <x v="5"/>
    <x v="2"/>
    <s v="Mohandeseen"/>
    <s v="Retail"/>
    <n v="1124.1000000000001"/>
    <x v="4"/>
    <x v="2"/>
    <x v="0"/>
    <x v="1"/>
  </r>
  <r>
    <x v="5"/>
    <x v="2"/>
    <s v="Nasr City"/>
    <s v="Retail"/>
    <n v="1063.9000000000001"/>
    <x v="4"/>
    <x v="2"/>
    <x v="0"/>
    <x v="0"/>
  </r>
  <r>
    <x v="5"/>
    <x v="2"/>
    <s v="San Stefano"/>
    <s v="Retail"/>
    <n v="644.90000000000009"/>
    <x v="4"/>
    <x v="2"/>
    <x v="3"/>
    <x v="6"/>
  </r>
  <r>
    <x v="5"/>
    <x v="2"/>
    <s v="Sh. Zaied"/>
    <s v="Retail"/>
    <n v="678.2"/>
    <x v="4"/>
    <x v="2"/>
    <x v="0"/>
    <x v="1"/>
  </r>
  <r>
    <x v="5"/>
    <x v="2"/>
    <s v="Tanata"/>
    <s v="Retail"/>
    <n v="1047.7"/>
    <x v="1"/>
    <x v="2"/>
    <x v="2"/>
    <x v="7"/>
  </r>
  <r>
    <x v="5"/>
    <x v="3"/>
    <s v="HQ"/>
    <s v="Finance"/>
    <n v="5586.6"/>
    <x v="0"/>
    <x v="0"/>
    <x v="0"/>
    <x v="0"/>
  </r>
  <r>
    <x v="5"/>
    <x v="3"/>
    <s v="Geser Suez"/>
    <s v="Sales"/>
    <n v="2887.6000000000004"/>
    <x v="1"/>
    <x v="1"/>
    <x v="0"/>
    <x v="0"/>
  </r>
  <r>
    <x v="5"/>
    <x v="3"/>
    <s v="Haram"/>
    <s v="Sales"/>
    <n v="2880.8"/>
    <x v="1"/>
    <x v="1"/>
    <x v="0"/>
    <x v="1"/>
  </r>
  <r>
    <x v="5"/>
    <x v="3"/>
    <s v="Luxor"/>
    <s v="Sales"/>
    <n v="1800.2"/>
    <x v="1"/>
    <x v="1"/>
    <x v="1"/>
    <x v="2"/>
  </r>
  <r>
    <x v="5"/>
    <x v="3"/>
    <s v="Mansoura"/>
    <s v="Sales"/>
    <n v="2603.6000000000004"/>
    <x v="1"/>
    <x v="1"/>
    <x v="2"/>
    <x v="3"/>
  </r>
  <r>
    <x v="5"/>
    <x v="3"/>
    <s v="Menia"/>
    <s v="Sales"/>
    <n v="2620.6000000000004"/>
    <x v="1"/>
    <x v="1"/>
    <x v="1"/>
    <x v="4"/>
  </r>
  <r>
    <x v="5"/>
    <x v="3"/>
    <s v="Mokattam"/>
    <s v="Sales"/>
    <n v="2960.8"/>
    <x v="1"/>
    <x v="1"/>
    <x v="0"/>
    <x v="0"/>
  </r>
  <r>
    <x v="5"/>
    <x v="3"/>
    <s v="Zagazig"/>
    <s v="Sales"/>
    <n v="1761.6000000000001"/>
    <x v="1"/>
    <x v="1"/>
    <x v="2"/>
    <x v="5"/>
  </r>
  <r>
    <x v="5"/>
    <x v="3"/>
    <s v="Agouza"/>
    <s v="Retail"/>
    <n v="1625.2"/>
    <x v="2"/>
    <x v="2"/>
    <x v="0"/>
    <x v="1"/>
  </r>
  <r>
    <x v="5"/>
    <x v="3"/>
    <s v="Dokki"/>
    <s v="Retail"/>
    <n v="2194.8000000000002"/>
    <x v="2"/>
    <x v="2"/>
    <x v="0"/>
    <x v="1"/>
  </r>
  <r>
    <x v="5"/>
    <x v="3"/>
    <s v="El Raml"/>
    <s v="Retail"/>
    <n v="1885.6000000000001"/>
    <x v="2"/>
    <x v="2"/>
    <x v="3"/>
    <x v="6"/>
  </r>
  <r>
    <x v="5"/>
    <x v="3"/>
    <s v="Faisal"/>
    <s v="Retail"/>
    <n v="1496.2"/>
    <x v="2"/>
    <x v="2"/>
    <x v="0"/>
    <x v="1"/>
  </r>
  <r>
    <x v="5"/>
    <x v="3"/>
    <s v="Giza"/>
    <s v="Retail"/>
    <n v="2405"/>
    <x v="1"/>
    <x v="2"/>
    <x v="0"/>
    <x v="1"/>
  </r>
  <r>
    <x v="5"/>
    <x v="3"/>
    <s v="Maddi"/>
    <s v="Retail"/>
    <n v="1416.8000000000002"/>
    <x v="2"/>
    <x v="2"/>
    <x v="0"/>
    <x v="0"/>
  </r>
  <r>
    <x v="5"/>
    <x v="3"/>
    <s v="Nozha"/>
    <s v="Retail"/>
    <n v="2054.8000000000002"/>
    <x v="2"/>
    <x v="2"/>
    <x v="0"/>
    <x v="0"/>
  </r>
  <r>
    <x v="5"/>
    <x v="3"/>
    <s v="Zamalek"/>
    <s v="Retail"/>
    <n v="1358"/>
    <x v="2"/>
    <x v="2"/>
    <x v="0"/>
    <x v="1"/>
  </r>
  <r>
    <x v="5"/>
    <x v="3"/>
    <s v="15 May"/>
    <s v="Retail"/>
    <n v="1213.2"/>
    <x v="3"/>
    <x v="2"/>
    <x v="0"/>
    <x v="0"/>
  </r>
  <r>
    <x v="5"/>
    <x v="3"/>
    <s v="El Rehab"/>
    <s v="Retail"/>
    <n v="1146"/>
    <x v="3"/>
    <x v="2"/>
    <x v="0"/>
    <x v="0"/>
  </r>
  <r>
    <x v="5"/>
    <x v="3"/>
    <s v="El-Mahalla"/>
    <s v="Retail"/>
    <n v="2035.6000000000001"/>
    <x v="3"/>
    <x v="2"/>
    <x v="2"/>
    <x v="7"/>
  </r>
  <r>
    <x v="5"/>
    <x v="3"/>
    <s v="Loran"/>
    <s v="Retail"/>
    <n v="2190.2000000000003"/>
    <x v="3"/>
    <x v="2"/>
    <x v="3"/>
    <x v="6"/>
  </r>
  <r>
    <x v="5"/>
    <x v="3"/>
    <s v="New Cairo"/>
    <s v="Retail"/>
    <n v="1163"/>
    <x v="3"/>
    <x v="2"/>
    <x v="0"/>
    <x v="0"/>
  </r>
  <r>
    <x v="5"/>
    <x v="3"/>
    <s v="Smouha"/>
    <s v="Retail"/>
    <n v="2436.2000000000003"/>
    <x v="3"/>
    <x v="2"/>
    <x v="3"/>
    <x v="6"/>
  </r>
  <r>
    <x v="5"/>
    <x v="3"/>
    <s v="Agamy"/>
    <s v="Retail"/>
    <n v="2232.6"/>
    <x v="1"/>
    <x v="2"/>
    <x v="3"/>
    <x v="6"/>
  </r>
  <r>
    <x v="5"/>
    <x v="3"/>
    <s v="Ain Shams"/>
    <s v="Retail"/>
    <n v="1959.8000000000002"/>
    <x v="4"/>
    <x v="2"/>
    <x v="0"/>
    <x v="0"/>
  </r>
  <r>
    <x v="5"/>
    <x v="3"/>
    <s v="Assuit"/>
    <s v="Retail"/>
    <n v="2445.6"/>
    <x v="1"/>
    <x v="2"/>
    <x v="1"/>
    <x v="8"/>
  </r>
  <r>
    <x v="5"/>
    <x v="3"/>
    <s v="Embaba"/>
    <s v="Retail"/>
    <n v="1981.4"/>
    <x v="1"/>
    <x v="2"/>
    <x v="0"/>
    <x v="1"/>
  </r>
  <r>
    <x v="5"/>
    <x v="3"/>
    <s v="Marasa Matrouh"/>
    <s v="Retail"/>
    <n v="1056.2"/>
    <x v="4"/>
    <x v="2"/>
    <x v="3"/>
    <x v="9"/>
  </r>
  <r>
    <x v="5"/>
    <x v="3"/>
    <s v="Mohandeseen"/>
    <s v="Retail"/>
    <n v="2088.8000000000002"/>
    <x v="4"/>
    <x v="2"/>
    <x v="0"/>
    <x v="1"/>
  </r>
  <r>
    <x v="5"/>
    <x v="3"/>
    <s v="Nasr City"/>
    <s v="Retail"/>
    <n v="2325.8000000000002"/>
    <x v="4"/>
    <x v="2"/>
    <x v="0"/>
    <x v="0"/>
  </r>
  <r>
    <x v="5"/>
    <x v="3"/>
    <s v="San Stefano"/>
    <s v="Retail"/>
    <n v="2358.8000000000002"/>
    <x v="4"/>
    <x v="2"/>
    <x v="3"/>
    <x v="6"/>
  </r>
  <r>
    <x v="5"/>
    <x v="3"/>
    <s v="Sh. Zaied"/>
    <s v="Retail"/>
    <n v="2459.4"/>
    <x v="4"/>
    <x v="2"/>
    <x v="0"/>
    <x v="1"/>
  </r>
  <r>
    <x v="5"/>
    <x v="3"/>
    <s v="Tanata"/>
    <s v="Retail"/>
    <n v="1148"/>
    <x v="1"/>
    <x v="2"/>
    <x v="2"/>
    <x v="7"/>
  </r>
  <r>
    <x v="5"/>
    <x v="0"/>
    <s v="HQ"/>
    <s v="Accounting"/>
    <n v="8823"/>
    <x v="0"/>
    <x v="3"/>
    <x v="0"/>
    <x v="0"/>
  </r>
  <r>
    <x v="5"/>
    <x v="1"/>
    <s v="HQ"/>
    <s v="Accounting"/>
    <n v="1250"/>
    <x v="0"/>
    <x v="3"/>
    <x v="0"/>
    <x v="0"/>
  </r>
  <r>
    <x v="5"/>
    <x v="3"/>
    <s v="HQ"/>
    <s v="Accounting"/>
    <n v="827.6"/>
    <x v="0"/>
    <x v="3"/>
    <x v="0"/>
    <x v="0"/>
  </r>
  <r>
    <x v="5"/>
    <x v="0"/>
    <s v="HQ"/>
    <s v="HR"/>
    <n v="5313"/>
    <x v="0"/>
    <x v="4"/>
    <x v="0"/>
    <x v="0"/>
  </r>
  <r>
    <x v="5"/>
    <x v="1"/>
    <s v="HQ"/>
    <s v="HR"/>
    <n v="1250"/>
    <x v="0"/>
    <x v="4"/>
    <x v="0"/>
    <x v="0"/>
  </r>
  <r>
    <x v="5"/>
    <x v="3"/>
    <s v="HQ"/>
    <s v="HR"/>
    <n v="1463.2"/>
    <x v="0"/>
    <x v="4"/>
    <x v="0"/>
    <x v="0"/>
  </r>
  <r>
    <x v="5"/>
    <x v="0"/>
    <s v="HQ"/>
    <s v="Retail"/>
    <n v="6664"/>
    <x v="0"/>
    <x v="2"/>
    <x v="0"/>
    <x v="0"/>
  </r>
  <r>
    <x v="5"/>
    <x v="1"/>
    <s v="HQ"/>
    <s v="Retail"/>
    <n v="1250"/>
    <x v="0"/>
    <x v="2"/>
    <x v="0"/>
    <x v="0"/>
  </r>
  <r>
    <x v="5"/>
    <x v="2"/>
    <s v="HQ"/>
    <s v="Retail"/>
    <n v="658.5"/>
    <x v="0"/>
    <x v="2"/>
    <x v="0"/>
    <x v="0"/>
  </r>
  <r>
    <x v="5"/>
    <x v="3"/>
    <s v="HQ"/>
    <s v="Retail"/>
    <n v="1426"/>
    <x v="0"/>
    <x v="2"/>
    <x v="0"/>
    <x v="0"/>
  </r>
  <r>
    <x v="5"/>
    <x v="0"/>
    <s v="HQ"/>
    <s v="Sales"/>
    <n v="9911"/>
    <x v="0"/>
    <x v="1"/>
    <x v="0"/>
    <x v="0"/>
  </r>
  <r>
    <x v="5"/>
    <x v="1"/>
    <s v="HQ"/>
    <s v="Sales"/>
    <n v="1250"/>
    <x v="0"/>
    <x v="1"/>
    <x v="0"/>
    <x v="0"/>
  </r>
  <r>
    <x v="5"/>
    <x v="3"/>
    <s v="HQ"/>
    <s v="Sales"/>
    <n v="2517.6000000000004"/>
    <x v="0"/>
    <x v="1"/>
    <x v="0"/>
    <x v="0"/>
  </r>
  <r>
    <x v="5"/>
    <x v="0"/>
    <s v="HQ"/>
    <s v="Legal"/>
    <n v="5632"/>
    <x v="0"/>
    <x v="5"/>
    <x v="0"/>
    <x v="0"/>
  </r>
  <r>
    <x v="5"/>
    <x v="1"/>
    <s v="HQ"/>
    <s v="Legal"/>
    <n v="1250"/>
    <x v="0"/>
    <x v="5"/>
    <x v="0"/>
    <x v="0"/>
  </r>
  <r>
    <x v="5"/>
    <x v="3"/>
    <s v="HQ"/>
    <s v="Legal"/>
    <n v="1063.4000000000001"/>
    <x v="0"/>
    <x v="5"/>
    <x v="0"/>
    <x v="0"/>
  </r>
  <r>
    <x v="5"/>
    <x v="0"/>
    <s v="HQ"/>
    <s v="Admin"/>
    <n v="6431"/>
    <x v="0"/>
    <x v="6"/>
    <x v="0"/>
    <x v="0"/>
  </r>
  <r>
    <x v="5"/>
    <x v="1"/>
    <s v="HQ"/>
    <s v="Admin"/>
    <n v="1250"/>
    <x v="0"/>
    <x v="6"/>
    <x v="0"/>
    <x v="0"/>
  </r>
  <r>
    <x v="5"/>
    <x v="3"/>
    <s v="HQ"/>
    <s v="Admin"/>
    <n v="1274.2"/>
    <x v="0"/>
    <x v="6"/>
    <x v="0"/>
    <x v="0"/>
  </r>
  <r>
    <x v="5"/>
    <x v="0"/>
    <s v="HQ"/>
    <s v="Logistics"/>
    <n v="5090"/>
    <x v="0"/>
    <x v="7"/>
    <x v="0"/>
    <x v="0"/>
  </r>
  <r>
    <x v="5"/>
    <x v="1"/>
    <s v="HQ"/>
    <s v="Logistics"/>
    <n v="1250"/>
    <x v="0"/>
    <x v="7"/>
    <x v="0"/>
    <x v="0"/>
  </r>
  <r>
    <x v="5"/>
    <x v="3"/>
    <s v="HQ"/>
    <s v="Logistics"/>
    <n v="1199.6000000000001"/>
    <x v="0"/>
    <x v="7"/>
    <x v="0"/>
    <x v="0"/>
  </r>
  <r>
    <x v="5"/>
    <x v="0"/>
    <s v="HQ"/>
    <s v="Board"/>
    <n v="68431"/>
    <x v="0"/>
    <x v="8"/>
    <x v="0"/>
    <x v="0"/>
  </r>
  <r>
    <x v="5"/>
    <x v="1"/>
    <s v="HQ"/>
    <s v="Board"/>
    <n v="1250"/>
    <x v="0"/>
    <x v="8"/>
    <x v="0"/>
    <x v="0"/>
  </r>
  <r>
    <x v="5"/>
    <x v="3"/>
    <s v="HQ"/>
    <s v="Board"/>
    <n v="3249.2000000000003"/>
    <x v="0"/>
    <x v="8"/>
    <x v="0"/>
    <x v="0"/>
  </r>
  <r>
    <x v="5"/>
    <x v="0"/>
    <s v="HQ"/>
    <s v="After Sales"/>
    <n v="5129"/>
    <x v="0"/>
    <x v="9"/>
    <x v="0"/>
    <x v="0"/>
  </r>
  <r>
    <x v="5"/>
    <x v="1"/>
    <s v="HQ"/>
    <s v="After Sales"/>
    <n v="1250"/>
    <x v="0"/>
    <x v="9"/>
    <x v="0"/>
    <x v="0"/>
  </r>
  <r>
    <x v="5"/>
    <x v="3"/>
    <s v="HQ"/>
    <s v="After Sales"/>
    <n v="1335.4"/>
    <x v="0"/>
    <x v="9"/>
    <x v="0"/>
    <x v="0"/>
  </r>
  <r>
    <x v="5"/>
    <x v="0"/>
    <s v="HQ"/>
    <s v="IT"/>
    <n v="5790"/>
    <x v="0"/>
    <x v="10"/>
    <x v="0"/>
    <x v="0"/>
  </r>
  <r>
    <x v="5"/>
    <x v="1"/>
    <s v="HQ"/>
    <s v="IT"/>
    <n v="1250"/>
    <x v="0"/>
    <x v="10"/>
    <x v="0"/>
    <x v="0"/>
  </r>
  <r>
    <x v="5"/>
    <x v="3"/>
    <s v="HQ"/>
    <s v="IT"/>
    <n v="1330.4"/>
    <x v="0"/>
    <x v="10"/>
    <x v="0"/>
    <x v="0"/>
  </r>
  <r>
    <x v="5"/>
    <x v="0"/>
    <s v="Geser Suez"/>
    <s v="Accounting"/>
    <n v="4137"/>
    <x v="1"/>
    <x v="3"/>
    <x v="0"/>
    <x v="0"/>
  </r>
  <r>
    <x v="5"/>
    <x v="0"/>
    <s v="Geser Suez"/>
    <s v="Admin"/>
    <n v="2736"/>
    <x v="1"/>
    <x v="6"/>
    <x v="0"/>
    <x v="0"/>
  </r>
  <r>
    <x v="5"/>
    <x v="0"/>
    <s v="Haram"/>
    <s v="Accounting"/>
    <n v="4303"/>
    <x v="1"/>
    <x v="3"/>
    <x v="0"/>
    <x v="1"/>
  </r>
  <r>
    <x v="5"/>
    <x v="0"/>
    <s v="Haram"/>
    <s v="Admin"/>
    <n v="2609"/>
    <x v="1"/>
    <x v="6"/>
    <x v="0"/>
    <x v="1"/>
  </r>
  <r>
    <x v="5"/>
    <x v="0"/>
    <s v="Luxor"/>
    <s v="Accounting"/>
    <n v="3404"/>
    <x v="1"/>
    <x v="3"/>
    <x v="1"/>
    <x v="2"/>
  </r>
  <r>
    <x v="5"/>
    <x v="0"/>
    <s v="Luxor"/>
    <s v="Admin"/>
    <n v="2707"/>
    <x v="1"/>
    <x v="6"/>
    <x v="1"/>
    <x v="2"/>
  </r>
  <r>
    <x v="5"/>
    <x v="0"/>
    <s v="Mansoura"/>
    <s v="Accounting"/>
    <n v="3694"/>
    <x v="1"/>
    <x v="3"/>
    <x v="2"/>
    <x v="3"/>
  </r>
  <r>
    <x v="5"/>
    <x v="0"/>
    <s v="Mansoura"/>
    <s v="Admin"/>
    <n v="3015"/>
    <x v="1"/>
    <x v="6"/>
    <x v="2"/>
    <x v="3"/>
  </r>
  <r>
    <x v="5"/>
    <x v="0"/>
    <s v="Menia"/>
    <s v="Accounting"/>
    <n v="3626"/>
    <x v="1"/>
    <x v="3"/>
    <x v="1"/>
    <x v="4"/>
  </r>
  <r>
    <x v="5"/>
    <x v="0"/>
    <s v="Menia"/>
    <s v="Admin"/>
    <n v="3873"/>
    <x v="1"/>
    <x v="6"/>
    <x v="1"/>
    <x v="4"/>
  </r>
  <r>
    <x v="5"/>
    <x v="0"/>
    <s v="Mokattam"/>
    <s v="Accounting"/>
    <n v="2945"/>
    <x v="1"/>
    <x v="3"/>
    <x v="0"/>
    <x v="0"/>
  </r>
  <r>
    <x v="5"/>
    <x v="0"/>
    <s v="Mokattam"/>
    <s v="Admin"/>
    <n v="2659"/>
    <x v="1"/>
    <x v="6"/>
    <x v="0"/>
    <x v="0"/>
  </r>
  <r>
    <x v="5"/>
    <x v="0"/>
    <s v="Zagazig"/>
    <s v="Accounting"/>
    <n v="3606"/>
    <x v="1"/>
    <x v="3"/>
    <x v="2"/>
    <x v="5"/>
  </r>
  <r>
    <x v="5"/>
    <x v="0"/>
    <s v="Zagazig"/>
    <s v="Admin"/>
    <n v="3904"/>
    <x v="1"/>
    <x v="6"/>
    <x v="2"/>
    <x v="5"/>
  </r>
  <r>
    <x v="5"/>
    <x v="1"/>
    <s v="Geser Suez"/>
    <s v="Accounting"/>
    <n v="2552"/>
    <x v="1"/>
    <x v="3"/>
    <x v="0"/>
    <x v="0"/>
  </r>
  <r>
    <x v="5"/>
    <x v="1"/>
    <s v="Geser Suez"/>
    <s v="Admin"/>
    <n v="3734"/>
    <x v="1"/>
    <x v="6"/>
    <x v="0"/>
    <x v="0"/>
  </r>
  <r>
    <x v="5"/>
    <x v="1"/>
    <s v="Haram"/>
    <s v="Accounting"/>
    <n v="3057"/>
    <x v="1"/>
    <x v="3"/>
    <x v="0"/>
    <x v="1"/>
  </r>
  <r>
    <x v="5"/>
    <x v="1"/>
    <s v="Haram"/>
    <s v="Admin"/>
    <n v="3437"/>
    <x v="1"/>
    <x v="6"/>
    <x v="0"/>
    <x v="1"/>
  </r>
  <r>
    <x v="5"/>
    <x v="1"/>
    <s v="Luxor"/>
    <s v="Accounting"/>
    <n v="3415"/>
    <x v="1"/>
    <x v="3"/>
    <x v="1"/>
    <x v="2"/>
  </r>
  <r>
    <x v="5"/>
    <x v="1"/>
    <s v="Luxor"/>
    <s v="Admin"/>
    <n v="3431"/>
    <x v="1"/>
    <x v="6"/>
    <x v="1"/>
    <x v="2"/>
  </r>
  <r>
    <x v="5"/>
    <x v="1"/>
    <s v="Mansoura"/>
    <s v="Accounting"/>
    <n v="2950"/>
    <x v="1"/>
    <x v="3"/>
    <x v="2"/>
    <x v="3"/>
  </r>
  <r>
    <x v="5"/>
    <x v="1"/>
    <s v="Mansoura"/>
    <s v="Admin"/>
    <n v="3706"/>
    <x v="1"/>
    <x v="6"/>
    <x v="2"/>
    <x v="3"/>
  </r>
  <r>
    <x v="5"/>
    <x v="1"/>
    <s v="Menia"/>
    <s v="Accounting"/>
    <n v="3821"/>
    <x v="1"/>
    <x v="3"/>
    <x v="1"/>
    <x v="4"/>
  </r>
  <r>
    <x v="5"/>
    <x v="1"/>
    <s v="Menia"/>
    <s v="Admin"/>
    <n v="2872"/>
    <x v="1"/>
    <x v="6"/>
    <x v="1"/>
    <x v="4"/>
  </r>
  <r>
    <x v="5"/>
    <x v="1"/>
    <s v="Mokattam"/>
    <s v="Accounting"/>
    <n v="3760"/>
    <x v="1"/>
    <x v="3"/>
    <x v="0"/>
    <x v="0"/>
  </r>
  <r>
    <x v="5"/>
    <x v="1"/>
    <s v="Mokattam"/>
    <s v="Admin"/>
    <n v="3782"/>
    <x v="1"/>
    <x v="6"/>
    <x v="0"/>
    <x v="0"/>
  </r>
  <r>
    <x v="5"/>
    <x v="1"/>
    <s v="Zagazig"/>
    <s v="Accounting"/>
    <n v="4239"/>
    <x v="1"/>
    <x v="3"/>
    <x v="2"/>
    <x v="5"/>
  </r>
  <r>
    <x v="5"/>
    <x v="1"/>
    <s v="Zagazig"/>
    <s v="Admin"/>
    <n v="3054"/>
    <x v="1"/>
    <x v="6"/>
    <x v="2"/>
    <x v="5"/>
  </r>
  <r>
    <x v="5"/>
    <x v="2"/>
    <s v="Geser Suez"/>
    <s v="Accounting"/>
    <n v="3502"/>
    <x v="1"/>
    <x v="3"/>
    <x v="0"/>
    <x v="0"/>
  </r>
  <r>
    <x v="5"/>
    <x v="2"/>
    <s v="Geser Suez"/>
    <s v="Admin"/>
    <n v="2703"/>
    <x v="1"/>
    <x v="6"/>
    <x v="0"/>
    <x v="0"/>
  </r>
  <r>
    <x v="5"/>
    <x v="2"/>
    <s v="Haram"/>
    <s v="Accounting"/>
    <n v="3620"/>
    <x v="1"/>
    <x v="3"/>
    <x v="0"/>
    <x v="1"/>
  </r>
  <r>
    <x v="5"/>
    <x v="2"/>
    <s v="Haram"/>
    <s v="Admin"/>
    <n v="3514"/>
    <x v="1"/>
    <x v="6"/>
    <x v="0"/>
    <x v="1"/>
  </r>
  <r>
    <x v="5"/>
    <x v="2"/>
    <s v="Luxor"/>
    <s v="Accounting"/>
    <n v="2582"/>
    <x v="1"/>
    <x v="3"/>
    <x v="1"/>
    <x v="2"/>
  </r>
  <r>
    <x v="5"/>
    <x v="2"/>
    <s v="Luxor"/>
    <s v="Admin"/>
    <n v="3797"/>
    <x v="1"/>
    <x v="6"/>
    <x v="1"/>
    <x v="2"/>
  </r>
  <r>
    <x v="5"/>
    <x v="2"/>
    <s v="Mansoura"/>
    <s v="Accounting"/>
    <n v="2773"/>
    <x v="1"/>
    <x v="3"/>
    <x v="2"/>
    <x v="3"/>
  </r>
  <r>
    <x v="5"/>
    <x v="2"/>
    <s v="Mansoura"/>
    <s v="Admin"/>
    <n v="3854"/>
    <x v="1"/>
    <x v="6"/>
    <x v="2"/>
    <x v="3"/>
  </r>
  <r>
    <x v="5"/>
    <x v="2"/>
    <s v="Menia"/>
    <s v="Accounting"/>
    <n v="2700"/>
    <x v="1"/>
    <x v="3"/>
    <x v="1"/>
    <x v="4"/>
  </r>
  <r>
    <x v="5"/>
    <x v="2"/>
    <s v="Menia"/>
    <s v="Admin"/>
    <n v="3862"/>
    <x v="1"/>
    <x v="6"/>
    <x v="1"/>
    <x v="4"/>
  </r>
  <r>
    <x v="5"/>
    <x v="2"/>
    <s v="Mokattam"/>
    <s v="Accounting"/>
    <n v="4121"/>
    <x v="1"/>
    <x v="3"/>
    <x v="0"/>
    <x v="0"/>
  </r>
  <r>
    <x v="5"/>
    <x v="2"/>
    <s v="Mokattam"/>
    <s v="Admin"/>
    <n v="3948"/>
    <x v="1"/>
    <x v="6"/>
    <x v="0"/>
    <x v="0"/>
  </r>
  <r>
    <x v="5"/>
    <x v="2"/>
    <s v="Zagazig"/>
    <s v="Accounting"/>
    <n v="2793"/>
    <x v="1"/>
    <x v="3"/>
    <x v="2"/>
    <x v="5"/>
  </r>
  <r>
    <x v="5"/>
    <x v="2"/>
    <s v="Zagazig"/>
    <s v="Admin"/>
    <n v="2979"/>
    <x v="1"/>
    <x v="6"/>
    <x v="2"/>
    <x v="5"/>
  </r>
  <r>
    <x v="5"/>
    <x v="4"/>
    <s v="Geser Suez"/>
    <s v="Accounting"/>
    <n v="4312"/>
    <x v="1"/>
    <x v="3"/>
    <x v="0"/>
    <x v="0"/>
  </r>
  <r>
    <x v="5"/>
    <x v="4"/>
    <s v="Geser Suez"/>
    <s v="Admin"/>
    <n v="4172"/>
    <x v="1"/>
    <x v="6"/>
    <x v="0"/>
    <x v="0"/>
  </r>
  <r>
    <x v="5"/>
    <x v="4"/>
    <s v="Haram"/>
    <s v="Accounting"/>
    <n v="3558"/>
    <x v="1"/>
    <x v="3"/>
    <x v="0"/>
    <x v="1"/>
  </r>
  <r>
    <x v="5"/>
    <x v="4"/>
    <s v="Haram"/>
    <s v="Admin"/>
    <n v="4135"/>
    <x v="1"/>
    <x v="6"/>
    <x v="0"/>
    <x v="1"/>
  </r>
  <r>
    <x v="5"/>
    <x v="4"/>
    <s v="Luxor"/>
    <s v="Accounting"/>
    <n v="3271"/>
    <x v="1"/>
    <x v="3"/>
    <x v="1"/>
    <x v="2"/>
  </r>
  <r>
    <x v="5"/>
    <x v="4"/>
    <s v="Luxor"/>
    <s v="Admin"/>
    <n v="3642"/>
    <x v="1"/>
    <x v="6"/>
    <x v="1"/>
    <x v="2"/>
  </r>
  <r>
    <x v="5"/>
    <x v="4"/>
    <s v="Mansoura"/>
    <s v="Accounting"/>
    <n v="4091"/>
    <x v="1"/>
    <x v="3"/>
    <x v="2"/>
    <x v="3"/>
  </r>
  <r>
    <x v="5"/>
    <x v="4"/>
    <s v="Mansoura"/>
    <s v="Admin"/>
    <n v="3694"/>
    <x v="1"/>
    <x v="6"/>
    <x v="2"/>
    <x v="3"/>
  </r>
  <r>
    <x v="5"/>
    <x v="4"/>
    <s v="Menia"/>
    <s v="Accounting"/>
    <n v="4291"/>
    <x v="1"/>
    <x v="3"/>
    <x v="1"/>
    <x v="4"/>
  </r>
  <r>
    <x v="5"/>
    <x v="4"/>
    <s v="Menia"/>
    <s v="Admin"/>
    <n v="2556"/>
    <x v="1"/>
    <x v="6"/>
    <x v="1"/>
    <x v="4"/>
  </r>
  <r>
    <x v="5"/>
    <x v="4"/>
    <s v="Mokattam"/>
    <s v="Accounting"/>
    <n v="3646"/>
    <x v="1"/>
    <x v="3"/>
    <x v="0"/>
    <x v="0"/>
  </r>
  <r>
    <x v="5"/>
    <x v="4"/>
    <s v="Mokattam"/>
    <s v="Admin"/>
    <n v="3225"/>
    <x v="1"/>
    <x v="6"/>
    <x v="0"/>
    <x v="0"/>
  </r>
  <r>
    <x v="5"/>
    <x v="4"/>
    <s v="Zagazig"/>
    <s v="Accounting"/>
    <n v="3936"/>
    <x v="1"/>
    <x v="3"/>
    <x v="2"/>
    <x v="5"/>
  </r>
  <r>
    <x v="5"/>
    <x v="4"/>
    <s v="Zagazig"/>
    <s v="Admin"/>
    <n v="3954"/>
    <x v="1"/>
    <x v="6"/>
    <x v="2"/>
    <x v="5"/>
  </r>
  <r>
    <x v="5"/>
    <x v="5"/>
    <s v="Geser Suez"/>
    <s v="Accounting"/>
    <n v="2780"/>
    <x v="1"/>
    <x v="3"/>
    <x v="0"/>
    <x v="0"/>
  </r>
  <r>
    <x v="5"/>
    <x v="5"/>
    <s v="Geser Suez"/>
    <s v="Admin"/>
    <n v="3283"/>
    <x v="1"/>
    <x v="6"/>
    <x v="0"/>
    <x v="0"/>
  </r>
  <r>
    <x v="5"/>
    <x v="5"/>
    <s v="Haram"/>
    <s v="Accounting"/>
    <n v="3335"/>
    <x v="1"/>
    <x v="3"/>
    <x v="0"/>
    <x v="1"/>
  </r>
  <r>
    <x v="5"/>
    <x v="5"/>
    <s v="Haram"/>
    <s v="Admin"/>
    <n v="2702"/>
    <x v="1"/>
    <x v="6"/>
    <x v="0"/>
    <x v="1"/>
  </r>
  <r>
    <x v="5"/>
    <x v="5"/>
    <s v="Luxor"/>
    <s v="Accounting"/>
    <n v="2584"/>
    <x v="1"/>
    <x v="3"/>
    <x v="1"/>
    <x v="2"/>
  </r>
  <r>
    <x v="5"/>
    <x v="5"/>
    <s v="Luxor"/>
    <s v="Admin"/>
    <n v="2608"/>
    <x v="1"/>
    <x v="6"/>
    <x v="1"/>
    <x v="2"/>
  </r>
  <r>
    <x v="5"/>
    <x v="5"/>
    <s v="Mansoura"/>
    <s v="Accounting"/>
    <n v="3606"/>
    <x v="1"/>
    <x v="3"/>
    <x v="2"/>
    <x v="3"/>
  </r>
  <r>
    <x v="5"/>
    <x v="5"/>
    <s v="Mansoura"/>
    <s v="Admin"/>
    <n v="3775"/>
    <x v="1"/>
    <x v="6"/>
    <x v="2"/>
    <x v="3"/>
  </r>
  <r>
    <x v="5"/>
    <x v="5"/>
    <s v="Menia"/>
    <s v="Accounting"/>
    <n v="2681"/>
    <x v="1"/>
    <x v="3"/>
    <x v="1"/>
    <x v="4"/>
  </r>
  <r>
    <x v="5"/>
    <x v="5"/>
    <s v="Menia"/>
    <s v="Admin"/>
    <n v="4097"/>
    <x v="1"/>
    <x v="6"/>
    <x v="1"/>
    <x v="4"/>
  </r>
  <r>
    <x v="5"/>
    <x v="5"/>
    <s v="Mokattam"/>
    <s v="Accounting"/>
    <n v="3807"/>
    <x v="1"/>
    <x v="3"/>
    <x v="0"/>
    <x v="0"/>
  </r>
  <r>
    <x v="5"/>
    <x v="5"/>
    <s v="Mokattam"/>
    <s v="Admin"/>
    <n v="3528"/>
    <x v="1"/>
    <x v="6"/>
    <x v="0"/>
    <x v="0"/>
  </r>
  <r>
    <x v="5"/>
    <x v="5"/>
    <s v="Zagazig"/>
    <s v="Accounting"/>
    <n v="2880"/>
    <x v="1"/>
    <x v="3"/>
    <x v="2"/>
    <x v="5"/>
  </r>
  <r>
    <x v="5"/>
    <x v="5"/>
    <s v="Zagazig"/>
    <s v="Admin"/>
    <n v="3012"/>
    <x v="1"/>
    <x v="6"/>
    <x v="2"/>
    <x v="5"/>
  </r>
  <r>
    <x v="5"/>
    <x v="3"/>
    <s v="Geser Suez"/>
    <s v="Accounting"/>
    <n v="2660"/>
    <x v="1"/>
    <x v="3"/>
    <x v="0"/>
    <x v="0"/>
  </r>
  <r>
    <x v="5"/>
    <x v="3"/>
    <s v="Geser Suez"/>
    <s v="Admin"/>
    <n v="3057"/>
    <x v="1"/>
    <x v="6"/>
    <x v="0"/>
    <x v="0"/>
  </r>
  <r>
    <x v="5"/>
    <x v="3"/>
    <s v="Haram"/>
    <s v="Accounting"/>
    <n v="3396"/>
    <x v="1"/>
    <x v="3"/>
    <x v="0"/>
    <x v="1"/>
  </r>
  <r>
    <x v="5"/>
    <x v="3"/>
    <s v="Haram"/>
    <s v="Admin"/>
    <n v="2913"/>
    <x v="1"/>
    <x v="6"/>
    <x v="0"/>
    <x v="1"/>
  </r>
  <r>
    <x v="5"/>
    <x v="3"/>
    <s v="Luxor"/>
    <s v="Accounting"/>
    <n v="4237"/>
    <x v="1"/>
    <x v="3"/>
    <x v="1"/>
    <x v="2"/>
  </r>
  <r>
    <x v="5"/>
    <x v="3"/>
    <s v="Luxor"/>
    <s v="Admin"/>
    <n v="4019"/>
    <x v="1"/>
    <x v="6"/>
    <x v="1"/>
    <x v="2"/>
  </r>
  <r>
    <x v="5"/>
    <x v="3"/>
    <s v="Mansoura"/>
    <s v="Accounting"/>
    <n v="3769"/>
    <x v="1"/>
    <x v="3"/>
    <x v="2"/>
    <x v="3"/>
  </r>
  <r>
    <x v="5"/>
    <x v="3"/>
    <s v="Mansoura"/>
    <s v="Admin"/>
    <n v="3480"/>
    <x v="1"/>
    <x v="6"/>
    <x v="2"/>
    <x v="3"/>
  </r>
  <r>
    <x v="5"/>
    <x v="3"/>
    <s v="Menia"/>
    <s v="Accounting"/>
    <n v="2869"/>
    <x v="1"/>
    <x v="3"/>
    <x v="1"/>
    <x v="4"/>
  </r>
  <r>
    <x v="5"/>
    <x v="3"/>
    <s v="Menia"/>
    <s v="Admin"/>
    <n v="4246"/>
    <x v="1"/>
    <x v="6"/>
    <x v="1"/>
    <x v="4"/>
  </r>
  <r>
    <x v="5"/>
    <x v="3"/>
    <s v="Mokattam"/>
    <s v="Accounting"/>
    <n v="3357"/>
    <x v="1"/>
    <x v="3"/>
    <x v="0"/>
    <x v="0"/>
  </r>
  <r>
    <x v="5"/>
    <x v="3"/>
    <s v="Mokattam"/>
    <s v="Admin"/>
    <n v="3404"/>
    <x v="1"/>
    <x v="6"/>
    <x v="0"/>
    <x v="0"/>
  </r>
  <r>
    <x v="5"/>
    <x v="3"/>
    <s v="Zagazig"/>
    <s v="Accounting"/>
    <n v="2748"/>
    <x v="1"/>
    <x v="3"/>
    <x v="2"/>
    <x v="5"/>
  </r>
  <r>
    <x v="5"/>
    <x v="3"/>
    <s v="Zagazig"/>
    <s v="Admin"/>
    <n v="3955"/>
    <x v="1"/>
    <x v="6"/>
    <x v="2"/>
    <x v="5"/>
  </r>
  <r>
    <x v="6"/>
    <x v="0"/>
    <s v="HQ"/>
    <s v="Finance"/>
    <n v="28104"/>
    <x v="0"/>
    <x v="0"/>
    <x v="0"/>
    <x v="0"/>
  </r>
  <r>
    <x v="6"/>
    <x v="0"/>
    <s v="Geser Suez"/>
    <s v="Sales"/>
    <n v="6097"/>
    <x v="1"/>
    <x v="1"/>
    <x v="0"/>
    <x v="0"/>
  </r>
  <r>
    <x v="6"/>
    <x v="0"/>
    <s v="Haram"/>
    <s v="Sales"/>
    <n v="9777"/>
    <x v="1"/>
    <x v="1"/>
    <x v="0"/>
    <x v="1"/>
  </r>
  <r>
    <x v="6"/>
    <x v="0"/>
    <s v="Luxor"/>
    <s v="Sales"/>
    <n v="12301"/>
    <x v="1"/>
    <x v="1"/>
    <x v="1"/>
    <x v="2"/>
  </r>
  <r>
    <x v="6"/>
    <x v="0"/>
    <s v="Mansoura"/>
    <s v="Sales"/>
    <n v="7522"/>
    <x v="1"/>
    <x v="1"/>
    <x v="2"/>
    <x v="3"/>
  </r>
  <r>
    <x v="6"/>
    <x v="0"/>
    <s v="Menia"/>
    <s v="Sales"/>
    <n v="8503"/>
    <x v="1"/>
    <x v="1"/>
    <x v="1"/>
    <x v="4"/>
  </r>
  <r>
    <x v="6"/>
    <x v="0"/>
    <s v="Mokattam"/>
    <s v="Sales"/>
    <n v="14987"/>
    <x v="1"/>
    <x v="1"/>
    <x v="0"/>
    <x v="0"/>
  </r>
  <r>
    <x v="6"/>
    <x v="0"/>
    <s v="Zagazig"/>
    <s v="Sales"/>
    <n v="12596"/>
    <x v="1"/>
    <x v="1"/>
    <x v="2"/>
    <x v="5"/>
  </r>
  <r>
    <x v="6"/>
    <x v="0"/>
    <s v="Agouza"/>
    <s v="Retail"/>
    <n v="7551"/>
    <x v="2"/>
    <x v="2"/>
    <x v="0"/>
    <x v="1"/>
  </r>
  <r>
    <x v="6"/>
    <x v="0"/>
    <s v="Dokki"/>
    <s v="Retail"/>
    <n v="7950"/>
    <x v="2"/>
    <x v="2"/>
    <x v="0"/>
    <x v="1"/>
  </r>
  <r>
    <x v="6"/>
    <x v="0"/>
    <s v="El Raml"/>
    <s v="Retail"/>
    <n v="7905"/>
    <x v="2"/>
    <x v="2"/>
    <x v="3"/>
    <x v="6"/>
  </r>
  <r>
    <x v="6"/>
    <x v="0"/>
    <s v="Faisal"/>
    <s v="Retail"/>
    <n v="9607"/>
    <x v="2"/>
    <x v="2"/>
    <x v="0"/>
    <x v="1"/>
  </r>
  <r>
    <x v="6"/>
    <x v="0"/>
    <s v="Giza"/>
    <s v="Retail"/>
    <n v="7995"/>
    <x v="1"/>
    <x v="2"/>
    <x v="0"/>
    <x v="1"/>
  </r>
  <r>
    <x v="6"/>
    <x v="0"/>
    <s v="Maddi"/>
    <s v="Retail"/>
    <n v="11204"/>
    <x v="2"/>
    <x v="2"/>
    <x v="0"/>
    <x v="0"/>
  </r>
  <r>
    <x v="6"/>
    <x v="0"/>
    <s v="Nozha"/>
    <s v="Retail"/>
    <n v="5534"/>
    <x v="2"/>
    <x v="2"/>
    <x v="0"/>
    <x v="0"/>
  </r>
  <r>
    <x v="6"/>
    <x v="0"/>
    <s v="Zamalek"/>
    <s v="Retail"/>
    <n v="11700"/>
    <x v="2"/>
    <x v="2"/>
    <x v="0"/>
    <x v="1"/>
  </r>
  <r>
    <x v="6"/>
    <x v="0"/>
    <s v="15 May"/>
    <s v="Retail"/>
    <n v="5085"/>
    <x v="3"/>
    <x v="2"/>
    <x v="0"/>
    <x v="0"/>
  </r>
  <r>
    <x v="6"/>
    <x v="0"/>
    <s v="El Rehab"/>
    <s v="Retail"/>
    <n v="6075"/>
    <x v="3"/>
    <x v="2"/>
    <x v="0"/>
    <x v="0"/>
  </r>
  <r>
    <x v="6"/>
    <x v="0"/>
    <s v="El-Mahalla"/>
    <s v="Retail"/>
    <n v="6718"/>
    <x v="3"/>
    <x v="2"/>
    <x v="2"/>
    <x v="7"/>
  </r>
  <r>
    <x v="6"/>
    <x v="0"/>
    <s v="Loran"/>
    <s v="Retail"/>
    <n v="11079"/>
    <x v="3"/>
    <x v="2"/>
    <x v="3"/>
    <x v="6"/>
  </r>
  <r>
    <x v="6"/>
    <x v="0"/>
    <s v="New Cairo"/>
    <s v="Retail"/>
    <n v="12421"/>
    <x v="3"/>
    <x v="2"/>
    <x v="0"/>
    <x v="0"/>
  </r>
  <r>
    <x v="6"/>
    <x v="0"/>
    <s v="Smouha"/>
    <s v="Retail"/>
    <n v="5657"/>
    <x v="3"/>
    <x v="2"/>
    <x v="3"/>
    <x v="6"/>
  </r>
  <r>
    <x v="6"/>
    <x v="0"/>
    <s v="Agamy"/>
    <s v="Retail"/>
    <n v="10837"/>
    <x v="1"/>
    <x v="2"/>
    <x v="3"/>
    <x v="6"/>
  </r>
  <r>
    <x v="6"/>
    <x v="0"/>
    <s v="Ain Shams"/>
    <s v="Retail"/>
    <n v="8504"/>
    <x v="4"/>
    <x v="2"/>
    <x v="0"/>
    <x v="0"/>
  </r>
  <r>
    <x v="6"/>
    <x v="0"/>
    <s v="Assuit"/>
    <s v="Retail"/>
    <n v="10379"/>
    <x v="1"/>
    <x v="2"/>
    <x v="1"/>
    <x v="8"/>
  </r>
  <r>
    <x v="6"/>
    <x v="0"/>
    <s v="Embaba"/>
    <s v="Retail"/>
    <n v="6663"/>
    <x v="1"/>
    <x v="2"/>
    <x v="0"/>
    <x v="1"/>
  </r>
  <r>
    <x v="6"/>
    <x v="0"/>
    <s v="Marasa Matrouh"/>
    <s v="Retail"/>
    <n v="8676"/>
    <x v="4"/>
    <x v="2"/>
    <x v="3"/>
    <x v="9"/>
  </r>
  <r>
    <x v="6"/>
    <x v="0"/>
    <s v="Mohandeseen"/>
    <s v="Retail"/>
    <n v="10951"/>
    <x v="4"/>
    <x v="2"/>
    <x v="0"/>
    <x v="1"/>
  </r>
  <r>
    <x v="6"/>
    <x v="0"/>
    <s v="Nasr City"/>
    <s v="Retail"/>
    <n v="7995"/>
    <x v="4"/>
    <x v="2"/>
    <x v="0"/>
    <x v="0"/>
  </r>
  <r>
    <x v="6"/>
    <x v="0"/>
    <s v="San Stefano"/>
    <s v="Retail"/>
    <n v="9682"/>
    <x v="4"/>
    <x v="2"/>
    <x v="3"/>
    <x v="6"/>
  </r>
  <r>
    <x v="6"/>
    <x v="0"/>
    <s v="Sh. Zaied"/>
    <s v="Retail"/>
    <n v="9575"/>
    <x v="4"/>
    <x v="2"/>
    <x v="0"/>
    <x v="1"/>
  </r>
  <r>
    <x v="6"/>
    <x v="0"/>
    <s v="Tanata"/>
    <s v="Retail"/>
    <n v="11279"/>
    <x v="1"/>
    <x v="2"/>
    <x v="2"/>
    <x v="7"/>
  </r>
  <r>
    <x v="6"/>
    <x v="1"/>
    <s v="HQ"/>
    <s v="Finance"/>
    <n v="1250"/>
    <x v="0"/>
    <x v="0"/>
    <x v="0"/>
    <x v="0"/>
  </r>
  <r>
    <x v="6"/>
    <x v="1"/>
    <s v="Geser Suez"/>
    <s v="Sales"/>
    <n v="1250"/>
    <x v="1"/>
    <x v="1"/>
    <x v="0"/>
    <x v="0"/>
  </r>
  <r>
    <x v="6"/>
    <x v="1"/>
    <s v="Haram"/>
    <s v="Sales"/>
    <n v="1250"/>
    <x v="1"/>
    <x v="1"/>
    <x v="0"/>
    <x v="1"/>
  </r>
  <r>
    <x v="6"/>
    <x v="1"/>
    <s v="Luxor"/>
    <s v="Sales"/>
    <n v="1250"/>
    <x v="1"/>
    <x v="1"/>
    <x v="1"/>
    <x v="2"/>
  </r>
  <r>
    <x v="6"/>
    <x v="1"/>
    <s v="Mansoura"/>
    <s v="Sales"/>
    <n v="1250"/>
    <x v="1"/>
    <x v="1"/>
    <x v="2"/>
    <x v="3"/>
  </r>
  <r>
    <x v="6"/>
    <x v="1"/>
    <s v="Menia"/>
    <s v="Sales"/>
    <n v="1250"/>
    <x v="1"/>
    <x v="1"/>
    <x v="1"/>
    <x v="4"/>
  </r>
  <r>
    <x v="6"/>
    <x v="1"/>
    <s v="Mokattam"/>
    <s v="Sales"/>
    <n v="1250"/>
    <x v="1"/>
    <x v="1"/>
    <x v="0"/>
    <x v="0"/>
  </r>
  <r>
    <x v="6"/>
    <x v="1"/>
    <s v="Zagazig"/>
    <s v="Sales"/>
    <n v="1250"/>
    <x v="1"/>
    <x v="1"/>
    <x v="2"/>
    <x v="5"/>
  </r>
  <r>
    <x v="6"/>
    <x v="1"/>
    <s v="Agouza"/>
    <s v="Retail"/>
    <n v="1250"/>
    <x v="2"/>
    <x v="2"/>
    <x v="0"/>
    <x v="1"/>
  </r>
  <r>
    <x v="6"/>
    <x v="1"/>
    <s v="Dokki"/>
    <s v="Retail"/>
    <n v="1250"/>
    <x v="2"/>
    <x v="2"/>
    <x v="0"/>
    <x v="1"/>
  </r>
  <r>
    <x v="6"/>
    <x v="1"/>
    <s v="El Raml"/>
    <s v="Retail"/>
    <n v="1250"/>
    <x v="2"/>
    <x v="2"/>
    <x v="3"/>
    <x v="6"/>
  </r>
  <r>
    <x v="6"/>
    <x v="1"/>
    <s v="Faisal"/>
    <s v="Retail"/>
    <n v="1250"/>
    <x v="2"/>
    <x v="2"/>
    <x v="0"/>
    <x v="1"/>
  </r>
  <r>
    <x v="6"/>
    <x v="1"/>
    <s v="Giza"/>
    <s v="Retail"/>
    <n v="1250"/>
    <x v="1"/>
    <x v="2"/>
    <x v="0"/>
    <x v="1"/>
  </r>
  <r>
    <x v="6"/>
    <x v="1"/>
    <s v="Maddi"/>
    <s v="Retail"/>
    <n v="1250"/>
    <x v="2"/>
    <x v="2"/>
    <x v="0"/>
    <x v="0"/>
  </r>
  <r>
    <x v="6"/>
    <x v="1"/>
    <s v="Nozha"/>
    <s v="Retail"/>
    <n v="1250"/>
    <x v="2"/>
    <x v="2"/>
    <x v="0"/>
    <x v="0"/>
  </r>
  <r>
    <x v="6"/>
    <x v="1"/>
    <s v="Zamalek"/>
    <s v="Retail"/>
    <n v="1250"/>
    <x v="2"/>
    <x v="2"/>
    <x v="0"/>
    <x v="1"/>
  </r>
  <r>
    <x v="6"/>
    <x v="1"/>
    <s v="15 May"/>
    <s v="Retail"/>
    <n v="1250"/>
    <x v="3"/>
    <x v="2"/>
    <x v="0"/>
    <x v="0"/>
  </r>
  <r>
    <x v="6"/>
    <x v="1"/>
    <s v="El Rehab"/>
    <s v="Retail"/>
    <n v="1250"/>
    <x v="3"/>
    <x v="2"/>
    <x v="0"/>
    <x v="0"/>
  </r>
  <r>
    <x v="6"/>
    <x v="1"/>
    <s v="El-Mahalla"/>
    <s v="Retail"/>
    <n v="1250"/>
    <x v="3"/>
    <x v="2"/>
    <x v="2"/>
    <x v="7"/>
  </r>
  <r>
    <x v="6"/>
    <x v="1"/>
    <s v="Loran"/>
    <s v="Retail"/>
    <n v="1250"/>
    <x v="3"/>
    <x v="2"/>
    <x v="3"/>
    <x v="6"/>
  </r>
  <r>
    <x v="6"/>
    <x v="1"/>
    <s v="New Cairo"/>
    <s v="Retail"/>
    <n v="1250"/>
    <x v="3"/>
    <x v="2"/>
    <x v="0"/>
    <x v="0"/>
  </r>
  <r>
    <x v="6"/>
    <x v="1"/>
    <s v="Smouha"/>
    <s v="Retail"/>
    <n v="1250"/>
    <x v="3"/>
    <x v="2"/>
    <x v="3"/>
    <x v="6"/>
  </r>
  <r>
    <x v="6"/>
    <x v="1"/>
    <s v="Agamy"/>
    <s v="Retail"/>
    <n v="1250"/>
    <x v="1"/>
    <x v="2"/>
    <x v="3"/>
    <x v="6"/>
  </r>
  <r>
    <x v="6"/>
    <x v="1"/>
    <s v="Ain Shams"/>
    <s v="Retail"/>
    <n v="1250"/>
    <x v="4"/>
    <x v="2"/>
    <x v="0"/>
    <x v="0"/>
  </r>
  <r>
    <x v="6"/>
    <x v="1"/>
    <s v="Assuit"/>
    <s v="Retail"/>
    <n v="1250"/>
    <x v="1"/>
    <x v="2"/>
    <x v="1"/>
    <x v="8"/>
  </r>
  <r>
    <x v="6"/>
    <x v="1"/>
    <s v="Embaba"/>
    <s v="Retail"/>
    <n v="1250"/>
    <x v="1"/>
    <x v="2"/>
    <x v="0"/>
    <x v="1"/>
  </r>
  <r>
    <x v="6"/>
    <x v="1"/>
    <s v="Marasa Matrouh"/>
    <s v="Retail"/>
    <n v="1250"/>
    <x v="4"/>
    <x v="2"/>
    <x v="3"/>
    <x v="9"/>
  </r>
  <r>
    <x v="6"/>
    <x v="1"/>
    <s v="Mohandeseen"/>
    <s v="Retail"/>
    <n v="1250"/>
    <x v="4"/>
    <x v="2"/>
    <x v="0"/>
    <x v="1"/>
  </r>
  <r>
    <x v="6"/>
    <x v="1"/>
    <s v="Nasr City"/>
    <s v="Retail"/>
    <n v="1250"/>
    <x v="4"/>
    <x v="2"/>
    <x v="0"/>
    <x v="0"/>
  </r>
  <r>
    <x v="6"/>
    <x v="1"/>
    <s v="San Stefano"/>
    <s v="Retail"/>
    <n v="1250"/>
    <x v="4"/>
    <x v="2"/>
    <x v="3"/>
    <x v="6"/>
  </r>
  <r>
    <x v="6"/>
    <x v="1"/>
    <s v="Sh. Zaied"/>
    <s v="Retail"/>
    <n v="1250"/>
    <x v="4"/>
    <x v="2"/>
    <x v="0"/>
    <x v="1"/>
  </r>
  <r>
    <x v="6"/>
    <x v="1"/>
    <s v="Tanata"/>
    <s v="Retail"/>
    <n v="1250"/>
    <x v="1"/>
    <x v="2"/>
    <x v="2"/>
    <x v="7"/>
  </r>
  <r>
    <x v="6"/>
    <x v="2"/>
    <s v="Agouza"/>
    <s v="Retail"/>
    <n v="1109"/>
    <x v="2"/>
    <x v="2"/>
    <x v="0"/>
    <x v="1"/>
  </r>
  <r>
    <x v="6"/>
    <x v="2"/>
    <s v="Dokki"/>
    <s v="Retail"/>
    <n v="1065.4000000000001"/>
    <x v="2"/>
    <x v="2"/>
    <x v="0"/>
    <x v="1"/>
  </r>
  <r>
    <x v="6"/>
    <x v="2"/>
    <s v="El Raml"/>
    <s v="Retail"/>
    <n v="1245.9000000000001"/>
    <x v="2"/>
    <x v="2"/>
    <x v="3"/>
    <x v="6"/>
  </r>
  <r>
    <x v="6"/>
    <x v="2"/>
    <s v="Faisal"/>
    <s v="Retail"/>
    <n v="1145"/>
    <x v="2"/>
    <x v="2"/>
    <x v="0"/>
    <x v="1"/>
  </r>
  <r>
    <x v="6"/>
    <x v="2"/>
    <s v="Giza"/>
    <s v="Retail"/>
    <n v="580.4"/>
    <x v="1"/>
    <x v="2"/>
    <x v="0"/>
    <x v="1"/>
  </r>
  <r>
    <x v="6"/>
    <x v="2"/>
    <s v="Maddi"/>
    <s v="Retail"/>
    <n v="585"/>
    <x v="2"/>
    <x v="2"/>
    <x v="0"/>
    <x v="0"/>
  </r>
  <r>
    <x v="6"/>
    <x v="2"/>
    <s v="Nozha"/>
    <s v="Retail"/>
    <n v="788.6"/>
    <x v="2"/>
    <x v="2"/>
    <x v="0"/>
    <x v="0"/>
  </r>
  <r>
    <x v="6"/>
    <x v="2"/>
    <s v="Zamalek"/>
    <s v="Retail"/>
    <n v="536.5"/>
    <x v="2"/>
    <x v="2"/>
    <x v="0"/>
    <x v="1"/>
  </r>
  <r>
    <x v="6"/>
    <x v="2"/>
    <s v="15 May"/>
    <s v="Retail"/>
    <n v="666"/>
    <x v="3"/>
    <x v="2"/>
    <x v="0"/>
    <x v="0"/>
  </r>
  <r>
    <x v="6"/>
    <x v="2"/>
    <s v="El Rehab"/>
    <s v="Retail"/>
    <n v="1144.3"/>
    <x v="3"/>
    <x v="2"/>
    <x v="0"/>
    <x v="0"/>
  </r>
  <r>
    <x v="6"/>
    <x v="2"/>
    <s v="El-Mahalla"/>
    <s v="Retail"/>
    <n v="1186.7"/>
    <x v="3"/>
    <x v="2"/>
    <x v="2"/>
    <x v="7"/>
  </r>
  <r>
    <x v="6"/>
    <x v="2"/>
    <s v="Loran"/>
    <s v="Retail"/>
    <n v="1018.5"/>
    <x v="3"/>
    <x v="2"/>
    <x v="3"/>
    <x v="6"/>
  </r>
  <r>
    <x v="6"/>
    <x v="2"/>
    <s v="New Cairo"/>
    <s v="Retail"/>
    <n v="880.40000000000009"/>
    <x v="3"/>
    <x v="2"/>
    <x v="0"/>
    <x v="0"/>
  </r>
  <r>
    <x v="6"/>
    <x v="2"/>
    <s v="Smouha"/>
    <s v="Retail"/>
    <n v="900.6"/>
    <x v="3"/>
    <x v="2"/>
    <x v="3"/>
    <x v="6"/>
  </r>
  <r>
    <x v="6"/>
    <x v="2"/>
    <s v="Agamy"/>
    <s v="Retail"/>
    <n v="1133.9000000000001"/>
    <x v="1"/>
    <x v="2"/>
    <x v="3"/>
    <x v="6"/>
  </r>
  <r>
    <x v="6"/>
    <x v="2"/>
    <s v="Ain Shams"/>
    <s v="Retail"/>
    <n v="1146.1000000000001"/>
    <x v="4"/>
    <x v="2"/>
    <x v="0"/>
    <x v="0"/>
  </r>
  <r>
    <x v="6"/>
    <x v="2"/>
    <s v="Assuit"/>
    <s v="Retail"/>
    <n v="628.1"/>
    <x v="1"/>
    <x v="2"/>
    <x v="1"/>
    <x v="8"/>
  </r>
  <r>
    <x v="6"/>
    <x v="2"/>
    <s v="Embaba"/>
    <s v="Retail"/>
    <n v="759.90000000000009"/>
    <x v="1"/>
    <x v="2"/>
    <x v="0"/>
    <x v="1"/>
  </r>
  <r>
    <x v="6"/>
    <x v="2"/>
    <s v="Marasa Matrouh"/>
    <s v="Retail"/>
    <n v="1239.6000000000001"/>
    <x v="4"/>
    <x v="2"/>
    <x v="3"/>
    <x v="9"/>
  </r>
  <r>
    <x v="6"/>
    <x v="2"/>
    <s v="Mohandeseen"/>
    <s v="Retail"/>
    <n v="563.80000000000007"/>
    <x v="4"/>
    <x v="2"/>
    <x v="0"/>
    <x v="1"/>
  </r>
  <r>
    <x v="6"/>
    <x v="2"/>
    <s v="Nasr City"/>
    <s v="Retail"/>
    <n v="871.1"/>
    <x v="4"/>
    <x v="2"/>
    <x v="0"/>
    <x v="0"/>
  </r>
  <r>
    <x v="6"/>
    <x v="2"/>
    <s v="San Stefano"/>
    <s v="Retail"/>
    <n v="1072.5"/>
    <x v="4"/>
    <x v="2"/>
    <x v="3"/>
    <x v="6"/>
  </r>
  <r>
    <x v="6"/>
    <x v="2"/>
    <s v="Sh. Zaied"/>
    <s v="Retail"/>
    <n v="1173.4000000000001"/>
    <x v="4"/>
    <x v="2"/>
    <x v="0"/>
    <x v="1"/>
  </r>
  <r>
    <x v="6"/>
    <x v="2"/>
    <s v="Tanata"/>
    <s v="Retail"/>
    <n v="830.90000000000009"/>
    <x v="1"/>
    <x v="2"/>
    <x v="2"/>
    <x v="7"/>
  </r>
  <r>
    <x v="6"/>
    <x v="3"/>
    <s v="HQ"/>
    <s v="Finance"/>
    <n v="5864"/>
    <x v="0"/>
    <x v="0"/>
    <x v="0"/>
    <x v="0"/>
  </r>
  <r>
    <x v="6"/>
    <x v="3"/>
    <s v="Geser Suez"/>
    <s v="Sales"/>
    <n v="2350"/>
    <x v="1"/>
    <x v="1"/>
    <x v="0"/>
    <x v="0"/>
  </r>
  <r>
    <x v="6"/>
    <x v="3"/>
    <s v="Haram"/>
    <s v="Sales"/>
    <n v="1765.2"/>
    <x v="1"/>
    <x v="1"/>
    <x v="0"/>
    <x v="1"/>
  </r>
  <r>
    <x v="6"/>
    <x v="3"/>
    <s v="Luxor"/>
    <s v="Sales"/>
    <n v="2354.8000000000002"/>
    <x v="1"/>
    <x v="1"/>
    <x v="1"/>
    <x v="2"/>
  </r>
  <r>
    <x v="6"/>
    <x v="3"/>
    <s v="Mansoura"/>
    <s v="Sales"/>
    <n v="2937.2000000000003"/>
    <x v="1"/>
    <x v="1"/>
    <x v="2"/>
    <x v="3"/>
  </r>
  <r>
    <x v="6"/>
    <x v="3"/>
    <s v="Menia"/>
    <s v="Sales"/>
    <n v="2288"/>
    <x v="1"/>
    <x v="1"/>
    <x v="1"/>
    <x v="4"/>
  </r>
  <r>
    <x v="6"/>
    <x v="3"/>
    <s v="Mokattam"/>
    <s v="Sales"/>
    <n v="2417.8000000000002"/>
    <x v="1"/>
    <x v="1"/>
    <x v="0"/>
    <x v="0"/>
  </r>
  <r>
    <x v="6"/>
    <x v="3"/>
    <s v="Zagazig"/>
    <s v="Sales"/>
    <n v="1242.8000000000002"/>
    <x v="1"/>
    <x v="1"/>
    <x v="2"/>
    <x v="5"/>
  </r>
  <r>
    <x v="6"/>
    <x v="3"/>
    <s v="Agouza"/>
    <s v="Retail"/>
    <n v="1655.6000000000001"/>
    <x v="2"/>
    <x v="2"/>
    <x v="0"/>
    <x v="1"/>
  </r>
  <r>
    <x v="6"/>
    <x v="3"/>
    <s v="Dokki"/>
    <s v="Retail"/>
    <n v="1462.8000000000002"/>
    <x v="2"/>
    <x v="2"/>
    <x v="0"/>
    <x v="1"/>
  </r>
  <r>
    <x v="6"/>
    <x v="3"/>
    <s v="El Raml"/>
    <s v="Retail"/>
    <n v="1494.6000000000001"/>
    <x v="2"/>
    <x v="2"/>
    <x v="3"/>
    <x v="6"/>
  </r>
  <r>
    <x v="6"/>
    <x v="3"/>
    <s v="Faisal"/>
    <s v="Retail"/>
    <n v="1681"/>
    <x v="2"/>
    <x v="2"/>
    <x v="0"/>
    <x v="1"/>
  </r>
  <r>
    <x v="6"/>
    <x v="3"/>
    <s v="Giza"/>
    <s v="Retail"/>
    <n v="1963.2"/>
    <x v="1"/>
    <x v="2"/>
    <x v="0"/>
    <x v="1"/>
  </r>
  <r>
    <x v="6"/>
    <x v="3"/>
    <s v="Maddi"/>
    <s v="Retail"/>
    <n v="2124.2000000000003"/>
    <x v="2"/>
    <x v="2"/>
    <x v="0"/>
    <x v="0"/>
  </r>
  <r>
    <x v="6"/>
    <x v="3"/>
    <s v="Nozha"/>
    <s v="Retail"/>
    <n v="1605.8000000000002"/>
    <x v="2"/>
    <x v="2"/>
    <x v="0"/>
    <x v="0"/>
  </r>
  <r>
    <x v="6"/>
    <x v="3"/>
    <s v="Zamalek"/>
    <s v="Retail"/>
    <n v="1180.8"/>
    <x v="2"/>
    <x v="2"/>
    <x v="0"/>
    <x v="1"/>
  </r>
  <r>
    <x v="6"/>
    <x v="3"/>
    <s v="15 May"/>
    <s v="Retail"/>
    <n v="1361.4"/>
    <x v="3"/>
    <x v="2"/>
    <x v="0"/>
    <x v="0"/>
  </r>
  <r>
    <x v="6"/>
    <x v="3"/>
    <s v="El Rehab"/>
    <s v="Retail"/>
    <n v="1738.8000000000002"/>
    <x v="3"/>
    <x v="2"/>
    <x v="0"/>
    <x v="0"/>
  </r>
  <r>
    <x v="6"/>
    <x v="3"/>
    <s v="El-Mahalla"/>
    <s v="Retail"/>
    <n v="1270.8000000000002"/>
    <x v="3"/>
    <x v="2"/>
    <x v="2"/>
    <x v="7"/>
  </r>
  <r>
    <x v="6"/>
    <x v="3"/>
    <s v="Loran"/>
    <s v="Retail"/>
    <n v="1165.4000000000001"/>
    <x v="3"/>
    <x v="2"/>
    <x v="3"/>
    <x v="6"/>
  </r>
  <r>
    <x v="6"/>
    <x v="3"/>
    <s v="New Cairo"/>
    <s v="Retail"/>
    <n v="1512"/>
    <x v="3"/>
    <x v="2"/>
    <x v="0"/>
    <x v="0"/>
  </r>
  <r>
    <x v="6"/>
    <x v="3"/>
    <s v="Smouha"/>
    <s v="Retail"/>
    <n v="2087.6"/>
    <x v="3"/>
    <x v="2"/>
    <x v="3"/>
    <x v="6"/>
  </r>
  <r>
    <x v="6"/>
    <x v="3"/>
    <s v="Agamy"/>
    <s v="Retail"/>
    <n v="1320.4"/>
    <x v="1"/>
    <x v="2"/>
    <x v="3"/>
    <x v="6"/>
  </r>
  <r>
    <x v="6"/>
    <x v="3"/>
    <s v="Ain Shams"/>
    <s v="Retail"/>
    <n v="2092.4"/>
    <x v="4"/>
    <x v="2"/>
    <x v="0"/>
    <x v="0"/>
  </r>
  <r>
    <x v="6"/>
    <x v="3"/>
    <s v="Assuit"/>
    <s v="Retail"/>
    <n v="1928.4"/>
    <x v="1"/>
    <x v="2"/>
    <x v="1"/>
    <x v="8"/>
  </r>
  <r>
    <x v="6"/>
    <x v="3"/>
    <s v="Embaba"/>
    <s v="Retail"/>
    <n v="2394"/>
    <x v="1"/>
    <x v="2"/>
    <x v="0"/>
    <x v="1"/>
  </r>
  <r>
    <x v="6"/>
    <x v="3"/>
    <s v="Marasa Matrouh"/>
    <s v="Retail"/>
    <n v="1097"/>
    <x v="4"/>
    <x v="2"/>
    <x v="3"/>
    <x v="9"/>
  </r>
  <r>
    <x v="6"/>
    <x v="3"/>
    <s v="Mohandeseen"/>
    <s v="Retail"/>
    <n v="2472"/>
    <x v="4"/>
    <x v="2"/>
    <x v="0"/>
    <x v="1"/>
  </r>
  <r>
    <x v="6"/>
    <x v="3"/>
    <s v="Nasr City"/>
    <s v="Retail"/>
    <n v="2340.4"/>
    <x v="4"/>
    <x v="2"/>
    <x v="0"/>
    <x v="0"/>
  </r>
  <r>
    <x v="6"/>
    <x v="3"/>
    <s v="San Stefano"/>
    <s v="Retail"/>
    <n v="1359.2"/>
    <x v="4"/>
    <x v="2"/>
    <x v="3"/>
    <x v="6"/>
  </r>
  <r>
    <x v="6"/>
    <x v="3"/>
    <s v="Sh. Zaied"/>
    <s v="Retail"/>
    <n v="2319"/>
    <x v="4"/>
    <x v="2"/>
    <x v="0"/>
    <x v="1"/>
  </r>
  <r>
    <x v="6"/>
    <x v="3"/>
    <s v="Tanata"/>
    <s v="Retail"/>
    <n v="1240.4000000000001"/>
    <x v="1"/>
    <x v="2"/>
    <x v="2"/>
    <x v="7"/>
  </r>
  <r>
    <x v="6"/>
    <x v="0"/>
    <s v="HQ"/>
    <s v="Accounting"/>
    <n v="6172"/>
    <x v="0"/>
    <x v="3"/>
    <x v="0"/>
    <x v="0"/>
  </r>
  <r>
    <x v="6"/>
    <x v="1"/>
    <s v="HQ"/>
    <s v="Accounting"/>
    <n v="1250"/>
    <x v="0"/>
    <x v="3"/>
    <x v="0"/>
    <x v="0"/>
  </r>
  <r>
    <x v="6"/>
    <x v="3"/>
    <s v="HQ"/>
    <s v="Accounting"/>
    <n v="2384.8000000000002"/>
    <x v="0"/>
    <x v="3"/>
    <x v="0"/>
    <x v="0"/>
  </r>
  <r>
    <x v="6"/>
    <x v="0"/>
    <s v="HQ"/>
    <s v="HR"/>
    <n v="6265"/>
    <x v="0"/>
    <x v="4"/>
    <x v="0"/>
    <x v="0"/>
  </r>
  <r>
    <x v="6"/>
    <x v="1"/>
    <s v="HQ"/>
    <s v="HR"/>
    <n v="1250"/>
    <x v="0"/>
    <x v="4"/>
    <x v="0"/>
    <x v="0"/>
  </r>
  <r>
    <x v="6"/>
    <x v="3"/>
    <s v="HQ"/>
    <s v="HR"/>
    <n v="1428.2"/>
    <x v="0"/>
    <x v="4"/>
    <x v="0"/>
    <x v="0"/>
  </r>
  <r>
    <x v="6"/>
    <x v="0"/>
    <s v="HQ"/>
    <s v="Retail"/>
    <n v="12401"/>
    <x v="0"/>
    <x v="2"/>
    <x v="0"/>
    <x v="0"/>
  </r>
  <r>
    <x v="6"/>
    <x v="1"/>
    <s v="HQ"/>
    <s v="Retail"/>
    <n v="1250"/>
    <x v="0"/>
    <x v="2"/>
    <x v="0"/>
    <x v="0"/>
  </r>
  <r>
    <x v="6"/>
    <x v="2"/>
    <s v="HQ"/>
    <s v="Retail"/>
    <n v="928.40000000000009"/>
    <x v="0"/>
    <x v="2"/>
    <x v="0"/>
    <x v="0"/>
  </r>
  <r>
    <x v="6"/>
    <x v="3"/>
    <s v="HQ"/>
    <s v="Retail"/>
    <n v="1224.6000000000001"/>
    <x v="0"/>
    <x v="2"/>
    <x v="0"/>
    <x v="0"/>
  </r>
  <r>
    <x v="6"/>
    <x v="0"/>
    <s v="HQ"/>
    <s v="Sales"/>
    <n v="8535"/>
    <x v="0"/>
    <x v="1"/>
    <x v="0"/>
    <x v="0"/>
  </r>
  <r>
    <x v="6"/>
    <x v="1"/>
    <s v="HQ"/>
    <s v="Sales"/>
    <n v="1250"/>
    <x v="0"/>
    <x v="1"/>
    <x v="0"/>
    <x v="0"/>
  </r>
  <r>
    <x v="6"/>
    <x v="3"/>
    <s v="HQ"/>
    <s v="Sales"/>
    <n v="2538.6000000000004"/>
    <x v="0"/>
    <x v="1"/>
    <x v="0"/>
    <x v="0"/>
  </r>
  <r>
    <x v="6"/>
    <x v="0"/>
    <s v="HQ"/>
    <s v="Legal"/>
    <n v="5884"/>
    <x v="0"/>
    <x v="5"/>
    <x v="0"/>
    <x v="0"/>
  </r>
  <r>
    <x v="6"/>
    <x v="1"/>
    <s v="HQ"/>
    <s v="Legal"/>
    <n v="1250"/>
    <x v="0"/>
    <x v="5"/>
    <x v="0"/>
    <x v="0"/>
  </r>
  <r>
    <x v="6"/>
    <x v="3"/>
    <s v="HQ"/>
    <s v="Legal"/>
    <n v="1531.2"/>
    <x v="0"/>
    <x v="5"/>
    <x v="0"/>
    <x v="0"/>
  </r>
  <r>
    <x v="6"/>
    <x v="0"/>
    <s v="HQ"/>
    <s v="Admin"/>
    <n v="4084"/>
    <x v="0"/>
    <x v="6"/>
    <x v="0"/>
    <x v="0"/>
  </r>
  <r>
    <x v="6"/>
    <x v="1"/>
    <s v="HQ"/>
    <s v="Admin"/>
    <n v="1250"/>
    <x v="0"/>
    <x v="6"/>
    <x v="0"/>
    <x v="0"/>
  </r>
  <r>
    <x v="6"/>
    <x v="3"/>
    <s v="HQ"/>
    <s v="Admin"/>
    <n v="1572.8000000000002"/>
    <x v="0"/>
    <x v="6"/>
    <x v="0"/>
    <x v="0"/>
  </r>
  <r>
    <x v="6"/>
    <x v="0"/>
    <s v="HQ"/>
    <s v="Logistics"/>
    <n v="7227"/>
    <x v="0"/>
    <x v="7"/>
    <x v="0"/>
    <x v="0"/>
  </r>
  <r>
    <x v="6"/>
    <x v="1"/>
    <s v="HQ"/>
    <s v="Logistics"/>
    <n v="1250"/>
    <x v="0"/>
    <x v="7"/>
    <x v="0"/>
    <x v="0"/>
  </r>
  <r>
    <x v="6"/>
    <x v="3"/>
    <s v="HQ"/>
    <s v="Logistics"/>
    <n v="994.6"/>
    <x v="0"/>
    <x v="7"/>
    <x v="0"/>
    <x v="0"/>
  </r>
  <r>
    <x v="6"/>
    <x v="0"/>
    <s v="HQ"/>
    <s v="Board"/>
    <n v="32133"/>
    <x v="0"/>
    <x v="8"/>
    <x v="0"/>
    <x v="0"/>
  </r>
  <r>
    <x v="6"/>
    <x v="1"/>
    <s v="HQ"/>
    <s v="Board"/>
    <n v="1250"/>
    <x v="0"/>
    <x v="8"/>
    <x v="0"/>
    <x v="0"/>
  </r>
  <r>
    <x v="6"/>
    <x v="3"/>
    <s v="HQ"/>
    <s v="Board"/>
    <n v="6888.6"/>
    <x v="0"/>
    <x v="8"/>
    <x v="0"/>
    <x v="0"/>
  </r>
  <r>
    <x v="6"/>
    <x v="0"/>
    <s v="HQ"/>
    <s v="After Sales"/>
    <n v="5624"/>
    <x v="0"/>
    <x v="9"/>
    <x v="0"/>
    <x v="0"/>
  </r>
  <r>
    <x v="6"/>
    <x v="1"/>
    <s v="HQ"/>
    <s v="After Sales"/>
    <n v="1250"/>
    <x v="0"/>
    <x v="9"/>
    <x v="0"/>
    <x v="0"/>
  </r>
  <r>
    <x v="6"/>
    <x v="3"/>
    <s v="HQ"/>
    <s v="After Sales"/>
    <n v="1414.8000000000002"/>
    <x v="0"/>
    <x v="9"/>
    <x v="0"/>
    <x v="0"/>
  </r>
  <r>
    <x v="6"/>
    <x v="0"/>
    <s v="HQ"/>
    <s v="IT"/>
    <n v="5092"/>
    <x v="0"/>
    <x v="10"/>
    <x v="0"/>
    <x v="0"/>
  </r>
  <r>
    <x v="6"/>
    <x v="1"/>
    <s v="HQ"/>
    <s v="IT"/>
    <n v="1250"/>
    <x v="0"/>
    <x v="10"/>
    <x v="0"/>
    <x v="0"/>
  </r>
  <r>
    <x v="6"/>
    <x v="3"/>
    <s v="HQ"/>
    <s v="IT"/>
    <n v="1064"/>
    <x v="0"/>
    <x v="10"/>
    <x v="0"/>
    <x v="0"/>
  </r>
  <r>
    <x v="6"/>
    <x v="0"/>
    <s v="Geser Suez"/>
    <s v="Accounting"/>
    <n v="4095"/>
    <x v="1"/>
    <x v="3"/>
    <x v="0"/>
    <x v="0"/>
  </r>
  <r>
    <x v="6"/>
    <x v="0"/>
    <s v="Geser Suez"/>
    <s v="Admin"/>
    <n v="4006"/>
    <x v="1"/>
    <x v="6"/>
    <x v="0"/>
    <x v="0"/>
  </r>
  <r>
    <x v="6"/>
    <x v="0"/>
    <s v="Haram"/>
    <s v="Accounting"/>
    <n v="2994"/>
    <x v="1"/>
    <x v="3"/>
    <x v="0"/>
    <x v="1"/>
  </r>
  <r>
    <x v="6"/>
    <x v="0"/>
    <s v="Haram"/>
    <s v="Admin"/>
    <n v="4231"/>
    <x v="1"/>
    <x v="6"/>
    <x v="0"/>
    <x v="1"/>
  </r>
  <r>
    <x v="6"/>
    <x v="0"/>
    <s v="Luxor"/>
    <s v="Accounting"/>
    <n v="4317"/>
    <x v="1"/>
    <x v="3"/>
    <x v="1"/>
    <x v="2"/>
  </r>
  <r>
    <x v="6"/>
    <x v="0"/>
    <s v="Luxor"/>
    <s v="Admin"/>
    <n v="3211"/>
    <x v="1"/>
    <x v="6"/>
    <x v="1"/>
    <x v="2"/>
  </r>
  <r>
    <x v="6"/>
    <x v="0"/>
    <s v="Mansoura"/>
    <s v="Accounting"/>
    <n v="3596"/>
    <x v="1"/>
    <x v="3"/>
    <x v="2"/>
    <x v="3"/>
  </r>
  <r>
    <x v="6"/>
    <x v="0"/>
    <s v="Mansoura"/>
    <s v="Admin"/>
    <n v="4116"/>
    <x v="1"/>
    <x v="6"/>
    <x v="2"/>
    <x v="3"/>
  </r>
  <r>
    <x v="6"/>
    <x v="0"/>
    <s v="Menia"/>
    <s v="Accounting"/>
    <n v="2740"/>
    <x v="1"/>
    <x v="3"/>
    <x v="1"/>
    <x v="4"/>
  </r>
  <r>
    <x v="6"/>
    <x v="0"/>
    <s v="Menia"/>
    <s v="Admin"/>
    <n v="4077"/>
    <x v="1"/>
    <x v="6"/>
    <x v="1"/>
    <x v="4"/>
  </r>
  <r>
    <x v="6"/>
    <x v="0"/>
    <s v="Mokattam"/>
    <s v="Accounting"/>
    <n v="4073"/>
    <x v="1"/>
    <x v="3"/>
    <x v="0"/>
    <x v="0"/>
  </r>
  <r>
    <x v="6"/>
    <x v="0"/>
    <s v="Mokattam"/>
    <s v="Admin"/>
    <n v="2628"/>
    <x v="1"/>
    <x v="6"/>
    <x v="0"/>
    <x v="0"/>
  </r>
  <r>
    <x v="6"/>
    <x v="0"/>
    <s v="Zagazig"/>
    <s v="Accounting"/>
    <n v="2929"/>
    <x v="1"/>
    <x v="3"/>
    <x v="2"/>
    <x v="5"/>
  </r>
  <r>
    <x v="6"/>
    <x v="0"/>
    <s v="Zagazig"/>
    <s v="Admin"/>
    <n v="3511"/>
    <x v="1"/>
    <x v="6"/>
    <x v="2"/>
    <x v="5"/>
  </r>
  <r>
    <x v="6"/>
    <x v="1"/>
    <s v="Geser Suez"/>
    <s v="Accounting"/>
    <n v="3125"/>
    <x v="1"/>
    <x v="3"/>
    <x v="0"/>
    <x v="0"/>
  </r>
  <r>
    <x v="6"/>
    <x v="1"/>
    <s v="Geser Suez"/>
    <s v="Admin"/>
    <n v="3181"/>
    <x v="1"/>
    <x v="6"/>
    <x v="0"/>
    <x v="0"/>
  </r>
  <r>
    <x v="6"/>
    <x v="1"/>
    <s v="Haram"/>
    <s v="Accounting"/>
    <n v="3747"/>
    <x v="1"/>
    <x v="3"/>
    <x v="0"/>
    <x v="1"/>
  </r>
  <r>
    <x v="6"/>
    <x v="1"/>
    <s v="Haram"/>
    <s v="Admin"/>
    <n v="4035"/>
    <x v="1"/>
    <x v="6"/>
    <x v="0"/>
    <x v="1"/>
  </r>
  <r>
    <x v="6"/>
    <x v="1"/>
    <s v="Luxor"/>
    <s v="Accounting"/>
    <n v="2800"/>
    <x v="1"/>
    <x v="3"/>
    <x v="1"/>
    <x v="2"/>
  </r>
  <r>
    <x v="6"/>
    <x v="1"/>
    <s v="Luxor"/>
    <s v="Admin"/>
    <n v="3618"/>
    <x v="1"/>
    <x v="6"/>
    <x v="1"/>
    <x v="2"/>
  </r>
  <r>
    <x v="6"/>
    <x v="1"/>
    <s v="Mansoura"/>
    <s v="Accounting"/>
    <n v="3002"/>
    <x v="1"/>
    <x v="3"/>
    <x v="2"/>
    <x v="3"/>
  </r>
  <r>
    <x v="6"/>
    <x v="1"/>
    <s v="Mansoura"/>
    <s v="Admin"/>
    <n v="3579"/>
    <x v="1"/>
    <x v="6"/>
    <x v="2"/>
    <x v="3"/>
  </r>
  <r>
    <x v="6"/>
    <x v="1"/>
    <s v="Menia"/>
    <s v="Accounting"/>
    <n v="3472"/>
    <x v="1"/>
    <x v="3"/>
    <x v="1"/>
    <x v="4"/>
  </r>
  <r>
    <x v="6"/>
    <x v="1"/>
    <s v="Menia"/>
    <s v="Admin"/>
    <n v="3286"/>
    <x v="1"/>
    <x v="6"/>
    <x v="1"/>
    <x v="4"/>
  </r>
  <r>
    <x v="6"/>
    <x v="1"/>
    <s v="Mokattam"/>
    <s v="Accounting"/>
    <n v="4378"/>
    <x v="1"/>
    <x v="3"/>
    <x v="0"/>
    <x v="0"/>
  </r>
  <r>
    <x v="6"/>
    <x v="1"/>
    <s v="Mokattam"/>
    <s v="Admin"/>
    <n v="3594"/>
    <x v="1"/>
    <x v="6"/>
    <x v="0"/>
    <x v="0"/>
  </r>
  <r>
    <x v="6"/>
    <x v="1"/>
    <s v="Zagazig"/>
    <s v="Accounting"/>
    <n v="3632"/>
    <x v="1"/>
    <x v="3"/>
    <x v="2"/>
    <x v="5"/>
  </r>
  <r>
    <x v="6"/>
    <x v="1"/>
    <s v="Zagazig"/>
    <s v="Admin"/>
    <n v="3131"/>
    <x v="1"/>
    <x v="6"/>
    <x v="2"/>
    <x v="5"/>
  </r>
  <r>
    <x v="6"/>
    <x v="2"/>
    <s v="Geser Suez"/>
    <s v="Accounting"/>
    <n v="3050"/>
    <x v="1"/>
    <x v="3"/>
    <x v="0"/>
    <x v="0"/>
  </r>
  <r>
    <x v="6"/>
    <x v="2"/>
    <s v="Geser Suez"/>
    <s v="Admin"/>
    <n v="3374"/>
    <x v="1"/>
    <x v="6"/>
    <x v="0"/>
    <x v="0"/>
  </r>
  <r>
    <x v="6"/>
    <x v="2"/>
    <s v="Haram"/>
    <s v="Accounting"/>
    <n v="3094"/>
    <x v="1"/>
    <x v="3"/>
    <x v="0"/>
    <x v="1"/>
  </r>
  <r>
    <x v="6"/>
    <x v="2"/>
    <s v="Haram"/>
    <s v="Admin"/>
    <n v="3626"/>
    <x v="1"/>
    <x v="6"/>
    <x v="0"/>
    <x v="1"/>
  </r>
  <r>
    <x v="6"/>
    <x v="2"/>
    <s v="Luxor"/>
    <s v="Accounting"/>
    <n v="4246"/>
    <x v="1"/>
    <x v="3"/>
    <x v="1"/>
    <x v="2"/>
  </r>
  <r>
    <x v="6"/>
    <x v="2"/>
    <s v="Luxor"/>
    <s v="Admin"/>
    <n v="4012"/>
    <x v="1"/>
    <x v="6"/>
    <x v="1"/>
    <x v="2"/>
  </r>
  <r>
    <x v="6"/>
    <x v="2"/>
    <s v="Mansoura"/>
    <s v="Accounting"/>
    <n v="4333"/>
    <x v="1"/>
    <x v="3"/>
    <x v="2"/>
    <x v="3"/>
  </r>
  <r>
    <x v="6"/>
    <x v="2"/>
    <s v="Mansoura"/>
    <s v="Admin"/>
    <n v="3023"/>
    <x v="1"/>
    <x v="6"/>
    <x v="2"/>
    <x v="3"/>
  </r>
  <r>
    <x v="6"/>
    <x v="2"/>
    <s v="Menia"/>
    <s v="Accounting"/>
    <n v="4175"/>
    <x v="1"/>
    <x v="3"/>
    <x v="1"/>
    <x v="4"/>
  </r>
  <r>
    <x v="6"/>
    <x v="2"/>
    <s v="Menia"/>
    <s v="Admin"/>
    <n v="2535"/>
    <x v="1"/>
    <x v="6"/>
    <x v="1"/>
    <x v="4"/>
  </r>
  <r>
    <x v="6"/>
    <x v="2"/>
    <s v="Mokattam"/>
    <s v="Accounting"/>
    <n v="4054"/>
    <x v="1"/>
    <x v="3"/>
    <x v="0"/>
    <x v="0"/>
  </r>
  <r>
    <x v="6"/>
    <x v="2"/>
    <s v="Mokattam"/>
    <s v="Admin"/>
    <n v="3178"/>
    <x v="1"/>
    <x v="6"/>
    <x v="0"/>
    <x v="0"/>
  </r>
  <r>
    <x v="6"/>
    <x v="2"/>
    <s v="Zagazig"/>
    <s v="Accounting"/>
    <n v="2944"/>
    <x v="1"/>
    <x v="3"/>
    <x v="2"/>
    <x v="5"/>
  </r>
  <r>
    <x v="6"/>
    <x v="2"/>
    <s v="Zagazig"/>
    <s v="Admin"/>
    <n v="3195"/>
    <x v="1"/>
    <x v="6"/>
    <x v="2"/>
    <x v="5"/>
  </r>
  <r>
    <x v="6"/>
    <x v="4"/>
    <s v="Geser Suez"/>
    <s v="Accounting"/>
    <n v="4232"/>
    <x v="1"/>
    <x v="3"/>
    <x v="0"/>
    <x v="0"/>
  </r>
  <r>
    <x v="6"/>
    <x v="4"/>
    <s v="Geser Suez"/>
    <s v="Admin"/>
    <n v="3756"/>
    <x v="1"/>
    <x v="6"/>
    <x v="0"/>
    <x v="0"/>
  </r>
  <r>
    <x v="6"/>
    <x v="4"/>
    <s v="Haram"/>
    <s v="Accounting"/>
    <n v="3366"/>
    <x v="1"/>
    <x v="3"/>
    <x v="0"/>
    <x v="1"/>
  </r>
  <r>
    <x v="6"/>
    <x v="4"/>
    <s v="Haram"/>
    <s v="Admin"/>
    <n v="3825"/>
    <x v="1"/>
    <x v="6"/>
    <x v="0"/>
    <x v="1"/>
  </r>
  <r>
    <x v="6"/>
    <x v="4"/>
    <s v="Luxor"/>
    <s v="Accounting"/>
    <n v="3165"/>
    <x v="1"/>
    <x v="3"/>
    <x v="1"/>
    <x v="2"/>
  </r>
  <r>
    <x v="6"/>
    <x v="4"/>
    <s v="Luxor"/>
    <s v="Admin"/>
    <n v="3853"/>
    <x v="1"/>
    <x v="6"/>
    <x v="1"/>
    <x v="2"/>
  </r>
  <r>
    <x v="6"/>
    <x v="4"/>
    <s v="Mansoura"/>
    <s v="Accounting"/>
    <n v="3614"/>
    <x v="1"/>
    <x v="3"/>
    <x v="2"/>
    <x v="3"/>
  </r>
  <r>
    <x v="6"/>
    <x v="4"/>
    <s v="Mansoura"/>
    <s v="Admin"/>
    <n v="4220"/>
    <x v="1"/>
    <x v="6"/>
    <x v="2"/>
    <x v="3"/>
  </r>
  <r>
    <x v="6"/>
    <x v="4"/>
    <s v="Menia"/>
    <s v="Accounting"/>
    <n v="4349"/>
    <x v="1"/>
    <x v="3"/>
    <x v="1"/>
    <x v="4"/>
  </r>
  <r>
    <x v="6"/>
    <x v="4"/>
    <s v="Menia"/>
    <s v="Admin"/>
    <n v="4382"/>
    <x v="1"/>
    <x v="6"/>
    <x v="1"/>
    <x v="4"/>
  </r>
  <r>
    <x v="6"/>
    <x v="4"/>
    <s v="Mokattam"/>
    <s v="Accounting"/>
    <n v="3260"/>
    <x v="1"/>
    <x v="3"/>
    <x v="0"/>
    <x v="0"/>
  </r>
  <r>
    <x v="6"/>
    <x v="4"/>
    <s v="Mokattam"/>
    <s v="Admin"/>
    <n v="4331"/>
    <x v="1"/>
    <x v="6"/>
    <x v="0"/>
    <x v="0"/>
  </r>
  <r>
    <x v="6"/>
    <x v="4"/>
    <s v="Zagazig"/>
    <s v="Accounting"/>
    <n v="3138"/>
    <x v="1"/>
    <x v="3"/>
    <x v="2"/>
    <x v="5"/>
  </r>
  <r>
    <x v="6"/>
    <x v="4"/>
    <s v="Zagazig"/>
    <s v="Admin"/>
    <n v="2824"/>
    <x v="1"/>
    <x v="6"/>
    <x v="2"/>
    <x v="5"/>
  </r>
  <r>
    <x v="6"/>
    <x v="5"/>
    <s v="Geser Suez"/>
    <s v="Accounting"/>
    <n v="3950"/>
    <x v="1"/>
    <x v="3"/>
    <x v="0"/>
    <x v="0"/>
  </r>
  <r>
    <x v="6"/>
    <x v="5"/>
    <s v="Geser Suez"/>
    <s v="Admin"/>
    <n v="2812"/>
    <x v="1"/>
    <x v="6"/>
    <x v="0"/>
    <x v="0"/>
  </r>
  <r>
    <x v="6"/>
    <x v="5"/>
    <s v="Haram"/>
    <s v="Accounting"/>
    <n v="4040"/>
    <x v="1"/>
    <x v="3"/>
    <x v="0"/>
    <x v="1"/>
  </r>
  <r>
    <x v="6"/>
    <x v="5"/>
    <s v="Haram"/>
    <s v="Admin"/>
    <n v="3369"/>
    <x v="1"/>
    <x v="6"/>
    <x v="0"/>
    <x v="1"/>
  </r>
  <r>
    <x v="6"/>
    <x v="5"/>
    <s v="Luxor"/>
    <s v="Accounting"/>
    <n v="3557"/>
    <x v="1"/>
    <x v="3"/>
    <x v="1"/>
    <x v="2"/>
  </r>
  <r>
    <x v="6"/>
    <x v="5"/>
    <s v="Luxor"/>
    <s v="Admin"/>
    <n v="3462"/>
    <x v="1"/>
    <x v="6"/>
    <x v="1"/>
    <x v="2"/>
  </r>
  <r>
    <x v="6"/>
    <x v="5"/>
    <s v="Mansoura"/>
    <s v="Accounting"/>
    <n v="3913"/>
    <x v="1"/>
    <x v="3"/>
    <x v="2"/>
    <x v="3"/>
  </r>
  <r>
    <x v="6"/>
    <x v="5"/>
    <s v="Mansoura"/>
    <s v="Admin"/>
    <n v="3288"/>
    <x v="1"/>
    <x v="6"/>
    <x v="2"/>
    <x v="3"/>
  </r>
  <r>
    <x v="6"/>
    <x v="5"/>
    <s v="Menia"/>
    <s v="Accounting"/>
    <n v="2859"/>
    <x v="1"/>
    <x v="3"/>
    <x v="1"/>
    <x v="4"/>
  </r>
  <r>
    <x v="6"/>
    <x v="5"/>
    <s v="Menia"/>
    <s v="Admin"/>
    <n v="4322"/>
    <x v="1"/>
    <x v="6"/>
    <x v="1"/>
    <x v="4"/>
  </r>
  <r>
    <x v="6"/>
    <x v="5"/>
    <s v="Mokattam"/>
    <s v="Accounting"/>
    <n v="2837"/>
    <x v="1"/>
    <x v="3"/>
    <x v="0"/>
    <x v="0"/>
  </r>
  <r>
    <x v="6"/>
    <x v="5"/>
    <s v="Mokattam"/>
    <s v="Admin"/>
    <n v="3449"/>
    <x v="1"/>
    <x v="6"/>
    <x v="0"/>
    <x v="0"/>
  </r>
  <r>
    <x v="6"/>
    <x v="5"/>
    <s v="Zagazig"/>
    <s v="Accounting"/>
    <n v="3085"/>
    <x v="1"/>
    <x v="3"/>
    <x v="2"/>
    <x v="5"/>
  </r>
  <r>
    <x v="6"/>
    <x v="5"/>
    <s v="Zagazig"/>
    <s v="Admin"/>
    <n v="4471"/>
    <x v="1"/>
    <x v="6"/>
    <x v="2"/>
    <x v="5"/>
  </r>
  <r>
    <x v="6"/>
    <x v="3"/>
    <s v="Geser Suez"/>
    <s v="Accounting"/>
    <n v="4130"/>
    <x v="1"/>
    <x v="3"/>
    <x v="0"/>
    <x v="0"/>
  </r>
  <r>
    <x v="6"/>
    <x v="3"/>
    <s v="Geser Suez"/>
    <s v="Admin"/>
    <n v="3942"/>
    <x v="1"/>
    <x v="6"/>
    <x v="0"/>
    <x v="0"/>
  </r>
  <r>
    <x v="6"/>
    <x v="3"/>
    <s v="Haram"/>
    <s v="Accounting"/>
    <n v="4088"/>
    <x v="1"/>
    <x v="3"/>
    <x v="0"/>
    <x v="1"/>
  </r>
  <r>
    <x v="6"/>
    <x v="3"/>
    <s v="Haram"/>
    <s v="Admin"/>
    <n v="3520"/>
    <x v="1"/>
    <x v="6"/>
    <x v="0"/>
    <x v="1"/>
  </r>
  <r>
    <x v="6"/>
    <x v="3"/>
    <s v="Luxor"/>
    <s v="Accounting"/>
    <n v="3050"/>
    <x v="1"/>
    <x v="3"/>
    <x v="1"/>
    <x v="2"/>
  </r>
  <r>
    <x v="6"/>
    <x v="3"/>
    <s v="Luxor"/>
    <s v="Admin"/>
    <n v="4345"/>
    <x v="1"/>
    <x v="6"/>
    <x v="1"/>
    <x v="2"/>
  </r>
  <r>
    <x v="6"/>
    <x v="3"/>
    <s v="Mansoura"/>
    <s v="Accounting"/>
    <n v="4074"/>
    <x v="1"/>
    <x v="3"/>
    <x v="2"/>
    <x v="3"/>
  </r>
  <r>
    <x v="6"/>
    <x v="3"/>
    <s v="Mansoura"/>
    <s v="Admin"/>
    <n v="2768"/>
    <x v="1"/>
    <x v="6"/>
    <x v="2"/>
    <x v="3"/>
  </r>
  <r>
    <x v="6"/>
    <x v="3"/>
    <s v="Menia"/>
    <s v="Accounting"/>
    <n v="2900"/>
    <x v="1"/>
    <x v="3"/>
    <x v="1"/>
    <x v="4"/>
  </r>
  <r>
    <x v="6"/>
    <x v="3"/>
    <s v="Menia"/>
    <s v="Admin"/>
    <n v="3238"/>
    <x v="1"/>
    <x v="6"/>
    <x v="1"/>
    <x v="4"/>
  </r>
  <r>
    <x v="6"/>
    <x v="3"/>
    <s v="Mokattam"/>
    <s v="Accounting"/>
    <n v="2875"/>
    <x v="1"/>
    <x v="3"/>
    <x v="0"/>
    <x v="0"/>
  </r>
  <r>
    <x v="6"/>
    <x v="3"/>
    <s v="Mokattam"/>
    <s v="Admin"/>
    <n v="2707"/>
    <x v="1"/>
    <x v="6"/>
    <x v="0"/>
    <x v="0"/>
  </r>
  <r>
    <x v="6"/>
    <x v="3"/>
    <s v="Zagazig"/>
    <s v="Accounting"/>
    <n v="3426"/>
    <x v="1"/>
    <x v="3"/>
    <x v="2"/>
    <x v="5"/>
  </r>
  <r>
    <x v="6"/>
    <x v="3"/>
    <s v="Zagazig"/>
    <s v="Admin"/>
    <n v="3094"/>
    <x v="1"/>
    <x v="6"/>
    <x v="2"/>
    <x v="5"/>
  </r>
  <r>
    <x v="7"/>
    <x v="0"/>
    <s v="HQ"/>
    <s v="Finance"/>
    <n v="26983"/>
    <x v="0"/>
    <x v="0"/>
    <x v="0"/>
    <x v="0"/>
  </r>
  <r>
    <x v="7"/>
    <x v="0"/>
    <s v="Geser Suez"/>
    <s v="Sales"/>
    <n v="12811"/>
    <x v="1"/>
    <x v="1"/>
    <x v="0"/>
    <x v="0"/>
  </r>
  <r>
    <x v="7"/>
    <x v="0"/>
    <s v="Haram"/>
    <s v="Sales"/>
    <n v="9977"/>
    <x v="1"/>
    <x v="1"/>
    <x v="0"/>
    <x v="1"/>
  </r>
  <r>
    <x v="7"/>
    <x v="0"/>
    <s v="Luxor"/>
    <s v="Sales"/>
    <n v="12987"/>
    <x v="1"/>
    <x v="1"/>
    <x v="1"/>
    <x v="2"/>
  </r>
  <r>
    <x v="7"/>
    <x v="0"/>
    <s v="Mansoura"/>
    <s v="Sales"/>
    <n v="13998"/>
    <x v="1"/>
    <x v="1"/>
    <x v="2"/>
    <x v="3"/>
  </r>
  <r>
    <x v="7"/>
    <x v="0"/>
    <s v="Menia"/>
    <s v="Sales"/>
    <n v="11398"/>
    <x v="1"/>
    <x v="1"/>
    <x v="1"/>
    <x v="4"/>
  </r>
  <r>
    <x v="7"/>
    <x v="0"/>
    <s v="Mokattam"/>
    <s v="Sales"/>
    <n v="9313"/>
    <x v="1"/>
    <x v="1"/>
    <x v="0"/>
    <x v="0"/>
  </r>
  <r>
    <x v="7"/>
    <x v="0"/>
    <s v="Zagazig"/>
    <s v="Sales"/>
    <n v="12554"/>
    <x v="1"/>
    <x v="1"/>
    <x v="2"/>
    <x v="5"/>
  </r>
  <r>
    <x v="7"/>
    <x v="0"/>
    <s v="Agouza"/>
    <s v="Retail"/>
    <n v="7252"/>
    <x v="2"/>
    <x v="2"/>
    <x v="0"/>
    <x v="1"/>
  </r>
  <r>
    <x v="7"/>
    <x v="0"/>
    <s v="Dokki"/>
    <s v="Retail"/>
    <n v="7803"/>
    <x v="2"/>
    <x v="2"/>
    <x v="0"/>
    <x v="1"/>
  </r>
  <r>
    <x v="7"/>
    <x v="0"/>
    <s v="El Raml"/>
    <s v="Retail"/>
    <n v="10996"/>
    <x v="2"/>
    <x v="2"/>
    <x v="3"/>
    <x v="6"/>
  </r>
  <r>
    <x v="7"/>
    <x v="0"/>
    <s v="Faisal"/>
    <s v="Retail"/>
    <n v="9325"/>
    <x v="2"/>
    <x v="2"/>
    <x v="0"/>
    <x v="1"/>
  </r>
  <r>
    <x v="7"/>
    <x v="0"/>
    <s v="Giza"/>
    <s v="Retail"/>
    <n v="5651"/>
    <x v="1"/>
    <x v="2"/>
    <x v="0"/>
    <x v="1"/>
  </r>
  <r>
    <x v="7"/>
    <x v="0"/>
    <s v="Maddi"/>
    <s v="Retail"/>
    <n v="8921"/>
    <x v="2"/>
    <x v="2"/>
    <x v="0"/>
    <x v="0"/>
  </r>
  <r>
    <x v="7"/>
    <x v="0"/>
    <s v="Nozha"/>
    <s v="Retail"/>
    <n v="8588"/>
    <x v="2"/>
    <x v="2"/>
    <x v="0"/>
    <x v="0"/>
  </r>
  <r>
    <x v="7"/>
    <x v="0"/>
    <s v="Zamalek"/>
    <s v="Retail"/>
    <n v="11665"/>
    <x v="2"/>
    <x v="2"/>
    <x v="0"/>
    <x v="1"/>
  </r>
  <r>
    <x v="7"/>
    <x v="0"/>
    <s v="15 May"/>
    <s v="Retail"/>
    <n v="7105"/>
    <x v="3"/>
    <x v="2"/>
    <x v="0"/>
    <x v="0"/>
  </r>
  <r>
    <x v="7"/>
    <x v="0"/>
    <s v="El Rehab"/>
    <s v="Retail"/>
    <n v="10245"/>
    <x v="3"/>
    <x v="2"/>
    <x v="0"/>
    <x v="0"/>
  </r>
  <r>
    <x v="7"/>
    <x v="0"/>
    <s v="El-Mahalla"/>
    <s v="Retail"/>
    <n v="7696"/>
    <x v="3"/>
    <x v="2"/>
    <x v="2"/>
    <x v="7"/>
  </r>
  <r>
    <x v="7"/>
    <x v="0"/>
    <s v="Loran"/>
    <s v="Retail"/>
    <n v="5881"/>
    <x v="3"/>
    <x v="2"/>
    <x v="3"/>
    <x v="6"/>
  </r>
  <r>
    <x v="7"/>
    <x v="0"/>
    <s v="New Cairo"/>
    <s v="Retail"/>
    <n v="11698"/>
    <x v="3"/>
    <x v="2"/>
    <x v="0"/>
    <x v="0"/>
  </r>
  <r>
    <x v="7"/>
    <x v="0"/>
    <s v="Smouha"/>
    <s v="Retail"/>
    <n v="10690"/>
    <x v="3"/>
    <x v="2"/>
    <x v="3"/>
    <x v="6"/>
  </r>
  <r>
    <x v="7"/>
    <x v="0"/>
    <s v="Agamy"/>
    <s v="Retail"/>
    <n v="5051"/>
    <x v="1"/>
    <x v="2"/>
    <x v="3"/>
    <x v="6"/>
  </r>
  <r>
    <x v="7"/>
    <x v="0"/>
    <s v="Ain Shams"/>
    <s v="Retail"/>
    <n v="5502"/>
    <x v="4"/>
    <x v="2"/>
    <x v="0"/>
    <x v="0"/>
  </r>
  <r>
    <x v="7"/>
    <x v="0"/>
    <s v="Assuit"/>
    <s v="Retail"/>
    <n v="11298"/>
    <x v="1"/>
    <x v="2"/>
    <x v="1"/>
    <x v="8"/>
  </r>
  <r>
    <x v="7"/>
    <x v="0"/>
    <s v="Embaba"/>
    <s v="Retail"/>
    <n v="6760"/>
    <x v="1"/>
    <x v="2"/>
    <x v="0"/>
    <x v="1"/>
  </r>
  <r>
    <x v="7"/>
    <x v="0"/>
    <s v="Marasa Matrouh"/>
    <s v="Retail"/>
    <n v="9817"/>
    <x v="4"/>
    <x v="2"/>
    <x v="3"/>
    <x v="9"/>
  </r>
  <r>
    <x v="7"/>
    <x v="0"/>
    <s v="Mohandeseen"/>
    <s v="Retail"/>
    <n v="11820"/>
    <x v="4"/>
    <x v="2"/>
    <x v="0"/>
    <x v="1"/>
  </r>
  <r>
    <x v="7"/>
    <x v="0"/>
    <s v="Nasr City"/>
    <s v="Retail"/>
    <n v="5284"/>
    <x v="4"/>
    <x v="2"/>
    <x v="0"/>
    <x v="0"/>
  </r>
  <r>
    <x v="7"/>
    <x v="0"/>
    <s v="San Stefano"/>
    <s v="Retail"/>
    <n v="11988"/>
    <x v="4"/>
    <x v="2"/>
    <x v="3"/>
    <x v="6"/>
  </r>
  <r>
    <x v="7"/>
    <x v="0"/>
    <s v="Sh. Zaied"/>
    <s v="Retail"/>
    <n v="8895"/>
    <x v="4"/>
    <x v="2"/>
    <x v="0"/>
    <x v="1"/>
  </r>
  <r>
    <x v="7"/>
    <x v="0"/>
    <s v="Tanata"/>
    <s v="Retail"/>
    <n v="6114"/>
    <x v="1"/>
    <x v="2"/>
    <x v="2"/>
    <x v="7"/>
  </r>
  <r>
    <x v="7"/>
    <x v="1"/>
    <s v="HQ"/>
    <s v="Finance"/>
    <n v="1250"/>
    <x v="0"/>
    <x v="0"/>
    <x v="0"/>
    <x v="0"/>
  </r>
  <r>
    <x v="7"/>
    <x v="1"/>
    <s v="Geser Suez"/>
    <s v="Sales"/>
    <n v="1250"/>
    <x v="1"/>
    <x v="1"/>
    <x v="0"/>
    <x v="0"/>
  </r>
  <r>
    <x v="7"/>
    <x v="1"/>
    <s v="Haram"/>
    <s v="Sales"/>
    <n v="1250"/>
    <x v="1"/>
    <x v="1"/>
    <x v="0"/>
    <x v="1"/>
  </r>
  <r>
    <x v="7"/>
    <x v="1"/>
    <s v="Luxor"/>
    <s v="Sales"/>
    <n v="1250"/>
    <x v="1"/>
    <x v="1"/>
    <x v="1"/>
    <x v="2"/>
  </r>
  <r>
    <x v="7"/>
    <x v="1"/>
    <s v="Mansoura"/>
    <s v="Sales"/>
    <n v="1250"/>
    <x v="1"/>
    <x v="1"/>
    <x v="2"/>
    <x v="3"/>
  </r>
  <r>
    <x v="7"/>
    <x v="1"/>
    <s v="Menia"/>
    <s v="Sales"/>
    <n v="1250"/>
    <x v="1"/>
    <x v="1"/>
    <x v="1"/>
    <x v="4"/>
  </r>
  <r>
    <x v="7"/>
    <x v="1"/>
    <s v="Mokattam"/>
    <s v="Sales"/>
    <n v="1250"/>
    <x v="1"/>
    <x v="1"/>
    <x v="0"/>
    <x v="0"/>
  </r>
  <r>
    <x v="7"/>
    <x v="1"/>
    <s v="Zagazig"/>
    <s v="Sales"/>
    <n v="1250"/>
    <x v="1"/>
    <x v="1"/>
    <x v="2"/>
    <x v="5"/>
  </r>
  <r>
    <x v="7"/>
    <x v="1"/>
    <s v="Agouza"/>
    <s v="Retail"/>
    <n v="1250"/>
    <x v="2"/>
    <x v="2"/>
    <x v="0"/>
    <x v="1"/>
  </r>
  <r>
    <x v="7"/>
    <x v="1"/>
    <s v="Dokki"/>
    <s v="Retail"/>
    <n v="1250"/>
    <x v="2"/>
    <x v="2"/>
    <x v="0"/>
    <x v="1"/>
  </r>
  <r>
    <x v="7"/>
    <x v="1"/>
    <s v="El Raml"/>
    <s v="Retail"/>
    <n v="1250"/>
    <x v="2"/>
    <x v="2"/>
    <x v="3"/>
    <x v="6"/>
  </r>
  <r>
    <x v="7"/>
    <x v="1"/>
    <s v="Faisal"/>
    <s v="Retail"/>
    <n v="1250"/>
    <x v="2"/>
    <x v="2"/>
    <x v="0"/>
    <x v="1"/>
  </r>
  <r>
    <x v="7"/>
    <x v="1"/>
    <s v="Giza"/>
    <s v="Retail"/>
    <n v="1250"/>
    <x v="1"/>
    <x v="2"/>
    <x v="0"/>
    <x v="1"/>
  </r>
  <r>
    <x v="7"/>
    <x v="1"/>
    <s v="Maddi"/>
    <s v="Retail"/>
    <n v="1250"/>
    <x v="2"/>
    <x v="2"/>
    <x v="0"/>
    <x v="0"/>
  </r>
  <r>
    <x v="7"/>
    <x v="1"/>
    <s v="Nozha"/>
    <s v="Retail"/>
    <n v="1250"/>
    <x v="2"/>
    <x v="2"/>
    <x v="0"/>
    <x v="0"/>
  </r>
  <r>
    <x v="7"/>
    <x v="1"/>
    <s v="Zamalek"/>
    <s v="Retail"/>
    <n v="1250"/>
    <x v="2"/>
    <x v="2"/>
    <x v="0"/>
    <x v="1"/>
  </r>
  <r>
    <x v="7"/>
    <x v="1"/>
    <s v="15 May"/>
    <s v="Retail"/>
    <n v="1250"/>
    <x v="3"/>
    <x v="2"/>
    <x v="0"/>
    <x v="0"/>
  </r>
  <r>
    <x v="7"/>
    <x v="1"/>
    <s v="El Rehab"/>
    <s v="Retail"/>
    <n v="1250"/>
    <x v="3"/>
    <x v="2"/>
    <x v="0"/>
    <x v="0"/>
  </r>
  <r>
    <x v="7"/>
    <x v="1"/>
    <s v="El-Mahalla"/>
    <s v="Retail"/>
    <n v="1250"/>
    <x v="3"/>
    <x v="2"/>
    <x v="2"/>
    <x v="7"/>
  </r>
  <r>
    <x v="7"/>
    <x v="1"/>
    <s v="Loran"/>
    <s v="Retail"/>
    <n v="1250"/>
    <x v="3"/>
    <x v="2"/>
    <x v="3"/>
    <x v="6"/>
  </r>
  <r>
    <x v="7"/>
    <x v="1"/>
    <s v="New Cairo"/>
    <s v="Retail"/>
    <n v="1250"/>
    <x v="3"/>
    <x v="2"/>
    <x v="0"/>
    <x v="0"/>
  </r>
  <r>
    <x v="7"/>
    <x v="1"/>
    <s v="Smouha"/>
    <s v="Retail"/>
    <n v="1250"/>
    <x v="3"/>
    <x v="2"/>
    <x v="3"/>
    <x v="6"/>
  </r>
  <r>
    <x v="7"/>
    <x v="1"/>
    <s v="Agamy"/>
    <s v="Retail"/>
    <n v="1250"/>
    <x v="1"/>
    <x v="2"/>
    <x v="3"/>
    <x v="6"/>
  </r>
  <r>
    <x v="7"/>
    <x v="1"/>
    <s v="Ain Shams"/>
    <s v="Retail"/>
    <n v="1250"/>
    <x v="4"/>
    <x v="2"/>
    <x v="0"/>
    <x v="0"/>
  </r>
  <r>
    <x v="7"/>
    <x v="1"/>
    <s v="Assuit"/>
    <s v="Retail"/>
    <n v="1250"/>
    <x v="1"/>
    <x v="2"/>
    <x v="1"/>
    <x v="8"/>
  </r>
  <r>
    <x v="7"/>
    <x v="1"/>
    <s v="Embaba"/>
    <s v="Retail"/>
    <n v="1250"/>
    <x v="1"/>
    <x v="2"/>
    <x v="0"/>
    <x v="1"/>
  </r>
  <r>
    <x v="7"/>
    <x v="1"/>
    <s v="Marasa Matrouh"/>
    <s v="Retail"/>
    <n v="1250"/>
    <x v="4"/>
    <x v="2"/>
    <x v="3"/>
    <x v="9"/>
  </r>
  <r>
    <x v="7"/>
    <x v="1"/>
    <s v="Mohandeseen"/>
    <s v="Retail"/>
    <n v="1250"/>
    <x v="4"/>
    <x v="2"/>
    <x v="0"/>
    <x v="1"/>
  </r>
  <r>
    <x v="7"/>
    <x v="1"/>
    <s v="Nasr City"/>
    <s v="Retail"/>
    <n v="1250"/>
    <x v="4"/>
    <x v="2"/>
    <x v="0"/>
    <x v="0"/>
  </r>
  <r>
    <x v="7"/>
    <x v="1"/>
    <s v="San Stefano"/>
    <s v="Retail"/>
    <n v="1250"/>
    <x v="4"/>
    <x v="2"/>
    <x v="3"/>
    <x v="6"/>
  </r>
  <r>
    <x v="7"/>
    <x v="1"/>
    <s v="Sh. Zaied"/>
    <s v="Retail"/>
    <n v="1250"/>
    <x v="4"/>
    <x v="2"/>
    <x v="0"/>
    <x v="1"/>
  </r>
  <r>
    <x v="7"/>
    <x v="1"/>
    <s v="Tanata"/>
    <s v="Retail"/>
    <n v="1250"/>
    <x v="1"/>
    <x v="2"/>
    <x v="2"/>
    <x v="7"/>
  </r>
  <r>
    <x v="7"/>
    <x v="2"/>
    <s v="Agouza"/>
    <s v="Retail"/>
    <n v="1165.8"/>
    <x v="2"/>
    <x v="2"/>
    <x v="0"/>
    <x v="1"/>
  </r>
  <r>
    <x v="7"/>
    <x v="2"/>
    <s v="Dokki"/>
    <s v="Retail"/>
    <n v="1067.1000000000001"/>
    <x v="2"/>
    <x v="2"/>
    <x v="0"/>
    <x v="1"/>
  </r>
  <r>
    <x v="7"/>
    <x v="2"/>
    <s v="El Raml"/>
    <s v="Retail"/>
    <n v="1158.2"/>
    <x v="2"/>
    <x v="2"/>
    <x v="3"/>
    <x v="6"/>
  </r>
  <r>
    <x v="7"/>
    <x v="2"/>
    <s v="Faisal"/>
    <s v="Retail"/>
    <n v="615.1"/>
    <x v="2"/>
    <x v="2"/>
    <x v="0"/>
    <x v="1"/>
  </r>
  <r>
    <x v="7"/>
    <x v="2"/>
    <s v="Giza"/>
    <s v="Retail"/>
    <n v="1125.2"/>
    <x v="1"/>
    <x v="2"/>
    <x v="0"/>
    <x v="1"/>
  </r>
  <r>
    <x v="7"/>
    <x v="2"/>
    <s v="Maddi"/>
    <s v="Retail"/>
    <n v="997"/>
    <x v="2"/>
    <x v="2"/>
    <x v="0"/>
    <x v="0"/>
  </r>
  <r>
    <x v="7"/>
    <x v="2"/>
    <s v="Nozha"/>
    <s v="Retail"/>
    <n v="969.7"/>
    <x v="2"/>
    <x v="2"/>
    <x v="0"/>
    <x v="0"/>
  </r>
  <r>
    <x v="7"/>
    <x v="2"/>
    <s v="Zamalek"/>
    <s v="Retail"/>
    <n v="680.2"/>
    <x v="2"/>
    <x v="2"/>
    <x v="0"/>
    <x v="1"/>
  </r>
  <r>
    <x v="7"/>
    <x v="2"/>
    <s v="15 May"/>
    <s v="Retail"/>
    <n v="538.1"/>
    <x v="3"/>
    <x v="2"/>
    <x v="0"/>
    <x v="0"/>
  </r>
  <r>
    <x v="7"/>
    <x v="2"/>
    <s v="El Rehab"/>
    <s v="Retail"/>
    <n v="868.40000000000009"/>
    <x v="3"/>
    <x v="2"/>
    <x v="0"/>
    <x v="0"/>
  </r>
  <r>
    <x v="7"/>
    <x v="2"/>
    <s v="El-Mahalla"/>
    <s v="Retail"/>
    <n v="783.1"/>
    <x v="3"/>
    <x v="2"/>
    <x v="2"/>
    <x v="7"/>
  </r>
  <r>
    <x v="7"/>
    <x v="2"/>
    <s v="Loran"/>
    <s v="Retail"/>
    <n v="752.2"/>
    <x v="3"/>
    <x v="2"/>
    <x v="3"/>
    <x v="6"/>
  </r>
  <r>
    <x v="7"/>
    <x v="2"/>
    <s v="New Cairo"/>
    <s v="Retail"/>
    <n v="707.30000000000007"/>
    <x v="3"/>
    <x v="2"/>
    <x v="0"/>
    <x v="0"/>
  </r>
  <r>
    <x v="7"/>
    <x v="2"/>
    <s v="Smouha"/>
    <s v="Retail"/>
    <n v="970.2"/>
    <x v="3"/>
    <x v="2"/>
    <x v="3"/>
    <x v="6"/>
  </r>
  <r>
    <x v="7"/>
    <x v="2"/>
    <s v="Agamy"/>
    <s v="Retail"/>
    <n v="843.2"/>
    <x v="1"/>
    <x v="2"/>
    <x v="3"/>
    <x v="6"/>
  </r>
  <r>
    <x v="7"/>
    <x v="2"/>
    <s v="Ain Shams"/>
    <s v="Retail"/>
    <n v="797.30000000000007"/>
    <x v="4"/>
    <x v="2"/>
    <x v="0"/>
    <x v="0"/>
  </r>
  <r>
    <x v="7"/>
    <x v="2"/>
    <s v="Assuit"/>
    <s v="Retail"/>
    <n v="1088"/>
    <x v="1"/>
    <x v="2"/>
    <x v="1"/>
    <x v="8"/>
  </r>
  <r>
    <x v="7"/>
    <x v="2"/>
    <s v="Embaba"/>
    <s v="Retail"/>
    <n v="581.80000000000007"/>
    <x v="1"/>
    <x v="2"/>
    <x v="0"/>
    <x v="1"/>
  </r>
  <r>
    <x v="7"/>
    <x v="2"/>
    <s v="Marasa Matrouh"/>
    <s v="Retail"/>
    <n v="672.1"/>
    <x v="4"/>
    <x v="2"/>
    <x v="3"/>
    <x v="9"/>
  </r>
  <r>
    <x v="7"/>
    <x v="2"/>
    <s v="Mohandeseen"/>
    <s v="Retail"/>
    <n v="513.9"/>
    <x v="4"/>
    <x v="2"/>
    <x v="0"/>
    <x v="1"/>
  </r>
  <r>
    <x v="7"/>
    <x v="2"/>
    <s v="Nasr City"/>
    <s v="Retail"/>
    <n v="682.30000000000007"/>
    <x v="4"/>
    <x v="2"/>
    <x v="0"/>
    <x v="0"/>
  </r>
  <r>
    <x v="7"/>
    <x v="2"/>
    <s v="San Stefano"/>
    <s v="Retail"/>
    <n v="926.30000000000007"/>
    <x v="4"/>
    <x v="2"/>
    <x v="3"/>
    <x v="6"/>
  </r>
  <r>
    <x v="7"/>
    <x v="2"/>
    <s v="Sh. Zaied"/>
    <s v="Retail"/>
    <n v="1050.7"/>
    <x v="4"/>
    <x v="2"/>
    <x v="0"/>
    <x v="1"/>
  </r>
  <r>
    <x v="7"/>
    <x v="2"/>
    <s v="Tanata"/>
    <s v="Retail"/>
    <n v="822.30000000000007"/>
    <x v="1"/>
    <x v="2"/>
    <x v="2"/>
    <x v="7"/>
  </r>
  <r>
    <x v="7"/>
    <x v="3"/>
    <s v="HQ"/>
    <s v="Finance"/>
    <n v="8529.6"/>
    <x v="0"/>
    <x v="0"/>
    <x v="0"/>
    <x v="0"/>
  </r>
  <r>
    <x v="7"/>
    <x v="3"/>
    <s v="Geser Suez"/>
    <s v="Sales"/>
    <n v="1479.4"/>
    <x v="1"/>
    <x v="1"/>
    <x v="0"/>
    <x v="0"/>
  </r>
  <r>
    <x v="7"/>
    <x v="3"/>
    <s v="Haram"/>
    <s v="Sales"/>
    <n v="2144"/>
    <x v="1"/>
    <x v="1"/>
    <x v="0"/>
    <x v="1"/>
  </r>
  <r>
    <x v="7"/>
    <x v="3"/>
    <s v="Luxor"/>
    <s v="Sales"/>
    <n v="1715.8000000000002"/>
    <x v="1"/>
    <x v="1"/>
    <x v="1"/>
    <x v="2"/>
  </r>
  <r>
    <x v="7"/>
    <x v="3"/>
    <s v="Mansoura"/>
    <s v="Sales"/>
    <n v="2657.8"/>
    <x v="1"/>
    <x v="1"/>
    <x v="2"/>
    <x v="3"/>
  </r>
  <r>
    <x v="7"/>
    <x v="3"/>
    <s v="Menia"/>
    <s v="Sales"/>
    <n v="1241"/>
    <x v="1"/>
    <x v="1"/>
    <x v="1"/>
    <x v="4"/>
  </r>
  <r>
    <x v="7"/>
    <x v="3"/>
    <s v="Mokattam"/>
    <s v="Sales"/>
    <n v="2372.4"/>
    <x v="1"/>
    <x v="1"/>
    <x v="0"/>
    <x v="0"/>
  </r>
  <r>
    <x v="7"/>
    <x v="3"/>
    <s v="Zagazig"/>
    <s v="Sales"/>
    <n v="1510.6000000000001"/>
    <x v="1"/>
    <x v="1"/>
    <x v="2"/>
    <x v="5"/>
  </r>
  <r>
    <x v="7"/>
    <x v="3"/>
    <s v="Agouza"/>
    <s v="Retail"/>
    <n v="1556.2"/>
    <x v="2"/>
    <x v="2"/>
    <x v="0"/>
    <x v="1"/>
  </r>
  <r>
    <x v="7"/>
    <x v="3"/>
    <s v="Dokki"/>
    <s v="Retail"/>
    <n v="1761"/>
    <x v="2"/>
    <x v="2"/>
    <x v="0"/>
    <x v="1"/>
  </r>
  <r>
    <x v="7"/>
    <x v="3"/>
    <s v="El Raml"/>
    <s v="Retail"/>
    <n v="2485.6000000000004"/>
    <x v="2"/>
    <x v="2"/>
    <x v="3"/>
    <x v="6"/>
  </r>
  <r>
    <x v="7"/>
    <x v="3"/>
    <s v="Faisal"/>
    <s v="Retail"/>
    <n v="1143.8"/>
    <x v="2"/>
    <x v="2"/>
    <x v="0"/>
    <x v="1"/>
  </r>
  <r>
    <x v="7"/>
    <x v="3"/>
    <s v="Giza"/>
    <s v="Retail"/>
    <n v="1290.2"/>
    <x v="1"/>
    <x v="2"/>
    <x v="0"/>
    <x v="1"/>
  </r>
  <r>
    <x v="7"/>
    <x v="3"/>
    <s v="Maddi"/>
    <s v="Retail"/>
    <n v="1773.8000000000002"/>
    <x v="2"/>
    <x v="2"/>
    <x v="0"/>
    <x v="0"/>
  </r>
  <r>
    <x v="7"/>
    <x v="3"/>
    <s v="Nozha"/>
    <s v="Retail"/>
    <n v="2492.6000000000004"/>
    <x v="2"/>
    <x v="2"/>
    <x v="0"/>
    <x v="0"/>
  </r>
  <r>
    <x v="7"/>
    <x v="3"/>
    <s v="Zamalek"/>
    <s v="Retail"/>
    <n v="1627.6000000000001"/>
    <x v="2"/>
    <x v="2"/>
    <x v="0"/>
    <x v="1"/>
  </r>
  <r>
    <x v="7"/>
    <x v="3"/>
    <s v="15 May"/>
    <s v="Retail"/>
    <n v="1974.2"/>
    <x v="3"/>
    <x v="2"/>
    <x v="0"/>
    <x v="0"/>
  </r>
  <r>
    <x v="7"/>
    <x v="3"/>
    <s v="El Rehab"/>
    <s v="Retail"/>
    <n v="1620.8000000000002"/>
    <x v="3"/>
    <x v="2"/>
    <x v="0"/>
    <x v="0"/>
  </r>
  <r>
    <x v="7"/>
    <x v="3"/>
    <s v="El-Mahalla"/>
    <s v="Retail"/>
    <n v="1444.8000000000002"/>
    <x v="3"/>
    <x v="2"/>
    <x v="2"/>
    <x v="7"/>
  </r>
  <r>
    <x v="7"/>
    <x v="3"/>
    <s v="Loran"/>
    <s v="Retail"/>
    <n v="1976"/>
    <x v="3"/>
    <x v="2"/>
    <x v="3"/>
    <x v="6"/>
  </r>
  <r>
    <x v="7"/>
    <x v="3"/>
    <s v="New Cairo"/>
    <s v="Retail"/>
    <n v="1110.8"/>
    <x v="3"/>
    <x v="2"/>
    <x v="0"/>
    <x v="0"/>
  </r>
  <r>
    <x v="7"/>
    <x v="3"/>
    <s v="Smouha"/>
    <s v="Retail"/>
    <n v="2389.8000000000002"/>
    <x v="3"/>
    <x v="2"/>
    <x v="3"/>
    <x v="6"/>
  </r>
  <r>
    <x v="7"/>
    <x v="3"/>
    <s v="Agamy"/>
    <s v="Retail"/>
    <n v="1524.4"/>
    <x v="1"/>
    <x v="2"/>
    <x v="3"/>
    <x v="6"/>
  </r>
  <r>
    <x v="7"/>
    <x v="3"/>
    <s v="Ain Shams"/>
    <s v="Retail"/>
    <n v="1580"/>
    <x v="4"/>
    <x v="2"/>
    <x v="0"/>
    <x v="0"/>
  </r>
  <r>
    <x v="7"/>
    <x v="3"/>
    <s v="Assuit"/>
    <s v="Retail"/>
    <n v="2150.6"/>
    <x v="1"/>
    <x v="2"/>
    <x v="1"/>
    <x v="8"/>
  </r>
  <r>
    <x v="7"/>
    <x v="3"/>
    <s v="Embaba"/>
    <s v="Retail"/>
    <n v="1592.8000000000002"/>
    <x v="1"/>
    <x v="2"/>
    <x v="0"/>
    <x v="1"/>
  </r>
  <r>
    <x v="7"/>
    <x v="3"/>
    <s v="Marasa Matrouh"/>
    <s v="Retail"/>
    <n v="1189.2"/>
    <x v="4"/>
    <x v="2"/>
    <x v="3"/>
    <x v="9"/>
  </r>
  <r>
    <x v="7"/>
    <x v="3"/>
    <s v="Mohandeseen"/>
    <s v="Retail"/>
    <n v="1603"/>
    <x v="4"/>
    <x v="2"/>
    <x v="0"/>
    <x v="1"/>
  </r>
  <r>
    <x v="7"/>
    <x v="3"/>
    <s v="Nasr City"/>
    <s v="Retail"/>
    <n v="1630.6000000000001"/>
    <x v="4"/>
    <x v="2"/>
    <x v="0"/>
    <x v="0"/>
  </r>
  <r>
    <x v="7"/>
    <x v="3"/>
    <s v="San Stefano"/>
    <s v="Retail"/>
    <n v="1845.8000000000002"/>
    <x v="4"/>
    <x v="2"/>
    <x v="3"/>
    <x v="6"/>
  </r>
  <r>
    <x v="7"/>
    <x v="3"/>
    <s v="Sh. Zaied"/>
    <s v="Retail"/>
    <n v="2386"/>
    <x v="4"/>
    <x v="2"/>
    <x v="0"/>
    <x v="1"/>
  </r>
  <r>
    <x v="7"/>
    <x v="3"/>
    <s v="Tanata"/>
    <s v="Retail"/>
    <n v="2206.4"/>
    <x v="1"/>
    <x v="2"/>
    <x v="2"/>
    <x v="7"/>
  </r>
  <r>
    <x v="7"/>
    <x v="0"/>
    <s v="HQ"/>
    <s v="Accounting"/>
    <n v="7106"/>
    <x v="0"/>
    <x v="3"/>
    <x v="0"/>
    <x v="0"/>
  </r>
  <r>
    <x v="7"/>
    <x v="1"/>
    <s v="HQ"/>
    <s v="Accounting"/>
    <n v="1250"/>
    <x v="0"/>
    <x v="3"/>
    <x v="0"/>
    <x v="0"/>
  </r>
  <r>
    <x v="7"/>
    <x v="3"/>
    <s v="HQ"/>
    <s v="Accounting"/>
    <n v="1288.6000000000001"/>
    <x v="0"/>
    <x v="3"/>
    <x v="0"/>
    <x v="0"/>
  </r>
  <r>
    <x v="7"/>
    <x v="0"/>
    <s v="HQ"/>
    <s v="HR"/>
    <n v="5956"/>
    <x v="0"/>
    <x v="4"/>
    <x v="0"/>
    <x v="0"/>
  </r>
  <r>
    <x v="7"/>
    <x v="1"/>
    <s v="HQ"/>
    <s v="HR"/>
    <n v="1250"/>
    <x v="0"/>
    <x v="4"/>
    <x v="0"/>
    <x v="0"/>
  </r>
  <r>
    <x v="7"/>
    <x v="3"/>
    <s v="HQ"/>
    <s v="HR"/>
    <n v="1438"/>
    <x v="0"/>
    <x v="4"/>
    <x v="0"/>
    <x v="0"/>
  </r>
  <r>
    <x v="7"/>
    <x v="0"/>
    <s v="HQ"/>
    <s v="Retail"/>
    <n v="6954"/>
    <x v="0"/>
    <x v="2"/>
    <x v="0"/>
    <x v="0"/>
  </r>
  <r>
    <x v="7"/>
    <x v="1"/>
    <s v="HQ"/>
    <s v="Retail"/>
    <n v="1250"/>
    <x v="0"/>
    <x v="2"/>
    <x v="0"/>
    <x v="0"/>
  </r>
  <r>
    <x v="7"/>
    <x v="2"/>
    <s v="HQ"/>
    <s v="Retail"/>
    <n v="833.30000000000007"/>
    <x v="0"/>
    <x v="2"/>
    <x v="0"/>
    <x v="0"/>
  </r>
  <r>
    <x v="7"/>
    <x v="3"/>
    <s v="HQ"/>
    <s v="Retail"/>
    <n v="1765.8000000000002"/>
    <x v="0"/>
    <x v="2"/>
    <x v="0"/>
    <x v="0"/>
  </r>
  <r>
    <x v="7"/>
    <x v="0"/>
    <s v="HQ"/>
    <s v="Sales"/>
    <n v="13980"/>
    <x v="0"/>
    <x v="1"/>
    <x v="0"/>
    <x v="0"/>
  </r>
  <r>
    <x v="7"/>
    <x v="1"/>
    <s v="HQ"/>
    <s v="Sales"/>
    <n v="1250"/>
    <x v="0"/>
    <x v="1"/>
    <x v="0"/>
    <x v="0"/>
  </r>
  <r>
    <x v="7"/>
    <x v="3"/>
    <s v="HQ"/>
    <s v="Sales"/>
    <n v="1789.6000000000001"/>
    <x v="0"/>
    <x v="1"/>
    <x v="0"/>
    <x v="0"/>
  </r>
  <r>
    <x v="7"/>
    <x v="0"/>
    <s v="HQ"/>
    <s v="Legal"/>
    <n v="4074"/>
    <x v="0"/>
    <x v="5"/>
    <x v="0"/>
    <x v="0"/>
  </r>
  <r>
    <x v="7"/>
    <x v="1"/>
    <s v="HQ"/>
    <s v="Legal"/>
    <n v="1250"/>
    <x v="0"/>
    <x v="5"/>
    <x v="0"/>
    <x v="0"/>
  </r>
  <r>
    <x v="7"/>
    <x v="3"/>
    <s v="HQ"/>
    <s v="Legal"/>
    <n v="952.6"/>
    <x v="0"/>
    <x v="5"/>
    <x v="0"/>
    <x v="0"/>
  </r>
  <r>
    <x v="7"/>
    <x v="0"/>
    <s v="HQ"/>
    <s v="Admin"/>
    <n v="6799"/>
    <x v="0"/>
    <x v="6"/>
    <x v="0"/>
    <x v="0"/>
  </r>
  <r>
    <x v="7"/>
    <x v="1"/>
    <s v="HQ"/>
    <s v="Admin"/>
    <n v="1250"/>
    <x v="0"/>
    <x v="6"/>
    <x v="0"/>
    <x v="0"/>
  </r>
  <r>
    <x v="7"/>
    <x v="3"/>
    <s v="HQ"/>
    <s v="Admin"/>
    <n v="1245.8000000000002"/>
    <x v="0"/>
    <x v="6"/>
    <x v="0"/>
    <x v="0"/>
  </r>
  <r>
    <x v="7"/>
    <x v="0"/>
    <s v="HQ"/>
    <s v="Logistics"/>
    <n v="6839"/>
    <x v="0"/>
    <x v="7"/>
    <x v="0"/>
    <x v="0"/>
  </r>
  <r>
    <x v="7"/>
    <x v="1"/>
    <s v="HQ"/>
    <s v="Logistics"/>
    <n v="1250"/>
    <x v="0"/>
    <x v="7"/>
    <x v="0"/>
    <x v="0"/>
  </r>
  <r>
    <x v="7"/>
    <x v="3"/>
    <s v="HQ"/>
    <s v="Logistics"/>
    <n v="1550.8000000000002"/>
    <x v="0"/>
    <x v="7"/>
    <x v="0"/>
    <x v="0"/>
  </r>
  <r>
    <x v="7"/>
    <x v="0"/>
    <s v="HQ"/>
    <s v="Board"/>
    <n v="59155"/>
    <x v="0"/>
    <x v="8"/>
    <x v="0"/>
    <x v="0"/>
  </r>
  <r>
    <x v="7"/>
    <x v="1"/>
    <s v="HQ"/>
    <s v="Board"/>
    <n v="1250"/>
    <x v="0"/>
    <x v="8"/>
    <x v="0"/>
    <x v="0"/>
  </r>
  <r>
    <x v="7"/>
    <x v="3"/>
    <s v="HQ"/>
    <s v="Board"/>
    <n v="14880"/>
    <x v="0"/>
    <x v="8"/>
    <x v="0"/>
    <x v="0"/>
  </r>
  <r>
    <x v="7"/>
    <x v="0"/>
    <s v="HQ"/>
    <s v="After Sales"/>
    <n v="4593"/>
    <x v="0"/>
    <x v="9"/>
    <x v="0"/>
    <x v="0"/>
  </r>
  <r>
    <x v="7"/>
    <x v="1"/>
    <s v="HQ"/>
    <s v="After Sales"/>
    <n v="1250"/>
    <x v="0"/>
    <x v="9"/>
    <x v="0"/>
    <x v="0"/>
  </r>
  <r>
    <x v="7"/>
    <x v="3"/>
    <s v="HQ"/>
    <s v="After Sales"/>
    <n v="1426"/>
    <x v="0"/>
    <x v="9"/>
    <x v="0"/>
    <x v="0"/>
  </r>
  <r>
    <x v="7"/>
    <x v="0"/>
    <s v="HQ"/>
    <s v="IT"/>
    <n v="7856"/>
    <x v="0"/>
    <x v="10"/>
    <x v="0"/>
    <x v="0"/>
  </r>
  <r>
    <x v="7"/>
    <x v="1"/>
    <s v="HQ"/>
    <s v="IT"/>
    <n v="1250"/>
    <x v="0"/>
    <x v="10"/>
    <x v="0"/>
    <x v="0"/>
  </r>
  <r>
    <x v="7"/>
    <x v="3"/>
    <s v="HQ"/>
    <s v="IT"/>
    <n v="1005"/>
    <x v="0"/>
    <x v="10"/>
    <x v="0"/>
    <x v="0"/>
  </r>
  <r>
    <x v="7"/>
    <x v="0"/>
    <s v="Geser Suez"/>
    <s v="Accounting"/>
    <n v="3245"/>
    <x v="1"/>
    <x v="3"/>
    <x v="0"/>
    <x v="0"/>
  </r>
  <r>
    <x v="7"/>
    <x v="0"/>
    <s v="Geser Suez"/>
    <s v="Admin"/>
    <n v="4193"/>
    <x v="1"/>
    <x v="6"/>
    <x v="0"/>
    <x v="0"/>
  </r>
  <r>
    <x v="7"/>
    <x v="0"/>
    <s v="Haram"/>
    <s v="Accounting"/>
    <n v="3997"/>
    <x v="1"/>
    <x v="3"/>
    <x v="0"/>
    <x v="1"/>
  </r>
  <r>
    <x v="7"/>
    <x v="0"/>
    <s v="Haram"/>
    <s v="Admin"/>
    <n v="3448"/>
    <x v="1"/>
    <x v="6"/>
    <x v="0"/>
    <x v="1"/>
  </r>
  <r>
    <x v="7"/>
    <x v="0"/>
    <s v="Luxor"/>
    <s v="Accounting"/>
    <n v="2506"/>
    <x v="1"/>
    <x v="3"/>
    <x v="1"/>
    <x v="2"/>
  </r>
  <r>
    <x v="7"/>
    <x v="0"/>
    <s v="Luxor"/>
    <s v="Admin"/>
    <n v="2781"/>
    <x v="1"/>
    <x v="6"/>
    <x v="1"/>
    <x v="2"/>
  </r>
  <r>
    <x v="7"/>
    <x v="0"/>
    <s v="Mansoura"/>
    <s v="Accounting"/>
    <n v="2606"/>
    <x v="1"/>
    <x v="3"/>
    <x v="2"/>
    <x v="3"/>
  </r>
  <r>
    <x v="7"/>
    <x v="0"/>
    <s v="Mansoura"/>
    <s v="Admin"/>
    <n v="4314"/>
    <x v="1"/>
    <x v="6"/>
    <x v="2"/>
    <x v="3"/>
  </r>
  <r>
    <x v="7"/>
    <x v="0"/>
    <s v="Menia"/>
    <s v="Accounting"/>
    <n v="4442"/>
    <x v="1"/>
    <x v="3"/>
    <x v="1"/>
    <x v="4"/>
  </r>
  <r>
    <x v="7"/>
    <x v="0"/>
    <s v="Menia"/>
    <s v="Admin"/>
    <n v="2606"/>
    <x v="1"/>
    <x v="6"/>
    <x v="1"/>
    <x v="4"/>
  </r>
  <r>
    <x v="7"/>
    <x v="0"/>
    <s v="Mokattam"/>
    <s v="Accounting"/>
    <n v="3890"/>
    <x v="1"/>
    <x v="3"/>
    <x v="0"/>
    <x v="0"/>
  </r>
  <r>
    <x v="7"/>
    <x v="0"/>
    <s v="Mokattam"/>
    <s v="Admin"/>
    <n v="3266"/>
    <x v="1"/>
    <x v="6"/>
    <x v="0"/>
    <x v="0"/>
  </r>
  <r>
    <x v="7"/>
    <x v="0"/>
    <s v="Zagazig"/>
    <s v="Accounting"/>
    <n v="2852"/>
    <x v="1"/>
    <x v="3"/>
    <x v="2"/>
    <x v="5"/>
  </r>
  <r>
    <x v="7"/>
    <x v="0"/>
    <s v="Zagazig"/>
    <s v="Admin"/>
    <n v="4097"/>
    <x v="1"/>
    <x v="6"/>
    <x v="2"/>
    <x v="5"/>
  </r>
  <r>
    <x v="7"/>
    <x v="1"/>
    <s v="Geser Suez"/>
    <s v="Accounting"/>
    <n v="4400"/>
    <x v="1"/>
    <x v="3"/>
    <x v="0"/>
    <x v="0"/>
  </r>
  <r>
    <x v="7"/>
    <x v="1"/>
    <s v="Geser Suez"/>
    <s v="Admin"/>
    <n v="2841"/>
    <x v="1"/>
    <x v="6"/>
    <x v="0"/>
    <x v="0"/>
  </r>
  <r>
    <x v="7"/>
    <x v="1"/>
    <s v="Haram"/>
    <s v="Accounting"/>
    <n v="3480"/>
    <x v="1"/>
    <x v="3"/>
    <x v="0"/>
    <x v="1"/>
  </r>
  <r>
    <x v="7"/>
    <x v="1"/>
    <s v="Haram"/>
    <s v="Admin"/>
    <n v="2871"/>
    <x v="1"/>
    <x v="6"/>
    <x v="0"/>
    <x v="1"/>
  </r>
  <r>
    <x v="7"/>
    <x v="1"/>
    <s v="Luxor"/>
    <s v="Accounting"/>
    <n v="3533"/>
    <x v="1"/>
    <x v="3"/>
    <x v="1"/>
    <x v="2"/>
  </r>
  <r>
    <x v="7"/>
    <x v="1"/>
    <s v="Luxor"/>
    <s v="Admin"/>
    <n v="3026"/>
    <x v="1"/>
    <x v="6"/>
    <x v="1"/>
    <x v="2"/>
  </r>
  <r>
    <x v="7"/>
    <x v="1"/>
    <s v="Mansoura"/>
    <s v="Accounting"/>
    <n v="3148"/>
    <x v="1"/>
    <x v="3"/>
    <x v="2"/>
    <x v="3"/>
  </r>
  <r>
    <x v="7"/>
    <x v="1"/>
    <s v="Mansoura"/>
    <s v="Admin"/>
    <n v="4148"/>
    <x v="1"/>
    <x v="6"/>
    <x v="2"/>
    <x v="3"/>
  </r>
  <r>
    <x v="7"/>
    <x v="1"/>
    <s v="Menia"/>
    <s v="Accounting"/>
    <n v="4073"/>
    <x v="1"/>
    <x v="3"/>
    <x v="1"/>
    <x v="4"/>
  </r>
  <r>
    <x v="7"/>
    <x v="1"/>
    <s v="Menia"/>
    <s v="Admin"/>
    <n v="2987"/>
    <x v="1"/>
    <x v="6"/>
    <x v="1"/>
    <x v="4"/>
  </r>
  <r>
    <x v="7"/>
    <x v="1"/>
    <s v="Mokattam"/>
    <s v="Accounting"/>
    <n v="3302"/>
    <x v="1"/>
    <x v="3"/>
    <x v="0"/>
    <x v="0"/>
  </r>
  <r>
    <x v="7"/>
    <x v="1"/>
    <s v="Mokattam"/>
    <s v="Admin"/>
    <n v="4296"/>
    <x v="1"/>
    <x v="6"/>
    <x v="0"/>
    <x v="0"/>
  </r>
  <r>
    <x v="7"/>
    <x v="1"/>
    <s v="Zagazig"/>
    <s v="Accounting"/>
    <n v="3237"/>
    <x v="1"/>
    <x v="3"/>
    <x v="2"/>
    <x v="5"/>
  </r>
  <r>
    <x v="7"/>
    <x v="1"/>
    <s v="Zagazig"/>
    <s v="Admin"/>
    <n v="3901"/>
    <x v="1"/>
    <x v="6"/>
    <x v="2"/>
    <x v="5"/>
  </r>
  <r>
    <x v="7"/>
    <x v="2"/>
    <s v="Geser Suez"/>
    <s v="Accounting"/>
    <n v="4048"/>
    <x v="1"/>
    <x v="3"/>
    <x v="0"/>
    <x v="0"/>
  </r>
  <r>
    <x v="7"/>
    <x v="2"/>
    <s v="Geser Suez"/>
    <s v="Admin"/>
    <n v="2523"/>
    <x v="1"/>
    <x v="6"/>
    <x v="0"/>
    <x v="0"/>
  </r>
  <r>
    <x v="7"/>
    <x v="2"/>
    <s v="Haram"/>
    <s v="Accounting"/>
    <n v="3218"/>
    <x v="1"/>
    <x v="3"/>
    <x v="0"/>
    <x v="1"/>
  </r>
  <r>
    <x v="7"/>
    <x v="2"/>
    <s v="Haram"/>
    <s v="Admin"/>
    <n v="2541"/>
    <x v="1"/>
    <x v="6"/>
    <x v="0"/>
    <x v="1"/>
  </r>
  <r>
    <x v="7"/>
    <x v="2"/>
    <s v="Luxor"/>
    <s v="Accounting"/>
    <n v="2530"/>
    <x v="1"/>
    <x v="3"/>
    <x v="1"/>
    <x v="2"/>
  </r>
  <r>
    <x v="7"/>
    <x v="2"/>
    <s v="Luxor"/>
    <s v="Admin"/>
    <n v="2674"/>
    <x v="1"/>
    <x v="6"/>
    <x v="1"/>
    <x v="2"/>
  </r>
  <r>
    <x v="7"/>
    <x v="2"/>
    <s v="Mansoura"/>
    <s v="Accounting"/>
    <n v="3588"/>
    <x v="1"/>
    <x v="3"/>
    <x v="2"/>
    <x v="3"/>
  </r>
  <r>
    <x v="7"/>
    <x v="2"/>
    <s v="Mansoura"/>
    <s v="Admin"/>
    <n v="4436"/>
    <x v="1"/>
    <x v="6"/>
    <x v="2"/>
    <x v="3"/>
  </r>
  <r>
    <x v="7"/>
    <x v="2"/>
    <s v="Menia"/>
    <s v="Accounting"/>
    <n v="3963"/>
    <x v="1"/>
    <x v="3"/>
    <x v="1"/>
    <x v="4"/>
  </r>
  <r>
    <x v="7"/>
    <x v="2"/>
    <s v="Menia"/>
    <s v="Admin"/>
    <n v="3388"/>
    <x v="1"/>
    <x v="6"/>
    <x v="1"/>
    <x v="4"/>
  </r>
  <r>
    <x v="7"/>
    <x v="2"/>
    <s v="Mokattam"/>
    <s v="Accounting"/>
    <n v="2813"/>
    <x v="1"/>
    <x v="3"/>
    <x v="0"/>
    <x v="0"/>
  </r>
  <r>
    <x v="7"/>
    <x v="2"/>
    <s v="Mokattam"/>
    <s v="Admin"/>
    <n v="4019"/>
    <x v="1"/>
    <x v="6"/>
    <x v="0"/>
    <x v="0"/>
  </r>
  <r>
    <x v="7"/>
    <x v="2"/>
    <s v="Zagazig"/>
    <s v="Accounting"/>
    <n v="3897"/>
    <x v="1"/>
    <x v="3"/>
    <x v="2"/>
    <x v="5"/>
  </r>
  <r>
    <x v="7"/>
    <x v="2"/>
    <s v="Zagazig"/>
    <s v="Admin"/>
    <n v="4472"/>
    <x v="1"/>
    <x v="6"/>
    <x v="2"/>
    <x v="5"/>
  </r>
  <r>
    <x v="7"/>
    <x v="4"/>
    <s v="Geser Suez"/>
    <s v="Accounting"/>
    <n v="2591"/>
    <x v="1"/>
    <x v="3"/>
    <x v="0"/>
    <x v="0"/>
  </r>
  <r>
    <x v="7"/>
    <x v="4"/>
    <s v="Geser Suez"/>
    <s v="Admin"/>
    <n v="3854"/>
    <x v="1"/>
    <x v="6"/>
    <x v="0"/>
    <x v="0"/>
  </r>
  <r>
    <x v="7"/>
    <x v="4"/>
    <s v="Haram"/>
    <s v="Accounting"/>
    <n v="4096"/>
    <x v="1"/>
    <x v="3"/>
    <x v="0"/>
    <x v="1"/>
  </r>
  <r>
    <x v="7"/>
    <x v="4"/>
    <s v="Haram"/>
    <s v="Admin"/>
    <n v="2923"/>
    <x v="1"/>
    <x v="6"/>
    <x v="0"/>
    <x v="1"/>
  </r>
  <r>
    <x v="7"/>
    <x v="4"/>
    <s v="Luxor"/>
    <s v="Accounting"/>
    <n v="2959"/>
    <x v="1"/>
    <x v="3"/>
    <x v="1"/>
    <x v="2"/>
  </r>
  <r>
    <x v="7"/>
    <x v="4"/>
    <s v="Luxor"/>
    <s v="Admin"/>
    <n v="2988"/>
    <x v="1"/>
    <x v="6"/>
    <x v="1"/>
    <x v="2"/>
  </r>
  <r>
    <x v="7"/>
    <x v="4"/>
    <s v="Mansoura"/>
    <s v="Accounting"/>
    <n v="3390"/>
    <x v="1"/>
    <x v="3"/>
    <x v="2"/>
    <x v="3"/>
  </r>
  <r>
    <x v="7"/>
    <x v="4"/>
    <s v="Mansoura"/>
    <s v="Admin"/>
    <n v="3768"/>
    <x v="1"/>
    <x v="6"/>
    <x v="2"/>
    <x v="3"/>
  </r>
  <r>
    <x v="7"/>
    <x v="4"/>
    <s v="Menia"/>
    <s v="Accounting"/>
    <n v="3201"/>
    <x v="1"/>
    <x v="3"/>
    <x v="1"/>
    <x v="4"/>
  </r>
  <r>
    <x v="7"/>
    <x v="4"/>
    <s v="Menia"/>
    <s v="Admin"/>
    <n v="3597"/>
    <x v="1"/>
    <x v="6"/>
    <x v="1"/>
    <x v="4"/>
  </r>
  <r>
    <x v="7"/>
    <x v="4"/>
    <s v="Mokattam"/>
    <s v="Accounting"/>
    <n v="4345"/>
    <x v="1"/>
    <x v="3"/>
    <x v="0"/>
    <x v="0"/>
  </r>
  <r>
    <x v="7"/>
    <x v="4"/>
    <s v="Mokattam"/>
    <s v="Admin"/>
    <n v="4434"/>
    <x v="1"/>
    <x v="6"/>
    <x v="0"/>
    <x v="0"/>
  </r>
  <r>
    <x v="7"/>
    <x v="4"/>
    <s v="Zagazig"/>
    <s v="Accounting"/>
    <n v="4143"/>
    <x v="1"/>
    <x v="3"/>
    <x v="2"/>
    <x v="5"/>
  </r>
  <r>
    <x v="7"/>
    <x v="4"/>
    <s v="Zagazig"/>
    <s v="Admin"/>
    <n v="3084"/>
    <x v="1"/>
    <x v="6"/>
    <x v="2"/>
    <x v="5"/>
  </r>
  <r>
    <x v="7"/>
    <x v="5"/>
    <s v="Geser Suez"/>
    <s v="Accounting"/>
    <n v="3802"/>
    <x v="1"/>
    <x v="3"/>
    <x v="0"/>
    <x v="0"/>
  </r>
  <r>
    <x v="7"/>
    <x v="5"/>
    <s v="Geser Suez"/>
    <s v="Admin"/>
    <n v="2556"/>
    <x v="1"/>
    <x v="6"/>
    <x v="0"/>
    <x v="0"/>
  </r>
  <r>
    <x v="7"/>
    <x v="5"/>
    <s v="Haram"/>
    <s v="Accounting"/>
    <n v="4439"/>
    <x v="1"/>
    <x v="3"/>
    <x v="0"/>
    <x v="1"/>
  </r>
  <r>
    <x v="7"/>
    <x v="5"/>
    <s v="Haram"/>
    <s v="Admin"/>
    <n v="3323"/>
    <x v="1"/>
    <x v="6"/>
    <x v="0"/>
    <x v="1"/>
  </r>
  <r>
    <x v="7"/>
    <x v="5"/>
    <s v="Luxor"/>
    <s v="Accounting"/>
    <n v="3742"/>
    <x v="1"/>
    <x v="3"/>
    <x v="1"/>
    <x v="2"/>
  </r>
  <r>
    <x v="7"/>
    <x v="5"/>
    <s v="Luxor"/>
    <s v="Admin"/>
    <n v="3978"/>
    <x v="1"/>
    <x v="6"/>
    <x v="1"/>
    <x v="2"/>
  </r>
  <r>
    <x v="7"/>
    <x v="5"/>
    <s v="Mansoura"/>
    <s v="Accounting"/>
    <n v="3447"/>
    <x v="1"/>
    <x v="3"/>
    <x v="2"/>
    <x v="3"/>
  </r>
  <r>
    <x v="7"/>
    <x v="5"/>
    <s v="Mansoura"/>
    <s v="Admin"/>
    <n v="3896"/>
    <x v="1"/>
    <x v="6"/>
    <x v="2"/>
    <x v="3"/>
  </r>
  <r>
    <x v="7"/>
    <x v="5"/>
    <s v="Menia"/>
    <s v="Accounting"/>
    <n v="2815"/>
    <x v="1"/>
    <x v="3"/>
    <x v="1"/>
    <x v="4"/>
  </r>
  <r>
    <x v="7"/>
    <x v="5"/>
    <s v="Menia"/>
    <s v="Admin"/>
    <n v="3495"/>
    <x v="1"/>
    <x v="6"/>
    <x v="1"/>
    <x v="4"/>
  </r>
  <r>
    <x v="7"/>
    <x v="5"/>
    <s v="Mokattam"/>
    <s v="Accounting"/>
    <n v="4246"/>
    <x v="1"/>
    <x v="3"/>
    <x v="0"/>
    <x v="0"/>
  </r>
  <r>
    <x v="7"/>
    <x v="5"/>
    <s v="Mokattam"/>
    <s v="Admin"/>
    <n v="2638"/>
    <x v="1"/>
    <x v="6"/>
    <x v="0"/>
    <x v="0"/>
  </r>
  <r>
    <x v="7"/>
    <x v="5"/>
    <s v="Zagazig"/>
    <s v="Accounting"/>
    <n v="4369"/>
    <x v="1"/>
    <x v="3"/>
    <x v="2"/>
    <x v="5"/>
  </r>
  <r>
    <x v="7"/>
    <x v="5"/>
    <s v="Zagazig"/>
    <s v="Admin"/>
    <n v="2680"/>
    <x v="1"/>
    <x v="6"/>
    <x v="2"/>
    <x v="5"/>
  </r>
  <r>
    <x v="7"/>
    <x v="3"/>
    <s v="Geser Suez"/>
    <s v="Accounting"/>
    <n v="4456"/>
    <x v="1"/>
    <x v="3"/>
    <x v="0"/>
    <x v="0"/>
  </r>
  <r>
    <x v="7"/>
    <x v="3"/>
    <s v="Geser Suez"/>
    <s v="Admin"/>
    <n v="2659"/>
    <x v="1"/>
    <x v="6"/>
    <x v="0"/>
    <x v="0"/>
  </r>
  <r>
    <x v="7"/>
    <x v="3"/>
    <s v="Haram"/>
    <s v="Accounting"/>
    <n v="3415"/>
    <x v="1"/>
    <x v="3"/>
    <x v="0"/>
    <x v="1"/>
  </r>
  <r>
    <x v="7"/>
    <x v="3"/>
    <s v="Haram"/>
    <s v="Admin"/>
    <n v="3747"/>
    <x v="1"/>
    <x v="6"/>
    <x v="0"/>
    <x v="1"/>
  </r>
  <r>
    <x v="7"/>
    <x v="3"/>
    <s v="Luxor"/>
    <s v="Accounting"/>
    <n v="2797"/>
    <x v="1"/>
    <x v="3"/>
    <x v="1"/>
    <x v="2"/>
  </r>
  <r>
    <x v="7"/>
    <x v="3"/>
    <s v="Luxor"/>
    <s v="Admin"/>
    <n v="3028"/>
    <x v="1"/>
    <x v="6"/>
    <x v="1"/>
    <x v="2"/>
  </r>
  <r>
    <x v="7"/>
    <x v="3"/>
    <s v="Mansoura"/>
    <s v="Accounting"/>
    <n v="2894"/>
    <x v="1"/>
    <x v="3"/>
    <x v="2"/>
    <x v="3"/>
  </r>
  <r>
    <x v="7"/>
    <x v="3"/>
    <s v="Mansoura"/>
    <s v="Admin"/>
    <n v="4185"/>
    <x v="1"/>
    <x v="6"/>
    <x v="2"/>
    <x v="3"/>
  </r>
  <r>
    <x v="7"/>
    <x v="3"/>
    <s v="Menia"/>
    <s v="Accounting"/>
    <n v="2507"/>
    <x v="1"/>
    <x v="3"/>
    <x v="1"/>
    <x v="4"/>
  </r>
  <r>
    <x v="7"/>
    <x v="3"/>
    <s v="Menia"/>
    <s v="Admin"/>
    <n v="4088"/>
    <x v="1"/>
    <x v="6"/>
    <x v="1"/>
    <x v="4"/>
  </r>
  <r>
    <x v="7"/>
    <x v="3"/>
    <s v="Mokattam"/>
    <s v="Accounting"/>
    <n v="3656"/>
    <x v="1"/>
    <x v="3"/>
    <x v="0"/>
    <x v="0"/>
  </r>
  <r>
    <x v="7"/>
    <x v="3"/>
    <s v="Mokattam"/>
    <s v="Admin"/>
    <n v="4480"/>
    <x v="1"/>
    <x v="6"/>
    <x v="0"/>
    <x v="0"/>
  </r>
  <r>
    <x v="7"/>
    <x v="3"/>
    <s v="Zagazig"/>
    <s v="Accounting"/>
    <n v="4284"/>
    <x v="1"/>
    <x v="3"/>
    <x v="2"/>
    <x v="5"/>
  </r>
  <r>
    <x v="7"/>
    <x v="3"/>
    <s v="Zagazig"/>
    <s v="Admin"/>
    <n v="2606"/>
    <x v="1"/>
    <x v="6"/>
    <x v="2"/>
    <x v="5"/>
  </r>
  <r>
    <x v="8"/>
    <x v="0"/>
    <s v="HQ"/>
    <s v="Finance"/>
    <n v="42154"/>
    <x v="0"/>
    <x v="0"/>
    <x v="0"/>
    <x v="0"/>
  </r>
  <r>
    <x v="8"/>
    <x v="0"/>
    <s v="Geser Suez"/>
    <s v="Sales"/>
    <n v="14606"/>
    <x v="1"/>
    <x v="1"/>
    <x v="0"/>
    <x v="0"/>
  </r>
  <r>
    <x v="8"/>
    <x v="0"/>
    <s v="Haram"/>
    <s v="Sales"/>
    <n v="11287"/>
    <x v="1"/>
    <x v="1"/>
    <x v="0"/>
    <x v="1"/>
  </r>
  <r>
    <x v="8"/>
    <x v="0"/>
    <s v="Luxor"/>
    <s v="Sales"/>
    <n v="13108"/>
    <x v="1"/>
    <x v="1"/>
    <x v="1"/>
    <x v="2"/>
  </r>
  <r>
    <x v="8"/>
    <x v="0"/>
    <s v="Mansoura"/>
    <s v="Sales"/>
    <n v="12113"/>
    <x v="1"/>
    <x v="1"/>
    <x v="2"/>
    <x v="3"/>
  </r>
  <r>
    <x v="8"/>
    <x v="0"/>
    <s v="Menia"/>
    <s v="Sales"/>
    <n v="8715"/>
    <x v="1"/>
    <x v="1"/>
    <x v="1"/>
    <x v="4"/>
  </r>
  <r>
    <x v="8"/>
    <x v="0"/>
    <s v="Mokattam"/>
    <s v="Sales"/>
    <n v="11783"/>
    <x v="1"/>
    <x v="1"/>
    <x v="0"/>
    <x v="0"/>
  </r>
  <r>
    <x v="8"/>
    <x v="0"/>
    <s v="Zagazig"/>
    <s v="Sales"/>
    <n v="12435"/>
    <x v="1"/>
    <x v="1"/>
    <x v="2"/>
    <x v="5"/>
  </r>
  <r>
    <x v="8"/>
    <x v="0"/>
    <s v="Agouza"/>
    <s v="Retail"/>
    <n v="7294"/>
    <x v="2"/>
    <x v="2"/>
    <x v="0"/>
    <x v="1"/>
  </r>
  <r>
    <x v="8"/>
    <x v="0"/>
    <s v="Dokki"/>
    <s v="Retail"/>
    <n v="7675"/>
    <x v="2"/>
    <x v="2"/>
    <x v="0"/>
    <x v="1"/>
  </r>
  <r>
    <x v="8"/>
    <x v="0"/>
    <s v="El Raml"/>
    <s v="Retail"/>
    <n v="8086"/>
    <x v="2"/>
    <x v="2"/>
    <x v="3"/>
    <x v="6"/>
  </r>
  <r>
    <x v="8"/>
    <x v="0"/>
    <s v="Faisal"/>
    <s v="Retail"/>
    <n v="6152"/>
    <x v="2"/>
    <x v="2"/>
    <x v="0"/>
    <x v="1"/>
  </r>
  <r>
    <x v="8"/>
    <x v="0"/>
    <s v="Giza"/>
    <s v="Retail"/>
    <n v="11526"/>
    <x v="1"/>
    <x v="2"/>
    <x v="0"/>
    <x v="1"/>
  </r>
  <r>
    <x v="8"/>
    <x v="0"/>
    <s v="Maddi"/>
    <s v="Retail"/>
    <n v="9158"/>
    <x v="2"/>
    <x v="2"/>
    <x v="0"/>
    <x v="0"/>
  </r>
  <r>
    <x v="8"/>
    <x v="0"/>
    <s v="Nozha"/>
    <s v="Retail"/>
    <n v="10520"/>
    <x v="2"/>
    <x v="2"/>
    <x v="0"/>
    <x v="0"/>
  </r>
  <r>
    <x v="8"/>
    <x v="0"/>
    <s v="Zamalek"/>
    <s v="Retail"/>
    <n v="5236"/>
    <x v="2"/>
    <x v="2"/>
    <x v="0"/>
    <x v="1"/>
  </r>
  <r>
    <x v="8"/>
    <x v="0"/>
    <s v="15 May"/>
    <s v="Retail"/>
    <n v="5134"/>
    <x v="3"/>
    <x v="2"/>
    <x v="0"/>
    <x v="0"/>
  </r>
  <r>
    <x v="8"/>
    <x v="0"/>
    <s v="El Rehab"/>
    <s v="Retail"/>
    <n v="11426"/>
    <x v="3"/>
    <x v="2"/>
    <x v="0"/>
    <x v="0"/>
  </r>
  <r>
    <x v="8"/>
    <x v="0"/>
    <s v="El-Mahalla"/>
    <s v="Retail"/>
    <n v="6917"/>
    <x v="3"/>
    <x v="2"/>
    <x v="2"/>
    <x v="7"/>
  </r>
  <r>
    <x v="8"/>
    <x v="0"/>
    <s v="Loran"/>
    <s v="Retail"/>
    <n v="7404"/>
    <x v="3"/>
    <x v="2"/>
    <x v="3"/>
    <x v="6"/>
  </r>
  <r>
    <x v="8"/>
    <x v="0"/>
    <s v="New Cairo"/>
    <s v="Retail"/>
    <n v="10668"/>
    <x v="3"/>
    <x v="2"/>
    <x v="0"/>
    <x v="0"/>
  </r>
  <r>
    <x v="8"/>
    <x v="0"/>
    <s v="Smouha"/>
    <s v="Retail"/>
    <n v="12101"/>
    <x v="3"/>
    <x v="2"/>
    <x v="3"/>
    <x v="6"/>
  </r>
  <r>
    <x v="8"/>
    <x v="0"/>
    <s v="Agamy"/>
    <s v="Retail"/>
    <n v="5998"/>
    <x v="1"/>
    <x v="2"/>
    <x v="3"/>
    <x v="6"/>
  </r>
  <r>
    <x v="8"/>
    <x v="0"/>
    <s v="Ain Shams"/>
    <s v="Retail"/>
    <n v="6813"/>
    <x v="4"/>
    <x v="2"/>
    <x v="0"/>
    <x v="0"/>
  </r>
  <r>
    <x v="8"/>
    <x v="0"/>
    <s v="Assuit"/>
    <s v="Retail"/>
    <n v="9852"/>
    <x v="1"/>
    <x v="2"/>
    <x v="1"/>
    <x v="8"/>
  </r>
  <r>
    <x v="8"/>
    <x v="0"/>
    <s v="Embaba"/>
    <s v="Retail"/>
    <n v="6441"/>
    <x v="1"/>
    <x v="2"/>
    <x v="0"/>
    <x v="1"/>
  </r>
  <r>
    <x v="8"/>
    <x v="0"/>
    <s v="Marasa Matrouh"/>
    <s v="Retail"/>
    <n v="11921"/>
    <x v="4"/>
    <x v="2"/>
    <x v="3"/>
    <x v="9"/>
  </r>
  <r>
    <x v="8"/>
    <x v="0"/>
    <s v="Mohandeseen"/>
    <s v="Retail"/>
    <n v="10765"/>
    <x v="4"/>
    <x v="2"/>
    <x v="0"/>
    <x v="1"/>
  </r>
  <r>
    <x v="8"/>
    <x v="0"/>
    <s v="Nasr City"/>
    <s v="Retail"/>
    <n v="5905"/>
    <x v="4"/>
    <x v="2"/>
    <x v="0"/>
    <x v="0"/>
  </r>
  <r>
    <x v="8"/>
    <x v="0"/>
    <s v="San Stefano"/>
    <s v="Retail"/>
    <n v="9434"/>
    <x v="4"/>
    <x v="2"/>
    <x v="3"/>
    <x v="6"/>
  </r>
  <r>
    <x v="8"/>
    <x v="0"/>
    <s v="Sh. Zaied"/>
    <s v="Retail"/>
    <n v="11855"/>
    <x v="4"/>
    <x v="2"/>
    <x v="0"/>
    <x v="1"/>
  </r>
  <r>
    <x v="8"/>
    <x v="0"/>
    <s v="Tanata"/>
    <s v="Retail"/>
    <n v="9294"/>
    <x v="1"/>
    <x v="2"/>
    <x v="2"/>
    <x v="7"/>
  </r>
  <r>
    <x v="8"/>
    <x v="1"/>
    <s v="HQ"/>
    <s v="Finance"/>
    <n v="1250"/>
    <x v="0"/>
    <x v="0"/>
    <x v="0"/>
    <x v="0"/>
  </r>
  <r>
    <x v="8"/>
    <x v="1"/>
    <s v="Geser Suez"/>
    <s v="Sales"/>
    <n v="1250"/>
    <x v="1"/>
    <x v="1"/>
    <x v="0"/>
    <x v="0"/>
  </r>
  <r>
    <x v="8"/>
    <x v="1"/>
    <s v="Haram"/>
    <s v="Sales"/>
    <n v="1250"/>
    <x v="1"/>
    <x v="1"/>
    <x v="0"/>
    <x v="1"/>
  </r>
  <r>
    <x v="8"/>
    <x v="1"/>
    <s v="Luxor"/>
    <s v="Sales"/>
    <n v="1250"/>
    <x v="1"/>
    <x v="1"/>
    <x v="1"/>
    <x v="2"/>
  </r>
  <r>
    <x v="8"/>
    <x v="1"/>
    <s v="Mansoura"/>
    <s v="Sales"/>
    <n v="1250"/>
    <x v="1"/>
    <x v="1"/>
    <x v="2"/>
    <x v="3"/>
  </r>
  <r>
    <x v="8"/>
    <x v="1"/>
    <s v="Menia"/>
    <s v="Sales"/>
    <n v="1250"/>
    <x v="1"/>
    <x v="1"/>
    <x v="1"/>
    <x v="4"/>
  </r>
  <r>
    <x v="8"/>
    <x v="1"/>
    <s v="Mokattam"/>
    <s v="Sales"/>
    <n v="1250"/>
    <x v="1"/>
    <x v="1"/>
    <x v="0"/>
    <x v="0"/>
  </r>
  <r>
    <x v="8"/>
    <x v="1"/>
    <s v="Zagazig"/>
    <s v="Sales"/>
    <n v="1250"/>
    <x v="1"/>
    <x v="1"/>
    <x v="2"/>
    <x v="5"/>
  </r>
  <r>
    <x v="8"/>
    <x v="1"/>
    <s v="Agouza"/>
    <s v="Retail"/>
    <n v="1250"/>
    <x v="2"/>
    <x v="2"/>
    <x v="0"/>
    <x v="1"/>
  </r>
  <r>
    <x v="8"/>
    <x v="1"/>
    <s v="Dokki"/>
    <s v="Retail"/>
    <n v="1250"/>
    <x v="2"/>
    <x v="2"/>
    <x v="0"/>
    <x v="1"/>
  </r>
  <r>
    <x v="8"/>
    <x v="1"/>
    <s v="El Raml"/>
    <s v="Retail"/>
    <n v="1250"/>
    <x v="2"/>
    <x v="2"/>
    <x v="3"/>
    <x v="6"/>
  </r>
  <r>
    <x v="8"/>
    <x v="1"/>
    <s v="Faisal"/>
    <s v="Retail"/>
    <n v="1250"/>
    <x v="2"/>
    <x v="2"/>
    <x v="0"/>
    <x v="1"/>
  </r>
  <r>
    <x v="8"/>
    <x v="1"/>
    <s v="Giza"/>
    <s v="Retail"/>
    <n v="1250"/>
    <x v="1"/>
    <x v="2"/>
    <x v="0"/>
    <x v="1"/>
  </r>
  <r>
    <x v="8"/>
    <x v="1"/>
    <s v="Maddi"/>
    <s v="Retail"/>
    <n v="1250"/>
    <x v="2"/>
    <x v="2"/>
    <x v="0"/>
    <x v="0"/>
  </r>
  <r>
    <x v="8"/>
    <x v="1"/>
    <s v="Nozha"/>
    <s v="Retail"/>
    <n v="1250"/>
    <x v="2"/>
    <x v="2"/>
    <x v="0"/>
    <x v="0"/>
  </r>
  <r>
    <x v="8"/>
    <x v="1"/>
    <s v="Zamalek"/>
    <s v="Retail"/>
    <n v="1250"/>
    <x v="2"/>
    <x v="2"/>
    <x v="0"/>
    <x v="1"/>
  </r>
  <r>
    <x v="8"/>
    <x v="1"/>
    <s v="15 May"/>
    <s v="Retail"/>
    <n v="1250"/>
    <x v="3"/>
    <x v="2"/>
    <x v="0"/>
    <x v="0"/>
  </r>
  <r>
    <x v="8"/>
    <x v="1"/>
    <s v="El Rehab"/>
    <s v="Retail"/>
    <n v="1250"/>
    <x v="3"/>
    <x v="2"/>
    <x v="0"/>
    <x v="0"/>
  </r>
  <r>
    <x v="8"/>
    <x v="1"/>
    <s v="El-Mahalla"/>
    <s v="Retail"/>
    <n v="1250"/>
    <x v="3"/>
    <x v="2"/>
    <x v="2"/>
    <x v="7"/>
  </r>
  <r>
    <x v="8"/>
    <x v="1"/>
    <s v="Loran"/>
    <s v="Retail"/>
    <n v="1250"/>
    <x v="3"/>
    <x v="2"/>
    <x v="3"/>
    <x v="6"/>
  </r>
  <r>
    <x v="8"/>
    <x v="1"/>
    <s v="New Cairo"/>
    <s v="Retail"/>
    <n v="1250"/>
    <x v="3"/>
    <x v="2"/>
    <x v="0"/>
    <x v="0"/>
  </r>
  <r>
    <x v="8"/>
    <x v="1"/>
    <s v="Smouha"/>
    <s v="Retail"/>
    <n v="1250"/>
    <x v="3"/>
    <x v="2"/>
    <x v="3"/>
    <x v="6"/>
  </r>
  <r>
    <x v="8"/>
    <x v="1"/>
    <s v="Agamy"/>
    <s v="Retail"/>
    <n v="1250"/>
    <x v="1"/>
    <x v="2"/>
    <x v="3"/>
    <x v="6"/>
  </r>
  <r>
    <x v="8"/>
    <x v="1"/>
    <s v="Ain Shams"/>
    <s v="Retail"/>
    <n v="1250"/>
    <x v="4"/>
    <x v="2"/>
    <x v="0"/>
    <x v="0"/>
  </r>
  <r>
    <x v="8"/>
    <x v="1"/>
    <s v="Assuit"/>
    <s v="Retail"/>
    <n v="1250"/>
    <x v="1"/>
    <x v="2"/>
    <x v="1"/>
    <x v="8"/>
  </r>
  <r>
    <x v="8"/>
    <x v="1"/>
    <s v="Embaba"/>
    <s v="Retail"/>
    <n v="1250"/>
    <x v="1"/>
    <x v="2"/>
    <x v="0"/>
    <x v="1"/>
  </r>
  <r>
    <x v="8"/>
    <x v="1"/>
    <s v="Marasa Matrouh"/>
    <s v="Retail"/>
    <n v="1250"/>
    <x v="4"/>
    <x v="2"/>
    <x v="3"/>
    <x v="9"/>
  </r>
  <r>
    <x v="8"/>
    <x v="1"/>
    <s v="Mohandeseen"/>
    <s v="Retail"/>
    <n v="1250"/>
    <x v="4"/>
    <x v="2"/>
    <x v="0"/>
    <x v="1"/>
  </r>
  <r>
    <x v="8"/>
    <x v="1"/>
    <s v="Nasr City"/>
    <s v="Retail"/>
    <n v="1250"/>
    <x v="4"/>
    <x v="2"/>
    <x v="0"/>
    <x v="0"/>
  </r>
  <r>
    <x v="8"/>
    <x v="1"/>
    <s v="San Stefano"/>
    <s v="Retail"/>
    <n v="1250"/>
    <x v="4"/>
    <x v="2"/>
    <x v="3"/>
    <x v="6"/>
  </r>
  <r>
    <x v="8"/>
    <x v="1"/>
    <s v="Sh. Zaied"/>
    <s v="Retail"/>
    <n v="1250"/>
    <x v="4"/>
    <x v="2"/>
    <x v="0"/>
    <x v="1"/>
  </r>
  <r>
    <x v="8"/>
    <x v="1"/>
    <s v="Tanata"/>
    <s v="Retail"/>
    <n v="1250"/>
    <x v="1"/>
    <x v="2"/>
    <x v="2"/>
    <x v="7"/>
  </r>
  <r>
    <x v="8"/>
    <x v="2"/>
    <s v="Agouza"/>
    <s v="Retail"/>
    <n v="649.20000000000005"/>
    <x v="2"/>
    <x v="2"/>
    <x v="0"/>
    <x v="1"/>
  </r>
  <r>
    <x v="8"/>
    <x v="2"/>
    <s v="Dokki"/>
    <s v="Retail"/>
    <n v="564.1"/>
    <x v="2"/>
    <x v="2"/>
    <x v="0"/>
    <x v="1"/>
  </r>
  <r>
    <x v="8"/>
    <x v="2"/>
    <s v="El Raml"/>
    <s v="Retail"/>
    <n v="857.80000000000007"/>
    <x v="2"/>
    <x v="2"/>
    <x v="3"/>
    <x v="6"/>
  </r>
  <r>
    <x v="8"/>
    <x v="2"/>
    <s v="Faisal"/>
    <s v="Retail"/>
    <n v="1074.5"/>
    <x v="2"/>
    <x v="2"/>
    <x v="0"/>
    <x v="1"/>
  </r>
  <r>
    <x v="8"/>
    <x v="2"/>
    <s v="Giza"/>
    <s v="Retail"/>
    <n v="992.80000000000007"/>
    <x v="1"/>
    <x v="2"/>
    <x v="0"/>
    <x v="1"/>
  </r>
  <r>
    <x v="8"/>
    <x v="2"/>
    <s v="Maddi"/>
    <s v="Retail"/>
    <n v="734"/>
    <x v="2"/>
    <x v="2"/>
    <x v="0"/>
    <x v="0"/>
  </r>
  <r>
    <x v="8"/>
    <x v="2"/>
    <s v="Nozha"/>
    <s v="Retail"/>
    <n v="998.7"/>
    <x v="2"/>
    <x v="2"/>
    <x v="0"/>
    <x v="0"/>
  </r>
  <r>
    <x v="8"/>
    <x v="2"/>
    <s v="Zamalek"/>
    <s v="Retail"/>
    <n v="906.90000000000009"/>
    <x v="2"/>
    <x v="2"/>
    <x v="0"/>
    <x v="1"/>
  </r>
  <r>
    <x v="8"/>
    <x v="2"/>
    <s v="15 May"/>
    <s v="Retail"/>
    <n v="716.5"/>
    <x v="3"/>
    <x v="2"/>
    <x v="0"/>
    <x v="0"/>
  </r>
  <r>
    <x v="8"/>
    <x v="2"/>
    <s v="El Rehab"/>
    <s v="Retail"/>
    <n v="1089.2"/>
    <x v="3"/>
    <x v="2"/>
    <x v="0"/>
    <x v="0"/>
  </r>
  <r>
    <x v="8"/>
    <x v="2"/>
    <s v="El-Mahalla"/>
    <s v="Retail"/>
    <n v="905.7"/>
    <x v="3"/>
    <x v="2"/>
    <x v="2"/>
    <x v="7"/>
  </r>
  <r>
    <x v="8"/>
    <x v="2"/>
    <s v="Loran"/>
    <s v="Retail"/>
    <n v="704.1"/>
    <x v="3"/>
    <x v="2"/>
    <x v="3"/>
    <x v="6"/>
  </r>
  <r>
    <x v="8"/>
    <x v="2"/>
    <s v="New Cairo"/>
    <s v="Retail"/>
    <n v="1206.1000000000001"/>
    <x v="3"/>
    <x v="2"/>
    <x v="0"/>
    <x v="0"/>
  </r>
  <r>
    <x v="8"/>
    <x v="2"/>
    <s v="Smouha"/>
    <s v="Retail"/>
    <n v="611.5"/>
    <x v="3"/>
    <x v="2"/>
    <x v="3"/>
    <x v="6"/>
  </r>
  <r>
    <x v="8"/>
    <x v="2"/>
    <s v="Agamy"/>
    <s v="Retail"/>
    <n v="717.40000000000009"/>
    <x v="1"/>
    <x v="2"/>
    <x v="3"/>
    <x v="6"/>
  </r>
  <r>
    <x v="8"/>
    <x v="2"/>
    <s v="Ain Shams"/>
    <s v="Retail"/>
    <n v="1076"/>
    <x v="4"/>
    <x v="2"/>
    <x v="0"/>
    <x v="0"/>
  </r>
  <r>
    <x v="8"/>
    <x v="2"/>
    <s v="Assuit"/>
    <s v="Retail"/>
    <n v="830.40000000000009"/>
    <x v="1"/>
    <x v="2"/>
    <x v="1"/>
    <x v="8"/>
  </r>
  <r>
    <x v="8"/>
    <x v="2"/>
    <s v="Embaba"/>
    <s v="Retail"/>
    <n v="609.70000000000005"/>
    <x v="1"/>
    <x v="2"/>
    <x v="0"/>
    <x v="1"/>
  </r>
  <r>
    <x v="8"/>
    <x v="2"/>
    <s v="Marasa Matrouh"/>
    <s v="Retail"/>
    <n v="1198.7"/>
    <x v="4"/>
    <x v="2"/>
    <x v="3"/>
    <x v="9"/>
  </r>
  <r>
    <x v="8"/>
    <x v="2"/>
    <s v="Mohandeseen"/>
    <s v="Retail"/>
    <n v="704.90000000000009"/>
    <x v="4"/>
    <x v="2"/>
    <x v="0"/>
    <x v="1"/>
  </r>
  <r>
    <x v="8"/>
    <x v="2"/>
    <s v="Nasr City"/>
    <s v="Retail"/>
    <n v="1046.9000000000001"/>
    <x v="4"/>
    <x v="2"/>
    <x v="0"/>
    <x v="0"/>
  </r>
  <r>
    <x v="8"/>
    <x v="2"/>
    <s v="San Stefano"/>
    <s v="Retail"/>
    <n v="566"/>
    <x v="4"/>
    <x v="2"/>
    <x v="3"/>
    <x v="6"/>
  </r>
  <r>
    <x v="8"/>
    <x v="2"/>
    <s v="Sh. Zaied"/>
    <s v="Retail"/>
    <n v="763"/>
    <x v="4"/>
    <x v="2"/>
    <x v="0"/>
    <x v="1"/>
  </r>
  <r>
    <x v="8"/>
    <x v="2"/>
    <s v="Tanata"/>
    <s v="Retail"/>
    <n v="1046.8"/>
    <x v="1"/>
    <x v="2"/>
    <x v="2"/>
    <x v="7"/>
  </r>
  <r>
    <x v="8"/>
    <x v="3"/>
    <s v="HQ"/>
    <s v="Finance"/>
    <n v="7843.2000000000007"/>
    <x v="0"/>
    <x v="0"/>
    <x v="0"/>
    <x v="0"/>
  </r>
  <r>
    <x v="8"/>
    <x v="3"/>
    <s v="Geser Suez"/>
    <s v="Sales"/>
    <n v="2955.4"/>
    <x v="1"/>
    <x v="1"/>
    <x v="0"/>
    <x v="0"/>
  </r>
  <r>
    <x v="8"/>
    <x v="3"/>
    <s v="Haram"/>
    <s v="Sales"/>
    <n v="1734.8000000000002"/>
    <x v="1"/>
    <x v="1"/>
    <x v="0"/>
    <x v="1"/>
  </r>
  <r>
    <x v="8"/>
    <x v="3"/>
    <s v="Luxor"/>
    <s v="Sales"/>
    <n v="2526.6000000000004"/>
    <x v="1"/>
    <x v="1"/>
    <x v="1"/>
    <x v="2"/>
  </r>
  <r>
    <x v="8"/>
    <x v="3"/>
    <s v="Mansoura"/>
    <s v="Sales"/>
    <n v="1415.6000000000001"/>
    <x v="1"/>
    <x v="1"/>
    <x v="2"/>
    <x v="3"/>
  </r>
  <r>
    <x v="8"/>
    <x v="3"/>
    <s v="Menia"/>
    <s v="Sales"/>
    <n v="2128.8000000000002"/>
    <x v="1"/>
    <x v="1"/>
    <x v="1"/>
    <x v="4"/>
  </r>
  <r>
    <x v="8"/>
    <x v="3"/>
    <s v="Mokattam"/>
    <s v="Sales"/>
    <n v="2888.2000000000003"/>
    <x v="1"/>
    <x v="1"/>
    <x v="0"/>
    <x v="0"/>
  </r>
  <r>
    <x v="8"/>
    <x v="3"/>
    <s v="Zagazig"/>
    <s v="Sales"/>
    <n v="1480"/>
    <x v="1"/>
    <x v="1"/>
    <x v="2"/>
    <x v="5"/>
  </r>
  <r>
    <x v="8"/>
    <x v="3"/>
    <s v="Agouza"/>
    <s v="Retail"/>
    <n v="2290.6"/>
    <x v="2"/>
    <x v="2"/>
    <x v="0"/>
    <x v="1"/>
  </r>
  <r>
    <x v="8"/>
    <x v="3"/>
    <s v="Dokki"/>
    <s v="Retail"/>
    <n v="1470"/>
    <x v="2"/>
    <x v="2"/>
    <x v="0"/>
    <x v="1"/>
  </r>
  <r>
    <x v="8"/>
    <x v="3"/>
    <s v="El Raml"/>
    <s v="Retail"/>
    <n v="1643.8000000000002"/>
    <x v="2"/>
    <x v="2"/>
    <x v="3"/>
    <x v="6"/>
  </r>
  <r>
    <x v="8"/>
    <x v="3"/>
    <s v="Faisal"/>
    <s v="Retail"/>
    <n v="1887.2"/>
    <x v="2"/>
    <x v="2"/>
    <x v="0"/>
    <x v="1"/>
  </r>
  <r>
    <x v="8"/>
    <x v="3"/>
    <s v="Giza"/>
    <s v="Retail"/>
    <n v="1537"/>
    <x v="1"/>
    <x v="2"/>
    <x v="0"/>
    <x v="1"/>
  </r>
  <r>
    <x v="8"/>
    <x v="3"/>
    <s v="Maddi"/>
    <s v="Retail"/>
    <n v="2061.4"/>
    <x v="2"/>
    <x v="2"/>
    <x v="0"/>
    <x v="0"/>
  </r>
  <r>
    <x v="8"/>
    <x v="3"/>
    <s v="Nozha"/>
    <s v="Retail"/>
    <n v="1371.6000000000001"/>
    <x v="2"/>
    <x v="2"/>
    <x v="0"/>
    <x v="0"/>
  </r>
  <r>
    <x v="8"/>
    <x v="3"/>
    <s v="Zamalek"/>
    <s v="Retail"/>
    <n v="1419.4"/>
    <x v="2"/>
    <x v="2"/>
    <x v="0"/>
    <x v="1"/>
  </r>
  <r>
    <x v="8"/>
    <x v="3"/>
    <s v="15 May"/>
    <s v="Retail"/>
    <n v="1248.8000000000002"/>
    <x v="3"/>
    <x v="2"/>
    <x v="0"/>
    <x v="0"/>
  </r>
  <r>
    <x v="8"/>
    <x v="3"/>
    <s v="El Rehab"/>
    <s v="Retail"/>
    <n v="2183.2000000000003"/>
    <x v="3"/>
    <x v="2"/>
    <x v="0"/>
    <x v="0"/>
  </r>
  <r>
    <x v="8"/>
    <x v="3"/>
    <s v="El-Mahalla"/>
    <s v="Retail"/>
    <n v="1352.8000000000002"/>
    <x v="3"/>
    <x v="2"/>
    <x v="2"/>
    <x v="7"/>
  </r>
  <r>
    <x v="8"/>
    <x v="3"/>
    <s v="Loran"/>
    <s v="Retail"/>
    <n v="1551.4"/>
    <x v="3"/>
    <x v="2"/>
    <x v="3"/>
    <x v="6"/>
  </r>
  <r>
    <x v="8"/>
    <x v="3"/>
    <s v="New Cairo"/>
    <s v="Retail"/>
    <n v="1138"/>
    <x v="3"/>
    <x v="2"/>
    <x v="0"/>
    <x v="0"/>
  </r>
  <r>
    <x v="8"/>
    <x v="3"/>
    <s v="Smouha"/>
    <s v="Retail"/>
    <n v="2492.6000000000004"/>
    <x v="3"/>
    <x v="2"/>
    <x v="3"/>
    <x v="6"/>
  </r>
  <r>
    <x v="8"/>
    <x v="3"/>
    <s v="Agamy"/>
    <s v="Retail"/>
    <n v="2403"/>
    <x v="1"/>
    <x v="2"/>
    <x v="3"/>
    <x v="6"/>
  </r>
  <r>
    <x v="8"/>
    <x v="3"/>
    <s v="Ain Shams"/>
    <s v="Retail"/>
    <n v="2233.8000000000002"/>
    <x v="4"/>
    <x v="2"/>
    <x v="0"/>
    <x v="0"/>
  </r>
  <r>
    <x v="8"/>
    <x v="3"/>
    <s v="Assuit"/>
    <s v="Retail"/>
    <n v="2336.6"/>
    <x v="1"/>
    <x v="2"/>
    <x v="1"/>
    <x v="8"/>
  </r>
  <r>
    <x v="8"/>
    <x v="3"/>
    <s v="Embaba"/>
    <s v="Retail"/>
    <n v="1641"/>
    <x v="1"/>
    <x v="2"/>
    <x v="0"/>
    <x v="1"/>
  </r>
  <r>
    <x v="8"/>
    <x v="3"/>
    <s v="Marasa Matrouh"/>
    <s v="Retail"/>
    <n v="2176.2000000000003"/>
    <x v="4"/>
    <x v="2"/>
    <x v="3"/>
    <x v="9"/>
  </r>
  <r>
    <x v="8"/>
    <x v="3"/>
    <s v="Mohandeseen"/>
    <s v="Retail"/>
    <n v="2070.6"/>
    <x v="4"/>
    <x v="2"/>
    <x v="0"/>
    <x v="1"/>
  </r>
  <r>
    <x v="8"/>
    <x v="3"/>
    <s v="Nasr City"/>
    <s v="Retail"/>
    <n v="2453.2000000000003"/>
    <x v="4"/>
    <x v="2"/>
    <x v="0"/>
    <x v="0"/>
  </r>
  <r>
    <x v="8"/>
    <x v="3"/>
    <s v="San Stefano"/>
    <s v="Retail"/>
    <n v="1881"/>
    <x v="4"/>
    <x v="2"/>
    <x v="3"/>
    <x v="6"/>
  </r>
  <r>
    <x v="8"/>
    <x v="3"/>
    <s v="Sh. Zaied"/>
    <s v="Retail"/>
    <n v="2061"/>
    <x v="4"/>
    <x v="2"/>
    <x v="0"/>
    <x v="1"/>
  </r>
  <r>
    <x v="8"/>
    <x v="3"/>
    <s v="Tanata"/>
    <s v="Retail"/>
    <n v="1907.8000000000002"/>
    <x v="1"/>
    <x v="2"/>
    <x v="2"/>
    <x v="7"/>
  </r>
  <r>
    <x v="8"/>
    <x v="0"/>
    <s v="HQ"/>
    <s v="Accounting"/>
    <n v="8708"/>
    <x v="0"/>
    <x v="3"/>
    <x v="0"/>
    <x v="0"/>
  </r>
  <r>
    <x v="8"/>
    <x v="1"/>
    <s v="HQ"/>
    <s v="Accounting"/>
    <n v="1250"/>
    <x v="0"/>
    <x v="3"/>
    <x v="0"/>
    <x v="0"/>
  </r>
  <r>
    <x v="8"/>
    <x v="3"/>
    <s v="HQ"/>
    <s v="Accounting"/>
    <n v="2042"/>
    <x v="0"/>
    <x v="3"/>
    <x v="0"/>
    <x v="0"/>
  </r>
  <r>
    <x v="8"/>
    <x v="0"/>
    <s v="HQ"/>
    <s v="HR"/>
    <n v="5315"/>
    <x v="0"/>
    <x v="4"/>
    <x v="0"/>
    <x v="0"/>
  </r>
  <r>
    <x v="8"/>
    <x v="1"/>
    <s v="HQ"/>
    <s v="HR"/>
    <n v="1250"/>
    <x v="0"/>
    <x v="4"/>
    <x v="0"/>
    <x v="0"/>
  </r>
  <r>
    <x v="8"/>
    <x v="3"/>
    <s v="HQ"/>
    <s v="HR"/>
    <n v="1068.2"/>
    <x v="0"/>
    <x v="4"/>
    <x v="0"/>
    <x v="0"/>
  </r>
  <r>
    <x v="8"/>
    <x v="0"/>
    <s v="HQ"/>
    <s v="Retail"/>
    <n v="6547"/>
    <x v="0"/>
    <x v="2"/>
    <x v="0"/>
    <x v="0"/>
  </r>
  <r>
    <x v="8"/>
    <x v="1"/>
    <s v="HQ"/>
    <s v="Retail"/>
    <n v="1250"/>
    <x v="0"/>
    <x v="2"/>
    <x v="0"/>
    <x v="0"/>
  </r>
  <r>
    <x v="8"/>
    <x v="2"/>
    <s v="HQ"/>
    <s v="Retail"/>
    <n v="1018"/>
    <x v="0"/>
    <x v="2"/>
    <x v="0"/>
    <x v="0"/>
  </r>
  <r>
    <x v="8"/>
    <x v="3"/>
    <s v="HQ"/>
    <s v="Retail"/>
    <n v="1115.4000000000001"/>
    <x v="0"/>
    <x v="2"/>
    <x v="0"/>
    <x v="0"/>
  </r>
  <r>
    <x v="8"/>
    <x v="0"/>
    <s v="HQ"/>
    <s v="Sales"/>
    <n v="10193"/>
    <x v="0"/>
    <x v="1"/>
    <x v="0"/>
    <x v="0"/>
  </r>
  <r>
    <x v="8"/>
    <x v="1"/>
    <s v="HQ"/>
    <s v="Sales"/>
    <n v="1250"/>
    <x v="0"/>
    <x v="1"/>
    <x v="0"/>
    <x v="0"/>
  </r>
  <r>
    <x v="8"/>
    <x v="3"/>
    <s v="HQ"/>
    <s v="Sales"/>
    <n v="2899"/>
    <x v="0"/>
    <x v="1"/>
    <x v="0"/>
    <x v="0"/>
  </r>
  <r>
    <x v="8"/>
    <x v="0"/>
    <s v="HQ"/>
    <s v="Legal"/>
    <n v="6805"/>
    <x v="0"/>
    <x v="5"/>
    <x v="0"/>
    <x v="0"/>
  </r>
  <r>
    <x v="8"/>
    <x v="1"/>
    <s v="HQ"/>
    <s v="Legal"/>
    <n v="1250"/>
    <x v="0"/>
    <x v="5"/>
    <x v="0"/>
    <x v="0"/>
  </r>
  <r>
    <x v="8"/>
    <x v="3"/>
    <s v="HQ"/>
    <s v="Legal"/>
    <n v="1555.4"/>
    <x v="0"/>
    <x v="5"/>
    <x v="0"/>
    <x v="0"/>
  </r>
  <r>
    <x v="8"/>
    <x v="0"/>
    <s v="HQ"/>
    <s v="Admin"/>
    <n v="4068"/>
    <x v="0"/>
    <x v="6"/>
    <x v="0"/>
    <x v="0"/>
  </r>
  <r>
    <x v="8"/>
    <x v="1"/>
    <s v="HQ"/>
    <s v="Admin"/>
    <n v="1250"/>
    <x v="0"/>
    <x v="6"/>
    <x v="0"/>
    <x v="0"/>
  </r>
  <r>
    <x v="8"/>
    <x v="3"/>
    <s v="HQ"/>
    <s v="Admin"/>
    <n v="1334.2"/>
    <x v="0"/>
    <x v="6"/>
    <x v="0"/>
    <x v="0"/>
  </r>
  <r>
    <x v="8"/>
    <x v="0"/>
    <s v="HQ"/>
    <s v="Logistics"/>
    <n v="5169"/>
    <x v="0"/>
    <x v="7"/>
    <x v="0"/>
    <x v="0"/>
  </r>
  <r>
    <x v="8"/>
    <x v="1"/>
    <s v="HQ"/>
    <s v="Logistics"/>
    <n v="1250"/>
    <x v="0"/>
    <x v="7"/>
    <x v="0"/>
    <x v="0"/>
  </r>
  <r>
    <x v="8"/>
    <x v="3"/>
    <s v="HQ"/>
    <s v="Logistics"/>
    <n v="924.40000000000009"/>
    <x v="0"/>
    <x v="7"/>
    <x v="0"/>
    <x v="0"/>
  </r>
  <r>
    <x v="8"/>
    <x v="0"/>
    <s v="HQ"/>
    <s v="Board"/>
    <n v="52546"/>
    <x v="0"/>
    <x v="8"/>
    <x v="0"/>
    <x v="0"/>
  </r>
  <r>
    <x v="8"/>
    <x v="1"/>
    <s v="HQ"/>
    <s v="Board"/>
    <n v="1250"/>
    <x v="0"/>
    <x v="8"/>
    <x v="0"/>
    <x v="0"/>
  </r>
  <r>
    <x v="8"/>
    <x v="3"/>
    <s v="HQ"/>
    <s v="Board"/>
    <n v="5155.6000000000004"/>
    <x v="0"/>
    <x v="8"/>
    <x v="0"/>
    <x v="0"/>
  </r>
  <r>
    <x v="8"/>
    <x v="0"/>
    <s v="HQ"/>
    <s v="After Sales"/>
    <n v="7892"/>
    <x v="0"/>
    <x v="9"/>
    <x v="0"/>
    <x v="0"/>
  </r>
  <r>
    <x v="8"/>
    <x v="1"/>
    <s v="HQ"/>
    <s v="After Sales"/>
    <n v="1250"/>
    <x v="0"/>
    <x v="9"/>
    <x v="0"/>
    <x v="0"/>
  </r>
  <r>
    <x v="8"/>
    <x v="3"/>
    <s v="HQ"/>
    <s v="After Sales"/>
    <n v="1296.2"/>
    <x v="0"/>
    <x v="9"/>
    <x v="0"/>
    <x v="0"/>
  </r>
  <r>
    <x v="8"/>
    <x v="0"/>
    <s v="HQ"/>
    <s v="IT"/>
    <n v="4962"/>
    <x v="0"/>
    <x v="10"/>
    <x v="0"/>
    <x v="0"/>
  </r>
  <r>
    <x v="8"/>
    <x v="1"/>
    <s v="HQ"/>
    <s v="IT"/>
    <n v="1250"/>
    <x v="0"/>
    <x v="10"/>
    <x v="0"/>
    <x v="0"/>
  </r>
  <r>
    <x v="8"/>
    <x v="3"/>
    <s v="HQ"/>
    <s v="IT"/>
    <n v="1352.8000000000002"/>
    <x v="0"/>
    <x v="10"/>
    <x v="0"/>
    <x v="0"/>
  </r>
  <r>
    <x v="8"/>
    <x v="0"/>
    <s v="Geser Suez"/>
    <s v="Accounting"/>
    <n v="3419"/>
    <x v="1"/>
    <x v="3"/>
    <x v="0"/>
    <x v="0"/>
  </r>
  <r>
    <x v="8"/>
    <x v="0"/>
    <s v="Geser Suez"/>
    <s v="Admin"/>
    <n v="2588"/>
    <x v="1"/>
    <x v="6"/>
    <x v="0"/>
    <x v="0"/>
  </r>
  <r>
    <x v="8"/>
    <x v="0"/>
    <s v="Haram"/>
    <s v="Accounting"/>
    <n v="2967"/>
    <x v="1"/>
    <x v="3"/>
    <x v="0"/>
    <x v="1"/>
  </r>
  <r>
    <x v="8"/>
    <x v="0"/>
    <s v="Haram"/>
    <s v="Admin"/>
    <n v="3562"/>
    <x v="1"/>
    <x v="6"/>
    <x v="0"/>
    <x v="1"/>
  </r>
  <r>
    <x v="8"/>
    <x v="0"/>
    <s v="Luxor"/>
    <s v="Accounting"/>
    <n v="3566"/>
    <x v="1"/>
    <x v="3"/>
    <x v="1"/>
    <x v="2"/>
  </r>
  <r>
    <x v="8"/>
    <x v="0"/>
    <s v="Luxor"/>
    <s v="Admin"/>
    <n v="3563"/>
    <x v="1"/>
    <x v="6"/>
    <x v="1"/>
    <x v="2"/>
  </r>
  <r>
    <x v="8"/>
    <x v="0"/>
    <s v="Mansoura"/>
    <s v="Accounting"/>
    <n v="3350"/>
    <x v="1"/>
    <x v="3"/>
    <x v="2"/>
    <x v="3"/>
  </r>
  <r>
    <x v="8"/>
    <x v="0"/>
    <s v="Mansoura"/>
    <s v="Admin"/>
    <n v="3319"/>
    <x v="1"/>
    <x v="6"/>
    <x v="2"/>
    <x v="3"/>
  </r>
  <r>
    <x v="8"/>
    <x v="0"/>
    <s v="Menia"/>
    <s v="Accounting"/>
    <n v="4100"/>
    <x v="1"/>
    <x v="3"/>
    <x v="1"/>
    <x v="4"/>
  </r>
  <r>
    <x v="8"/>
    <x v="0"/>
    <s v="Menia"/>
    <s v="Admin"/>
    <n v="3833"/>
    <x v="1"/>
    <x v="6"/>
    <x v="1"/>
    <x v="4"/>
  </r>
  <r>
    <x v="8"/>
    <x v="0"/>
    <s v="Mokattam"/>
    <s v="Accounting"/>
    <n v="3956"/>
    <x v="1"/>
    <x v="3"/>
    <x v="0"/>
    <x v="0"/>
  </r>
  <r>
    <x v="8"/>
    <x v="0"/>
    <s v="Mokattam"/>
    <s v="Admin"/>
    <n v="4485"/>
    <x v="1"/>
    <x v="6"/>
    <x v="0"/>
    <x v="0"/>
  </r>
  <r>
    <x v="8"/>
    <x v="0"/>
    <s v="Zagazig"/>
    <s v="Accounting"/>
    <n v="3424"/>
    <x v="1"/>
    <x v="3"/>
    <x v="2"/>
    <x v="5"/>
  </r>
  <r>
    <x v="8"/>
    <x v="0"/>
    <s v="Zagazig"/>
    <s v="Admin"/>
    <n v="4395"/>
    <x v="1"/>
    <x v="6"/>
    <x v="2"/>
    <x v="5"/>
  </r>
  <r>
    <x v="8"/>
    <x v="1"/>
    <s v="Geser Suez"/>
    <s v="Accounting"/>
    <n v="4076"/>
    <x v="1"/>
    <x v="3"/>
    <x v="0"/>
    <x v="0"/>
  </r>
  <r>
    <x v="8"/>
    <x v="1"/>
    <s v="Geser Suez"/>
    <s v="Admin"/>
    <n v="3158"/>
    <x v="1"/>
    <x v="6"/>
    <x v="0"/>
    <x v="0"/>
  </r>
  <r>
    <x v="8"/>
    <x v="1"/>
    <s v="Haram"/>
    <s v="Accounting"/>
    <n v="4489"/>
    <x v="1"/>
    <x v="3"/>
    <x v="0"/>
    <x v="1"/>
  </r>
  <r>
    <x v="8"/>
    <x v="1"/>
    <s v="Haram"/>
    <s v="Admin"/>
    <n v="2795"/>
    <x v="1"/>
    <x v="6"/>
    <x v="0"/>
    <x v="1"/>
  </r>
  <r>
    <x v="8"/>
    <x v="1"/>
    <s v="Luxor"/>
    <s v="Accounting"/>
    <n v="3107"/>
    <x v="1"/>
    <x v="3"/>
    <x v="1"/>
    <x v="2"/>
  </r>
  <r>
    <x v="8"/>
    <x v="1"/>
    <s v="Luxor"/>
    <s v="Admin"/>
    <n v="3640"/>
    <x v="1"/>
    <x v="6"/>
    <x v="1"/>
    <x v="2"/>
  </r>
  <r>
    <x v="8"/>
    <x v="1"/>
    <s v="Mansoura"/>
    <s v="Accounting"/>
    <n v="2727"/>
    <x v="1"/>
    <x v="3"/>
    <x v="2"/>
    <x v="3"/>
  </r>
  <r>
    <x v="8"/>
    <x v="1"/>
    <s v="Mansoura"/>
    <s v="Admin"/>
    <n v="3914"/>
    <x v="1"/>
    <x v="6"/>
    <x v="2"/>
    <x v="3"/>
  </r>
  <r>
    <x v="8"/>
    <x v="1"/>
    <s v="Menia"/>
    <s v="Accounting"/>
    <n v="3389"/>
    <x v="1"/>
    <x v="3"/>
    <x v="1"/>
    <x v="4"/>
  </r>
  <r>
    <x v="8"/>
    <x v="1"/>
    <s v="Menia"/>
    <s v="Admin"/>
    <n v="3367"/>
    <x v="1"/>
    <x v="6"/>
    <x v="1"/>
    <x v="4"/>
  </r>
  <r>
    <x v="8"/>
    <x v="1"/>
    <s v="Mokattam"/>
    <s v="Accounting"/>
    <n v="3020"/>
    <x v="1"/>
    <x v="3"/>
    <x v="0"/>
    <x v="0"/>
  </r>
  <r>
    <x v="8"/>
    <x v="1"/>
    <s v="Mokattam"/>
    <s v="Admin"/>
    <n v="3814"/>
    <x v="1"/>
    <x v="6"/>
    <x v="0"/>
    <x v="0"/>
  </r>
  <r>
    <x v="8"/>
    <x v="1"/>
    <s v="Zagazig"/>
    <s v="Accounting"/>
    <n v="3402"/>
    <x v="1"/>
    <x v="3"/>
    <x v="2"/>
    <x v="5"/>
  </r>
  <r>
    <x v="8"/>
    <x v="1"/>
    <s v="Zagazig"/>
    <s v="Admin"/>
    <n v="4189"/>
    <x v="1"/>
    <x v="6"/>
    <x v="2"/>
    <x v="5"/>
  </r>
  <r>
    <x v="8"/>
    <x v="2"/>
    <s v="Geser Suez"/>
    <s v="Accounting"/>
    <n v="3373"/>
    <x v="1"/>
    <x v="3"/>
    <x v="0"/>
    <x v="0"/>
  </r>
  <r>
    <x v="8"/>
    <x v="2"/>
    <s v="Geser Suez"/>
    <s v="Admin"/>
    <n v="3374"/>
    <x v="1"/>
    <x v="6"/>
    <x v="0"/>
    <x v="0"/>
  </r>
  <r>
    <x v="8"/>
    <x v="2"/>
    <s v="Haram"/>
    <s v="Accounting"/>
    <n v="4064"/>
    <x v="1"/>
    <x v="3"/>
    <x v="0"/>
    <x v="1"/>
  </r>
  <r>
    <x v="8"/>
    <x v="2"/>
    <s v="Haram"/>
    <s v="Admin"/>
    <n v="2679"/>
    <x v="1"/>
    <x v="6"/>
    <x v="0"/>
    <x v="1"/>
  </r>
  <r>
    <x v="8"/>
    <x v="2"/>
    <s v="Luxor"/>
    <s v="Accounting"/>
    <n v="2614"/>
    <x v="1"/>
    <x v="3"/>
    <x v="1"/>
    <x v="2"/>
  </r>
  <r>
    <x v="8"/>
    <x v="2"/>
    <s v="Luxor"/>
    <s v="Admin"/>
    <n v="3630"/>
    <x v="1"/>
    <x v="6"/>
    <x v="1"/>
    <x v="2"/>
  </r>
  <r>
    <x v="8"/>
    <x v="2"/>
    <s v="Mansoura"/>
    <s v="Accounting"/>
    <n v="3355"/>
    <x v="1"/>
    <x v="3"/>
    <x v="2"/>
    <x v="3"/>
  </r>
  <r>
    <x v="8"/>
    <x v="2"/>
    <s v="Mansoura"/>
    <s v="Admin"/>
    <n v="3367"/>
    <x v="1"/>
    <x v="6"/>
    <x v="2"/>
    <x v="3"/>
  </r>
  <r>
    <x v="8"/>
    <x v="2"/>
    <s v="Menia"/>
    <s v="Accounting"/>
    <n v="3277"/>
    <x v="1"/>
    <x v="3"/>
    <x v="1"/>
    <x v="4"/>
  </r>
  <r>
    <x v="8"/>
    <x v="2"/>
    <s v="Menia"/>
    <s v="Admin"/>
    <n v="2508"/>
    <x v="1"/>
    <x v="6"/>
    <x v="1"/>
    <x v="4"/>
  </r>
  <r>
    <x v="8"/>
    <x v="2"/>
    <s v="Mokattam"/>
    <s v="Accounting"/>
    <n v="3509"/>
    <x v="1"/>
    <x v="3"/>
    <x v="0"/>
    <x v="0"/>
  </r>
  <r>
    <x v="8"/>
    <x v="2"/>
    <s v="Mokattam"/>
    <s v="Admin"/>
    <n v="2701"/>
    <x v="1"/>
    <x v="6"/>
    <x v="0"/>
    <x v="0"/>
  </r>
  <r>
    <x v="8"/>
    <x v="2"/>
    <s v="Zagazig"/>
    <s v="Accounting"/>
    <n v="4001"/>
    <x v="1"/>
    <x v="3"/>
    <x v="2"/>
    <x v="5"/>
  </r>
  <r>
    <x v="8"/>
    <x v="2"/>
    <s v="Zagazig"/>
    <s v="Admin"/>
    <n v="4342"/>
    <x v="1"/>
    <x v="6"/>
    <x v="2"/>
    <x v="5"/>
  </r>
  <r>
    <x v="8"/>
    <x v="4"/>
    <s v="Geser Suez"/>
    <s v="Accounting"/>
    <n v="3077"/>
    <x v="1"/>
    <x v="3"/>
    <x v="0"/>
    <x v="0"/>
  </r>
  <r>
    <x v="8"/>
    <x v="4"/>
    <s v="Geser Suez"/>
    <s v="Admin"/>
    <n v="3959"/>
    <x v="1"/>
    <x v="6"/>
    <x v="0"/>
    <x v="0"/>
  </r>
  <r>
    <x v="8"/>
    <x v="4"/>
    <s v="Haram"/>
    <s v="Accounting"/>
    <n v="4295"/>
    <x v="1"/>
    <x v="3"/>
    <x v="0"/>
    <x v="1"/>
  </r>
  <r>
    <x v="8"/>
    <x v="4"/>
    <s v="Haram"/>
    <s v="Admin"/>
    <n v="2684"/>
    <x v="1"/>
    <x v="6"/>
    <x v="0"/>
    <x v="1"/>
  </r>
  <r>
    <x v="8"/>
    <x v="4"/>
    <s v="Luxor"/>
    <s v="Accounting"/>
    <n v="3369"/>
    <x v="1"/>
    <x v="3"/>
    <x v="1"/>
    <x v="2"/>
  </r>
  <r>
    <x v="8"/>
    <x v="4"/>
    <s v="Luxor"/>
    <s v="Admin"/>
    <n v="4442"/>
    <x v="1"/>
    <x v="6"/>
    <x v="1"/>
    <x v="2"/>
  </r>
  <r>
    <x v="8"/>
    <x v="4"/>
    <s v="Mansoura"/>
    <s v="Accounting"/>
    <n v="4105"/>
    <x v="1"/>
    <x v="3"/>
    <x v="2"/>
    <x v="3"/>
  </r>
  <r>
    <x v="8"/>
    <x v="4"/>
    <s v="Mansoura"/>
    <s v="Admin"/>
    <n v="3961"/>
    <x v="1"/>
    <x v="6"/>
    <x v="2"/>
    <x v="3"/>
  </r>
  <r>
    <x v="8"/>
    <x v="4"/>
    <s v="Menia"/>
    <s v="Accounting"/>
    <n v="2901"/>
    <x v="1"/>
    <x v="3"/>
    <x v="1"/>
    <x v="4"/>
  </r>
  <r>
    <x v="8"/>
    <x v="4"/>
    <s v="Menia"/>
    <s v="Admin"/>
    <n v="2860"/>
    <x v="1"/>
    <x v="6"/>
    <x v="1"/>
    <x v="4"/>
  </r>
  <r>
    <x v="8"/>
    <x v="4"/>
    <s v="Mokattam"/>
    <s v="Accounting"/>
    <n v="4098"/>
    <x v="1"/>
    <x v="3"/>
    <x v="0"/>
    <x v="0"/>
  </r>
  <r>
    <x v="8"/>
    <x v="4"/>
    <s v="Mokattam"/>
    <s v="Admin"/>
    <n v="2641"/>
    <x v="1"/>
    <x v="6"/>
    <x v="0"/>
    <x v="0"/>
  </r>
  <r>
    <x v="8"/>
    <x v="4"/>
    <s v="Zagazig"/>
    <s v="Accounting"/>
    <n v="4119"/>
    <x v="1"/>
    <x v="3"/>
    <x v="2"/>
    <x v="5"/>
  </r>
  <r>
    <x v="8"/>
    <x v="4"/>
    <s v="Zagazig"/>
    <s v="Admin"/>
    <n v="4370"/>
    <x v="1"/>
    <x v="6"/>
    <x v="2"/>
    <x v="5"/>
  </r>
  <r>
    <x v="8"/>
    <x v="5"/>
    <s v="Geser Suez"/>
    <s v="Accounting"/>
    <n v="3945"/>
    <x v="1"/>
    <x v="3"/>
    <x v="0"/>
    <x v="0"/>
  </r>
  <r>
    <x v="8"/>
    <x v="5"/>
    <s v="Geser Suez"/>
    <s v="Admin"/>
    <n v="2697"/>
    <x v="1"/>
    <x v="6"/>
    <x v="0"/>
    <x v="0"/>
  </r>
  <r>
    <x v="8"/>
    <x v="5"/>
    <s v="Haram"/>
    <s v="Accounting"/>
    <n v="3319"/>
    <x v="1"/>
    <x v="3"/>
    <x v="0"/>
    <x v="1"/>
  </r>
  <r>
    <x v="8"/>
    <x v="5"/>
    <s v="Haram"/>
    <s v="Admin"/>
    <n v="2709"/>
    <x v="1"/>
    <x v="6"/>
    <x v="0"/>
    <x v="1"/>
  </r>
  <r>
    <x v="8"/>
    <x v="5"/>
    <s v="Luxor"/>
    <s v="Accounting"/>
    <n v="3614"/>
    <x v="1"/>
    <x v="3"/>
    <x v="1"/>
    <x v="2"/>
  </r>
  <r>
    <x v="8"/>
    <x v="5"/>
    <s v="Luxor"/>
    <s v="Admin"/>
    <n v="3743"/>
    <x v="1"/>
    <x v="6"/>
    <x v="1"/>
    <x v="2"/>
  </r>
  <r>
    <x v="8"/>
    <x v="5"/>
    <s v="Mansoura"/>
    <s v="Accounting"/>
    <n v="3053"/>
    <x v="1"/>
    <x v="3"/>
    <x v="2"/>
    <x v="3"/>
  </r>
  <r>
    <x v="8"/>
    <x v="5"/>
    <s v="Mansoura"/>
    <s v="Admin"/>
    <n v="3018"/>
    <x v="1"/>
    <x v="6"/>
    <x v="2"/>
    <x v="3"/>
  </r>
  <r>
    <x v="8"/>
    <x v="5"/>
    <s v="Menia"/>
    <s v="Accounting"/>
    <n v="3582"/>
    <x v="1"/>
    <x v="3"/>
    <x v="1"/>
    <x v="4"/>
  </r>
  <r>
    <x v="8"/>
    <x v="5"/>
    <s v="Menia"/>
    <s v="Admin"/>
    <n v="4465"/>
    <x v="1"/>
    <x v="6"/>
    <x v="1"/>
    <x v="4"/>
  </r>
  <r>
    <x v="8"/>
    <x v="5"/>
    <s v="Mokattam"/>
    <s v="Accounting"/>
    <n v="3208"/>
    <x v="1"/>
    <x v="3"/>
    <x v="0"/>
    <x v="0"/>
  </r>
  <r>
    <x v="8"/>
    <x v="5"/>
    <s v="Mokattam"/>
    <s v="Admin"/>
    <n v="3659"/>
    <x v="1"/>
    <x v="6"/>
    <x v="0"/>
    <x v="0"/>
  </r>
  <r>
    <x v="8"/>
    <x v="5"/>
    <s v="Zagazig"/>
    <s v="Accounting"/>
    <n v="3133"/>
    <x v="1"/>
    <x v="3"/>
    <x v="2"/>
    <x v="5"/>
  </r>
  <r>
    <x v="8"/>
    <x v="5"/>
    <s v="Zagazig"/>
    <s v="Admin"/>
    <n v="3024"/>
    <x v="1"/>
    <x v="6"/>
    <x v="2"/>
    <x v="5"/>
  </r>
  <r>
    <x v="8"/>
    <x v="3"/>
    <s v="Geser Suez"/>
    <s v="Accounting"/>
    <n v="2905"/>
    <x v="1"/>
    <x v="3"/>
    <x v="0"/>
    <x v="0"/>
  </r>
  <r>
    <x v="8"/>
    <x v="3"/>
    <s v="Geser Suez"/>
    <s v="Admin"/>
    <n v="3319"/>
    <x v="1"/>
    <x v="6"/>
    <x v="0"/>
    <x v="0"/>
  </r>
  <r>
    <x v="8"/>
    <x v="3"/>
    <s v="Haram"/>
    <s v="Accounting"/>
    <n v="2781"/>
    <x v="1"/>
    <x v="3"/>
    <x v="0"/>
    <x v="1"/>
  </r>
  <r>
    <x v="8"/>
    <x v="3"/>
    <s v="Haram"/>
    <s v="Admin"/>
    <n v="3635"/>
    <x v="1"/>
    <x v="6"/>
    <x v="0"/>
    <x v="1"/>
  </r>
  <r>
    <x v="8"/>
    <x v="3"/>
    <s v="Luxor"/>
    <s v="Accounting"/>
    <n v="2772"/>
    <x v="1"/>
    <x v="3"/>
    <x v="1"/>
    <x v="2"/>
  </r>
  <r>
    <x v="8"/>
    <x v="3"/>
    <s v="Luxor"/>
    <s v="Admin"/>
    <n v="2946"/>
    <x v="1"/>
    <x v="6"/>
    <x v="1"/>
    <x v="2"/>
  </r>
  <r>
    <x v="8"/>
    <x v="3"/>
    <s v="Mansoura"/>
    <s v="Accounting"/>
    <n v="4296"/>
    <x v="1"/>
    <x v="3"/>
    <x v="2"/>
    <x v="3"/>
  </r>
  <r>
    <x v="8"/>
    <x v="3"/>
    <s v="Mansoura"/>
    <s v="Admin"/>
    <n v="3969"/>
    <x v="1"/>
    <x v="6"/>
    <x v="2"/>
    <x v="3"/>
  </r>
  <r>
    <x v="8"/>
    <x v="3"/>
    <s v="Menia"/>
    <s v="Accounting"/>
    <n v="3498"/>
    <x v="1"/>
    <x v="3"/>
    <x v="1"/>
    <x v="4"/>
  </r>
  <r>
    <x v="8"/>
    <x v="3"/>
    <s v="Menia"/>
    <s v="Admin"/>
    <n v="3090"/>
    <x v="1"/>
    <x v="6"/>
    <x v="1"/>
    <x v="4"/>
  </r>
  <r>
    <x v="8"/>
    <x v="3"/>
    <s v="Mokattam"/>
    <s v="Accounting"/>
    <n v="3273"/>
    <x v="1"/>
    <x v="3"/>
    <x v="0"/>
    <x v="0"/>
  </r>
  <r>
    <x v="8"/>
    <x v="3"/>
    <s v="Mokattam"/>
    <s v="Admin"/>
    <n v="2703"/>
    <x v="1"/>
    <x v="6"/>
    <x v="0"/>
    <x v="0"/>
  </r>
  <r>
    <x v="8"/>
    <x v="3"/>
    <s v="Zagazig"/>
    <s v="Accounting"/>
    <n v="3066"/>
    <x v="1"/>
    <x v="3"/>
    <x v="2"/>
    <x v="5"/>
  </r>
  <r>
    <x v="8"/>
    <x v="3"/>
    <s v="Zagazig"/>
    <s v="Admin"/>
    <n v="2880"/>
    <x v="1"/>
    <x v="6"/>
    <x v="2"/>
    <x v="5"/>
  </r>
  <r>
    <x v="9"/>
    <x v="0"/>
    <s v="HQ"/>
    <s v="Finance"/>
    <n v="38877"/>
    <x v="0"/>
    <x v="0"/>
    <x v="0"/>
    <x v="0"/>
  </r>
  <r>
    <x v="9"/>
    <x v="0"/>
    <s v="Geser Suez"/>
    <s v="Sales"/>
    <n v="12091"/>
    <x v="1"/>
    <x v="1"/>
    <x v="0"/>
    <x v="0"/>
  </r>
  <r>
    <x v="9"/>
    <x v="0"/>
    <s v="Haram"/>
    <s v="Sales"/>
    <n v="14465"/>
    <x v="1"/>
    <x v="1"/>
    <x v="0"/>
    <x v="1"/>
  </r>
  <r>
    <x v="9"/>
    <x v="0"/>
    <s v="Luxor"/>
    <s v="Sales"/>
    <n v="10862"/>
    <x v="1"/>
    <x v="1"/>
    <x v="1"/>
    <x v="2"/>
  </r>
  <r>
    <x v="9"/>
    <x v="0"/>
    <s v="Mansoura"/>
    <s v="Sales"/>
    <n v="9734"/>
    <x v="1"/>
    <x v="1"/>
    <x v="2"/>
    <x v="3"/>
  </r>
  <r>
    <x v="9"/>
    <x v="0"/>
    <s v="Menia"/>
    <s v="Sales"/>
    <n v="12541"/>
    <x v="1"/>
    <x v="1"/>
    <x v="1"/>
    <x v="4"/>
  </r>
  <r>
    <x v="9"/>
    <x v="0"/>
    <s v="Mokattam"/>
    <s v="Sales"/>
    <n v="10683"/>
    <x v="1"/>
    <x v="1"/>
    <x v="0"/>
    <x v="0"/>
  </r>
  <r>
    <x v="9"/>
    <x v="0"/>
    <s v="Zagazig"/>
    <s v="Sales"/>
    <n v="13562"/>
    <x v="1"/>
    <x v="1"/>
    <x v="2"/>
    <x v="5"/>
  </r>
  <r>
    <x v="9"/>
    <x v="0"/>
    <s v="Agouza"/>
    <s v="Retail"/>
    <n v="7392"/>
    <x v="2"/>
    <x v="2"/>
    <x v="0"/>
    <x v="1"/>
  </r>
  <r>
    <x v="9"/>
    <x v="0"/>
    <s v="Dokki"/>
    <s v="Retail"/>
    <n v="5052"/>
    <x v="2"/>
    <x v="2"/>
    <x v="0"/>
    <x v="1"/>
  </r>
  <r>
    <x v="9"/>
    <x v="0"/>
    <s v="El Raml"/>
    <s v="Retail"/>
    <n v="10084"/>
    <x v="2"/>
    <x v="2"/>
    <x v="3"/>
    <x v="6"/>
  </r>
  <r>
    <x v="9"/>
    <x v="0"/>
    <s v="Faisal"/>
    <s v="Retail"/>
    <n v="10159"/>
    <x v="2"/>
    <x v="2"/>
    <x v="0"/>
    <x v="1"/>
  </r>
  <r>
    <x v="9"/>
    <x v="0"/>
    <s v="Giza"/>
    <s v="Retail"/>
    <n v="8231"/>
    <x v="1"/>
    <x v="2"/>
    <x v="0"/>
    <x v="1"/>
  </r>
  <r>
    <x v="9"/>
    <x v="0"/>
    <s v="Maddi"/>
    <s v="Retail"/>
    <n v="7226"/>
    <x v="2"/>
    <x v="2"/>
    <x v="0"/>
    <x v="0"/>
  </r>
  <r>
    <x v="9"/>
    <x v="0"/>
    <s v="Nozha"/>
    <s v="Retail"/>
    <n v="7596"/>
    <x v="2"/>
    <x v="2"/>
    <x v="0"/>
    <x v="0"/>
  </r>
  <r>
    <x v="9"/>
    <x v="0"/>
    <s v="Zamalek"/>
    <s v="Retail"/>
    <n v="8549"/>
    <x v="2"/>
    <x v="2"/>
    <x v="0"/>
    <x v="1"/>
  </r>
  <r>
    <x v="9"/>
    <x v="0"/>
    <s v="15 May"/>
    <s v="Retail"/>
    <n v="6835"/>
    <x v="3"/>
    <x v="2"/>
    <x v="0"/>
    <x v="0"/>
  </r>
  <r>
    <x v="9"/>
    <x v="0"/>
    <s v="El Rehab"/>
    <s v="Retail"/>
    <n v="10090"/>
    <x v="3"/>
    <x v="2"/>
    <x v="0"/>
    <x v="0"/>
  </r>
  <r>
    <x v="9"/>
    <x v="0"/>
    <s v="El-Mahalla"/>
    <s v="Retail"/>
    <n v="5338"/>
    <x v="3"/>
    <x v="2"/>
    <x v="2"/>
    <x v="7"/>
  </r>
  <r>
    <x v="9"/>
    <x v="0"/>
    <s v="Loran"/>
    <s v="Retail"/>
    <n v="7755"/>
    <x v="3"/>
    <x v="2"/>
    <x v="3"/>
    <x v="6"/>
  </r>
  <r>
    <x v="9"/>
    <x v="0"/>
    <s v="New Cairo"/>
    <s v="Retail"/>
    <n v="8512"/>
    <x v="3"/>
    <x v="2"/>
    <x v="0"/>
    <x v="0"/>
  </r>
  <r>
    <x v="9"/>
    <x v="0"/>
    <s v="Smouha"/>
    <s v="Retail"/>
    <n v="11741"/>
    <x v="3"/>
    <x v="2"/>
    <x v="3"/>
    <x v="6"/>
  </r>
  <r>
    <x v="9"/>
    <x v="0"/>
    <s v="Agamy"/>
    <s v="Retail"/>
    <n v="12042"/>
    <x v="1"/>
    <x v="2"/>
    <x v="3"/>
    <x v="6"/>
  </r>
  <r>
    <x v="9"/>
    <x v="0"/>
    <s v="Ain Shams"/>
    <s v="Retail"/>
    <n v="8559"/>
    <x v="4"/>
    <x v="2"/>
    <x v="0"/>
    <x v="0"/>
  </r>
  <r>
    <x v="9"/>
    <x v="0"/>
    <s v="Assuit"/>
    <s v="Retail"/>
    <n v="5501"/>
    <x v="1"/>
    <x v="2"/>
    <x v="1"/>
    <x v="8"/>
  </r>
  <r>
    <x v="9"/>
    <x v="0"/>
    <s v="Embaba"/>
    <s v="Retail"/>
    <n v="7723"/>
    <x v="1"/>
    <x v="2"/>
    <x v="0"/>
    <x v="1"/>
  </r>
  <r>
    <x v="9"/>
    <x v="0"/>
    <s v="Marasa Matrouh"/>
    <s v="Retail"/>
    <n v="10335"/>
    <x v="4"/>
    <x v="2"/>
    <x v="3"/>
    <x v="9"/>
  </r>
  <r>
    <x v="9"/>
    <x v="0"/>
    <s v="Mohandeseen"/>
    <s v="Retail"/>
    <n v="11092"/>
    <x v="4"/>
    <x v="2"/>
    <x v="0"/>
    <x v="1"/>
  </r>
  <r>
    <x v="9"/>
    <x v="0"/>
    <s v="Nasr City"/>
    <s v="Retail"/>
    <n v="10985"/>
    <x v="4"/>
    <x v="2"/>
    <x v="0"/>
    <x v="0"/>
  </r>
  <r>
    <x v="9"/>
    <x v="0"/>
    <s v="San Stefano"/>
    <s v="Retail"/>
    <n v="6302"/>
    <x v="4"/>
    <x v="2"/>
    <x v="3"/>
    <x v="6"/>
  </r>
  <r>
    <x v="9"/>
    <x v="0"/>
    <s v="Sh. Zaied"/>
    <s v="Retail"/>
    <n v="9374"/>
    <x v="4"/>
    <x v="2"/>
    <x v="0"/>
    <x v="1"/>
  </r>
  <r>
    <x v="9"/>
    <x v="0"/>
    <s v="Tanata"/>
    <s v="Retail"/>
    <n v="10006"/>
    <x v="1"/>
    <x v="2"/>
    <x v="2"/>
    <x v="7"/>
  </r>
  <r>
    <x v="9"/>
    <x v="1"/>
    <s v="HQ"/>
    <s v="Finance"/>
    <n v="1250"/>
    <x v="0"/>
    <x v="0"/>
    <x v="0"/>
    <x v="0"/>
  </r>
  <r>
    <x v="9"/>
    <x v="1"/>
    <s v="Geser Suez"/>
    <s v="Sales"/>
    <n v="1250"/>
    <x v="1"/>
    <x v="1"/>
    <x v="0"/>
    <x v="0"/>
  </r>
  <r>
    <x v="9"/>
    <x v="1"/>
    <s v="Haram"/>
    <s v="Sales"/>
    <n v="1250"/>
    <x v="1"/>
    <x v="1"/>
    <x v="0"/>
    <x v="1"/>
  </r>
  <r>
    <x v="9"/>
    <x v="1"/>
    <s v="Luxor"/>
    <s v="Sales"/>
    <n v="1250"/>
    <x v="1"/>
    <x v="1"/>
    <x v="1"/>
    <x v="2"/>
  </r>
  <r>
    <x v="9"/>
    <x v="1"/>
    <s v="Mansoura"/>
    <s v="Sales"/>
    <n v="1250"/>
    <x v="1"/>
    <x v="1"/>
    <x v="2"/>
    <x v="3"/>
  </r>
  <r>
    <x v="9"/>
    <x v="1"/>
    <s v="Menia"/>
    <s v="Sales"/>
    <n v="1250"/>
    <x v="1"/>
    <x v="1"/>
    <x v="1"/>
    <x v="4"/>
  </r>
  <r>
    <x v="9"/>
    <x v="1"/>
    <s v="Mokattam"/>
    <s v="Sales"/>
    <n v="1250"/>
    <x v="1"/>
    <x v="1"/>
    <x v="0"/>
    <x v="0"/>
  </r>
  <r>
    <x v="9"/>
    <x v="1"/>
    <s v="Zagazig"/>
    <s v="Sales"/>
    <n v="1250"/>
    <x v="1"/>
    <x v="1"/>
    <x v="2"/>
    <x v="5"/>
  </r>
  <r>
    <x v="9"/>
    <x v="1"/>
    <s v="Agouza"/>
    <s v="Retail"/>
    <n v="1250"/>
    <x v="2"/>
    <x v="2"/>
    <x v="0"/>
    <x v="1"/>
  </r>
  <r>
    <x v="9"/>
    <x v="1"/>
    <s v="Dokki"/>
    <s v="Retail"/>
    <n v="1250"/>
    <x v="2"/>
    <x v="2"/>
    <x v="0"/>
    <x v="1"/>
  </r>
  <r>
    <x v="9"/>
    <x v="1"/>
    <s v="El Raml"/>
    <s v="Retail"/>
    <n v="1250"/>
    <x v="2"/>
    <x v="2"/>
    <x v="3"/>
    <x v="6"/>
  </r>
  <r>
    <x v="9"/>
    <x v="1"/>
    <s v="Faisal"/>
    <s v="Retail"/>
    <n v="1250"/>
    <x v="2"/>
    <x v="2"/>
    <x v="0"/>
    <x v="1"/>
  </r>
  <r>
    <x v="9"/>
    <x v="1"/>
    <s v="Giza"/>
    <s v="Retail"/>
    <n v="1250"/>
    <x v="1"/>
    <x v="2"/>
    <x v="0"/>
    <x v="1"/>
  </r>
  <r>
    <x v="9"/>
    <x v="1"/>
    <s v="Maddi"/>
    <s v="Retail"/>
    <n v="1250"/>
    <x v="2"/>
    <x v="2"/>
    <x v="0"/>
    <x v="0"/>
  </r>
  <r>
    <x v="9"/>
    <x v="1"/>
    <s v="Nozha"/>
    <s v="Retail"/>
    <n v="1250"/>
    <x v="2"/>
    <x v="2"/>
    <x v="0"/>
    <x v="0"/>
  </r>
  <r>
    <x v="9"/>
    <x v="1"/>
    <s v="Zamalek"/>
    <s v="Retail"/>
    <n v="1250"/>
    <x v="2"/>
    <x v="2"/>
    <x v="0"/>
    <x v="1"/>
  </r>
  <r>
    <x v="9"/>
    <x v="1"/>
    <s v="15 May"/>
    <s v="Retail"/>
    <n v="1250"/>
    <x v="3"/>
    <x v="2"/>
    <x v="0"/>
    <x v="0"/>
  </r>
  <r>
    <x v="9"/>
    <x v="1"/>
    <s v="El Rehab"/>
    <s v="Retail"/>
    <n v="1250"/>
    <x v="3"/>
    <x v="2"/>
    <x v="0"/>
    <x v="0"/>
  </r>
  <r>
    <x v="9"/>
    <x v="1"/>
    <s v="El-Mahalla"/>
    <s v="Retail"/>
    <n v="1250"/>
    <x v="3"/>
    <x v="2"/>
    <x v="2"/>
    <x v="7"/>
  </r>
  <r>
    <x v="9"/>
    <x v="1"/>
    <s v="Loran"/>
    <s v="Retail"/>
    <n v="1250"/>
    <x v="3"/>
    <x v="2"/>
    <x v="3"/>
    <x v="6"/>
  </r>
  <r>
    <x v="9"/>
    <x v="1"/>
    <s v="New Cairo"/>
    <s v="Retail"/>
    <n v="1250"/>
    <x v="3"/>
    <x v="2"/>
    <x v="0"/>
    <x v="0"/>
  </r>
  <r>
    <x v="9"/>
    <x v="1"/>
    <s v="Smouha"/>
    <s v="Retail"/>
    <n v="1250"/>
    <x v="3"/>
    <x v="2"/>
    <x v="3"/>
    <x v="6"/>
  </r>
  <r>
    <x v="9"/>
    <x v="1"/>
    <s v="Agamy"/>
    <s v="Retail"/>
    <n v="1250"/>
    <x v="1"/>
    <x v="2"/>
    <x v="3"/>
    <x v="6"/>
  </r>
  <r>
    <x v="9"/>
    <x v="1"/>
    <s v="Ain Shams"/>
    <s v="Retail"/>
    <n v="1250"/>
    <x v="4"/>
    <x v="2"/>
    <x v="0"/>
    <x v="0"/>
  </r>
  <r>
    <x v="9"/>
    <x v="1"/>
    <s v="Assuit"/>
    <s v="Retail"/>
    <n v="1250"/>
    <x v="1"/>
    <x v="2"/>
    <x v="1"/>
    <x v="8"/>
  </r>
  <r>
    <x v="9"/>
    <x v="1"/>
    <s v="Embaba"/>
    <s v="Retail"/>
    <n v="1250"/>
    <x v="1"/>
    <x v="2"/>
    <x v="0"/>
    <x v="1"/>
  </r>
  <r>
    <x v="9"/>
    <x v="1"/>
    <s v="Marasa Matrouh"/>
    <s v="Retail"/>
    <n v="1250"/>
    <x v="4"/>
    <x v="2"/>
    <x v="3"/>
    <x v="9"/>
  </r>
  <r>
    <x v="9"/>
    <x v="1"/>
    <s v="Mohandeseen"/>
    <s v="Retail"/>
    <n v="1250"/>
    <x v="4"/>
    <x v="2"/>
    <x v="0"/>
    <x v="1"/>
  </r>
  <r>
    <x v="9"/>
    <x v="1"/>
    <s v="Nasr City"/>
    <s v="Retail"/>
    <n v="1250"/>
    <x v="4"/>
    <x v="2"/>
    <x v="0"/>
    <x v="0"/>
  </r>
  <r>
    <x v="9"/>
    <x v="1"/>
    <s v="San Stefano"/>
    <s v="Retail"/>
    <n v="1250"/>
    <x v="4"/>
    <x v="2"/>
    <x v="3"/>
    <x v="6"/>
  </r>
  <r>
    <x v="9"/>
    <x v="1"/>
    <s v="Sh. Zaied"/>
    <s v="Retail"/>
    <n v="1250"/>
    <x v="4"/>
    <x v="2"/>
    <x v="0"/>
    <x v="1"/>
  </r>
  <r>
    <x v="9"/>
    <x v="1"/>
    <s v="Tanata"/>
    <s v="Retail"/>
    <n v="1250"/>
    <x v="1"/>
    <x v="2"/>
    <x v="2"/>
    <x v="7"/>
  </r>
  <r>
    <x v="9"/>
    <x v="2"/>
    <s v="Agouza"/>
    <s v="Retail"/>
    <n v="714.7"/>
    <x v="2"/>
    <x v="2"/>
    <x v="0"/>
    <x v="1"/>
  </r>
  <r>
    <x v="9"/>
    <x v="2"/>
    <s v="Dokki"/>
    <s v="Retail"/>
    <n v="1175.8"/>
    <x v="2"/>
    <x v="2"/>
    <x v="0"/>
    <x v="1"/>
  </r>
  <r>
    <x v="9"/>
    <x v="2"/>
    <s v="El Raml"/>
    <s v="Retail"/>
    <n v="1020.2"/>
    <x v="2"/>
    <x v="2"/>
    <x v="3"/>
    <x v="6"/>
  </r>
  <r>
    <x v="9"/>
    <x v="2"/>
    <s v="Faisal"/>
    <s v="Retail"/>
    <n v="694.30000000000007"/>
    <x v="2"/>
    <x v="2"/>
    <x v="0"/>
    <x v="1"/>
  </r>
  <r>
    <x v="9"/>
    <x v="2"/>
    <s v="Giza"/>
    <s v="Retail"/>
    <n v="940.90000000000009"/>
    <x v="1"/>
    <x v="2"/>
    <x v="0"/>
    <x v="1"/>
  </r>
  <r>
    <x v="9"/>
    <x v="2"/>
    <s v="Maddi"/>
    <s v="Retail"/>
    <n v="1083.2"/>
    <x v="2"/>
    <x v="2"/>
    <x v="0"/>
    <x v="0"/>
  </r>
  <r>
    <x v="9"/>
    <x v="2"/>
    <s v="Nozha"/>
    <s v="Retail"/>
    <n v="635.70000000000005"/>
    <x v="2"/>
    <x v="2"/>
    <x v="0"/>
    <x v="0"/>
  </r>
  <r>
    <x v="9"/>
    <x v="2"/>
    <s v="Zamalek"/>
    <s v="Retail"/>
    <n v="767.2"/>
    <x v="2"/>
    <x v="2"/>
    <x v="0"/>
    <x v="1"/>
  </r>
  <r>
    <x v="9"/>
    <x v="2"/>
    <s v="15 May"/>
    <s v="Retail"/>
    <n v="956.1"/>
    <x v="3"/>
    <x v="2"/>
    <x v="0"/>
    <x v="0"/>
  </r>
  <r>
    <x v="9"/>
    <x v="2"/>
    <s v="El Rehab"/>
    <s v="Retail"/>
    <n v="510.6"/>
    <x v="3"/>
    <x v="2"/>
    <x v="0"/>
    <x v="0"/>
  </r>
  <r>
    <x v="9"/>
    <x v="2"/>
    <s v="El-Mahalla"/>
    <s v="Retail"/>
    <n v="1061"/>
    <x v="3"/>
    <x v="2"/>
    <x v="2"/>
    <x v="7"/>
  </r>
  <r>
    <x v="9"/>
    <x v="2"/>
    <s v="Loran"/>
    <s v="Retail"/>
    <n v="579.1"/>
    <x v="3"/>
    <x v="2"/>
    <x v="3"/>
    <x v="6"/>
  </r>
  <r>
    <x v="9"/>
    <x v="2"/>
    <s v="New Cairo"/>
    <s v="Retail"/>
    <n v="1042.8"/>
    <x v="3"/>
    <x v="2"/>
    <x v="0"/>
    <x v="0"/>
  </r>
  <r>
    <x v="9"/>
    <x v="2"/>
    <s v="Smouha"/>
    <s v="Retail"/>
    <n v="1028"/>
    <x v="3"/>
    <x v="2"/>
    <x v="3"/>
    <x v="6"/>
  </r>
  <r>
    <x v="9"/>
    <x v="2"/>
    <s v="Agamy"/>
    <s v="Retail"/>
    <n v="852.30000000000007"/>
    <x v="1"/>
    <x v="2"/>
    <x v="3"/>
    <x v="6"/>
  </r>
  <r>
    <x v="9"/>
    <x v="2"/>
    <s v="Ain Shams"/>
    <s v="Retail"/>
    <n v="1035.3"/>
    <x v="4"/>
    <x v="2"/>
    <x v="0"/>
    <x v="0"/>
  </r>
  <r>
    <x v="9"/>
    <x v="2"/>
    <s v="Assuit"/>
    <s v="Retail"/>
    <n v="749.2"/>
    <x v="1"/>
    <x v="2"/>
    <x v="1"/>
    <x v="8"/>
  </r>
  <r>
    <x v="9"/>
    <x v="2"/>
    <s v="Embaba"/>
    <s v="Retail"/>
    <n v="597.4"/>
    <x v="1"/>
    <x v="2"/>
    <x v="0"/>
    <x v="1"/>
  </r>
  <r>
    <x v="9"/>
    <x v="2"/>
    <s v="Marasa Matrouh"/>
    <s v="Retail"/>
    <n v="1048.1000000000001"/>
    <x v="4"/>
    <x v="2"/>
    <x v="3"/>
    <x v="9"/>
  </r>
  <r>
    <x v="9"/>
    <x v="2"/>
    <s v="Mohandeseen"/>
    <s v="Retail"/>
    <n v="699.6"/>
    <x v="4"/>
    <x v="2"/>
    <x v="0"/>
    <x v="1"/>
  </r>
  <r>
    <x v="9"/>
    <x v="2"/>
    <s v="Nasr City"/>
    <s v="Retail"/>
    <n v="1016.7"/>
    <x v="4"/>
    <x v="2"/>
    <x v="0"/>
    <x v="0"/>
  </r>
  <r>
    <x v="9"/>
    <x v="2"/>
    <s v="San Stefano"/>
    <s v="Retail"/>
    <n v="889.6"/>
    <x v="4"/>
    <x v="2"/>
    <x v="3"/>
    <x v="6"/>
  </r>
  <r>
    <x v="9"/>
    <x v="2"/>
    <s v="Sh. Zaied"/>
    <s v="Retail"/>
    <n v="1158.8"/>
    <x v="4"/>
    <x v="2"/>
    <x v="0"/>
    <x v="1"/>
  </r>
  <r>
    <x v="9"/>
    <x v="2"/>
    <s v="Tanata"/>
    <s v="Retail"/>
    <n v="818.80000000000007"/>
    <x v="1"/>
    <x v="2"/>
    <x v="2"/>
    <x v="7"/>
  </r>
  <r>
    <x v="9"/>
    <x v="3"/>
    <s v="HQ"/>
    <s v="Finance"/>
    <n v="6282.2000000000007"/>
    <x v="0"/>
    <x v="0"/>
    <x v="0"/>
    <x v="0"/>
  </r>
  <r>
    <x v="9"/>
    <x v="3"/>
    <s v="Geser Suez"/>
    <s v="Sales"/>
    <n v="1261.2"/>
    <x v="1"/>
    <x v="1"/>
    <x v="0"/>
    <x v="0"/>
  </r>
  <r>
    <x v="9"/>
    <x v="3"/>
    <s v="Haram"/>
    <s v="Sales"/>
    <n v="1782.2"/>
    <x v="1"/>
    <x v="1"/>
    <x v="0"/>
    <x v="1"/>
  </r>
  <r>
    <x v="9"/>
    <x v="3"/>
    <s v="Luxor"/>
    <s v="Sales"/>
    <n v="1474.4"/>
    <x v="1"/>
    <x v="1"/>
    <x v="1"/>
    <x v="2"/>
  </r>
  <r>
    <x v="9"/>
    <x v="3"/>
    <s v="Mansoura"/>
    <s v="Sales"/>
    <n v="1832.4"/>
    <x v="1"/>
    <x v="1"/>
    <x v="2"/>
    <x v="3"/>
  </r>
  <r>
    <x v="9"/>
    <x v="3"/>
    <s v="Menia"/>
    <s v="Sales"/>
    <n v="2996.2000000000003"/>
    <x v="1"/>
    <x v="1"/>
    <x v="1"/>
    <x v="4"/>
  </r>
  <r>
    <x v="9"/>
    <x v="3"/>
    <s v="Mokattam"/>
    <s v="Sales"/>
    <n v="2910"/>
    <x v="1"/>
    <x v="1"/>
    <x v="0"/>
    <x v="0"/>
  </r>
  <r>
    <x v="9"/>
    <x v="3"/>
    <s v="Zagazig"/>
    <s v="Sales"/>
    <n v="1425.4"/>
    <x v="1"/>
    <x v="1"/>
    <x v="2"/>
    <x v="5"/>
  </r>
  <r>
    <x v="9"/>
    <x v="3"/>
    <s v="Agouza"/>
    <s v="Retail"/>
    <n v="1174"/>
    <x v="2"/>
    <x v="2"/>
    <x v="0"/>
    <x v="1"/>
  </r>
  <r>
    <x v="9"/>
    <x v="3"/>
    <s v="Dokki"/>
    <s v="Retail"/>
    <n v="2484"/>
    <x v="2"/>
    <x v="2"/>
    <x v="0"/>
    <x v="1"/>
  </r>
  <r>
    <x v="9"/>
    <x v="3"/>
    <s v="El Raml"/>
    <s v="Retail"/>
    <n v="1634.2"/>
    <x v="2"/>
    <x v="2"/>
    <x v="3"/>
    <x v="6"/>
  </r>
  <r>
    <x v="9"/>
    <x v="3"/>
    <s v="Faisal"/>
    <s v="Retail"/>
    <n v="1575.6000000000001"/>
    <x v="2"/>
    <x v="2"/>
    <x v="0"/>
    <x v="1"/>
  </r>
  <r>
    <x v="9"/>
    <x v="3"/>
    <s v="Giza"/>
    <s v="Retail"/>
    <n v="1766"/>
    <x v="1"/>
    <x v="2"/>
    <x v="0"/>
    <x v="1"/>
  </r>
  <r>
    <x v="9"/>
    <x v="3"/>
    <s v="Maddi"/>
    <s v="Retail"/>
    <n v="1899.6000000000001"/>
    <x v="2"/>
    <x v="2"/>
    <x v="0"/>
    <x v="0"/>
  </r>
  <r>
    <x v="9"/>
    <x v="3"/>
    <s v="Nozha"/>
    <s v="Retail"/>
    <n v="1692.8000000000002"/>
    <x v="2"/>
    <x v="2"/>
    <x v="0"/>
    <x v="0"/>
  </r>
  <r>
    <x v="9"/>
    <x v="3"/>
    <s v="Zamalek"/>
    <s v="Retail"/>
    <n v="2306"/>
    <x v="2"/>
    <x v="2"/>
    <x v="0"/>
    <x v="1"/>
  </r>
  <r>
    <x v="9"/>
    <x v="3"/>
    <s v="15 May"/>
    <s v="Retail"/>
    <n v="2442"/>
    <x v="3"/>
    <x v="2"/>
    <x v="0"/>
    <x v="0"/>
  </r>
  <r>
    <x v="9"/>
    <x v="3"/>
    <s v="El Rehab"/>
    <s v="Retail"/>
    <n v="1102.8"/>
    <x v="3"/>
    <x v="2"/>
    <x v="0"/>
    <x v="0"/>
  </r>
  <r>
    <x v="9"/>
    <x v="3"/>
    <s v="El-Mahalla"/>
    <s v="Retail"/>
    <n v="2011"/>
    <x v="3"/>
    <x v="2"/>
    <x v="2"/>
    <x v="7"/>
  </r>
  <r>
    <x v="9"/>
    <x v="3"/>
    <s v="Loran"/>
    <s v="Retail"/>
    <n v="1494.8000000000002"/>
    <x v="3"/>
    <x v="2"/>
    <x v="3"/>
    <x v="6"/>
  </r>
  <r>
    <x v="9"/>
    <x v="3"/>
    <s v="New Cairo"/>
    <s v="Retail"/>
    <n v="1792.6000000000001"/>
    <x v="3"/>
    <x v="2"/>
    <x v="0"/>
    <x v="0"/>
  </r>
  <r>
    <x v="9"/>
    <x v="3"/>
    <s v="Smouha"/>
    <s v="Retail"/>
    <n v="2469.6000000000004"/>
    <x v="3"/>
    <x v="2"/>
    <x v="3"/>
    <x v="6"/>
  </r>
  <r>
    <x v="9"/>
    <x v="3"/>
    <s v="Agamy"/>
    <s v="Retail"/>
    <n v="2341"/>
    <x v="1"/>
    <x v="2"/>
    <x v="3"/>
    <x v="6"/>
  </r>
  <r>
    <x v="9"/>
    <x v="3"/>
    <s v="Ain Shams"/>
    <s v="Retail"/>
    <n v="2128.4"/>
    <x v="4"/>
    <x v="2"/>
    <x v="0"/>
    <x v="0"/>
  </r>
  <r>
    <x v="9"/>
    <x v="3"/>
    <s v="Assuit"/>
    <s v="Retail"/>
    <n v="2068.2000000000003"/>
    <x v="1"/>
    <x v="2"/>
    <x v="1"/>
    <x v="8"/>
  </r>
  <r>
    <x v="9"/>
    <x v="3"/>
    <s v="Embaba"/>
    <s v="Retail"/>
    <n v="1503.8000000000002"/>
    <x v="1"/>
    <x v="2"/>
    <x v="0"/>
    <x v="1"/>
  </r>
  <r>
    <x v="9"/>
    <x v="3"/>
    <s v="Marasa Matrouh"/>
    <s v="Retail"/>
    <n v="2008.2"/>
    <x v="4"/>
    <x v="2"/>
    <x v="3"/>
    <x v="9"/>
  </r>
  <r>
    <x v="9"/>
    <x v="3"/>
    <s v="Mohandeseen"/>
    <s v="Retail"/>
    <n v="1587.4"/>
    <x v="4"/>
    <x v="2"/>
    <x v="0"/>
    <x v="1"/>
  </r>
  <r>
    <x v="9"/>
    <x v="3"/>
    <s v="Nasr City"/>
    <s v="Retail"/>
    <n v="1931"/>
    <x v="4"/>
    <x v="2"/>
    <x v="0"/>
    <x v="0"/>
  </r>
  <r>
    <x v="9"/>
    <x v="3"/>
    <s v="San Stefano"/>
    <s v="Retail"/>
    <n v="1924.2"/>
    <x v="4"/>
    <x v="2"/>
    <x v="3"/>
    <x v="6"/>
  </r>
  <r>
    <x v="9"/>
    <x v="3"/>
    <s v="Sh. Zaied"/>
    <s v="Retail"/>
    <n v="2299.4"/>
    <x v="4"/>
    <x v="2"/>
    <x v="0"/>
    <x v="1"/>
  </r>
  <r>
    <x v="9"/>
    <x v="3"/>
    <s v="Tanata"/>
    <s v="Retail"/>
    <n v="2362.6"/>
    <x v="1"/>
    <x v="2"/>
    <x v="2"/>
    <x v="7"/>
  </r>
  <r>
    <x v="9"/>
    <x v="0"/>
    <s v="HQ"/>
    <s v="Accounting"/>
    <n v="3933"/>
    <x v="0"/>
    <x v="3"/>
    <x v="0"/>
    <x v="0"/>
  </r>
  <r>
    <x v="9"/>
    <x v="1"/>
    <s v="HQ"/>
    <s v="Accounting"/>
    <n v="1250"/>
    <x v="0"/>
    <x v="3"/>
    <x v="0"/>
    <x v="0"/>
  </r>
  <r>
    <x v="9"/>
    <x v="3"/>
    <s v="HQ"/>
    <s v="Accounting"/>
    <n v="1138.4000000000001"/>
    <x v="0"/>
    <x v="3"/>
    <x v="0"/>
    <x v="0"/>
  </r>
  <r>
    <x v="9"/>
    <x v="0"/>
    <s v="HQ"/>
    <s v="HR"/>
    <n v="7915"/>
    <x v="0"/>
    <x v="4"/>
    <x v="0"/>
    <x v="0"/>
  </r>
  <r>
    <x v="9"/>
    <x v="1"/>
    <s v="HQ"/>
    <s v="HR"/>
    <n v="1250"/>
    <x v="0"/>
    <x v="4"/>
    <x v="0"/>
    <x v="0"/>
  </r>
  <r>
    <x v="9"/>
    <x v="3"/>
    <s v="HQ"/>
    <s v="HR"/>
    <n v="1239.8000000000002"/>
    <x v="0"/>
    <x v="4"/>
    <x v="0"/>
    <x v="0"/>
  </r>
  <r>
    <x v="9"/>
    <x v="0"/>
    <s v="HQ"/>
    <s v="Retail"/>
    <n v="8055"/>
    <x v="0"/>
    <x v="2"/>
    <x v="0"/>
    <x v="0"/>
  </r>
  <r>
    <x v="9"/>
    <x v="1"/>
    <s v="HQ"/>
    <s v="Retail"/>
    <n v="1250"/>
    <x v="0"/>
    <x v="2"/>
    <x v="0"/>
    <x v="0"/>
  </r>
  <r>
    <x v="9"/>
    <x v="2"/>
    <s v="HQ"/>
    <s v="Retail"/>
    <n v="1004.1"/>
    <x v="0"/>
    <x v="2"/>
    <x v="0"/>
    <x v="0"/>
  </r>
  <r>
    <x v="9"/>
    <x v="3"/>
    <s v="HQ"/>
    <s v="Retail"/>
    <n v="1026.2"/>
    <x v="0"/>
    <x v="2"/>
    <x v="0"/>
    <x v="0"/>
  </r>
  <r>
    <x v="9"/>
    <x v="0"/>
    <s v="HQ"/>
    <s v="Sales"/>
    <n v="11962"/>
    <x v="0"/>
    <x v="1"/>
    <x v="0"/>
    <x v="0"/>
  </r>
  <r>
    <x v="9"/>
    <x v="1"/>
    <s v="HQ"/>
    <s v="Sales"/>
    <n v="1250"/>
    <x v="0"/>
    <x v="1"/>
    <x v="0"/>
    <x v="0"/>
  </r>
  <r>
    <x v="9"/>
    <x v="3"/>
    <s v="HQ"/>
    <s v="Sales"/>
    <n v="2643"/>
    <x v="0"/>
    <x v="1"/>
    <x v="0"/>
    <x v="0"/>
  </r>
  <r>
    <x v="9"/>
    <x v="0"/>
    <s v="HQ"/>
    <s v="Legal"/>
    <n v="6920"/>
    <x v="0"/>
    <x v="5"/>
    <x v="0"/>
    <x v="0"/>
  </r>
  <r>
    <x v="9"/>
    <x v="1"/>
    <s v="HQ"/>
    <s v="Legal"/>
    <n v="1250"/>
    <x v="0"/>
    <x v="5"/>
    <x v="0"/>
    <x v="0"/>
  </r>
  <r>
    <x v="9"/>
    <x v="3"/>
    <s v="HQ"/>
    <s v="Legal"/>
    <n v="1061.4000000000001"/>
    <x v="0"/>
    <x v="5"/>
    <x v="0"/>
    <x v="0"/>
  </r>
  <r>
    <x v="9"/>
    <x v="0"/>
    <s v="HQ"/>
    <s v="Admin"/>
    <n v="6243"/>
    <x v="0"/>
    <x v="6"/>
    <x v="0"/>
    <x v="0"/>
  </r>
  <r>
    <x v="9"/>
    <x v="1"/>
    <s v="HQ"/>
    <s v="Admin"/>
    <n v="1250"/>
    <x v="0"/>
    <x v="6"/>
    <x v="0"/>
    <x v="0"/>
  </r>
  <r>
    <x v="9"/>
    <x v="3"/>
    <s v="HQ"/>
    <s v="Admin"/>
    <n v="1385.4"/>
    <x v="0"/>
    <x v="6"/>
    <x v="0"/>
    <x v="0"/>
  </r>
  <r>
    <x v="9"/>
    <x v="0"/>
    <s v="HQ"/>
    <s v="Logistics"/>
    <n v="4671"/>
    <x v="0"/>
    <x v="7"/>
    <x v="0"/>
    <x v="0"/>
  </r>
  <r>
    <x v="9"/>
    <x v="1"/>
    <s v="HQ"/>
    <s v="Logistics"/>
    <n v="1250"/>
    <x v="0"/>
    <x v="7"/>
    <x v="0"/>
    <x v="0"/>
  </r>
  <r>
    <x v="9"/>
    <x v="3"/>
    <s v="HQ"/>
    <s v="Logistics"/>
    <n v="1009"/>
    <x v="0"/>
    <x v="7"/>
    <x v="0"/>
    <x v="0"/>
  </r>
  <r>
    <x v="9"/>
    <x v="0"/>
    <s v="HQ"/>
    <s v="Board"/>
    <n v="25118"/>
    <x v="0"/>
    <x v="8"/>
    <x v="0"/>
    <x v="0"/>
  </r>
  <r>
    <x v="9"/>
    <x v="1"/>
    <s v="HQ"/>
    <s v="Board"/>
    <n v="1250"/>
    <x v="0"/>
    <x v="8"/>
    <x v="0"/>
    <x v="0"/>
  </r>
  <r>
    <x v="9"/>
    <x v="3"/>
    <s v="HQ"/>
    <s v="Board"/>
    <n v="10197.6"/>
    <x v="0"/>
    <x v="8"/>
    <x v="0"/>
    <x v="0"/>
  </r>
  <r>
    <x v="9"/>
    <x v="0"/>
    <s v="HQ"/>
    <s v="After Sales"/>
    <n v="4770"/>
    <x v="0"/>
    <x v="9"/>
    <x v="0"/>
    <x v="0"/>
  </r>
  <r>
    <x v="9"/>
    <x v="1"/>
    <s v="HQ"/>
    <s v="After Sales"/>
    <n v="1250"/>
    <x v="0"/>
    <x v="9"/>
    <x v="0"/>
    <x v="0"/>
  </r>
  <r>
    <x v="9"/>
    <x v="3"/>
    <s v="HQ"/>
    <s v="After Sales"/>
    <n v="1231.6000000000001"/>
    <x v="0"/>
    <x v="9"/>
    <x v="0"/>
    <x v="0"/>
  </r>
  <r>
    <x v="9"/>
    <x v="0"/>
    <s v="HQ"/>
    <s v="IT"/>
    <n v="5289"/>
    <x v="0"/>
    <x v="10"/>
    <x v="0"/>
    <x v="0"/>
  </r>
  <r>
    <x v="9"/>
    <x v="1"/>
    <s v="HQ"/>
    <s v="IT"/>
    <n v="1250"/>
    <x v="0"/>
    <x v="10"/>
    <x v="0"/>
    <x v="0"/>
  </r>
  <r>
    <x v="9"/>
    <x v="3"/>
    <s v="HQ"/>
    <s v="IT"/>
    <n v="1531.8000000000002"/>
    <x v="0"/>
    <x v="10"/>
    <x v="0"/>
    <x v="0"/>
  </r>
  <r>
    <x v="9"/>
    <x v="0"/>
    <s v="Geser Suez"/>
    <s v="Accounting"/>
    <n v="3984"/>
    <x v="1"/>
    <x v="3"/>
    <x v="0"/>
    <x v="0"/>
  </r>
  <r>
    <x v="9"/>
    <x v="0"/>
    <s v="Geser Suez"/>
    <s v="Admin"/>
    <n v="3840"/>
    <x v="1"/>
    <x v="6"/>
    <x v="0"/>
    <x v="0"/>
  </r>
  <r>
    <x v="9"/>
    <x v="0"/>
    <s v="Haram"/>
    <s v="Accounting"/>
    <n v="4325"/>
    <x v="1"/>
    <x v="3"/>
    <x v="0"/>
    <x v="1"/>
  </r>
  <r>
    <x v="9"/>
    <x v="0"/>
    <s v="Haram"/>
    <s v="Admin"/>
    <n v="4039"/>
    <x v="1"/>
    <x v="6"/>
    <x v="0"/>
    <x v="1"/>
  </r>
  <r>
    <x v="9"/>
    <x v="0"/>
    <s v="Luxor"/>
    <s v="Accounting"/>
    <n v="4306"/>
    <x v="1"/>
    <x v="3"/>
    <x v="1"/>
    <x v="2"/>
  </r>
  <r>
    <x v="9"/>
    <x v="0"/>
    <s v="Luxor"/>
    <s v="Admin"/>
    <n v="4425"/>
    <x v="1"/>
    <x v="6"/>
    <x v="1"/>
    <x v="2"/>
  </r>
  <r>
    <x v="9"/>
    <x v="0"/>
    <s v="Mansoura"/>
    <s v="Accounting"/>
    <n v="2828"/>
    <x v="1"/>
    <x v="3"/>
    <x v="2"/>
    <x v="3"/>
  </r>
  <r>
    <x v="9"/>
    <x v="0"/>
    <s v="Mansoura"/>
    <s v="Admin"/>
    <n v="2552"/>
    <x v="1"/>
    <x v="6"/>
    <x v="2"/>
    <x v="3"/>
  </r>
  <r>
    <x v="9"/>
    <x v="0"/>
    <s v="Menia"/>
    <s v="Accounting"/>
    <n v="4463"/>
    <x v="1"/>
    <x v="3"/>
    <x v="1"/>
    <x v="4"/>
  </r>
  <r>
    <x v="9"/>
    <x v="0"/>
    <s v="Menia"/>
    <s v="Admin"/>
    <n v="4419"/>
    <x v="1"/>
    <x v="6"/>
    <x v="1"/>
    <x v="4"/>
  </r>
  <r>
    <x v="9"/>
    <x v="0"/>
    <s v="Mokattam"/>
    <s v="Accounting"/>
    <n v="3063"/>
    <x v="1"/>
    <x v="3"/>
    <x v="0"/>
    <x v="0"/>
  </r>
  <r>
    <x v="9"/>
    <x v="0"/>
    <s v="Mokattam"/>
    <s v="Admin"/>
    <n v="2685"/>
    <x v="1"/>
    <x v="6"/>
    <x v="0"/>
    <x v="0"/>
  </r>
  <r>
    <x v="9"/>
    <x v="0"/>
    <s v="Zagazig"/>
    <s v="Accounting"/>
    <n v="4308"/>
    <x v="1"/>
    <x v="3"/>
    <x v="2"/>
    <x v="5"/>
  </r>
  <r>
    <x v="9"/>
    <x v="0"/>
    <s v="Zagazig"/>
    <s v="Admin"/>
    <n v="3679"/>
    <x v="1"/>
    <x v="6"/>
    <x v="2"/>
    <x v="5"/>
  </r>
  <r>
    <x v="9"/>
    <x v="1"/>
    <s v="Geser Suez"/>
    <s v="Accounting"/>
    <n v="3415"/>
    <x v="1"/>
    <x v="3"/>
    <x v="0"/>
    <x v="0"/>
  </r>
  <r>
    <x v="9"/>
    <x v="1"/>
    <s v="Geser Suez"/>
    <s v="Admin"/>
    <n v="4161"/>
    <x v="1"/>
    <x v="6"/>
    <x v="0"/>
    <x v="0"/>
  </r>
  <r>
    <x v="9"/>
    <x v="1"/>
    <s v="Haram"/>
    <s v="Accounting"/>
    <n v="3769"/>
    <x v="1"/>
    <x v="3"/>
    <x v="0"/>
    <x v="1"/>
  </r>
  <r>
    <x v="9"/>
    <x v="1"/>
    <s v="Haram"/>
    <s v="Admin"/>
    <n v="4032"/>
    <x v="1"/>
    <x v="6"/>
    <x v="0"/>
    <x v="1"/>
  </r>
  <r>
    <x v="9"/>
    <x v="1"/>
    <s v="Luxor"/>
    <s v="Accounting"/>
    <n v="3376"/>
    <x v="1"/>
    <x v="3"/>
    <x v="1"/>
    <x v="2"/>
  </r>
  <r>
    <x v="9"/>
    <x v="1"/>
    <s v="Luxor"/>
    <s v="Admin"/>
    <n v="2955"/>
    <x v="1"/>
    <x v="6"/>
    <x v="1"/>
    <x v="2"/>
  </r>
  <r>
    <x v="9"/>
    <x v="1"/>
    <s v="Mansoura"/>
    <s v="Accounting"/>
    <n v="2614"/>
    <x v="1"/>
    <x v="3"/>
    <x v="2"/>
    <x v="3"/>
  </r>
  <r>
    <x v="9"/>
    <x v="1"/>
    <s v="Mansoura"/>
    <s v="Admin"/>
    <n v="3159"/>
    <x v="1"/>
    <x v="6"/>
    <x v="2"/>
    <x v="3"/>
  </r>
  <r>
    <x v="9"/>
    <x v="1"/>
    <s v="Menia"/>
    <s v="Accounting"/>
    <n v="3782"/>
    <x v="1"/>
    <x v="3"/>
    <x v="1"/>
    <x v="4"/>
  </r>
  <r>
    <x v="9"/>
    <x v="1"/>
    <s v="Menia"/>
    <s v="Admin"/>
    <n v="3251"/>
    <x v="1"/>
    <x v="6"/>
    <x v="1"/>
    <x v="4"/>
  </r>
  <r>
    <x v="9"/>
    <x v="1"/>
    <s v="Mokattam"/>
    <s v="Accounting"/>
    <n v="4175"/>
    <x v="1"/>
    <x v="3"/>
    <x v="0"/>
    <x v="0"/>
  </r>
  <r>
    <x v="9"/>
    <x v="1"/>
    <s v="Mokattam"/>
    <s v="Admin"/>
    <n v="3928"/>
    <x v="1"/>
    <x v="6"/>
    <x v="0"/>
    <x v="0"/>
  </r>
  <r>
    <x v="9"/>
    <x v="1"/>
    <s v="Zagazig"/>
    <s v="Accounting"/>
    <n v="3758"/>
    <x v="1"/>
    <x v="3"/>
    <x v="2"/>
    <x v="5"/>
  </r>
  <r>
    <x v="9"/>
    <x v="1"/>
    <s v="Zagazig"/>
    <s v="Admin"/>
    <n v="2769"/>
    <x v="1"/>
    <x v="6"/>
    <x v="2"/>
    <x v="5"/>
  </r>
  <r>
    <x v="9"/>
    <x v="2"/>
    <s v="Geser Suez"/>
    <s v="Accounting"/>
    <n v="3772"/>
    <x v="1"/>
    <x v="3"/>
    <x v="0"/>
    <x v="0"/>
  </r>
  <r>
    <x v="9"/>
    <x v="2"/>
    <s v="Geser Suez"/>
    <s v="Admin"/>
    <n v="3179"/>
    <x v="1"/>
    <x v="6"/>
    <x v="0"/>
    <x v="0"/>
  </r>
  <r>
    <x v="9"/>
    <x v="2"/>
    <s v="Haram"/>
    <s v="Accounting"/>
    <n v="2664"/>
    <x v="1"/>
    <x v="3"/>
    <x v="0"/>
    <x v="1"/>
  </r>
  <r>
    <x v="9"/>
    <x v="2"/>
    <s v="Haram"/>
    <s v="Admin"/>
    <n v="3709"/>
    <x v="1"/>
    <x v="6"/>
    <x v="0"/>
    <x v="1"/>
  </r>
  <r>
    <x v="9"/>
    <x v="2"/>
    <s v="Luxor"/>
    <s v="Accounting"/>
    <n v="3234"/>
    <x v="1"/>
    <x v="3"/>
    <x v="1"/>
    <x v="2"/>
  </r>
  <r>
    <x v="9"/>
    <x v="2"/>
    <s v="Luxor"/>
    <s v="Admin"/>
    <n v="4276"/>
    <x v="1"/>
    <x v="6"/>
    <x v="1"/>
    <x v="2"/>
  </r>
  <r>
    <x v="9"/>
    <x v="2"/>
    <s v="Mansoura"/>
    <s v="Accounting"/>
    <n v="3218"/>
    <x v="1"/>
    <x v="3"/>
    <x v="2"/>
    <x v="3"/>
  </r>
  <r>
    <x v="9"/>
    <x v="2"/>
    <s v="Mansoura"/>
    <s v="Admin"/>
    <n v="3242"/>
    <x v="1"/>
    <x v="6"/>
    <x v="2"/>
    <x v="3"/>
  </r>
  <r>
    <x v="9"/>
    <x v="2"/>
    <s v="Menia"/>
    <s v="Accounting"/>
    <n v="3590"/>
    <x v="1"/>
    <x v="3"/>
    <x v="1"/>
    <x v="4"/>
  </r>
  <r>
    <x v="9"/>
    <x v="2"/>
    <s v="Menia"/>
    <s v="Admin"/>
    <n v="4160"/>
    <x v="1"/>
    <x v="6"/>
    <x v="1"/>
    <x v="4"/>
  </r>
  <r>
    <x v="9"/>
    <x v="2"/>
    <s v="Mokattam"/>
    <s v="Accounting"/>
    <n v="3372"/>
    <x v="1"/>
    <x v="3"/>
    <x v="0"/>
    <x v="0"/>
  </r>
  <r>
    <x v="9"/>
    <x v="2"/>
    <s v="Mokattam"/>
    <s v="Admin"/>
    <n v="2809"/>
    <x v="1"/>
    <x v="6"/>
    <x v="0"/>
    <x v="0"/>
  </r>
  <r>
    <x v="9"/>
    <x v="2"/>
    <s v="Zagazig"/>
    <s v="Accounting"/>
    <n v="3601"/>
    <x v="1"/>
    <x v="3"/>
    <x v="2"/>
    <x v="5"/>
  </r>
  <r>
    <x v="9"/>
    <x v="2"/>
    <s v="Zagazig"/>
    <s v="Admin"/>
    <n v="3009"/>
    <x v="1"/>
    <x v="6"/>
    <x v="2"/>
    <x v="5"/>
  </r>
  <r>
    <x v="9"/>
    <x v="4"/>
    <s v="Geser Suez"/>
    <s v="Accounting"/>
    <n v="4367"/>
    <x v="1"/>
    <x v="3"/>
    <x v="0"/>
    <x v="0"/>
  </r>
  <r>
    <x v="9"/>
    <x v="4"/>
    <s v="Geser Suez"/>
    <s v="Admin"/>
    <n v="2513"/>
    <x v="1"/>
    <x v="6"/>
    <x v="0"/>
    <x v="0"/>
  </r>
  <r>
    <x v="9"/>
    <x v="4"/>
    <s v="Haram"/>
    <s v="Accounting"/>
    <n v="2816"/>
    <x v="1"/>
    <x v="3"/>
    <x v="0"/>
    <x v="1"/>
  </r>
  <r>
    <x v="9"/>
    <x v="4"/>
    <s v="Haram"/>
    <s v="Admin"/>
    <n v="4065"/>
    <x v="1"/>
    <x v="6"/>
    <x v="0"/>
    <x v="1"/>
  </r>
  <r>
    <x v="9"/>
    <x v="4"/>
    <s v="Luxor"/>
    <s v="Accounting"/>
    <n v="3999"/>
    <x v="1"/>
    <x v="3"/>
    <x v="1"/>
    <x v="2"/>
  </r>
  <r>
    <x v="9"/>
    <x v="4"/>
    <s v="Luxor"/>
    <s v="Admin"/>
    <n v="3605"/>
    <x v="1"/>
    <x v="6"/>
    <x v="1"/>
    <x v="2"/>
  </r>
  <r>
    <x v="9"/>
    <x v="4"/>
    <s v="Mansoura"/>
    <s v="Accounting"/>
    <n v="3637"/>
    <x v="1"/>
    <x v="3"/>
    <x v="2"/>
    <x v="3"/>
  </r>
  <r>
    <x v="9"/>
    <x v="4"/>
    <s v="Mansoura"/>
    <s v="Admin"/>
    <n v="2542"/>
    <x v="1"/>
    <x v="6"/>
    <x v="2"/>
    <x v="3"/>
  </r>
  <r>
    <x v="9"/>
    <x v="4"/>
    <s v="Menia"/>
    <s v="Accounting"/>
    <n v="4048"/>
    <x v="1"/>
    <x v="3"/>
    <x v="1"/>
    <x v="4"/>
  </r>
  <r>
    <x v="9"/>
    <x v="4"/>
    <s v="Menia"/>
    <s v="Admin"/>
    <n v="3910"/>
    <x v="1"/>
    <x v="6"/>
    <x v="1"/>
    <x v="4"/>
  </r>
  <r>
    <x v="9"/>
    <x v="4"/>
    <s v="Mokattam"/>
    <s v="Accounting"/>
    <n v="4140"/>
    <x v="1"/>
    <x v="3"/>
    <x v="0"/>
    <x v="0"/>
  </r>
  <r>
    <x v="9"/>
    <x v="4"/>
    <s v="Mokattam"/>
    <s v="Admin"/>
    <n v="3377"/>
    <x v="1"/>
    <x v="6"/>
    <x v="0"/>
    <x v="0"/>
  </r>
  <r>
    <x v="9"/>
    <x v="4"/>
    <s v="Zagazig"/>
    <s v="Accounting"/>
    <n v="4315"/>
    <x v="1"/>
    <x v="3"/>
    <x v="2"/>
    <x v="5"/>
  </r>
  <r>
    <x v="9"/>
    <x v="4"/>
    <s v="Zagazig"/>
    <s v="Admin"/>
    <n v="3777"/>
    <x v="1"/>
    <x v="6"/>
    <x v="2"/>
    <x v="5"/>
  </r>
  <r>
    <x v="9"/>
    <x v="5"/>
    <s v="Geser Suez"/>
    <s v="Accounting"/>
    <n v="3784"/>
    <x v="1"/>
    <x v="3"/>
    <x v="0"/>
    <x v="0"/>
  </r>
  <r>
    <x v="9"/>
    <x v="5"/>
    <s v="Geser Suez"/>
    <s v="Admin"/>
    <n v="4178"/>
    <x v="1"/>
    <x v="6"/>
    <x v="0"/>
    <x v="0"/>
  </r>
  <r>
    <x v="9"/>
    <x v="5"/>
    <s v="Haram"/>
    <s v="Accounting"/>
    <n v="4068"/>
    <x v="1"/>
    <x v="3"/>
    <x v="0"/>
    <x v="1"/>
  </r>
  <r>
    <x v="9"/>
    <x v="5"/>
    <s v="Haram"/>
    <s v="Admin"/>
    <n v="3239"/>
    <x v="1"/>
    <x v="6"/>
    <x v="0"/>
    <x v="1"/>
  </r>
  <r>
    <x v="9"/>
    <x v="5"/>
    <s v="Luxor"/>
    <s v="Accounting"/>
    <n v="3712"/>
    <x v="1"/>
    <x v="3"/>
    <x v="1"/>
    <x v="2"/>
  </r>
  <r>
    <x v="9"/>
    <x v="5"/>
    <s v="Luxor"/>
    <s v="Admin"/>
    <n v="4322"/>
    <x v="1"/>
    <x v="6"/>
    <x v="1"/>
    <x v="2"/>
  </r>
  <r>
    <x v="9"/>
    <x v="5"/>
    <s v="Mansoura"/>
    <s v="Accounting"/>
    <n v="3666"/>
    <x v="1"/>
    <x v="3"/>
    <x v="2"/>
    <x v="3"/>
  </r>
  <r>
    <x v="9"/>
    <x v="5"/>
    <s v="Mansoura"/>
    <s v="Admin"/>
    <n v="3381"/>
    <x v="1"/>
    <x v="6"/>
    <x v="2"/>
    <x v="3"/>
  </r>
  <r>
    <x v="9"/>
    <x v="5"/>
    <s v="Menia"/>
    <s v="Accounting"/>
    <n v="4155"/>
    <x v="1"/>
    <x v="3"/>
    <x v="1"/>
    <x v="4"/>
  </r>
  <r>
    <x v="9"/>
    <x v="5"/>
    <s v="Menia"/>
    <s v="Admin"/>
    <n v="3021"/>
    <x v="1"/>
    <x v="6"/>
    <x v="1"/>
    <x v="4"/>
  </r>
  <r>
    <x v="9"/>
    <x v="5"/>
    <s v="Mokattam"/>
    <s v="Accounting"/>
    <n v="4435"/>
    <x v="1"/>
    <x v="3"/>
    <x v="0"/>
    <x v="0"/>
  </r>
  <r>
    <x v="9"/>
    <x v="5"/>
    <s v="Mokattam"/>
    <s v="Admin"/>
    <n v="2939"/>
    <x v="1"/>
    <x v="6"/>
    <x v="0"/>
    <x v="0"/>
  </r>
  <r>
    <x v="9"/>
    <x v="5"/>
    <s v="Zagazig"/>
    <s v="Accounting"/>
    <n v="3404"/>
    <x v="1"/>
    <x v="3"/>
    <x v="2"/>
    <x v="5"/>
  </r>
  <r>
    <x v="9"/>
    <x v="5"/>
    <s v="Zagazig"/>
    <s v="Admin"/>
    <n v="3637"/>
    <x v="1"/>
    <x v="6"/>
    <x v="2"/>
    <x v="5"/>
  </r>
  <r>
    <x v="9"/>
    <x v="3"/>
    <s v="Geser Suez"/>
    <s v="Accounting"/>
    <n v="4491"/>
    <x v="1"/>
    <x v="3"/>
    <x v="0"/>
    <x v="0"/>
  </r>
  <r>
    <x v="9"/>
    <x v="3"/>
    <s v="Geser Suez"/>
    <s v="Admin"/>
    <n v="4316"/>
    <x v="1"/>
    <x v="6"/>
    <x v="0"/>
    <x v="0"/>
  </r>
  <r>
    <x v="9"/>
    <x v="3"/>
    <s v="Haram"/>
    <s v="Accounting"/>
    <n v="4324"/>
    <x v="1"/>
    <x v="3"/>
    <x v="0"/>
    <x v="1"/>
  </r>
  <r>
    <x v="9"/>
    <x v="3"/>
    <s v="Haram"/>
    <s v="Admin"/>
    <n v="4490"/>
    <x v="1"/>
    <x v="6"/>
    <x v="0"/>
    <x v="1"/>
  </r>
  <r>
    <x v="9"/>
    <x v="3"/>
    <s v="Luxor"/>
    <s v="Accounting"/>
    <n v="4402"/>
    <x v="1"/>
    <x v="3"/>
    <x v="1"/>
    <x v="2"/>
  </r>
  <r>
    <x v="9"/>
    <x v="3"/>
    <s v="Luxor"/>
    <s v="Admin"/>
    <n v="3400"/>
    <x v="1"/>
    <x v="6"/>
    <x v="1"/>
    <x v="2"/>
  </r>
  <r>
    <x v="9"/>
    <x v="3"/>
    <s v="Mansoura"/>
    <s v="Accounting"/>
    <n v="3619"/>
    <x v="1"/>
    <x v="3"/>
    <x v="2"/>
    <x v="3"/>
  </r>
  <r>
    <x v="9"/>
    <x v="3"/>
    <s v="Mansoura"/>
    <s v="Admin"/>
    <n v="2732"/>
    <x v="1"/>
    <x v="6"/>
    <x v="2"/>
    <x v="3"/>
  </r>
  <r>
    <x v="9"/>
    <x v="3"/>
    <s v="Menia"/>
    <s v="Accounting"/>
    <n v="3315"/>
    <x v="1"/>
    <x v="3"/>
    <x v="1"/>
    <x v="4"/>
  </r>
  <r>
    <x v="9"/>
    <x v="3"/>
    <s v="Menia"/>
    <s v="Admin"/>
    <n v="3112"/>
    <x v="1"/>
    <x v="6"/>
    <x v="1"/>
    <x v="4"/>
  </r>
  <r>
    <x v="9"/>
    <x v="3"/>
    <s v="Mokattam"/>
    <s v="Accounting"/>
    <n v="2848"/>
    <x v="1"/>
    <x v="3"/>
    <x v="0"/>
    <x v="0"/>
  </r>
  <r>
    <x v="9"/>
    <x v="3"/>
    <s v="Mokattam"/>
    <s v="Admin"/>
    <n v="3285"/>
    <x v="1"/>
    <x v="6"/>
    <x v="0"/>
    <x v="0"/>
  </r>
  <r>
    <x v="9"/>
    <x v="3"/>
    <s v="Zagazig"/>
    <s v="Accounting"/>
    <n v="2750"/>
    <x v="1"/>
    <x v="3"/>
    <x v="2"/>
    <x v="5"/>
  </r>
  <r>
    <x v="9"/>
    <x v="3"/>
    <s v="Zagazig"/>
    <s v="Admin"/>
    <n v="4107"/>
    <x v="1"/>
    <x v="6"/>
    <x v="2"/>
    <x v="5"/>
  </r>
  <r>
    <x v="10"/>
    <x v="0"/>
    <s v="HQ"/>
    <s v="Finance"/>
    <n v="30818"/>
    <x v="0"/>
    <x v="0"/>
    <x v="0"/>
    <x v="0"/>
  </r>
  <r>
    <x v="10"/>
    <x v="0"/>
    <s v="Geser Suez"/>
    <s v="Sales"/>
    <n v="14365"/>
    <x v="1"/>
    <x v="1"/>
    <x v="0"/>
    <x v="0"/>
  </r>
  <r>
    <x v="10"/>
    <x v="0"/>
    <s v="Haram"/>
    <s v="Sales"/>
    <n v="11574"/>
    <x v="1"/>
    <x v="1"/>
    <x v="0"/>
    <x v="1"/>
  </r>
  <r>
    <x v="10"/>
    <x v="0"/>
    <s v="Luxor"/>
    <s v="Sales"/>
    <n v="8212"/>
    <x v="1"/>
    <x v="1"/>
    <x v="1"/>
    <x v="2"/>
  </r>
  <r>
    <x v="10"/>
    <x v="0"/>
    <s v="Mansoura"/>
    <s v="Sales"/>
    <n v="6326"/>
    <x v="1"/>
    <x v="1"/>
    <x v="2"/>
    <x v="3"/>
  </r>
  <r>
    <x v="10"/>
    <x v="0"/>
    <s v="Menia"/>
    <s v="Sales"/>
    <n v="12211"/>
    <x v="1"/>
    <x v="1"/>
    <x v="1"/>
    <x v="4"/>
  </r>
  <r>
    <x v="10"/>
    <x v="0"/>
    <s v="Mokattam"/>
    <s v="Sales"/>
    <n v="12243"/>
    <x v="1"/>
    <x v="1"/>
    <x v="0"/>
    <x v="0"/>
  </r>
  <r>
    <x v="10"/>
    <x v="0"/>
    <s v="Zagazig"/>
    <s v="Sales"/>
    <n v="7643"/>
    <x v="1"/>
    <x v="1"/>
    <x v="2"/>
    <x v="5"/>
  </r>
  <r>
    <x v="10"/>
    <x v="0"/>
    <s v="Agouza"/>
    <s v="Retail"/>
    <n v="5416"/>
    <x v="2"/>
    <x v="2"/>
    <x v="0"/>
    <x v="1"/>
  </r>
  <r>
    <x v="10"/>
    <x v="0"/>
    <s v="Dokki"/>
    <s v="Retail"/>
    <n v="8459"/>
    <x v="2"/>
    <x v="2"/>
    <x v="0"/>
    <x v="1"/>
  </r>
  <r>
    <x v="10"/>
    <x v="0"/>
    <s v="El Raml"/>
    <s v="Retail"/>
    <n v="10393"/>
    <x v="2"/>
    <x v="2"/>
    <x v="3"/>
    <x v="6"/>
  </r>
  <r>
    <x v="10"/>
    <x v="0"/>
    <s v="Faisal"/>
    <s v="Retail"/>
    <n v="5532"/>
    <x v="2"/>
    <x v="2"/>
    <x v="0"/>
    <x v="1"/>
  </r>
  <r>
    <x v="10"/>
    <x v="0"/>
    <s v="Giza"/>
    <s v="Retail"/>
    <n v="8850"/>
    <x v="1"/>
    <x v="2"/>
    <x v="0"/>
    <x v="1"/>
  </r>
  <r>
    <x v="10"/>
    <x v="0"/>
    <s v="Maddi"/>
    <s v="Retail"/>
    <n v="8493"/>
    <x v="2"/>
    <x v="2"/>
    <x v="0"/>
    <x v="0"/>
  </r>
  <r>
    <x v="10"/>
    <x v="0"/>
    <s v="Nozha"/>
    <s v="Retail"/>
    <n v="6651"/>
    <x v="2"/>
    <x v="2"/>
    <x v="0"/>
    <x v="0"/>
  </r>
  <r>
    <x v="10"/>
    <x v="0"/>
    <s v="Zamalek"/>
    <s v="Retail"/>
    <n v="12133"/>
    <x v="2"/>
    <x v="2"/>
    <x v="0"/>
    <x v="1"/>
  </r>
  <r>
    <x v="10"/>
    <x v="0"/>
    <s v="15 May"/>
    <s v="Retail"/>
    <n v="8730"/>
    <x v="3"/>
    <x v="2"/>
    <x v="0"/>
    <x v="0"/>
  </r>
  <r>
    <x v="10"/>
    <x v="0"/>
    <s v="El Rehab"/>
    <s v="Retail"/>
    <n v="11718"/>
    <x v="3"/>
    <x v="2"/>
    <x v="0"/>
    <x v="0"/>
  </r>
  <r>
    <x v="10"/>
    <x v="0"/>
    <s v="El-Mahalla"/>
    <s v="Retail"/>
    <n v="9749"/>
    <x v="3"/>
    <x v="2"/>
    <x v="2"/>
    <x v="7"/>
  </r>
  <r>
    <x v="10"/>
    <x v="0"/>
    <s v="Loran"/>
    <s v="Retail"/>
    <n v="12047"/>
    <x v="3"/>
    <x v="2"/>
    <x v="3"/>
    <x v="6"/>
  </r>
  <r>
    <x v="10"/>
    <x v="0"/>
    <s v="New Cairo"/>
    <s v="Retail"/>
    <n v="11035"/>
    <x v="3"/>
    <x v="2"/>
    <x v="0"/>
    <x v="0"/>
  </r>
  <r>
    <x v="10"/>
    <x v="0"/>
    <s v="Smouha"/>
    <s v="Retail"/>
    <n v="5128"/>
    <x v="3"/>
    <x v="2"/>
    <x v="3"/>
    <x v="6"/>
  </r>
  <r>
    <x v="10"/>
    <x v="0"/>
    <s v="Agamy"/>
    <s v="Retail"/>
    <n v="7953"/>
    <x v="1"/>
    <x v="2"/>
    <x v="3"/>
    <x v="6"/>
  </r>
  <r>
    <x v="10"/>
    <x v="0"/>
    <s v="Ain Shams"/>
    <s v="Retail"/>
    <n v="12469"/>
    <x v="4"/>
    <x v="2"/>
    <x v="0"/>
    <x v="0"/>
  </r>
  <r>
    <x v="10"/>
    <x v="0"/>
    <s v="Assuit"/>
    <s v="Retail"/>
    <n v="8193"/>
    <x v="1"/>
    <x v="2"/>
    <x v="1"/>
    <x v="8"/>
  </r>
  <r>
    <x v="10"/>
    <x v="0"/>
    <s v="Embaba"/>
    <s v="Retail"/>
    <n v="7396"/>
    <x v="1"/>
    <x v="2"/>
    <x v="0"/>
    <x v="1"/>
  </r>
  <r>
    <x v="10"/>
    <x v="0"/>
    <s v="Marasa Matrouh"/>
    <s v="Retail"/>
    <n v="5239"/>
    <x v="4"/>
    <x v="2"/>
    <x v="3"/>
    <x v="9"/>
  </r>
  <r>
    <x v="10"/>
    <x v="0"/>
    <s v="Mohandeseen"/>
    <s v="Retail"/>
    <n v="7311"/>
    <x v="4"/>
    <x v="2"/>
    <x v="0"/>
    <x v="1"/>
  </r>
  <r>
    <x v="10"/>
    <x v="0"/>
    <s v="Nasr City"/>
    <s v="Retail"/>
    <n v="6848"/>
    <x v="4"/>
    <x v="2"/>
    <x v="0"/>
    <x v="0"/>
  </r>
  <r>
    <x v="10"/>
    <x v="0"/>
    <s v="San Stefano"/>
    <s v="Retail"/>
    <n v="7975"/>
    <x v="4"/>
    <x v="2"/>
    <x v="3"/>
    <x v="6"/>
  </r>
  <r>
    <x v="10"/>
    <x v="0"/>
    <s v="Sh. Zaied"/>
    <s v="Retail"/>
    <n v="10086"/>
    <x v="4"/>
    <x v="2"/>
    <x v="0"/>
    <x v="1"/>
  </r>
  <r>
    <x v="10"/>
    <x v="0"/>
    <s v="Tanata"/>
    <s v="Retail"/>
    <n v="12416"/>
    <x v="1"/>
    <x v="2"/>
    <x v="2"/>
    <x v="7"/>
  </r>
  <r>
    <x v="10"/>
    <x v="1"/>
    <s v="HQ"/>
    <s v="Finance"/>
    <n v="1250"/>
    <x v="0"/>
    <x v="0"/>
    <x v="0"/>
    <x v="0"/>
  </r>
  <r>
    <x v="10"/>
    <x v="1"/>
    <s v="Geser Suez"/>
    <s v="Sales"/>
    <n v="1250"/>
    <x v="1"/>
    <x v="1"/>
    <x v="0"/>
    <x v="0"/>
  </r>
  <r>
    <x v="10"/>
    <x v="1"/>
    <s v="Haram"/>
    <s v="Sales"/>
    <n v="1250"/>
    <x v="1"/>
    <x v="1"/>
    <x v="0"/>
    <x v="1"/>
  </r>
  <r>
    <x v="10"/>
    <x v="1"/>
    <s v="Luxor"/>
    <s v="Sales"/>
    <n v="1250"/>
    <x v="1"/>
    <x v="1"/>
    <x v="1"/>
    <x v="2"/>
  </r>
  <r>
    <x v="10"/>
    <x v="1"/>
    <s v="Mansoura"/>
    <s v="Sales"/>
    <n v="1250"/>
    <x v="1"/>
    <x v="1"/>
    <x v="2"/>
    <x v="3"/>
  </r>
  <r>
    <x v="10"/>
    <x v="1"/>
    <s v="Menia"/>
    <s v="Sales"/>
    <n v="1250"/>
    <x v="1"/>
    <x v="1"/>
    <x v="1"/>
    <x v="4"/>
  </r>
  <r>
    <x v="10"/>
    <x v="1"/>
    <s v="Mokattam"/>
    <s v="Sales"/>
    <n v="1250"/>
    <x v="1"/>
    <x v="1"/>
    <x v="0"/>
    <x v="0"/>
  </r>
  <r>
    <x v="10"/>
    <x v="1"/>
    <s v="Zagazig"/>
    <s v="Sales"/>
    <n v="1250"/>
    <x v="1"/>
    <x v="1"/>
    <x v="2"/>
    <x v="5"/>
  </r>
  <r>
    <x v="10"/>
    <x v="1"/>
    <s v="Agouza"/>
    <s v="Retail"/>
    <n v="1250"/>
    <x v="2"/>
    <x v="2"/>
    <x v="0"/>
    <x v="1"/>
  </r>
  <r>
    <x v="10"/>
    <x v="1"/>
    <s v="Dokki"/>
    <s v="Retail"/>
    <n v="1250"/>
    <x v="2"/>
    <x v="2"/>
    <x v="0"/>
    <x v="1"/>
  </r>
  <r>
    <x v="10"/>
    <x v="1"/>
    <s v="El Raml"/>
    <s v="Retail"/>
    <n v="1250"/>
    <x v="2"/>
    <x v="2"/>
    <x v="3"/>
    <x v="6"/>
  </r>
  <r>
    <x v="10"/>
    <x v="1"/>
    <s v="Faisal"/>
    <s v="Retail"/>
    <n v="1250"/>
    <x v="2"/>
    <x v="2"/>
    <x v="0"/>
    <x v="1"/>
  </r>
  <r>
    <x v="10"/>
    <x v="1"/>
    <s v="Giza"/>
    <s v="Retail"/>
    <n v="1250"/>
    <x v="1"/>
    <x v="2"/>
    <x v="0"/>
    <x v="1"/>
  </r>
  <r>
    <x v="10"/>
    <x v="1"/>
    <s v="Maddi"/>
    <s v="Retail"/>
    <n v="1250"/>
    <x v="2"/>
    <x v="2"/>
    <x v="0"/>
    <x v="0"/>
  </r>
  <r>
    <x v="10"/>
    <x v="1"/>
    <s v="Nozha"/>
    <s v="Retail"/>
    <n v="1250"/>
    <x v="2"/>
    <x v="2"/>
    <x v="0"/>
    <x v="0"/>
  </r>
  <r>
    <x v="10"/>
    <x v="1"/>
    <s v="Zamalek"/>
    <s v="Retail"/>
    <n v="1250"/>
    <x v="2"/>
    <x v="2"/>
    <x v="0"/>
    <x v="1"/>
  </r>
  <r>
    <x v="10"/>
    <x v="1"/>
    <s v="15 May"/>
    <s v="Retail"/>
    <n v="1250"/>
    <x v="3"/>
    <x v="2"/>
    <x v="0"/>
    <x v="0"/>
  </r>
  <r>
    <x v="10"/>
    <x v="1"/>
    <s v="El Rehab"/>
    <s v="Retail"/>
    <n v="1250"/>
    <x v="3"/>
    <x v="2"/>
    <x v="0"/>
    <x v="0"/>
  </r>
  <r>
    <x v="10"/>
    <x v="1"/>
    <s v="El-Mahalla"/>
    <s v="Retail"/>
    <n v="1250"/>
    <x v="3"/>
    <x v="2"/>
    <x v="2"/>
    <x v="7"/>
  </r>
  <r>
    <x v="10"/>
    <x v="1"/>
    <s v="Loran"/>
    <s v="Retail"/>
    <n v="1250"/>
    <x v="3"/>
    <x v="2"/>
    <x v="3"/>
    <x v="6"/>
  </r>
  <r>
    <x v="10"/>
    <x v="1"/>
    <s v="New Cairo"/>
    <s v="Retail"/>
    <n v="1250"/>
    <x v="3"/>
    <x v="2"/>
    <x v="0"/>
    <x v="0"/>
  </r>
  <r>
    <x v="10"/>
    <x v="1"/>
    <s v="Smouha"/>
    <s v="Retail"/>
    <n v="1250"/>
    <x v="3"/>
    <x v="2"/>
    <x v="3"/>
    <x v="6"/>
  </r>
  <r>
    <x v="10"/>
    <x v="1"/>
    <s v="Agamy"/>
    <s v="Retail"/>
    <n v="1250"/>
    <x v="1"/>
    <x v="2"/>
    <x v="3"/>
    <x v="6"/>
  </r>
  <r>
    <x v="10"/>
    <x v="1"/>
    <s v="Ain Shams"/>
    <s v="Retail"/>
    <n v="1250"/>
    <x v="4"/>
    <x v="2"/>
    <x v="0"/>
    <x v="0"/>
  </r>
  <r>
    <x v="10"/>
    <x v="1"/>
    <s v="Assuit"/>
    <s v="Retail"/>
    <n v="1250"/>
    <x v="1"/>
    <x v="2"/>
    <x v="1"/>
    <x v="8"/>
  </r>
  <r>
    <x v="10"/>
    <x v="1"/>
    <s v="Embaba"/>
    <s v="Retail"/>
    <n v="1250"/>
    <x v="1"/>
    <x v="2"/>
    <x v="0"/>
    <x v="1"/>
  </r>
  <r>
    <x v="10"/>
    <x v="1"/>
    <s v="Marasa Matrouh"/>
    <s v="Retail"/>
    <n v="1250"/>
    <x v="4"/>
    <x v="2"/>
    <x v="3"/>
    <x v="9"/>
  </r>
  <r>
    <x v="10"/>
    <x v="1"/>
    <s v="Mohandeseen"/>
    <s v="Retail"/>
    <n v="1250"/>
    <x v="4"/>
    <x v="2"/>
    <x v="0"/>
    <x v="1"/>
  </r>
  <r>
    <x v="10"/>
    <x v="1"/>
    <s v="Nasr City"/>
    <s v="Retail"/>
    <n v="1250"/>
    <x v="4"/>
    <x v="2"/>
    <x v="0"/>
    <x v="0"/>
  </r>
  <r>
    <x v="10"/>
    <x v="1"/>
    <s v="San Stefano"/>
    <s v="Retail"/>
    <n v="1250"/>
    <x v="4"/>
    <x v="2"/>
    <x v="3"/>
    <x v="6"/>
  </r>
  <r>
    <x v="10"/>
    <x v="1"/>
    <s v="Sh. Zaied"/>
    <s v="Retail"/>
    <n v="1250"/>
    <x v="4"/>
    <x v="2"/>
    <x v="0"/>
    <x v="1"/>
  </r>
  <r>
    <x v="10"/>
    <x v="1"/>
    <s v="Tanata"/>
    <s v="Retail"/>
    <n v="1250"/>
    <x v="1"/>
    <x v="2"/>
    <x v="2"/>
    <x v="7"/>
  </r>
  <r>
    <x v="10"/>
    <x v="2"/>
    <s v="Agouza"/>
    <s v="Retail"/>
    <n v="877.1"/>
    <x v="2"/>
    <x v="2"/>
    <x v="0"/>
    <x v="1"/>
  </r>
  <r>
    <x v="10"/>
    <x v="2"/>
    <s v="Dokki"/>
    <s v="Retail"/>
    <n v="596.9"/>
    <x v="2"/>
    <x v="2"/>
    <x v="0"/>
    <x v="1"/>
  </r>
  <r>
    <x v="10"/>
    <x v="2"/>
    <s v="El Raml"/>
    <s v="Retail"/>
    <n v="997.30000000000007"/>
    <x v="2"/>
    <x v="2"/>
    <x v="3"/>
    <x v="6"/>
  </r>
  <r>
    <x v="10"/>
    <x v="2"/>
    <s v="Faisal"/>
    <s v="Retail"/>
    <n v="1174.4000000000001"/>
    <x v="2"/>
    <x v="2"/>
    <x v="0"/>
    <x v="1"/>
  </r>
  <r>
    <x v="10"/>
    <x v="2"/>
    <s v="Giza"/>
    <s v="Retail"/>
    <n v="722.6"/>
    <x v="1"/>
    <x v="2"/>
    <x v="0"/>
    <x v="1"/>
  </r>
  <r>
    <x v="10"/>
    <x v="2"/>
    <s v="Maddi"/>
    <s v="Retail"/>
    <n v="621.90000000000009"/>
    <x v="2"/>
    <x v="2"/>
    <x v="0"/>
    <x v="0"/>
  </r>
  <r>
    <x v="10"/>
    <x v="2"/>
    <s v="Nozha"/>
    <s v="Retail"/>
    <n v="570.5"/>
    <x v="2"/>
    <x v="2"/>
    <x v="0"/>
    <x v="0"/>
  </r>
  <r>
    <x v="10"/>
    <x v="2"/>
    <s v="Zamalek"/>
    <s v="Retail"/>
    <n v="907.1"/>
    <x v="2"/>
    <x v="2"/>
    <x v="0"/>
    <x v="1"/>
  </r>
  <r>
    <x v="10"/>
    <x v="2"/>
    <s v="15 May"/>
    <s v="Retail"/>
    <n v="625"/>
    <x v="3"/>
    <x v="2"/>
    <x v="0"/>
    <x v="0"/>
  </r>
  <r>
    <x v="10"/>
    <x v="2"/>
    <s v="El Rehab"/>
    <s v="Retail"/>
    <n v="846.40000000000009"/>
    <x v="3"/>
    <x v="2"/>
    <x v="0"/>
    <x v="0"/>
  </r>
  <r>
    <x v="10"/>
    <x v="2"/>
    <s v="El-Mahalla"/>
    <s v="Retail"/>
    <n v="925.1"/>
    <x v="3"/>
    <x v="2"/>
    <x v="2"/>
    <x v="7"/>
  </r>
  <r>
    <x v="10"/>
    <x v="2"/>
    <s v="Loran"/>
    <s v="Retail"/>
    <n v="1191.2"/>
    <x v="3"/>
    <x v="2"/>
    <x v="3"/>
    <x v="6"/>
  </r>
  <r>
    <x v="10"/>
    <x v="2"/>
    <s v="New Cairo"/>
    <s v="Retail"/>
    <n v="754"/>
    <x v="3"/>
    <x v="2"/>
    <x v="0"/>
    <x v="0"/>
  </r>
  <r>
    <x v="10"/>
    <x v="2"/>
    <s v="Smouha"/>
    <s v="Retail"/>
    <n v="1014.4000000000001"/>
    <x v="3"/>
    <x v="2"/>
    <x v="3"/>
    <x v="6"/>
  </r>
  <r>
    <x v="10"/>
    <x v="2"/>
    <s v="Agamy"/>
    <s v="Retail"/>
    <n v="861.1"/>
    <x v="1"/>
    <x v="2"/>
    <x v="3"/>
    <x v="6"/>
  </r>
  <r>
    <x v="10"/>
    <x v="2"/>
    <s v="Ain Shams"/>
    <s v="Retail"/>
    <n v="556.70000000000005"/>
    <x v="4"/>
    <x v="2"/>
    <x v="0"/>
    <x v="0"/>
  </r>
  <r>
    <x v="10"/>
    <x v="2"/>
    <s v="Assuit"/>
    <s v="Retail"/>
    <n v="635.90000000000009"/>
    <x v="1"/>
    <x v="2"/>
    <x v="1"/>
    <x v="8"/>
  </r>
  <r>
    <x v="10"/>
    <x v="2"/>
    <s v="Embaba"/>
    <s v="Retail"/>
    <n v="745.30000000000007"/>
    <x v="1"/>
    <x v="2"/>
    <x v="0"/>
    <x v="1"/>
  </r>
  <r>
    <x v="10"/>
    <x v="2"/>
    <s v="Marasa Matrouh"/>
    <s v="Retail"/>
    <n v="504.6"/>
    <x v="4"/>
    <x v="2"/>
    <x v="3"/>
    <x v="9"/>
  </r>
  <r>
    <x v="10"/>
    <x v="2"/>
    <s v="Mohandeseen"/>
    <s v="Retail"/>
    <n v="722.1"/>
    <x v="4"/>
    <x v="2"/>
    <x v="0"/>
    <x v="1"/>
  </r>
  <r>
    <x v="10"/>
    <x v="2"/>
    <s v="Nasr City"/>
    <s v="Retail"/>
    <n v="520.80000000000007"/>
    <x v="4"/>
    <x v="2"/>
    <x v="0"/>
    <x v="0"/>
  </r>
  <r>
    <x v="10"/>
    <x v="2"/>
    <s v="San Stefano"/>
    <s v="Retail"/>
    <n v="535.6"/>
    <x v="4"/>
    <x v="2"/>
    <x v="3"/>
    <x v="6"/>
  </r>
  <r>
    <x v="10"/>
    <x v="2"/>
    <s v="Sh. Zaied"/>
    <s v="Retail"/>
    <n v="633.40000000000009"/>
    <x v="4"/>
    <x v="2"/>
    <x v="0"/>
    <x v="1"/>
  </r>
  <r>
    <x v="10"/>
    <x v="2"/>
    <s v="Tanata"/>
    <s v="Retail"/>
    <n v="1006.4000000000001"/>
    <x v="1"/>
    <x v="2"/>
    <x v="2"/>
    <x v="7"/>
  </r>
  <r>
    <x v="10"/>
    <x v="3"/>
    <s v="HQ"/>
    <s v="Finance"/>
    <n v="7193.8"/>
    <x v="0"/>
    <x v="0"/>
    <x v="0"/>
    <x v="0"/>
  </r>
  <r>
    <x v="10"/>
    <x v="3"/>
    <s v="Geser Suez"/>
    <s v="Sales"/>
    <n v="2715.8"/>
    <x v="1"/>
    <x v="1"/>
    <x v="0"/>
    <x v="0"/>
  </r>
  <r>
    <x v="10"/>
    <x v="3"/>
    <s v="Haram"/>
    <s v="Sales"/>
    <n v="2471.4"/>
    <x v="1"/>
    <x v="1"/>
    <x v="0"/>
    <x v="1"/>
  </r>
  <r>
    <x v="10"/>
    <x v="3"/>
    <s v="Luxor"/>
    <s v="Sales"/>
    <n v="2398.6"/>
    <x v="1"/>
    <x v="1"/>
    <x v="1"/>
    <x v="2"/>
  </r>
  <r>
    <x v="10"/>
    <x v="3"/>
    <s v="Mansoura"/>
    <s v="Sales"/>
    <n v="2228.2000000000003"/>
    <x v="1"/>
    <x v="1"/>
    <x v="2"/>
    <x v="3"/>
  </r>
  <r>
    <x v="10"/>
    <x v="3"/>
    <s v="Menia"/>
    <s v="Sales"/>
    <n v="2444"/>
    <x v="1"/>
    <x v="1"/>
    <x v="1"/>
    <x v="4"/>
  </r>
  <r>
    <x v="10"/>
    <x v="3"/>
    <s v="Mokattam"/>
    <s v="Sales"/>
    <n v="1986.8000000000002"/>
    <x v="1"/>
    <x v="1"/>
    <x v="0"/>
    <x v="0"/>
  </r>
  <r>
    <x v="10"/>
    <x v="3"/>
    <s v="Zagazig"/>
    <s v="Sales"/>
    <n v="1817.6000000000001"/>
    <x v="1"/>
    <x v="1"/>
    <x v="2"/>
    <x v="5"/>
  </r>
  <r>
    <x v="10"/>
    <x v="3"/>
    <s v="Agouza"/>
    <s v="Retail"/>
    <n v="2232.2000000000003"/>
    <x v="2"/>
    <x v="2"/>
    <x v="0"/>
    <x v="1"/>
  </r>
  <r>
    <x v="10"/>
    <x v="3"/>
    <s v="Dokki"/>
    <s v="Retail"/>
    <n v="1392"/>
    <x v="2"/>
    <x v="2"/>
    <x v="0"/>
    <x v="1"/>
  </r>
  <r>
    <x v="10"/>
    <x v="3"/>
    <s v="El Raml"/>
    <s v="Retail"/>
    <n v="2151.4"/>
    <x v="2"/>
    <x v="2"/>
    <x v="3"/>
    <x v="6"/>
  </r>
  <r>
    <x v="10"/>
    <x v="3"/>
    <s v="Faisal"/>
    <s v="Retail"/>
    <n v="1660"/>
    <x v="2"/>
    <x v="2"/>
    <x v="0"/>
    <x v="1"/>
  </r>
  <r>
    <x v="10"/>
    <x v="3"/>
    <s v="Giza"/>
    <s v="Retail"/>
    <n v="2345.6"/>
    <x v="1"/>
    <x v="2"/>
    <x v="0"/>
    <x v="1"/>
  </r>
  <r>
    <x v="10"/>
    <x v="3"/>
    <s v="Maddi"/>
    <s v="Retail"/>
    <n v="1665.4"/>
    <x v="2"/>
    <x v="2"/>
    <x v="0"/>
    <x v="0"/>
  </r>
  <r>
    <x v="10"/>
    <x v="3"/>
    <s v="Nozha"/>
    <s v="Retail"/>
    <n v="1820.4"/>
    <x v="2"/>
    <x v="2"/>
    <x v="0"/>
    <x v="0"/>
  </r>
  <r>
    <x v="10"/>
    <x v="3"/>
    <s v="Zamalek"/>
    <s v="Retail"/>
    <n v="1641.2"/>
    <x v="2"/>
    <x v="2"/>
    <x v="0"/>
    <x v="1"/>
  </r>
  <r>
    <x v="10"/>
    <x v="3"/>
    <s v="15 May"/>
    <s v="Retail"/>
    <n v="2283.8000000000002"/>
    <x v="3"/>
    <x v="2"/>
    <x v="0"/>
    <x v="0"/>
  </r>
  <r>
    <x v="10"/>
    <x v="3"/>
    <s v="El Rehab"/>
    <s v="Retail"/>
    <n v="1316.8000000000002"/>
    <x v="3"/>
    <x v="2"/>
    <x v="0"/>
    <x v="0"/>
  </r>
  <r>
    <x v="10"/>
    <x v="3"/>
    <s v="El-Mahalla"/>
    <s v="Retail"/>
    <n v="1307"/>
    <x v="3"/>
    <x v="2"/>
    <x v="2"/>
    <x v="7"/>
  </r>
  <r>
    <x v="10"/>
    <x v="3"/>
    <s v="Loran"/>
    <s v="Retail"/>
    <n v="2117.2000000000003"/>
    <x v="3"/>
    <x v="2"/>
    <x v="3"/>
    <x v="6"/>
  </r>
  <r>
    <x v="10"/>
    <x v="3"/>
    <s v="New Cairo"/>
    <s v="Retail"/>
    <n v="1120.2"/>
    <x v="3"/>
    <x v="2"/>
    <x v="0"/>
    <x v="0"/>
  </r>
  <r>
    <x v="10"/>
    <x v="3"/>
    <s v="Smouha"/>
    <s v="Retail"/>
    <n v="1913.2"/>
    <x v="3"/>
    <x v="2"/>
    <x v="3"/>
    <x v="6"/>
  </r>
  <r>
    <x v="10"/>
    <x v="3"/>
    <s v="Agamy"/>
    <s v="Retail"/>
    <n v="2376.8000000000002"/>
    <x v="1"/>
    <x v="2"/>
    <x v="3"/>
    <x v="6"/>
  </r>
  <r>
    <x v="10"/>
    <x v="3"/>
    <s v="Ain Shams"/>
    <s v="Retail"/>
    <n v="1730.6000000000001"/>
    <x v="4"/>
    <x v="2"/>
    <x v="0"/>
    <x v="0"/>
  </r>
  <r>
    <x v="10"/>
    <x v="3"/>
    <s v="Assuit"/>
    <s v="Retail"/>
    <n v="1680.4"/>
    <x v="1"/>
    <x v="2"/>
    <x v="1"/>
    <x v="8"/>
  </r>
  <r>
    <x v="10"/>
    <x v="3"/>
    <s v="Embaba"/>
    <s v="Retail"/>
    <n v="2289.8000000000002"/>
    <x v="1"/>
    <x v="2"/>
    <x v="0"/>
    <x v="1"/>
  </r>
  <r>
    <x v="10"/>
    <x v="3"/>
    <s v="Marasa Matrouh"/>
    <s v="Retail"/>
    <n v="2496.6000000000004"/>
    <x v="4"/>
    <x v="2"/>
    <x v="3"/>
    <x v="9"/>
  </r>
  <r>
    <x v="10"/>
    <x v="3"/>
    <s v="Mohandeseen"/>
    <s v="Retail"/>
    <n v="1879.6000000000001"/>
    <x v="4"/>
    <x v="2"/>
    <x v="0"/>
    <x v="1"/>
  </r>
  <r>
    <x v="10"/>
    <x v="3"/>
    <s v="Nasr City"/>
    <s v="Retail"/>
    <n v="1395.8000000000002"/>
    <x v="4"/>
    <x v="2"/>
    <x v="0"/>
    <x v="0"/>
  </r>
  <r>
    <x v="10"/>
    <x v="3"/>
    <s v="San Stefano"/>
    <s v="Retail"/>
    <n v="1716.4"/>
    <x v="4"/>
    <x v="2"/>
    <x v="3"/>
    <x v="6"/>
  </r>
  <r>
    <x v="10"/>
    <x v="3"/>
    <s v="Sh. Zaied"/>
    <s v="Retail"/>
    <n v="1666.6000000000001"/>
    <x v="4"/>
    <x v="2"/>
    <x v="0"/>
    <x v="1"/>
  </r>
  <r>
    <x v="10"/>
    <x v="3"/>
    <s v="Tanata"/>
    <s v="Retail"/>
    <n v="2045.4"/>
    <x v="1"/>
    <x v="2"/>
    <x v="2"/>
    <x v="7"/>
  </r>
  <r>
    <x v="10"/>
    <x v="0"/>
    <s v="HQ"/>
    <s v="Accounting"/>
    <n v="9334"/>
    <x v="0"/>
    <x v="3"/>
    <x v="0"/>
    <x v="0"/>
  </r>
  <r>
    <x v="10"/>
    <x v="1"/>
    <s v="HQ"/>
    <s v="Accounting"/>
    <n v="1250"/>
    <x v="0"/>
    <x v="3"/>
    <x v="0"/>
    <x v="0"/>
  </r>
  <r>
    <x v="10"/>
    <x v="3"/>
    <s v="HQ"/>
    <s v="Accounting"/>
    <n v="1639.8000000000002"/>
    <x v="0"/>
    <x v="3"/>
    <x v="0"/>
    <x v="0"/>
  </r>
  <r>
    <x v="10"/>
    <x v="0"/>
    <s v="HQ"/>
    <s v="HR"/>
    <n v="6941"/>
    <x v="0"/>
    <x v="4"/>
    <x v="0"/>
    <x v="0"/>
  </r>
  <r>
    <x v="10"/>
    <x v="1"/>
    <s v="HQ"/>
    <s v="HR"/>
    <n v="1250"/>
    <x v="0"/>
    <x v="4"/>
    <x v="0"/>
    <x v="0"/>
  </r>
  <r>
    <x v="10"/>
    <x v="3"/>
    <s v="HQ"/>
    <s v="HR"/>
    <n v="1230.2"/>
    <x v="0"/>
    <x v="4"/>
    <x v="0"/>
    <x v="0"/>
  </r>
  <r>
    <x v="10"/>
    <x v="0"/>
    <s v="HQ"/>
    <s v="Retail"/>
    <n v="7156"/>
    <x v="0"/>
    <x v="2"/>
    <x v="0"/>
    <x v="0"/>
  </r>
  <r>
    <x v="10"/>
    <x v="1"/>
    <s v="HQ"/>
    <s v="Retail"/>
    <n v="1250"/>
    <x v="0"/>
    <x v="2"/>
    <x v="0"/>
    <x v="0"/>
  </r>
  <r>
    <x v="10"/>
    <x v="2"/>
    <s v="HQ"/>
    <s v="Retail"/>
    <n v="531.4"/>
    <x v="0"/>
    <x v="2"/>
    <x v="0"/>
    <x v="0"/>
  </r>
  <r>
    <x v="10"/>
    <x v="3"/>
    <s v="HQ"/>
    <s v="Retail"/>
    <n v="1925"/>
    <x v="0"/>
    <x v="2"/>
    <x v="0"/>
    <x v="0"/>
  </r>
  <r>
    <x v="10"/>
    <x v="0"/>
    <s v="HQ"/>
    <s v="Sales"/>
    <n v="9519"/>
    <x v="0"/>
    <x v="1"/>
    <x v="0"/>
    <x v="0"/>
  </r>
  <r>
    <x v="10"/>
    <x v="1"/>
    <s v="HQ"/>
    <s v="Sales"/>
    <n v="1250"/>
    <x v="0"/>
    <x v="1"/>
    <x v="0"/>
    <x v="0"/>
  </r>
  <r>
    <x v="10"/>
    <x v="3"/>
    <s v="HQ"/>
    <s v="Sales"/>
    <n v="2823.2000000000003"/>
    <x v="0"/>
    <x v="1"/>
    <x v="0"/>
    <x v="0"/>
  </r>
  <r>
    <x v="10"/>
    <x v="0"/>
    <s v="HQ"/>
    <s v="Legal"/>
    <n v="5081"/>
    <x v="0"/>
    <x v="5"/>
    <x v="0"/>
    <x v="0"/>
  </r>
  <r>
    <x v="10"/>
    <x v="1"/>
    <s v="HQ"/>
    <s v="Legal"/>
    <n v="1250"/>
    <x v="0"/>
    <x v="5"/>
    <x v="0"/>
    <x v="0"/>
  </r>
  <r>
    <x v="10"/>
    <x v="3"/>
    <s v="HQ"/>
    <s v="Legal"/>
    <n v="1398.8000000000002"/>
    <x v="0"/>
    <x v="5"/>
    <x v="0"/>
    <x v="0"/>
  </r>
  <r>
    <x v="10"/>
    <x v="0"/>
    <s v="HQ"/>
    <s v="Admin"/>
    <n v="5808"/>
    <x v="0"/>
    <x v="6"/>
    <x v="0"/>
    <x v="0"/>
  </r>
  <r>
    <x v="10"/>
    <x v="1"/>
    <s v="HQ"/>
    <s v="Admin"/>
    <n v="1250"/>
    <x v="0"/>
    <x v="6"/>
    <x v="0"/>
    <x v="0"/>
  </r>
  <r>
    <x v="10"/>
    <x v="3"/>
    <s v="HQ"/>
    <s v="Admin"/>
    <n v="1510.8000000000002"/>
    <x v="0"/>
    <x v="6"/>
    <x v="0"/>
    <x v="0"/>
  </r>
  <r>
    <x v="10"/>
    <x v="0"/>
    <s v="HQ"/>
    <s v="Logistics"/>
    <n v="4981"/>
    <x v="0"/>
    <x v="7"/>
    <x v="0"/>
    <x v="0"/>
  </r>
  <r>
    <x v="10"/>
    <x v="1"/>
    <s v="HQ"/>
    <s v="Logistics"/>
    <n v="1250"/>
    <x v="0"/>
    <x v="7"/>
    <x v="0"/>
    <x v="0"/>
  </r>
  <r>
    <x v="10"/>
    <x v="3"/>
    <s v="HQ"/>
    <s v="Logistics"/>
    <n v="1596"/>
    <x v="0"/>
    <x v="7"/>
    <x v="0"/>
    <x v="0"/>
  </r>
  <r>
    <x v="10"/>
    <x v="0"/>
    <s v="HQ"/>
    <s v="Board"/>
    <n v="60164"/>
    <x v="0"/>
    <x v="8"/>
    <x v="0"/>
    <x v="0"/>
  </r>
  <r>
    <x v="10"/>
    <x v="1"/>
    <s v="HQ"/>
    <s v="Board"/>
    <n v="1250"/>
    <x v="0"/>
    <x v="8"/>
    <x v="0"/>
    <x v="0"/>
  </r>
  <r>
    <x v="10"/>
    <x v="3"/>
    <s v="HQ"/>
    <s v="Board"/>
    <n v="10584.6"/>
    <x v="0"/>
    <x v="8"/>
    <x v="0"/>
    <x v="0"/>
  </r>
  <r>
    <x v="10"/>
    <x v="0"/>
    <s v="HQ"/>
    <s v="After Sales"/>
    <n v="6858"/>
    <x v="0"/>
    <x v="9"/>
    <x v="0"/>
    <x v="0"/>
  </r>
  <r>
    <x v="10"/>
    <x v="1"/>
    <s v="HQ"/>
    <s v="After Sales"/>
    <n v="1250"/>
    <x v="0"/>
    <x v="9"/>
    <x v="0"/>
    <x v="0"/>
  </r>
  <r>
    <x v="10"/>
    <x v="3"/>
    <s v="HQ"/>
    <s v="After Sales"/>
    <n v="1215"/>
    <x v="0"/>
    <x v="9"/>
    <x v="0"/>
    <x v="0"/>
  </r>
  <r>
    <x v="10"/>
    <x v="0"/>
    <s v="HQ"/>
    <s v="IT"/>
    <n v="4837"/>
    <x v="0"/>
    <x v="10"/>
    <x v="0"/>
    <x v="0"/>
  </r>
  <r>
    <x v="10"/>
    <x v="1"/>
    <s v="HQ"/>
    <s v="IT"/>
    <n v="1250"/>
    <x v="0"/>
    <x v="10"/>
    <x v="0"/>
    <x v="0"/>
  </r>
  <r>
    <x v="10"/>
    <x v="3"/>
    <s v="HQ"/>
    <s v="IT"/>
    <n v="945"/>
    <x v="0"/>
    <x v="10"/>
    <x v="0"/>
    <x v="0"/>
  </r>
  <r>
    <x v="10"/>
    <x v="0"/>
    <s v="Geser Suez"/>
    <s v="Accounting"/>
    <n v="2530"/>
    <x v="1"/>
    <x v="3"/>
    <x v="0"/>
    <x v="0"/>
  </r>
  <r>
    <x v="10"/>
    <x v="0"/>
    <s v="Geser Suez"/>
    <s v="Admin"/>
    <n v="3745"/>
    <x v="1"/>
    <x v="6"/>
    <x v="0"/>
    <x v="0"/>
  </r>
  <r>
    <x v="10"/>
    <x v="0"/>
    <s v="Haram"/>
    <s v="Accounting"/>
    <n v="2725"/>
    <x v="1"/>
    <x v="3"/>
    <x v="0"/>
    <x v="1"/>
  </r>
  <r>
    <x v="10"/>
    <x v="0"/>
    <s v="Haram"/>
    <s v="Admin"/>
    <n v="3103"/>
    <x v="1"/>
    <x v="6"/>
    <x v="0"/>
    <x v="1"/>
  </r>
  <r>
    <x v="10"/>
    <x v="0"/>
    <s v="Luxor"/>
    <s v="Accounting"/>
    <n v="3774"/>
    <x v="1"/>
    <x v="3"/>
    <x v="1"/>
    <x v="2"/>
  </r>
  <r>
    <x v="10"/>
    <x v="0"/>
    <s v="Luxor"/>
    <s v="Admin"/>
    <n v="3581"/>
    <x v="1"/>
    <x v="6"/>
    <x v="1"/>
    <x v="2"/>
  </r>
  <r>
    <x v="10"/>
    <x v="0"/>
    <s v="Mansoura"/>
    <s v="Accounting"/>
    <n v="2784"/>
    <x v="1"/>
    <x v="3"/>
    <x v="2"/>
    <x v="3"/>
  </r>
  <r>
    <x v="10"/>
    <x v="0"/>
    <s v="Mansoura"/>
    <s v="Admin"/>
    <n v="2503"/>
    <x v="1"/>
    <x v="6"/>
    <x v="2"/>
    <x v="3"/>
  </r>
  <r>
    <x v="10"/>
    <x v="0"/>
    <s v="Menia"/>
    <s v="Accounting"/>
    <n v="3347"/>
    <x v="1"/>
    <x v="3"/>
    <x v="1"/>
    <x v="4"/>
  </r>
  <r>
    <x v="10"/>
    <x v="0"/>
    <s v="Menia"/>
    <s v="Admin"/>
    <n v="2542"/>
    <x v="1"/>
    <x v="6"/>
    <x v="1"/>
    <x v="4"/>
  </r>
  <r>
    <x v="10"/>
    <x v="0"/>
    <s v="Mokattam"/>
    <s v="Accounting"/>
    <n v="3401"/>
    <x v="1"/>
    <x v="3"/>
    <x v="0"/>
    <x v="0"/>
  </r>
  <r>
    <x v="10"/>
    <x v="0"/>
    <s v="Mokattam"/>
    <s v="Admin"/>
    <n v="2548"/>
    <x v="1"/>
    <x v="6"/>
    <x v="0"/>
    <x v="0"/>
  </r>
  <r>
    <x v="10"/>
    <x v="0"/>
    <s v="Zagazig"/>
    <s v="Accounting"/>
    <n v="4138"/>
    <x v="1"/>
    <x v="3"/>
    <x v="2"/>
    <x v="5"/>
  </r>
  <r>
    <x v="10"/>
    <x v="0"/>
    <s v="Zagazig"/>
    <s v="Admin"/>
    <n v="4257"/>
    <x v="1"/>
    <x v="6"/>
    <x v="2"/>
    <x v="5"/>
  </r>
  <r>
    <x v="10"/>
    <x v="1"/>
    <s v="Geser Suez"/>
    <s v="Accounting"/>
    <n v="4470"/>
    <x v="1"/>
    <x v="3"/>
    <x v="0"/>
    <x v="0"/>
  </r>
  <r>
    <x v="10"/>
    <x v="1"/>
    <s v="Geser Suez"/>
    <s v="Admin"/>
    <n v="3119"/>
    <x v="1"/>
    <x v="6"/>
    <x v="0"/>
    <x v="0"/>
  </r>
  <r>
    <x v="10"/>
    <x v="1"/>
    <s v="Haram"/>
    <s v="Accounting"/>
    <n v="3903"/>
    <x v="1"/>
    <x v="3"/>
    <x v="0"/>
    <x v="1"/>
  </r>
  <r>
    <x v="10"/>
    <x v="1"/>
    <s v="Haram"/>
    <s v="Admin"/>
    <n v="4054"/>
    <x v="1"/>
    <x v="6"/>
    <x v="0"/>
    <x v="1"/>
  </r>
  <r>
    <x v="10"/>
    <x v="1"/>
    <s v="Luxor"/>
    <s v="Accounting"/>
    <n v="3030"/>
    <x v="1"/>
    <x v="3"/>
    <x v="1"/>
    <x v="2"/>
  </r>
  <r>
    <x v="10"/>
    <x v="1"/>
    <s v="Luxor"/>
    <s v="Admin"/>
    <n v="3210"/>
    <x v="1"/>
    <x v="6"/>
    <x v="1"/>
    <x v="2"/>
  </r>
  <r>
    <x v="10"/>
    <x v="1"/>
    <s v="Mansoura"/>
    <s v="Accounting"/>
    <n v="3512"/>
    <x v="1"/>
    <x v="3"/>
    <x v="2"/>
    <x v="3"/>
  </r>
  <r>
    <x v="10"/>
    <x v="1"/>
    <s v="Mansoura"/>
    <s v="Admin"/>
    <n v="3678"/>
    <x v="1"/>
    <x v="6"/>
    <x v="2"/>
    <x v="3"/>
  </r>
  <r>
    <x v="10"/>
    <x v="1"/>
    <s v="Menia"/>
    <s v="Accounting"/>
    <n v="3468"/>
    <x v="1"/>
    <x v="3"/>
    <x v="1"/>
    <x v="4"/>
  </r>
  <r>
    <x v="10"/>
    <x v="1"/>
    <s v="Menia"/>
    <s v="Admin"/>
    <n v="4067"/>
    <x v="1"/>
    <x v="6"/>
    <x v="1"/>
    <x v="4"/>
  </r>
  <r>
    <x v="10"/>
    <x v="1"/>
    <s v="Mokattam"/>
    <s v="Accounting"/>
    <n v="2749"/>
    <x v="1"/>
    <x v="3"/>
    <x v="0"/>
    <x v="0"/>
  </r>
  <r>
    <x v="10"/>
    <x v="1"/>
    <s v="Mokattam"/>
    <s v="Admin"/>
    <n v="2784"/>
    <x v="1"/>
    <x v="6"/>
    <x v="0"/>
    <x v="0"/>
  </r>
  <r>
    <x v="10"/>
    <x v="1"/>
    <s v="Zagazig"/>
    <s v="Accounting"/>
    <n v="3660"/>
    <x v="1"/>
    <x v="3"/>
    <x v="2"/>
    <x v="5"/>
  </r>
  <r>
    <x v="10"/>
    <x v="1"/>
    <s v="Zagazig"/>
    <s v="Admin"/>
    <n v="2932"/>
    <x v="1"/>
    <x v="6"/>
    <x v="2"/>
    <x v="5"/>
  </r>
  <r>
    <x v="10"/>
    <x v="2"/>
    <s v="Geser Suez"/>
    <s v="Accounting"/>
    <n v="3871"/>
    <x v="1"/>
    <x v="3"/>
    <x v="0"/>
    <x v="0"/>
  </r>
  <r>
    <x v="10"/>
    <x v="2"/>
    <s v="Geser Suez"/>
    <s v="Admin"/>
    <n v="3666"/>
    <x v="1"/>
    <x v="6"/>
    <x v="0"/>
    <x v="0"/>
  </r>
  <r>
    <x v="10"/>
    <x v="2"/>
    <s v="Haram"/>
    <s v="Accounting"/>
    <n v="3720"/>
    <x v="1"/>
    <x v="3"/>
    <x v="0"/>
    <x v="1"/>
  </r>
  <r>
    <x v="10"/>
    <x v="2"/>
    <s v="Haram"/>
    <s v="Admin"/>
    <n v="3911"/>
    <x v="1"/>
    <x v="6"/>
    <x v="0"/>
    <x v="1"/>
  </r>
  <r>
    <x v="10"/>
    <x v="2"/>
    <s v="Luxor"/>
    <s v="Accounting"/>
    <n v="2611"/>
    <x v="1"/>
    <x v="3"/>
    <x v="1"/>
    <x v="2"/>
  </r>
  <r>
    <x v="10"/>
    <x v="2"/>
    <s v="Luxor"/>
    <s v="Admin"/>
    <n v="2517"/>
    <x v="1"/>
    <x v="6"/>
    <x v="1"/>
    <x v="2"/>
  </r>
  <r>
    <x v="10"/>
    <x v="2"/>
    <s v="Mansoura"/>
    <s v="Accounting"/>
    <n v="3987"/>
    <x v="1"/>
    <x v="3"/>
    <x v="2"/>
    <x v="3"/>
  </r>
  <r>
    <x v="10"/>
    <x v="2"/>
    <s v="Mansoura"/>
    <s v="Admin"/>
    <n v="4199"/>
    <x v="1"/>
    <x v="6"/>
    <x v="2"/>
    <x v="3"/>
  </r>
  <r>
    <x v="10"/>
    <x v="2"/>
    <s v="Menia"/>
    <s v="Accounting"/>
    <n v="4017"/>
    <x v="1"/>
    <x v="3"/>
    <x v="1"/>
    <x v="4"/>
  </r>
  <r>
    <x v="10"/>
    <x v="2"/>
    <s v="Menia"/>
    <s v="Admin"/>
    <n v="3093"/>
    <x v="1"/>
    <x v="6"/>
    <x v="1"/>
    <x v="4"/>
  </r>
  <r>
    <x v="10"/>
    <x v="2"/>
    <s v="Mokattam"/>
    <s v="Accounting"/>
    <n v="4209"/>
    <x v="1"/>
    <x v="3"/>
    <x v="0"/>
    <x v="0"/>
  </r>
  <r>
    <x v="10"/>
    <x v="2"/>
    <s v="Mokattam"/>
    <s v="Admin"/>
    <n v="4377"/>
    <x v="1"/>
    <x v="6"/>
    <x v="0"/>
    <x v="0"/>
  </r>
  <r>
    <x v="10"/>
    <x v="2"/>
    <s v="Zagazig"/>
    <s v="Accounting"/>
    <n v="4152"/>
    <x v="1"/>
    <x v="3"/>
    <x v="2"/>
    <x v="5"/>
  </r>
  <r>
    <x v="10"/>
    <x v="2"/>
    <s v="Zagazig"/>
    <s v="Admin"/>
    <n v="2761"/>
    <x v="1"/>
    <x v="6"/>
    <x v="2"/>
    <x v="5"/>
  </r>
  <r>
    <x v="10"/>
    <x v="4"/>
    <s v="Geser Suez"/>
    <s v="Accounting"/>
    <n v="4402"/>
    <x v="1"/>
    <x v="3"/>
    <x v="0"/>
    <x v="0"/>
  </r>
  <r>
    <x v="10"/>
    <x v="4"/>
    <s v="Geser Suez"/>
    <s v="Admin"/>
    <n v="4073"/>
    <x v="1"/>
    <x v="6"/>
    <x v="0"/>
    <x v="0"/>
  </r>
  <r>
    <x v="10"/>
    <x v="4"/>
    <s v="Haram"/>
    <s v="Accounting"/>
    <n v="2693"/>
    <x v="1"/>
    <x v="3"/>
    <x v="0"/>
    <x v="1"/>
  </r>
  <r>
    <x v="10"/>
    <x v="4"/>
    <s v="Haram"/>
    <s v="Admin"/>
    <n v="2924"/>
    <x v="1"/>
    <x v="6"/>
    <x v="0"/>
    <x v="1"/>
  </r>
  <r>
    <x v="10"/>
    <x v="4"/>
    <s v="Luxor"/>
    <s v="Accounting"/>
    <n v="3686"/>
    <x v="1"/>
    <x v="3"/>
    <x v="1"/>
    <x v="2"/>
  </r>
  <r>
    <x v="10"/>
    <x v="4"/>
    <s v="Luxor"/>
    <s v="Admin"/>
    <n v="3191"/>
    <x v="1"/>
    <x v="6"/>
    <x v="1"/>
    <x v="2"/>
  </r>
  <r>
    <x v="10"/>
    <x v="4"/>
    <s v="Mansoura"/>
    <s v="Accounting"/>
    <n v="4461"/>
    <x v="1"/>
    <x v="3"/>
    <x v="2"/>
    <x v="3"/>
  </r>
  <r>
    <x v="10"/>
    <x v="4"/>
    <s v="Mansoura"/>
    <s v="Admin"/>
    <n v="4060"/>
    <x v="1"/>
    <x v="6"/>
    <x v="2"/>
    <x v="3"/>
  </r>
  <r>
    <x v="10"/>
    <x v="4"/>
    <s v="Menia"/>
    <s v="Accounting"/>
    <n v="4295"/>
    <x v="1"/>
    <x v="3"/>
    <x v="1"/>
    <x v="4"/>
  </r>
  <r>
    <x v="10"/>
    <x v="4"/>
    <s v="Menia"/>
    <s v="Admin"/>
    <n v="4121"/>
    <x v="1"/>
    <x v="6"/>
    <x v="1"/>
    <x v="4"/>
  </r>
  <r>
    <x v="10"/>
    <x v="4"/>
    <s v="Mokattam"/>
    <s v="Accounting"/>
    <n v="3232"/>
    <x v="1"/>
    <x v="3"/>
    <x v="0"/>
    <x v="0"/>
  </r>
  <r>
    <x v="10"/>
    <x v="4"/>
    <s v="Mokattam"/>
    <s v="Admin"/>
    <n v="3806"/>
    <x v="1"/>
    <x v="6"/>
    <x v="0"/>
    <x v="0"/>
  </r>
  <r>
    <x v="10"/>
    <x v="4"/>
    <s v="Zagazig"/>
    <s v="Accounting"/>
    <n v="3157"/>
    <x v="1"/>
    <x v="3"/>
    <x v="2"/>
    <x v="5"/>
  </r>
  <r>
    <x v="10"/>
    <x v="4"/>
    <s v="Zagazig"/>
    <s v="Admin"/>
    <n v="4360"/>
    <x v="1"/>
    <x v="6"/>
    <x v="2"/>
    <x v="5"/>
  </r>
  <r>
    <x v="10"/>
    <x v="5"/>
    <s v="Geser Suez"/>
    <s v="Accounting"/>
    <n v="3660"/>
    <x v="1"/>
    <x v="3"/>
    <x v="0"/>
    <x v="0"/>
  </r>
  <r>
    <x v="10"/>
    <x v="5"/>
    <s v="Geser Suez"/>
    <s v="Admin"/>
    <n v="4004"/>
    <x v="1"/>
    <x v="6"/>
    <x v="0"/>
    <x v="0"/>
  </r>
  <r>
    <x v="10"/>
    <x v="5"/>
    <s v="Haram"/>
    <s v="Accounting"/>
    <n v="3557"/>
    <x v="1"/>
    <x v="3"/>
    <x v="0"/>
    <x v="1"/>
  </r>
  <r>
    <x v="10"/>
    <x v="5"/>
    <s v="Haram"/>
    <s v="Admin"/>
    <n v="4333"/>
    <x v="1"/>
    <x v="6"/>
    <x v="0"/>
    <x v="1"/>
  </r>
  <r>
    <x v="10"/>
    <x v="5"/>
    <s v="Luxor"/>
    <s v="Accounting"/>
    <n v="3950"/>
    <x v="1"/>
    <x v="3"/>
    <x v="1"/>
    <x v="2"/>
  </r>
  <r>
    <x v="10"/>
    <x v="5"/>
    <s v="Luxor"/>
    <s v="Admin"/>
    <n v="3435"/>
    <x v="1"/>
    <x v="6"/>
    <x v="1"/>
    <x v="2"/>
  </r>
  <r>
    <x v="10"/>
    <x v="5"/>
    <s v="Mansoura"/>
    <s v="Accounting"/>
    <n v="2945"/>
    <x v="1"/>
    <x v="3"/>
    <x v="2"/>
    <x v="3"/>
  </r>
  <r>
    <x v="10"/>
    <x v="5"/>
    <s v="Mansoura"/>
    <s v="Admin"/>
    <n v="4066"/>
    <x v="1"/>
    <x v="6"/>
    <x v="2"/>
    <x v="3"/>
  </r>
  <r>
    <x v="10"/>
    <x v="5"/>
    <s v="Menia"/>
    <s v="Accounting"/>
    <n v="3144"/>
    <x v="1"/>
    <x v="3"/>
    <x v="1"/>
    <x v="4"/>
  </r>
  <r>
    <x v="10"/>
    <x v="5"/>
    <s v="Menia"/>
    <s v="Admin"/>
    <n v="2829"/>
    <x v="1"/>
    <x v="6"/>
    <x v="1"/>
    <x v="4"/>
  </r>
  <r>
    <x v="10"/>
    <x v="5"/>
    <s v="Mokattam"/>
    <s v="Accounting"/>
    <n v="4352"/>
    <x v="1"/>
    <x v="3"/>
    <x v="0"/>
    <x v="0"/>
  </r>
  <r>
    <x v="10"/>
    <x v="5"/>
    <s v="Mokattam"/>
    <s v="Admin"/>
    <n v="3445"/>
    <x v="1"/>
    <x v="6"/>
    <x v="0"/>
    <x v="0"/>
  </r>
  <r>
    <x v="10"/>
    <x v="5"/>
    <s v="Zagazig"/>
    <s v="Accounting"/>
    <n v="3822"/>
    <x v="1"/>
    <x v="3"/>
    <x v="2"/>
    <x v="5"/>
  </r>
  <r>
    <x v="10"/>
    <x v="5"/>
    <s v="Zagazig"/>
    <s v="Admin"/>
    <n v="3065"/>
    <x v="1"/>
    <x v="6"/>
    <x v="2"/>
    <x v="5"/>
  </r>
  <r>
    <x v="10"/>
    <x v="3"/>
    <s v="Geser Suez"/>
    <s v="Accounting"/>
    <n v="4130"/>
    <x v="1"/>
    <x v="3"/>
    <x v="0"/>
    <x v="0"/>
  </r>
  <r>
    <x v="10"/>
    <x v="3"/>
    <s v="Geser Suez"/>
    <s v="Admin"/>
    <n v="3097"/>
    <x v="1"/>
    <x v="6"/>
    <x v="0"/>
    <x v="0"/>
  </r>
  <r>
    <x v="10"/>
    <x v="3"/>
    <s v="Haram"/>
    <s v="Accounting"/>
    <n v="3734"/>
    <x v="1"/>
    <x v="3"/>
    <x v="0"/>
    <x v="1"/>
  </r>
  <r>
    <x v="10"/>
    <x v="3"/>
    <s v="Haram"/>
    <s v="Admin"/>
    <n v="2629"/>
    <x v="1"/>
    <x v="6"/>
    <x v="0"/>
    <x v="1"/>
  </r>
  <r>
    <x v="10"/>
    <x v="3"/>
    <s v="Luxor"/>
    <s v="Accounting"/>
    <n v="2837"/>
    <x v="1"/>
    <x v="3"/>
    <x v="1"/>
    <x v="2"/>
  </r>
  <r>
    <x v="10"/>
    <x v="3"/>
    <s v="Luxor"/>
    <s v="Admin"/>
    <n v="3943"/>
    <x v="1"/>
    <x v="6"/>
    <x v="1"/>
    <x v="2"/>
  </r>
  <r>
    <x v="10"/>
    <x v="3"/>
    <s v="Mansoura"/>
    <s v="Accounting"/>
    <n v="3151"/>
    <x v="1"/>
    <x v="3"/>
    <x v="2"/>
    <x v="3"/>
  </r>
  <r>
    <x v="10"/>
    <x v="3"/>
    <s v="Mansoura"/>
    <s v="Admin"/>
    <n v="3081"/>
    <x v="1"/>
    <x v="6"/>
    <x v="2"/>
    <x v="3"/>
  </r>
  <r>
    <x v="10"/>
    <x v="3"/>
    <s v="Menia"/>
    <s v="Accounting"/>
    <n v="3709"/>
    <x v="1"/>
    <x v="3"/>
    <x v="1"/>
    <x v="4"/>
  </r>
  <r>
    <x v="10"/>
    <x v="3"/>
    <s v="Menia"/>
    <s v="Admin"/>
    <n v="2882"/>
    <x v="1"/>
    <x v="6"/>
    <x v="1"/>
    <x v="4"/>
  </r>
  <r>
    <x v="10"/>
    <x v="3"/>
    <s v="Mokattam"/>
    <s v="Accounting"/>
    <n v="4460"/>
    <x v="1"/>
    <x v="3"/>
    <x v="0"/>
    <x v="0"/>
  </r>
  <r>
    <x v="10"/>
    <x v="3"/>
    <s v="Mokattam"/>
    <s v="Admin"/>
    <n v="3951"/>
    <x v="1"/>
    <x v="6"/>
    <x v="0"/>
    <x v="0"/>
  </r>
  <r>
    <x v="10"/>
    <x v="3"/>
    <s v="Zagazig"/>
    <s v="Accounting"/>
    <n v="4048"/>
    <x v="1"/>
    <x v="3"/>
    <x v="2"/>
    <x v="5"/>
  </r>
  <r>
    <x v="10"/>
    <x v="3"/>
    <s v="Zagazig"/>
    <s v="Admin"/>
    <n v="3565"/>
    <x v="1"/>
    <x v="6"/>
    <x v="2"/>
    <x v="5"/>
  </r>
  <r>
    <x v="11"/>
    <x v="0"/>
    <s v="HQ"/>
    <s v="Finance"/>
    <n v="40020"/>
    <x v="0"/>
    <x v="0"/>
    <x v="0"/>
    <x v="0"/>
  </r>
  <r>
    <x v="11"/>
    <x v="0"/>
    <s v="Geser Suez"/>
    <s v="Sales"/>
    <n v="10768"/>
    <x v="1"/>
    <x v="1"/>
    <x v="0"/>
    <x v="0"/>
  </r>
  <r>
    <x v="11"/>
    <x v="0"/>
    <s v="Haram"/>
    <s v="Sales"/>
    <n v="14818"/>
    <x v="1"/>
    <x v="1"/>
    <x v="0"/>
    <x v="1"/>
  </r>
  <r>
    <x v="11"/>
    <x v="0"/>
    <s v="Luxor"/>
    <s v="Sales"/>
    <n v="12615"/>
    <x v="1"/>
    <x v="1"/>
    <x v="1"/>
    <x v="2"/>
  </r>
  <r>
    <x v="11"/>
    <x v="0"/>
    <s v="Mansoura"/>
    <s v="Sales"/>
    <n v="12414"/>
    <x v="1"/>
    <x v="1"/>
    <x v="2"/>
    <x v="3"/>
  </r>
  <r>
    <x v="11"/>
    <x v="0"/>
    <s v="Menia"/>
    <s v="Sales"/>
    <n v="10712"/>
    <x v="1"/>
    <x v="1"/>
    <x v="1"/>
    <x v="4"/>
  </r>
  <r>
    <x v="11"/>
    <x v="0"/>
    <s v="Mokattam"/>
    <s v="Sales"/>
    <n v="11597"/>
    <x v="1"/>
    <x v="1"/>
    <x v="0"/>
    <x v="0"/>
  </r>
  <r>
    <x v="11"/>
    <x v="0"/>
    <s v="Zagazig"/>
    <s v="Sales"/>
    <n v="14131"/>
    <x v="1"/>
    <x v="1"/>
    <x v="2"/>
    <x v="5"/>
  </r>
  <r>
    <x v="11"/>
    <x v="0"/>
    <s v="Agouza"/>
    <s v="Retail"/>
    <n v="9349"/>
    <x v="2"/>
    <x v="2"/>
    <x v="0"/>
    <x v="1"/>
  </r>
  <r>
    <x v="11"/>
    <x v="0"/>
    <s v="Dokki"/>
    <s v="Retail"/>
    <n v="11213"/>
    <x v="2"/>
    <x v="2"/>
    <x v="0"/>
    <x v="1"/>
  </r>
  <r>
    <x v="11"/>
    <x v="0"/>
    <s v="El Raml"/>
    <s v="Retail"/>
    <n v="8608"/>
    <x v="2"/>
    <x v="2"/>
    <x v="3"/>
    <x v="6"/>
  </r>
  <r>
    <x v="11"/>
    <x v="0"/>
    <s v="Faisal"/>
    <s v="Retail"/>
    <n v="8164"/>
    <x v="2"/>
    <x v="2"/>
    <x v="0"/>
    <x v="1"/>
  </r>
  <r>
    <x v="11"/>
    <x v="0"/>
    <s v="Giza"/>
    <s v="Retail"/>
    <n v="11302"/>
    <x v="1"/>
    <x v="2"/>
    <x v="0"/>
    <x v="1"/>
  </r>
  <r>
    <x v="11"/>
    <x v="0"/>
    <s v="Maddi"/>
    <s v="Retail"/>
    <n v="9477"/>
    <x v="2"/>
    <x v="2"/>
    <x v="0"/>
    <x v="0"/>
  </r>
  <r>
    <x v="11"/>
    <x v="0"/>
    <s v="Nozha"/>
    <s v="Retail"/>
    <n v="7303"/>
    <x v="2"/>
    <x v="2"/>
    <x v="0"/>
    <x v="0"/>
  </r>
  <r>
    <x v="11"/>
    <x v="0"/>
    <s v="Zamalek"/>
    <s v="Retail"/>
    <n v="6145"/>
    <x v="2"/>
    <x v="2"/>
    <x v="0"/>
    <x v="1"/>
  </r>
  <r>
    <x v="11"/>
    <x v="0"/>
    <s v="15 May"/>
    <s v="Retail"/>
    <n v="9425"/>
    <x v="3"/>
    <x v="2"/>
    <x v="0"/>
    <x v="0"/>
  </r>
  <r>
    <x v="11"/>
    <x v="0"/>
    <s v="El Rehab"/>
    <s v="Retail"/>
    <n v="12189"/>
    <x v="3"/>
    <x v="2"/>
    <x v="0"/>
    <x v="0"/>
  </r>
  <r>
    <x v="11"/>
    <x v="0"/>
    <s v="El-Mahalla"/>
    <s v="Retail"/>
    <n v="8753"/>
    <x v="3"/>
    <x v="2"/>
    <x v="2"/>
    <x v="7"/>
  </r>
  <r>
    <x v="11"/>
    <x v="0"/>
    <s v="Loran"/>
    <s v="Retail"/>
    <n v="6688"/>
    <x v="3"/>
    <x v="2"/>
    <x v="3"/>
    <x v="6"/>
  </r>
  <r>
    <x v="11"/>
    <x v="0"/>
    <s v="New Cairo"/>
    <s v="Retail"/>
    <n v="10307"/>
    <x v="3"/>
    <x v="2"/>
    <x v="0"/>
    <x v="0"/>
  </r>
  <r>
    <x v="11"/>
    <x v="0"/>
    <s v="Smouha"/>
    <s v="Retail"/>
    <n v="5183"/>
    <x v="3"/>
    <x v="2"/>
    <x v="3"/>
    <x v="6"/>
  </r>
  <r>
    <x v="11"/>
    <x v="0"/>
    <s v="Agamy"/>
    <s v="Retail"/>
    <n v="6666"/>
    <x v="1"/>
    <x v="2"/>
    <x v="3"/>
    <x v="6"/>
  </r>
  <r>
    <x v="11"/>
    <x v="0"/>
    <s v="Ain Shams"/>
    <s v="Retail"/>
    <n v="12048"/>
    <x v="4"/>
    <x v="2"/>
    <x v="0"/>
    <x v="0"/>
  </r>
  <r>
    <x v="11"/>
    <x v="0"/>
    <s v="Assuit"/>
    <s v="Retail"/>
    <n v="10939"/>
    <x v="1"/>
    <x v="2"/>
    <x v="1"/>
    <x v="8"/>
  </r>
  <r>
    <x v="11"/>
    <x v="0"/>
    <s v="Embaba"/>
    <s v="Retail"/>
    <n v="8909"/>
    <x v="1"/>
    <x v="2"/>
    <x v="0"/>
    <x v="1"/>
  </r>
  <r>
    <x v="11"/>
    <x v="0"/>
    <s v="Marasa Matrouh"/>
    <s v="Retail"/>
    <n v="10732"/>
    <x v="4"/>
    <x v="2"/>
    <x v="3"/>
    <x v="9"/>
  </r>
  <r>
    <x v="11"/>
    <x v="0"/>
    <s v="Mohandeseen"/>
    <s v="Retail"/>
    <n v="11587"/>
    <x v="4"/>
    <x v="2"/>
    <x v="0"/>
    <x v="1"/>
  </r>
  <r>
    <x v="11"/>
    <x v="0"/>
    <s v="Nasr City"/>
    <s v="Retail"/>
    <n v="10784"/>
    <x v="4"/>
    <x v="2"/>
    <x v="0"/>
    <x v="0"/>
  </r>
  <r>
    <x v="11"/>
    <x v="0"/>
    <s v="San Stefano"/>
    <s v="Retail"/>
    <n v="9822"/>
    <x v="4"/>
    <x v="2"/>
    <x v="3"/>
    <x v="6"/>
  </r>
  <r>
    <x v="11"/>
    <x v="0"/>
    <s v="Sh. Zaied"/>
    <s v="Retail"/>
    <n v="6388"/>
    <x v="4"/>
    <x v="2"/>
    <x v="0"/>
    <x v="1"/>
  </r>
  <r>
    <x v="11"/>
    <x v="0"/>
    <s v="Tanata"/>
    <s v="Retail"/>
    <n v="8633"/>
    <x v="1"/>
    <x v="2"/>
    <x v="2"/>
    <x v="7"/>
  </r>
  <r>
    <x v="11"/>
    <x v="1"/>
    <s v="HQ"/>
    <s v="Finance"/>
    <n v="1250"/>
    <x v="0"/>
    <x v="0"/>
    <x v="0"/>
    <x v="0"/>
  </r>
  <r>
    <x v="11"/>
    <x v="1"/>
    <s v="Geser Suez"/>
    <s v="Sales"/>
    <n v="1250"/>
    <x v="1"/>
    <x v="1"/>
    <x v="0"/>
    <x v="0"/>
  </r>
  <r>
    <x v="11"/>
    <x v="1"/>
    <s v="Haram"/>
    <s v="Sales"/>
    <n v="1250"/>
    <x v="1"/>
    <x v="1"/>
    <x v="0"/>
    <x v="1"/>
  </r>
  <r>
    <x v="11"/>
    <x v="1"/>
    <s v="Luxor"/>
    <s v="Sales"/>
    <n v="1250"/>
    <x v="1"/>
    <x v="1"/>
    <x v="1"/>
    <x v="2"/>
  </r>
  <r>
    <x v="11"/>
    <x v="1"/>
    <s v="Mansoura"/>
    <s v="Sales"/>
    <n v="1250"/>
    <x v="1"/>
    <x v="1"/>
    <x v="2"/>
    <x v="3"/>
  </r>
  <r>
    <x v="11"/>
    <x v="1"/>
    <s v="Menia"/>
    <s v="Sales"/>
    <n v="1250"/>
    <x v="1"/>
    <x v="1"/>
    <x v="1"/>
    <x v="4"/>
  </r>
  <r>
    <x v="11"/>
    <x v="1"/>
    <s v="Mokattam"/>
    <s v="Sales"/>
    <n v="1250"/>
    <x v="1"/>
    <x v="1"/>
    <x v="0"/>
    <x v="0"/>
  </r>
  <r>
    <x v="11"/>
    <x v="1"/>
    <s v="Zagazig"/>
    <s v="Sales"/>
    <n v="1250"/>
    <x v="1"/>
    <x v="1"/>
    <x v="2"/>
    <x v="5"/>
  </r>
  <r>
    <x v="11"/>
    <x v="1"/>
    <s v="Agouza"/>
    <s v="Retail"/>
    <n v="1250"/>
    <x v="2"/>
    <x v="2"/>
    <x v="0"/>
    <x v="1"/>
  </r>
  <r>
    <x v="11"/>
    <x v="1"/>
    <s v="Dokki"/>
    <s v="Retail"/>
    <n v="1250"/>
    <x v="2"/>
    <x v="2"/>
    <x v="0"/>
    <x v="1"/>
  </r>
  <r>
    <x v="11"/>
    <x v="1"/>
    <s v="El Raml"/>
    <s v="Retail"/>
    <n v="1250"/>
    <x v="2"/>
    <x v="2"/>
    <x v="3"/>
    <x v="6"/>
  </r>
  <r>
    <x v="11"/>
    <x v="1"/>
    <s v="Faisal"/>
    <s v="Retail"/>
    <n v="1250"/>
    <x v="2"/>
    <x v="2"/>
    <x v="0"/>
    <x v="1"/>
  </r>
  <r>
    <x v="11"/>
    <x v="1"/>
    <s v="Giza"/>
    <s v="Retail"/>
    <n v="1250"/>
    <x v="1"/>
    <x v="2"/>
    <x v="0"/>
    <x v="1"/>
  </r>
  <r>
    <x v="11"/>
    <x v="1"/>
    <s v="Maddi"/>
    <s v="Retail"/>
    <n v="1250"/>
    <x v="2"/>
    <x v="2"/>
    <x v="0"/>
    <x v="0"/>
  </r>
  <r>
    <x v="11"/>
    <x v="1"/>
    <s v="Nozha"/>
    <s v="Retail"/>
    <n v="1250"/>
    <x v="2"/>
    <x v="2"/>
    <x v="0"/>
    <x v="0"/>
  </r>
  <r>
    <x v="11"/>
    <x v="1"/>
    <s v="Zamalek"/>
    <s v="Retail"/>
    <n v="1250"/>
    <x v="2"/>
    <x v="2"/>
    <x v="0"/>
    <x v="1"/>
  </r>
  <r>
    <x v="11"/>
    <x v="1"/>
    <s v="15 May"/>
    <s v="Retail"/>
    <n v="1250"/>
    <x v="3"/>
    <x v="2"/>
    <x v="0"/>
    <x v="0"/>
  </r>
  <r>
    <x v="11"/>
    <x v="1"/>
    <s v="El Rehab"/>
    <s v="Retail"/>
    <n v="1250"/>
    <x v="3"/>
    <x v="2"/>
    <x v="0"/>
    <x v="0"/>
  </r>
  <r>
    <x v="11"/>
    <x v="1"/>
    <s v="El-Mahalla"/>
    <s v="Retail"/>
    <n v="1250"/>
    <x v="3"/>
    <x v="2"/>
    <x v="2"/>
    <x v="7"/>
  </r>
  <r>
    <x v="11"/>
    <x v="1"/>
    <s v="Loran"/>
    <s v="Retail"/>
    <n v="1250"/>
    <x v="3"/>
    <x v="2"/>
    <x v="3"/>
    <x v="6"/>
  </r>
  <r>
    <x v="11"/>
    <x v="1"/>
    <s v="New Cairo"/>
    <s v="Retail"/>
    <n v="1250"/>
    <x v="3"/>
    <x v="2"/>
    <x v="0"/>
    <x v="0"/>
  </r>
  <r>
    <x v="11"/>
    <x v="1"/>
    <s v="Smouha"/>
    <s v="Retail"/>
    <n v="1250"/>
    <x v="3"/>
    <x v="2"/>
    <x v="3"/>
    <x v="6"/>
  </r>
  <r>
    <x v="11"/>
    <x v="1"/>
    <s v="Agamy"/>
    <s v="Retail"/>
    <n v="1250"/>
    <x v="1"/>
    <x v="2"/>
    <x v="3"/>
    <x v="6"/>
  </r>
  <r>
    <x v="11"/>
    <x v="1"/>
    <s v="Ain Shams"/>
    <s v="Retail"/>
    <n v="1250"/>
    <x v="4"/>
    <x v="2"/>
    <x v="0"/>
    <x v="0"/>
  </r>
  <r>
    <x v="11"/>
    <x v="1"/>
    <s v="Assuit"/>
    <s v="Retail"/>
    <n v="1250"/>
    <x v="1"/>
    <x v="2"/>
    <x v="1"/>
    <x v="8"/>
  </r>
  <r>
    <x v="11"/>
    <x v="1"/>
    <s v="Embaba"/>
    <s v="Retail"/>
    <n v="1250"/>
    <x v="1"/>
    <x v="2"/>
    <x v="0"/>
    <x v="1"/>
  </r>
  <r>
    <x v="11"/>
    <x v="1"/>
    <s v="Marasa Matrouh"/>
    <s v="Retail"/>
    <n v="1250"/>
    <x v="4"/>
    <x v="2"/>
    <x v="3"/>
    <x v="9"/>
  </r>
  <r>
    <x v="11"/>
    <x v="1"/>
    <s v="Mohandeseen"/>
    <s v="Retail"/>
    <n v="1250"/>
    <x v="4"/>
    <x v="2"/>
    <x v="0"/>
    <x v="1"/>
  </r>
  <r>
    <x v="11"/>
    <x v="1"/>
    <s v="Nasr City"/>
    <s v="Retail"/>
    <n v="1250"/>
    <x v="4"/>
    <x v="2"/>
    <x v="0"/>
    <x v="0"/>
  </r>
  <r>
    <x v="11"/>
    <x v="1"/>
    <s v="San Stefano"/>
    <s v="Retail"/>
    <n v="1250"/>
    <x v="4"/>
    <x v="2"/>
    <x v="3"/>
    <x v="6"/>
  </r>
  <r>
    <x v="11"/>
    <x v="1"/>
    <s v="Sh. Zaied"/>
    <s v="Retail"/>
    <n v="1250"/>
    <x v="4"/>
    <x v="2"/>
    <x v="0"/>
    <x v="1"/>
  </r>
  <r>
    <x v="11"/>
    <x v="1"/>
    <s v="Tanata"/>
    <s v="Retail"/>
    <n v="1250"/>
    <x v="1"/>
    <x v="2"/>
    <x v="2"/>
    <x v="7"/>
  </r>
  <r>
    <x v="11"/>
    <x v="2"/>
    <s v="Agouza"/>
    <s v="Retail"/>
    <n v="987.5"/>
    <x v="2"/>
    <x v="2"/>
    <x v="0"/>
    <x v="1"/>
  </r>
  <r>
    <x v="11"/>
    <x v="2"/>
    <s v="Dokki"/>
    <s v="Retail"/>
    <n v="589.30000000000007"/>
    <x v="2"/>
    <x v="2"/>
    <x v="0"/>
    <x v="1"/>
  </r>
  <r>
    <x v="11"/>
    <x v="2"/>
    <s v="El Raml"/>
    <s v="Retail"/>
    <n v="897.30000000000007"/>
    <x v="2"/>
    <x v="2"/>
    <x v="3"/>
    <x v="6"/>
  </r>
  <r>
    <x v="11"/>
    <x v="2"/>
    <s v="Faisal"/>
    <s v="Retail"/>
    <n v="885.5"/>
    <x v="2"/>
    <x v="2"/>
    <x v="0"/>
    <x v="1"/>
  </r>
  <r>
    <x v="11"/>
    <x v="2"/>
    <s v="Giza"/>
    <s v="Retail"/>
    <n v="781.2"/>
    <x v="1"/>
    <x v="2"/>
    <x v="0"/>
    <x v="1"/>
  </r>
  <r>
    <x v="11"/>
    <x v="2"/>
    <s v="Maddi"/>
    <s v="Retail"/>
    <n v="686.7"/>
    <x v="2"/>
    <x v="2"/>
    <x v="0"/>
    <x v="0"/>
  </r>
  <r>
    <x v="11"/>
    <x v="2"/>
    <s v="Nozha"/>
    <s v="Retail"/>
    <n v="755.1"/>
    <x v="2"/>
    <x v="2"/>
    <x v="0"/>
    <x v="0"/>
  </r>
  <r>
    <x v="11"/>
    <x v="2"/>
    <s v="Zamalek"/>
    <s v="Retail"/>
    <n v="601.30000000000007"/>
    <x v="2"/>
    <x v="2"/>
    <x v="0"/>
    <x v="1"/>
  </r>
  <r>
    <x v="11"/>
    <x v="2"/>
    <s v="15 May"/>
    <s v="Retail"/>
    <n v="1208.1000000000001"/>
    <x v="3"/>
    <x v="2"/>
    <x v="0"/>
    <x v="0"/>
  </r>
  <r>
    <x v="11"/>
    <x v="2"/>
    <s v="El Rehab"/>
    <s v="Retail"/>
    <n v="1159.7"/>
    <x v="3"/>
    <x v="2"/>
    <x v="0"/>
    <x v="0"/>
  </r>
  <r>
    <x v="11"/>
    <x v="2"/>
    <s v="El-Mahalla"/>
    <s v="Retail"/>
    <n v="1055.6000000000001"/>
    <x v="3"/>
    <x v="2"/>
    <x v="2"/>
    <x v="7"/>
  </r>
  <r>
    <x v="11"/>
    <x v="2"/>
    <s v="Loran"/>
    <s v="Retail"/>
    <n v="579.20000000000005"/>
    <x v="3"/>
    <x v="2"/>
    <x v="3"/>
    <x v="6"/>
  </r>
  <r>
    <x v="11"/>
    <x v="2"/>
    <s v="New Cairo"/>
    <s v="Retail"/>
    <n v="1212.1000000000001"/>
    <x v="3"/>
    <x v="2"/>
    <x v="0"/>
    <x v="0"/>
  </r>
  <r>
    <x v="11"/>
    <x v="2"/>
    <s v="Smouha"/>
    <s v="Retail"/>
    <n v="1040.9000000000001"/>
    <x v="3"/>
    <x v="2"/>
    <x v="3"/>
    <x v="6"/>
  </r>
  <r>
    <x v="11"/>
    <x v="2"/>
    <s v="Agamy"/>
    <s v="Retail"/>
    <n v="1066.9000000000001"/>
    <x v="1"/>
    <x v="2"/>
    <x v="3"/>
    <x v="6"/>
  </r>
  <r>
    <x v="11"/>
    <x v="2"/>
    <s v="Ain Shams"/>
    <s v="Retail"/>
    <n v="1167.7"/>
    <x v="4"/>
    <x v="2"/>
    <x v="0"/>
    <x v="0"/>
  </r>
  <r>
    <x v="11"/>
    <x v="2"/>
    <s v="Assuit"/>
    <s v="Retail"/>
    <n v="975.7"/>
    <x v="1"/>
    <x v="2"/>
    <x v="1"/>
    <x v="8"/>
  </r>
  <r>
    <x v="11"/>
    <x v="2"/>
    <s v="Embaba"/>
    <s v="Retail"/>
    <n v="1221.7"/>
    <x v="1"/>
    <x v="2"/>
    <x v="0"/>
    <x v="1"/>
  </r>
  <r>
    <x v="11"/>
    <x v="2"/>
    <s v="Marasa Matrouh"/>
    <s v="Retail"/>
    <n v="818.30000000000007"/>
    <x v="4"/>
    <x v="2"/>
    <x v="3"/>
    <x v="9"/>
  </r>
  <r>
    <x v="11"/>
    <x v="2"/>
    <s v="Mohandeseen"/>
    <s v="Retail"/>
    <n v="725.2"/>
    <x v="4"/>
    <x v="2"/>
    <x v="0"/>
    <x v="1"/>
  </r>
  <r>
    <x v="11"/>
    <x v="2"/>
    <s v="Nasr City"/>
    <s v="Retail"/>
    <n v="765.80000000000007"/>
    <x v="4"/>
    <x v="2"/>
    <x v="0"/>
    <x v="0"/>
  </r>
  <r>
    <x v="11"/>
    <x v="2"/>
    <s v="San Stefano"/>
    <s v="Retail"/>
    <n v="1051"/>
    <x v="4"/>
    <x v="2"/>
    <x v="3"/>
    <x v="6"/>
  </r>
  <r>
    <x v="11"/>
    <x v="2"/>
    <s v="Sh. Zaied"/>
    <s v="Retail"/>
    <n v="966"/>
    <x v="4"/>
    <x v="2"/>
    <x v="0"/>
    <x v="1"/>
  </r>
  <r>
    <x v="11"/>
    <x v="2"/>
    <s v="Tanata"/>
    <s v="Retail"/>
    <n v="1229.2"/>
    <x v="1"/>
    <x v="2"/>
    <x v="2"/>
    <x v="7"/>
  </r>
  <r>
    <x v="11"/>
    <x v="3"/>
    <s v="HQ"/>
    <s v="Finance"/>
    <n v="6830.2000000000007"/>
    <x v="0"/>
    <x v="0"/>
    <x v="0"/>
    <x v="0"/>
  </r>
  <r>
    <x v="11"/>
    <x v="3"/>
    <s v="Geser Suez"/>
    <s v="Sales"/>
    <n v="2262.8000000000002"/>
    <x v="1"/>
    <x v="1"/>
    <x v="0"/>
    <x v="0"/>
  </r>
  <r>
    <x v="11"/>
    <x v="3"/>
    <s v="Haram"/>
    <s v="Sales"/>
    <n v="2375.4"/>
    <x v="1"/>
    <x v="1"/>
    <x v="0"/>
    <x v="1"/>
  </r>
  <r>
    <x v="11"/>
    <x v="3"/>
    <s v="Luxor"/>
    <s v="Sales"/>
    <n v="2490.2000000000003"/>
    <x v="1"/>
    <x v="1"/>
    <x v="1"/>
    <x v="2"/>
  </r>
  <r>
    <x v="11"/>
    <x v="3"/>
    <s v="Mansoura"/>
    <s v="Sales"/>
    <n v="2752.4"/>
    <x v="1"/>
    <x v="1"/>
    <x v="2"/>
    <x v="3"/>
  </r>
  <r>
    <x v="11"/>
    <x v="3"/>
    <s v="Menia"/>
    <s v="Sales"/>
    <n v="1905"/>
    <x v="1"/>
    <x v="1"/>
    <x v="1"/>
    <x v="4"/>
  </r>
  <r>
    <x v="11"/>
    <x v="3"/>
    <s v="Mokattam"/>
    <s v="Sales"/>
    <n v="1744.8000000000002"/>
    <x v="1"/>
    <x v="1"/>
    <x v="0"/>
    <x v="0"/>
  </r>
  <r>
    <x v="11"/>
    <x v="3"/>
    <s v="Zagazig"/>
    <s v="Sales"/>
    <n v="2168.6"/>
    <x v="1"/>
    <x v="1"/>
    <x v="2"/>
    <x v="5"/>
  </r>
  <r>
    <x v="11"/>
    <x v="3"/>
    <s v="Agouza"/>
    <s v="Retail"/>
    <n v="1440"/>
    <x v="2"/>
    <x v="2"/>
    <x v="0"/>
    <x v="1"/>
  </r>
  <r>
    <x v="11"/>
    <x v="3"/>
    <s v="Dokki"/>
    <s v="Retail"/>
    <n v="1938.4"/>
    <x v="2"/>
    <x v="2"/>
    <x v="0"/>
    <x v="1"/>
  </r>
  <r>
    <x v="11"/>
    <x v="3"/>
    <s v="El Raml"/>
    <s v="Retail"/>
    <n v="2245.2000000000003"/>
    <x v="2"/>
    <x v="2"/>
    <x v="3"/>
    <x v="6"/>
  </r>
  <r>
    <x v="11"/>
    <x v="3"/>
    <s v="Faisal"/>
    <s v="Retail"/>
    <n v="1947.2"/>
    <x v="2"/>
    <x v="2"/>
    <x v="0"/>
    <x v="1"/>
  </r>
  <r>
    <x v="11"/>
    <x v="3"/>
    <s v="Giza"/>
    <s v="Retail"/>
    <n v="1916"/>
    <x v="1"/>
    <x v="2"/>
    <x v="0"/>
    <x v="1"/>
  </r>
  <r>
    <x v="11"/>
    <x v="3"/>
    <s v="Maddi"/>
    <s v="Retail"/>
    <n v="2313.8000000000002"/>
    <x v="2"/>
    <x v="2"/>
    <x v="0"/>
    <x v="0"/>
  </r>
  <r>
    <x v="11"/>
    <x v="3"/>
    <s v="Nozha"/>
    <s v="Retail"/>
    <n v="1109.4000000000001"/>
    <x v="2"/>
    <x v="2"/>
    <x v="0"/>
    <x v="0"/>
  </r>
  <r>
    <x v="11"/>
    <x v="3"/>
    <s v="Zamalek"/>
    <s v="Retail"/>
    <n v="1168"/>
    <x v="2"/>
    <x v="2"/>
    <x v="0"/>
    <x v="1"/>
  </r>
  <r>
    <x v="11"/>
    <x v="3"/>
    <s v="15 May"/>
    <s v="Retail"/>
    <n v="2204.2000000000003"/>
    <x v="3"/>
    <x v="2"/>
    <x v="0"/>
    <x v="0"/>
  </r>
  <r>
    <x v="11"/>
    <x v="3"/>
    <s v="El Rehab"/>
    <s v="Retail"/>
    <n v="1104.4000000000001"/>
    <x v="3"/>
    <x v="2"/>
    <x v="0"/>
    <x v="0"/>
  </r>
  <r>
    <x v="11"/>
    <x v="3"/>
    <s v="El-Mahalla"/>
    <s v="Retail"/>
    <n v="2459.8000000000002"/>
    <x v="3"/>
    <x v="2"/>
    <x v="2"/>
    <x v="7"/>
  </r>
  <r>
    <x v="11"/>
    <x v="3"/>
    <s v="Loran"/>
    <s v="Retail"/>
    <n v="1707"/>
    <x v="3"/>
    <x v="2"/>
    <x v="3"/>
    <x v="6"/>
  </r>
  <r>
    <x v="11"/>
    <x v="3"/>
    <s v="New Cairo"/>
    <s v="Retail"/>
    <n v="1901.6000000000001"/>
    <x v="3"/>
    <x v="2"/>
    <x v="0"/>
    <x v="0"/>
  </r>
  <r>
    <x v="11"/>
    <x v="3"/>
    <s v="Smouha"/>
    <s v="Retail"/>
    <n v="1526"/>
    <x v="3"/>
    <x v="2"/>
    <x v="3"/>
    <x v="6"/>
  </r>
  <r>
    <x v="11"/>
    <x v="3"/>
    <s v="Agamy"/>
    <s v="Retail"/>
    <n v="2414"/>
    <x v="1"/>
    <x v="2"/>
    <x v="3"/>
    <x v="6"/>
  </r>
  <r>
    <x v="11"/>
    <x v="3"/>
    <s v="Ain Shams"/>
    <s v="Retail"/>
    <n v="1474.6000000000001"/>
    <x v="4"/>
    <x v="2"/>
    <x v="0"/>
    <x v="0"/>
  </r>
  <r>
    <x v="11"/>
    <x v="3"/>
    <s v="Assuit"/>
    <s v="Retail"/>
    <n v="1405"/>
    <x v="1"/>
    <x v="2"/>
    <x v="1"/>
    <x v="8"/>
  </r>
  <r>
    <x v="11"/>
    <x v="3"/>
    <s v="Embaba"/>
    <s v="Retail"/>
    <n v="1993.6000000000001"/>
    <x v="1"/>
    <x v="2"/>
    <x v="0"/>
    <x v="1"/>
  </r>
  <r>
    <x v="11"/>
    <x v="3"/>
    <s v="Marasa Matrouh"/>
    <s v="Retail"/>
    <n v="1080.2"/>
    <x v="4"/>
    <x v="2"/>
    <x v="3"/>
    <x v="9"/>
  </r>
  <r>
    <x v="11"/>
    <x v="3"/>
    <s v="Mohandeseen"/>
    <s v="Retail"/>
    <n v="2174.8000000000002"/>
    <x v="4"/>
    <x v="2"/>
    <x v="0"/>
    <x v="1"/>
  </r>
  <r>
    <x v="11"/>
    <x v="3"/>
    <s v="Nasr City"/>
    <s v="Retail"/>
    <n v="1389.8000000000002"/>
    <x v="4"/>
    <x v="2"/>
    <x v="0"/>
    <x v="0"/>
  </r>
  <r>
    <x v="11"/>
    <x v="3"/>
    <s v="San Stefano"/>
    <s v="Retail"/>
    <n v="1392.2"/>
    <x v="4"/>
    <x v="2"/>
    <x v="3"/>
    <x v="6"/>
  </r>
  <r>
    <x v="11"/>
    <x v="3"/>
    <s v="Sh. Zaied"/>
    <s v="Retail"/>
    <n v="1129"/>
    <x v="4"/>
    <x v="2"/>
    <x v="0"/>
    <x v="1"/>
  </r>
  <r>
    <x v="11"/>
    <x v="3"/>
    <s v="Tanata"/>
    <s v="Retail"/>
    <n v="2182.4"/>
    <x v="1"/>
    <x v="2"/>
    <x v="2"/>
    <x v="7"/>
  </r>
  <r>
    <x v="11"/>
    <x v="0"/>
    <s v="HQ"/>
    <s v="Accounting"/>
    <n v="4289"/>
    <x v="0"/>
    <x v="3"/>
    <x v="0"/>
    <x v="0"/>
  </r>
  <r>
    <x v="11"/>
    <x v="1"/>
    <s v="HQ"/>
    <s v="Accounting"/>
    <n v="1250"/>
    <x v="0"/>
    <x v="3"/>
    <x v="0"/>
    <x v="0"/>
  </r>
  <r>
    <x v="11"/>
    <x v="3"/>
    <s v="HQ"/>
    <s v="Accounting"/>
    <n v="1693.4"/>
    <x v="0"/>
    <x v="3"/>
    <x v="0"/>
    <x v="0"/>
  </r>
  <r>
    <x v="11"/>
    <x v="0"/>
    <s v="HQ"/>
    <s v="HR"/>
    <n v="6849"/>
    <x v="0"/>
    <x v="4"/>
    <x v="0"/>
    <x v="0"/>
  </r>
  <r>
    <x v="11"/>
    <x v="1"/>
    <s v="HQ"/>
    <s v="HR"/>
    <n v="1250"/>
    <x v="0"/>
    <x v="4"/>
    <x v="0"/>
    <x v="0"/>
  </r>
  <r>
    <x v="11"/>
    <x v="3"/>
    <s v="HQ"/>
    <s v="HR"/>
    <n v="945.2"/>
    <x v="0"/>
    <x v="4"/>
    <x v="0"/>
    <x v="0"/>
  </r>
  <r>
    <x v="11"/>
    <x v="0"/>
    <s v="HQ"/>
    <s v="Retail"/>
    <n v="9441"/>
    <x v="0"/>
    <x v="2"/>
    <x v="0"/>
    <x v="0"/>
  </r>
  <r>
    <x v="11"/>
    <x v="1"/>
    <s v="HQ"/>
    <s v="Retail"/>
    <n v="1250"/>
    <x v="0"/>
    <x v="2"/>
    <x v="0"/>
    <x v="0"/>
  </r>
  <r>
    <x v="11"/>
    <x v="2"/>
    <s v="HQ"/>
    <s v="Retail"/>
    <n v="1108.5"/>
    <x v="0"/>
    <x v="2"/>
    <x v="0"/>
    <x v="0"/>
  </r>
  <r>
    <x v="11"/>
    <x v="3"/>
    <s v="HQ"/>
    <s v="Retail"/>
    <n v="1929.4"/>
    <x v="0"/>
    <x v="2"/>
    <x v="0"/>
    <x v="0"/>
  </r>
  <r>
    <x v="11"/>
    <x v="0"/>
    <s v="HQ"/>
    <s v="Sales"/>
    <n v="11050"/>
    <x v="0"/>
    <x v="1"/>
    <x v="0"/>
    <x v="0"/>
  </r>
  <r>
    <x v="11"/>
    <x v="1"/>
    <s v="HQ"/>
    <s v="Sales"/>
    <n v="1250"/>
    <x v="0"/>
    <x v="1"/>
    <x v="0"/>
    <x v="0"/>
  </r>
  <r>
    <x v="11"/>
    <x v="3"/>
    <s v="HQ"/>
    <s v="Sales"/>
    <n v="2179.2000000000003"/>
    <x v="0"/>
    <x v="1"/>
    <x v="0"/>
    <x v="0"/>
  </r>
  <r>
    <x v="11"/>
    <x v="0"/>
    <s v="HQ"/>
    <s v="Legal"/>
    <n v="5591"/>
    <x v="0"/>
    <x v="5"/>
    <x v="0"/>
    <x v="0"/>
  </r>
  <r>
    <x v="11"/>
    <x v="1"/>
    <s v="HQ"/>
    <s v="Legal"/>
    <n v="1250"/>
    <x v="0"/>
    <x v="5"/>
    <x v="0"/>
    <x v="0"/>
  </r>
  <r>
    <x v="11"/>
    <x v="3"/>
    <s v="HQ"/>
    <s v="Legal"/>
    <n v="1185"/>
    <x v="0"/>
    <x v="5"/>
    <x v="0"/>
    <x v="0"/>
  </r>
  <r>
    <x v="11"/>
    <x v="0"/>
    <s v="HQ"/>
    <s v="Admin"/>
    <n v="6219"/>
    <x v="0"/>
    <x v="6"/>
    <x v="0"/>
    <x v="0"/>
  </r>
  <r>
    <x v="11"/>
    <x v="1"/>
    <s v="HQ"/>
    <s v="Admin"/>
    <n v="1250"/>
    <x v="0"/>
    <x v="6"/>
    <x v="0"/>
    <x v="0"/>
  </r>
  <r>
    <x v="11"/>
    <x v="3"/>
    <s v="HQ"/>
    <s v="Admin"/>
    <n v="1188.2"/>
    <x v="0"/>
    <x v="6"/>
    <x v="0"/>
    <x v="0"/>
  </r>
  <r>
    <x v="11"/>
    <x v="0"/>
    <s v="HQ"/>
    <s v="Logistics"/>
    <n v="4661"/>
    <x v="0"/>
    <x v="7"/>
    <x v="0"/>
    <x v="0"/>
  </r>
  <r>
    <x v="11"/>
    <x v="1"/>
    <s v="HQ"/>
    <s v="Logistics"/>
    <n v="1250"/>
    <x v="0"/>
    <x v="7"/>
    <x v="0"/>
    <x v="0"/>
  </r>
  <r>
    <x v="11"/>
    <x v="3"/>
    <s v="HQ"/>
    <s v="Logistics"/>
    <n v="949"/>
    <x v="0"/>
    <x v="7"/>
    <x v="0"/>
    <x v="0"/>
  </r>
  <r>
    <x v="11"/>
    <x v="0"/>
    <s v="HQ"/>
    <s v="Board"/>
    <n v="40073"/>
    <x v="0"/>
    <x v="8"/>
    <x v="0"/>
    <x v="0"/>
  </r>
  <r>
    <x v="11"/>
    <x v="1"/>
    <s v="HQ"/>
    <s v="Board"/>
    <n v="1250"/>
    <x v="0"/>
    <x v="8"/>
    <x v="0"/>
    <x v="0"/>
  </r>
  <r>
    <x v="11"/>
    <x v="3"/>
    <s v="HQ"/>
    <s v="Board"/>
    <n v="5565"/>
    <x v="0"/>
    <x v="8"/>
    <x v="0"/>
    <x v="0"/>
  </r>
  <r>
    <x v="11"/>
    <x v="0"/>
    <s v="HQ"/>
    <s v="After Sales"/>
    <n v="7096"/>
    <x v="0"/>
    <x v="9"/>
    <x v="0"/>
    <x v="0"/>
  </r>
  <r>
    <x v="11"/>
    <x v="1"/>
    <s v="HQ"/>
    <s v="After Sales"/>
    <n v="1250"/>
    <x v="0"/>
    <x v="9"/>
    <x v="0"/>
    <x v="0"/>
  </r>
  <r>
    <x v="11"/>
    <x v="3"/>
    <s v="HQ"/>
    <s v="After Sales"/>
    <n v="1020"/>
    <x v="0"/>
    <x v="9"/>
    <x v="0"/>
    <x v="0"/>
  </r>
  <r>
    <x v="11"/>
    <x v="0"/>
    <s v="HQ"/>
    <s v="IT"/>
    <n v="7838"/>
    <x v="0"/>
    <x v="10"/>
    <x v="0"/>
    <x v="0"/>
  </r>
  <r>
    <x v="11"/>
    <x v="1"/>
    <s v="HQ"/>
    <s v="IT"/>
    <n v="1250"/>
    <x v="0"/>
    <x v="10"/>
    <x v="0"/>
    <x v="0"/>
  </r>
  <r>
    <x v="11"/>
    <x v="3"/>
    <s v="HQ"/>
    <s v="IT"/>
    <n v="1155.4000000000001"/>
    <x v="0"/>
    <x v="10"/>
    <x v="0"/>
    <x v="0"/>
  </r>
  <r>
    <x v="11"/>
    <x v="0"/>
    <s v="Geser Suez"/>
    <s v="Accounting"/>
    <n v="2613"/>
    <x v="1"/>
    <x v="3"/>
    <x v="0"/>
    <x v="0"/>
  </r>
  <r>
    <x v="11"/>
    <x v="0"/>
    <s v="Geser Suez"/>
    <s v="Admin"/>
    <n v="2804"/>
    <x v="1"/>
    <x v="6"/>
    <x v="0"/>
    <x v="0"/>
  </r>
  <r>
    <x v="11"/>
    <x v="0"/>
    <s v="Haram"/>
    <s v="Accounting"/>
    <n v="3566"/>
    <x v="1"/>
    <x v="3"/>
    <x v="0"/>
    <x v="1"/>
  </r>
  <r>
    <x v="11"/>
    <x v="0"/>
    <s v="Haram"/>
    <s v="Admin"/>
    <n v="3839"/>
    <x v="1"/>
    <x v="6"/>
    <x v="0"/>
    <x v="1"/>
  </r>
  <r>
    <x v="11"/>
    <x v="0"/>
    <s v="Luxor"/>
    <s v="Accounting"/>
    <n v="3774"/>
    <x v="1"/>
    <x v="3"/>
    <x v="1"/>
    <x v="2"/>
  </r>
  <r>
    <x v="11"/>
    <x v="0"/>
    <s v="Luxor"/>
    <s v="Admin"/>
    <n v="3411"/>
    <x v="1"/>
    <x v="6"/>
    <x v="1"/>
    <x v="2"/>
  </r>
  <r>
    <x v="11"/>
    <x v="0"/>
    <s v="Mansoura"/>
    <s v="Accounting"/>
    <n v="3290"/>
    <x v="1"/>
    <x v="3"/>
    <x v="2"/>
    <x v="3"/>
  </r>
  <r>
    <x v="11"/>
    <x v="0"/>
    <s v="Mansoura"/>
    <s v="Admin"/>
    <n v="2832"/>
    <x v="1"/>
    <x v="6"/>
    <x v="2"/>
    <x v="3"/>
  </r>
  <r>
    <x v="11"/>
    <x v="0"/>
    <s v="Menia"/>
    <s v="Accounting"/>
    <n v="4168"/>
    <x v="1"/>
    <x v="3"/>
    <x v="1"/>
    <x v="4"/>
  </r>
  <r>
    <x v="11"/>
    <x v="0"/>
    <s v="Menia"/>
    <s v="Admin"/>
    <n v="2512"/>
    <x v="1"/>
    <x v="6"/>
    <x v="1"/>
    <x v="4"/>
  </r>
  <r>
    <x v="11"/>
    <x v="0"/>
    <s v="Mokattam"/>
    <s v="Accounting"/>
    <n v="2727"/>
    <x v="1"/>
    <x v="3"/>
    <x v="0"/>
    <x v="0"/>
  </r>
  <r>
    <x v="11"/>
    <x v="0"/>
    <s v="Mokattam"/>
    <s v="Admin"/>
    <n v="2687"/>
    <x v="1"/>
    <x v="6"/>
    <x v="0"/>
    <x v="0"/>
  </r>
  <r>
    <x v="11"/>
    <x v="0"/>
    <s v="Zagazig"/>
    <s v="Accounting"/>
    <n v="4129"/>
    <x v="1"/>
    <x v="3"/>
    <x v="2"/>
    <x v="5"/>
  </r>
  <r>
    <x v="11"/>
    <x v="0"/>
    <s v="Zagazig"/>
    <s v="Admin"/>
    <n v="4051"/>
    <x v="1"/>
    <x v="6"/>
    <x v="2"/>
    <x v="5"/>
  </r>
  <r>
    <x v="11"/>
    <x v="1"/>
    <s v="Geser Suez"/>
    <s v="Accounting"/>
    <n v="3983"/>
    <x v="1"/>
    <x v="3"/>
    <x v="0"/>
    <x v="0"/>
  </r>
  <r>
    <x v="11"/>
    <x v="1"/>
    <s v="Geser Suez"/>
    <s v="Admin"/>
    <n v="2750"/>
    <x v="1"/>
    <x v="6"/>
    <x v="0"/>
    <x v="0"/>
  </r>
  <r>
    <x v="11"/>
    <x v="1"/>
    <s v="Haram"/>
    <s v="Accounting"/>
    <n v="3265"/>
    <x v="1"/>
    <x v="3"/>
    <x v="0"/>
    <x v="1"/>
  </r>
  <r>
    <x v="11"/>
    <x v="1"/>
    <s v="Haram"/>
    <s v="Admin"/>
    <n v="3971"/>
    <x v="1"/>
    <x v="6"/>
    <x v="0"/>
    <x v="1"/>
  </r>
  <r>
    <x v="11"/>
    <x v="1"/>
    <s v="Luxor"/>
    <s v="Accounting"/>
    <n v="3073"/>
    <x v="1"/>
    <x v="3"/>
    <x v="1"/>
    <x v="2"/>
  </r>
  <r>
    <x v="11"/>
    <x v="1"/>
    <s v="Luxor"/>
    <s v="Admin"/>
    <n v="3238"/>
    <x v="1"/>
    <x v="6"/>
    <x v="1"/>
    <x v="2"/>
  </r>
  <r>
    <x v="11"/>
    <x v="1"/>
    <s v="Mansoura"/>
    <s v="Accounting"/>
    <n v="2859"/>
    <x v="1"/>
    <x v="3"/>
    <x v="2"/>
    <x v="3"/>
  </r>
  <r>
    <x v="11"/>
    <x v="1"/>
    <s v="Mansoura"/>
    <s v="Admin"/>
    <n v="2966"/>
    <x v="1"/>
    <x v="6"/>
    <x v="2"/>
    <x v="3"/>
  </r>
  <r>
    <x v="11"/>
    <x v="1"/>
    <s v="Menia"/>
    <s v="Accounting"/>
    <n v="4336"/>
    <x v="1"/>
    <x v="3"/>
    <x v="1"/>
    <x v="4"/>
  </r>
  <r>
    <x v="11"/>
    <x v="1"/>
    <s v="Menia"/>
    <s v="Admin"/>
    <n v="4381"/>
    <x v="1"/>
    <x v="6"/>
    <x v="1"/>
    <x v="4"/>
  </r>
  <r>
    <x v="11"/>
    <x v="1"/>
    <s v="Mokattam"/>
    <s v="Accounting"/>
    <n v="3983"/>
    <x v="1"/>
    <x v="3"/>
    <x v="0"/>
    <x v="0"/>
  </r>
  <r>
    <x v="11"/>
    <x v="1"/>
    <s v="Mokattam"/>
    <s v="Admin"/>
    <n v="3496"/>
    <x v="1"/>
    <x v="6"/>
    <x v="0"/>
    <x v="0"/>
  </r>
  <r>
    <x v="11"/>
    <x v="1"/>
    <s v="Zagazig"/>
    <s v="Accounting"/>
    <n v="3797"/>
    <x v="1"/>
    <x v="3"/>
    <x v="2"/>
    <x v="5"/>
  </r>
  <r>
    <x v="11"/>
    <x v="1"/>
    <s v="Zagazig"/>
    <s v="Admin"/>
    <n v="3995"/>
    <x v="1"/>
    <x v="6"/>
    <x v="2"/>
    <x v="5"/>
  </r>
  <r>
    <x v="11"/>
    <x v="2"/>
    <s v="Geser Suez"/>
    <s v="Accounting"/>
    <n v="2854"/>
    <x v="1"/>
    <x v="3"/>
    <x v="0"/>
    <x v="0"/>
  </r>
  <r>
    <x v="11"/>
    <x v="2"/>
    <s v="Geser Suez"/>
    <s v="Admin"/>
    <n v="4243"/>
    <x v="1"/>
    <x v="6"/>
    <x v="0"/>
    <x v="0"/>
  </r>
  <r>
    <x v="11"/>
    <x v="2"/>
    <s v="Haram"/>
    <s v="Accounting"/>
    <n v="2522"/>
    <x v="1"/>
    <x v="3"/>
    <x v="0"/>
    <x v="1"/>
  </r>
  <r>
    <x v="11"/>
    <x v="2"/>
    <s v="Haram"/>
    <s v="Admin"/>
    <n v="2923"/>
    <x v="1"/>
    <x v="6"/>
    <x v="0"/>
    <x v="1"/>
  </r>
  <r>
    <x v="11"/>
    <x v="2"/>
    <s v="Luxor"/>
    <s v="Accounting"/>
    <n v="3023"/>
    <x v="1"/>
    <x v="3"/>
    <x v="1"/>
    <x v="2"/>
  </r>
  <r>
    <x v="11"/>
    <x v="2"/>
    <s v="Luxor"/>
    <s v="Admin"/>
    <n v="4331"/>
    <x v="1"/>
    <x v="6"/>
    <x v="1"/>
    <x v="2"/>
  </r>
  <r>
    <x v="11"/>
    <x v="2"/>
    <s v="Mansoura"/>
    <s v="Accounting"/>
    <n v="3701"/>
    <x v="1"/>
    <x v="3"/>
    <x v="2"/>
    <x v="3"/>
  </r>
  <r>
    <x v="11"/>
    <x v="2"/>
    <s v="Mansoura"/>
    <s v="Admin"/>
    <n v="3964"/>
    <x v="1"/>
    <x v="6"/>
    <x v="2"/>
    <x v="3"/>
  </r>
  <r>
    <x v="11"/>
    <x v="2"/>
    <s v="Menia"/>
    <s v="Accounting"/>
    <n v="3843"/>
    <x v="1"/>
    <x v="3"/>
    <x v="1"/>
    <x v="4"/>
  </r>
  <r>
    <x v="11"/>
    <x v="2"/>
    <s v="Menia"/>
    <s v="Admin"/>
    <n v="3509"/>
    <x v="1"/>
    <x v="6"/>
    <x v="1"/>
    <x v="4"/>
  </r>
  <r>
    <x v="11"/>
    <x v="2"/>
    <s v="Mokattam"/>
    <s v="Accounting"/>
    <n v="2653"/>
    <x v="1"/>
    <x v="3"/>
    <x v="0"/>
    <x v="0"/>
  </r>
  <r>
    <x v="11"/>
    <x v="2"/>
    <s v="Mokattam"/>
    <s v="Admin"/>
    <n v="2796"/>
    <x v="1"/>
    <x v="6"/>
    <x v="0"/>
    <x v="0"/>
  </r>
  <r>
    <x v="11"/>
    <x v="2"/>
    <s v="Zagazig"/>
    <s v="Accounting"/>
    <n v="3491"/>
    <x v="1"/>
    <x v="3"/>
    <x v="2"/>
    <x v="5"/>
  </r>
  <r>
    <x v="11"/>
    <x v="2"/>
    <s v="Zagazig"/>
    <s v="Admin"/>
    <n v="4151"/>
    <x v="1"/>
    <x v="6"/>
    <x v="2"/>
    <x v="5"/>
  </r>
  <r>
    <x v="11"/>
    <x v="4"/>
    <s v="Geser Suez"/>
    <s v="Accounting"/>
    <n v="3327"/>
    <x v="1"/>
    <x v="3"/>
    <x v="0"/>
    <x v="0"/>
  </r>
  <r>
    <x v="11"/>
    <x v="4"/>
    <s v="Geser Suez"/>
    <s v="Admin"/>
    <n v="2720"/>
    <x v="1"/>
    <x v="6"/>
    <x v="0"/>
    <x v="0"/>
  </r>
  <r>
    <x v="11"/>
    <x v="4"/>
    <s v="Haram"/>
    <s v="Accounting"/>
    <n v="3073"/>
    <x v="1"/>
    <x v="3"/>
    <x v="0"/>
    <x v="1"/>
  </r>
  <r>
    <x v="11"/>
    <x v="4"/>
    <s v="Haram"/>
    <s v="Admin"/>
    <n v="3946"/>
    <x v="1"/>
    <x v="6"/>
    <x v="0"/>
    <x v="1"/>
  </r>
  <r>
    <x v="11"/>
    <x v="4"/>
    <s v="Luxor"/>
    <s v="Accounting"/>
    <n v="3864"/>
    <x v="1"/>
    <x v="3"/>
    <x v="1"/>
    <x v="2"/>
  </r>
  <r>
    <x v="11"/>
    <x v="4"/>
    <s v="Luxor"/>
    <s v="Admin"/>
    <n v="3137"/>
    <x v="1"/>
    <x v="6"/>
    <x v="1"/>
    <x v="2"/>
  </r>
  <r>
    <x v="11"/>
    <x v="4"/>
    <s v="Mansoura"/>
    <s v="Accounting"/>
    <n v="3607"/>
    <x v="1"/>
    <x v="3"/>
    <x v="2"/>
    <x v="3"/>
  </r>
  <r>
    <x v="11"/>
    <x v="4"/>
    <s v="Mansoura"/>
    <s v="Admin"/>
    <n v="2719"/>
    <x v="1"/>
    <x v="6"/>
    <x v="2"/>
    <x v="3"/>
  </r>
  <r>
    <x v="11"/>
    <x v="4"/>
    <s v="Menia"/>
    <s v="Accounting"/>
    <n v="4081"/>
    <x v="1"/>
    <x v="3"/>
    <x v="1"/>
    <x v="4"/>
  </r>
  <r>
    <x v="11"/>
    <x v="4"/>
    <s v="Menia"/>
    <s v="Admin"/>
    <n v="3428"/>
    <x v="1"/>
    <x v="6"/>
    <x v="1"/>
    <x v="4"/>
  </r>
  <r>
    <x v="11"/>
    <x v="4"/>
    <s v="Mokattam"/>
    <s v="Accounting"/>
    <n v="3121"/>
    <x v="1"/>
    <x v="3"/>
    <x v="0"/>
    <x v="0"/>
  </r>
  <r>
    <x v="11"/>
    <x v="4"/>
    <s v="Mokattam"/>
    <s v="Admin"/>
    <n v="3820"/>
    <x v="1"/>
    <x v="6"/>
    <x v="0"/>
    <x v="0"/>
  </r>
  <r>
    <x v="11"/>
    <x v="4"/>
    <s v="Zagazig"/>
    <s v="Accounting"/>
    <n v="4043"/>
    <x v="1"/>
    <x v="3"/>
    <x v="2"/>
    <x v="5"/>
  </r>
  <r>
    <x v="11"/>
    <x v="4"/>
    <s v="Zagazig"/>
    <s v="Admin"/>
    <n v="2691"/>
    <x v="1"/>
    <x v="6"/>
    <x v="2"/>
    <x v="5"/>
  </r>
  <r>
    <x v="11"/>
    <x v="5"/>
    <s v="Geser Suez"/>
    <s v="Accounting"/>
    <n v="3861"/>
    <x v="1"/>
    <x v="3"/>
    <x v="0"/>
    <x v="0"/>
  </r>
  <r>
    <x v="11"/>
    <x v="5"/>
    <s v="Geser Suez"/>
    <s v="Admin"/>
    <n v="3299"/>
    <x v="1"/>
    <x v="6"/>
    <x v="0"/>
    <x v="0"/>
  </r>
  <r>
    <x v="11"/>
    <x v="5"/>
    <s v="Haram"/>
    <s v="Accounting"/>
    <n v="3948"/>
    <x v="1"/>
    <x v="3"/>
    <x v="0"/>
    <x v="1"/>
  </r>
  <r>
    <x v="11"/>
    <x v="5"/>
    <s v="Haram"/>
    <s v="Admin"/>
    <n v="3788"/>
    <x v="1"/>
    <x v="6"/>
    <x v="0"/>
    <x v="1"/>
  </r>
  <r>
    <x v="11"/>
    <x v="5"/>
    <s v="Luxor"/>
    <s v="Accounting"/>
    <n v="3646"/>
    <x v="1"/>
    <x v="3"/>
    <x v="1"/>
    <x v="2"/>
  </r>
  <r>
    <x v="11"/>
    <x v="5"/>
    <s v="Luxor"/>
    <s v="Admin"/>
    <n v="3079"/>
    <x v="1"/>
    <x v="6"/>
    <x v="1"/>
    <x v="2"/>
  </r>
  <r>
    <x v="11"/>
    <x v="5"/>
    <s v="Mansoura"/>
    <s v="Accounting"/>
    <n v="2576"/>
    <x v="1"/>
    <x v="3"/>
    <x v="2"/>
    <x v="3"/>
  </r>
  <r>
    <x v="11"/>
    <x v="5"/>
    <s v="Mansoura"/>
    <s v="Admin"/>
    <n v="2663"/>
    <x v="1"/>
    <x v="6"/>
    <x v="2"/>
    <x v="3"/>
  </r>
  <r>
    <x v="11"/>
    <x v="5"/>
    <s v="Menia"/>
    <s v="Accounting"/>
    <n v="3554"/>
    <x v="1"/>
    <x v="3"/>
    <x v="1"/>
    <x v="4"/>
  </r>
  <r>
    <x v="11"/>
    <x v="5"/>
    <s v="Menia"/>
    <s v="Admin"/>
    <n v="3944"/>
    <x v="1"/>
    <x v="6"/>
    <x v="1"/>
    <x v="4"/>
  </r>
  <r>
    <x v="11"/>
    <x v="5"/>
    <s v="Mokattam"/>
    <s v="Accounting"/>
    <n v="3698"/>
    <x v="1"/>
    <x v="3"/>
    <x v="0"/>
    <x v="0"/>
  </r>
  <r>
    <x v="11"/>
    <x v="5"/>
    <s v="Mokattam"/>
    <s v="Admin"/>
    <n v="4271"/>
    <x v="1"/>
    <x v="6"/>
    <x v="0"/>
    <x v="0"/>
  </r>
  <r>
    <x v="11"/>
    <x v="5"/>
    <s v="Zagazig"/>
    <s v="Accounting"/>
    <n v="4467"/>
    <x v="1"/>
    <x v="3"/>
    <x v="2"/>
    <x v="5"/>
  </r>
  <r>
    <x v="11"/>
    <x v="5"/>
    <s v="Zagazig"/>
    <s v="Admin"/>
    <n v="3981"/>
    <x v="1"/>
    <x v="6"/>
    <x v="2"/>
    <x v="5"/>
  </r>
  <r>
    <x v="11"/>
    <x v="3"/>
    <s v="Geser Suez"/>
    <s v="Accounting"/>
    <n v="2548"/>
    <x v="1"/>
    <x v="3"/>
    <x v="0"/>
    <x v="0"/>
  </r>
  <r>
    <x v="11"/>
    <x v="3"/>
    <s v="Geser Suez"/>
    <s v="Admin"/>
    <n v="3189"/>
    <x v="1"/>
    <x v="6"/>
    <x v="0"/>
    <x v="0"/>
  </r>
  <r>
    <x v="11"/>
    <x v="3"/>
    <s v="Haram"/>
    <s v="Accounting"/>
    <n v="3803"/>
    <x v="1"/>
    <x v="3"/>
    <x v="0"/>
    <x v="1"/>
  </r>
  <r>
    <x v="11"/>
    <x v="3"/>
    <s v="Haram"/>
    <s v="Admin"/>
    <n v="4164"/>
    <x v="1"/>
    <x v="6"/>
    <x v="0"/>
    <x v="1"/>
  </r>
  <r>
    <x v="11"/>
    <x v="3"/>
    <s v="Luxor"/>
    <s v="Accounting"/>
    <n v="2917"/>
    <x v="1"/>
    <x v="3"/>
    <x v="1"/>
    <x v="2"/>
  </r>
  <r>
    <x v="11"/>
    <x v="3"/>
    <s v="Luxor"/>
    <s v="Admin"/>
    <n v="3520"/>
    <x v="1"/>
    <x v="6"/>
    <x v="1"/>
    <x v="2"/>
  </r>
  <r>
    <x v="11"/>
    <x v="3"/>
    <s v="Mansoura"/>
    <s v="Accounting"/>
    <n v="4359"/>
    <x v="1"/>
    <x v="3"/>
    <x v="2"/>
    <x v="3"/>
  </r>
  <r>
    <x v="11"/>
    <x v="3"/>
    <s v="Mansoura"/>
    <s v="Admin"/>
    <n v="4067"/>
    <x v="1"/>
    <x v="6"/>
    <x v="2"/>
    <x v="3"/>
  </r>
  <r>
    <x v="11"/>
    <x v="3"/>
    <s v="Menia"/>
    <s v="Accounting"/>
    <n v="4105"/>
    <x v="1"/>
    <x v="3"/>
    <x v="1"/>
    <x v="4"/>
  </r>
  <r>
    <x v="11"/>
    <x v="3"/>
    <s v="Menia"/>
    <s v="Admin"/>
    <n v="3569"/>
    <x v="1"/>
    <x v="6"/>
    <x v="1"/>
    <x v="4"/>
  </r>
  <r>
    <x v="11"/>
    <x v="3"/>
    <s v="Mokattam"/>
    <s v="Accounting"/>
    <n v="4058"/>
    <x v="1"/>
    <x v="3"/>
    <x v="0"/>
    <x v="0"/>
  </r>
  <r>
    <x v="11"/>
    <x v="3"/>
    <s v="Mokattam"/>
    <s v="Admin"/>
    <n v="4295"/>
    <x v="1"/>
    <x v="6"/>
    <x v="0"/>
    <x v="0"/>
  </r>
  <r>
    <x v="11"/>
    <x v="3"/>
    <s v="Zagazig"/>
    <s v="Accounting"/>
    <n v="2865"/>
    <x v="1"/>
    <x v="3"/>
    <x v="2"/>
    <x v="5"/>
  </r>
  <r>
    <x v="11"/>
    <x v="3"/>
    <s v="Zagazig"/>
    <s v="Admin"/>
    <n v="2908"/>
    <x v="1"/>
    <x v="6"/>
    <x v="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itemPrintTitles="1" createdVersion="6" indent="0" outline="1" outlineData="1" multipleFieldFilters="0">
  <location ref="B26:B36" firstHeaderRow="1" firstDataRow="1" firstDataCol="1"/>
  <pivotFields count="9">
    <pivotField numFmtId="14" subtotalTop="0" showAll="0">
      <items count="15">
        <item x="0"/>
        <item x="1"/>
        <item x="2"/>
        <item x="3"/>
        <item x="4"/>
        <item x="5"/>
        <item x="6"/>
        <item x="7"/>
        <item x="8"/>
        <item x="9"/>
        <item x="10"/>
        <item x="11"/>
        <item x="12"/>
        <item x="13"/>
        <item t="default"/>
      </items>
    </pivotField>
    <pivotField subtotalTop="0" showAll="0"/>
    <pivotField subtotalTop="0" showAll="0"/>
    <pivotField subtotalTop="0" showAll="0"/>
    <pivotField subtotalTop="0" showAll="0"/>
    <pivotField subtotalTop="0" showAll="0">
      <items count="6">
        <item x="1"/>
        <item x="0"/>
        <item x="2"/>
        <item x="3"/>
        <item x="4"/>
        <item t="default"/>
      </items>
    </pivotField>
    <pivotField subtotalTop="0" showAll="0">
      <items count="12">
        <item x="3"/>
        <item x="6"/>
        <item x="9"/>
        <item x="8"/>
        <item x="0"/>
        <item x="4"/>
        <item x="10"/>
        <item x="5"/>
        <item x="7"/>
        <item x="2"/>
        <item x="1"/>
        <item t="default"/>
      </items>
    </pivotField>
    <pivotField subtotalTop="0" showAll="0">
      <items count="5">
        <item x="3"/>
        <item x="2"/>
        <item x="0"/>
        <item x="1"/>
        <item t="default"/>
      </items>
    </pivotField>
    <pivotField axis="axisRow" subtotalTop="0" showAll="0">
      <items count="11">
        <item x="6"/>
        <item x="8"/>
        <item x="0"/>
        <item x="3"/>
        <item x="7"/>
        <item x="1"/>
        <item x="2"/>
        <item x="9"/>
        <item x="4"/>
        <item x="5"/>
        <item t="default"/>
      </items>
    </pivotField>
  </pivotFields>
  <rowFields count="1">
    <field x="8"/>
  </rowFields>
  <rowItems count="10">
    <i>
      <x/>
    </i>
    <i>
      <x v="1"/>
    </i>
    <i>
      <x v="2"/>
    </i>
    <i>
      <x v="3"/>
    </i>
    <i>
      <x v="4"/>
    </i>
    <i>
      <x v="5"/>
    </i>
    <i>
      <x v="6"/>
    </i>
    <i>
      <x v="7"/>
    </i>
    <i>
      <x v="8"/>
    </i>
    <i>
      <x v="9"/>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itemPrintTitles="1" createdVersion="6" indent="0" outline="1" outlineData="1" multipleFieldFilters="0">
  <location ref="B40:B51" firstHeaderRow="1" firstDataRow="1" firstDataCol="1"/>
  <pivotFields count="9">
    <pivotField numFmtId="14" subtotalTop="0" showAll="0">
      <items count="15">
        <item x="0"/>
        <item x="1"/>
        <item x="2"/>
        <item x="3"/>
        <item x="4"/>
        <item x="5"/>
        <item x="6"/>
        <item x="7"/>
        <item x="8"/>
        <item x="9"/>
        <item x="10"/>
        <item x="11"/>
        <item x="12"/>
        <item x="13"/>
        <item t="default"/>
      </items>
    </pivotField>
    <pivotField subtotalTop="0" showAll="0"/>
    <pivotField subtotalTop="0" showAll="0"/>
    <pivotField subtotalTop="0" showAll="0"/>
    <pivotField subtotalTop="0" showAll="0"/>
    <pivotField subtotalTop="0" showAll="0">
      <items count="6">
        <item x="1"/>
        <item x="0"/>
        <item x="2"/>
        <item x="3"/>
        <item x="4"/>
        <item t="default"/>
      </items>
    </pivotField>
    <pivotField axis="axisRow" subtotalTop="0" showAll="0">
      <items count="12">
        <item x="3"/>
        <item x="6"/>
        <item x="9"/>
        <item x="8"/>
        <item x="0"/>
        <item x="4"/>
        <item x="10"/>
        <item x="5"/>
        <item x="7"/>
        <item x="2"/>
        <item x="1"/>
        <item t="default"/>
      </items>
    </pivotField>
    <pivotField subtotalTop="0" showAll="0">
      <items count="5">
        <item x="3"/>
        <item x="2"/>
        <item x="0"/>
        <item x="1"/>
        <item t="default"/>
      </items>
    </pivotField>
    <pivotField subtotalTop="0" showAll="0">
      <items count="11">
        <item x="6"/>
        <item x="8"/>
        <item x="0"/>
        <item x="3"/>
        <item x="7"/>
        <item x="1"/>
        <item x="2"/>
        <item x="9"/>
        <item x="4"/>
        <item x="5"/>
        <item t="default"/>
      </items>
    </pivotField>
  </pivotFields>
  <rowFields count="1">
    <field x="6"/>
  </rowFields>
  <rowItems count="11">
    <i>
      <x/>
    </i>
    <i>
      <x v="1"/>
    </i>
    <i>
      <x v="2"/>
    </i>
    <i>
      <x v="3"/>
    </i>
    <i>
      <x v="4"/>
    </i>
    <i>
      <x v="5"/>
    </i>
    <i>
      <x v="6"/>
    </i>
    <i>
      <x v="7"/>
    </i>
    <i>
      <x v="8"/>
    </i>
    <i>
      <x v="9"/>
    </i>
    <i>
      <x v="10"/>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rowGrandTotals="0" itemPrintTitles="1" createdVersion="6" indent="0" outline="1" outlineData="1" multipleFieldFilters="0" chartFormat="3">
  <location ref="D22:E33" firstHeaderRow="1" firstDataRow="1" firstDataCol="1"/>
  <pivotFields count="9">
    <pivotField numFmtId="14" subtotalTop="0" showAll="0"/>
    <pivotField subtotalTop="0" showAll="0"/>
    <pivotField subtotalTop="0" showAll="0"/>
    <pivotField subtotalTop="0" showAll="0"/>
    <pivotField dataField="1" subtotalTop="0" showAll="0"/>
    <pivotField subtotalTop="0" showAll="0">
      <items count="6">
        <item x="1"/>
        <item x="0"/>
        <item x="2"/>
        <item x="3"/>
        <item x="4"/>
        <item t="default"/>
      </items>
    </pivotField>
    <pivotField axis="axisRow" subtotalTop="0" showAll="0" sortType="ascending">
      <items count="12">
        <item x="3"/>
        <item x="6"/>
        <item x="9"/>
        <item x="8"/>
        <item x="0"/>
        <item x="4"/>
        <item x="10"/>
        <item x="5"/>
        <item x="7"/>
        <item x="2"/>
        <item x="1"/>
        <item t="default"/>
      </items>
      <autoSortScope>
        <pivotArea dataOnly="0" outline="0" fieldPosition="0">
          <references count="1">
            <reference field="4294967294" count="1" selected="0">
              <x v="0"/>
            </reference>
          </references>
        </pivotArea>
      </autoSortScope>
    </pivotField>
    <pivotField subtotalTop="0" showAll="0">
      <items count="5">
        <item x="3"/>
        <item x="2"/>
        <item x="0"/>
        <item x="1"/>
        <item t="default"/>
      </items>
    </pivotField>
    <pivotField subtotalTop="0" showAll="0">
      <items count="11">
        <item x="6"/>
        <item x="8"/>
        <item x="0"/>
        <item x="3"/>
        <item x="7"/>
        <item x="1"/>
        <item x="2"/>
        <item x="9"/>
        <item x="4"/>
        <item x="5"/>
        <item t="default"/>
      </items>
    </pivotField>
  </pivotFields>
  <rowFields count="1">
    <field x="6"/>
  </rowFields>
  <rowItems count="11">
    <i>
      <x v="7"/>
    </i>
    <i>
      <x v="8"/>
    </i>
    <i>
      <x v="6"/>
    </i>
    <i>
      <x v="2"/>
    </i>
    <i>
      <x v="5"/>
    </i>
    <i>
      <x v="4"/>
    </i>
    <i>
      <x v="3"/>
    </i>
    <i>
      <x v="10"/>
    </i>
    <i>
      <x v="1"/>
    </i>
    <i>
      <x/>
    </i>
    <i>
      <x v="9"/>
    </i>
  </rowItems>
  <colItems count="1">
    <i/>
  </colItems>
  <dataFields count="1">
    <dataField name="Sum of Amount" fld="4" baseField="0" baseItem="0" numFmtId="165"/>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itemPrintTitles="1" createdVersion="6" indent="0" outline="1" outlineData="1" multipleFieldFilters="0" chartFormat="3">
  <location ref="D4:E16" firstHeaderRow="1" firstDataRow="1" firstDataCol="1"/>
  <pivotFields count="9">
    <pivotField axis="axisRow" numFmtId="14" subtotalTop="0" showAll="0">
      <items count="15">
        <item x="0"/>
        <item n="Jan" x="1"/>
        <item n="Feb" x="2"/>
        <item n="Mar" x="3"/>
        <item n="Apr" x="4"/>
        <item n="May" x="5"/>
        <item n="Jun" x="6"/>
        <item n="Jul" x="7"/>
        <item n="Aug" x="8"/>
        <item n="Sep" x="9"/>
        <item n="Oct" x="10"/>
        <item n="Nov" x="11"/>
        <item n="Dec" x="12"/>
        <item x="13"/>
        <item t="default"/>
      </items>
    </pivotField>
    <pivotField subtotalTop="0" showAll="0"/>
    <pivotField subtotalTop="0" showAll="0"/>
    <pivotField subtotalTop="0" showAll="0"/>
    <pivotField dataField="1" subtotalTop="0" showAll="0"/>
    <pivotField subtotalTop="0" showAll="0">
      <items count="6">
        <item x="1"/>
        <item x="0"/>
        <item x="2"/>
        <item x="3"/>
        <item x="4"/>
        <item t="default"/>
      </items>
    </pivotField>
    <pivotField subtotalTop="0" showAll="0">
      <items count="12">
        <item x="3"/>
        <item x="6"/>
        <item x="9"/>
        <item x="8"/>
        <item x="0"/>
        <item x="4"/>
        <item x="10"/>
        <item x="5"/>
        <item x="7"/>
        <item x="2"/>
        <item x="1"/>
        <item t="default"/>
      </items>
    </pivotField>
    <pivotField subtotalTop="0" showAll="0">
      <items count="5">
        <item x="3"/>
        <item x="2"/>
        <item x="0"/>
        <item x="1"/>
        <item t="default"/>
      </items>
    </pivotField>
    <pivotField subtotalTop="0" showAll="0">
      <items count="11">
        <item x="6"/>
        <item x="8"/>
        <item x="0"/>
        <item x="3"/>
        <item x="7"/>
        <item x="1"/>
        <item x="2"/>
        <item x="9"/>
        <item x="4"/>
        <item x="5"/>
        <item t="default"/>
      </items>
    </pivotField>
  </pivotFields>
  <rowFields count="1">
    <field x="0"/>
  </rowFields>
  <rowItems count="12">
    <i>
      <x v="1"/>
    </i>
    <i>
      <x v="2"/>
    </i>
    <i>
      <x v="3"/>
    </i>
    <i>
      <x v="4"/>
    </i>
    <i>
      <x v="5"/>
    </i>
    <i>
      <x v="6"/>
    </i>
    <i>
      <x v="7"/>
    </i>
    <i>
      <x v="8"/>
    </i>
    <i>
      <x v="9"/>
    </i>
    <i>
      <x v="10"/>
    </i>
    <i>
      <x v="11"/>
    </i>
    <i>
      <x v="12"/>
    </i>
  </rowItems>
  <colItems count="1">
    <i/>
  </colItems>
  <dataFields count="1">
    <dataField name="Sum of Amount" fld="4" baseField="0" baseItem="0" numFmtId="165"/>
  </dataFields>
  <formats count="3">
    <format dxfId="5">
      <pivotArea outline="0" collapsedLevelsAreSubtotals="1" fieldPosition="0"/>
    </format>
    <format dxfId="4">
      <pivotArea outline="0" collapsedLevelsAreSubtotals="1" fieldPosition="0"/>
    </format>
    <format dxfId="3">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itemPrintTitles="1" createdVersion="6" indent="0" outline="1" outlineData="1" multipleFieldFilters="0">
  <location ref="B15:B19" firstHeaderRow="1" firstDataRow="1" firstDataCol="1"/>
  <pivotFields count="9">
    <pivotField numFmtId="14" subtotalTop="0" showAll="0">
      <items count="15">
        <item x="0"/>
        <item x="1"/>
        <item x="2"/>
        <item x="3"/>
        <item x="4"/>
        <item x="5"/>
        <item x="6"/>
        <item x="7"/>
        <item x="8"/>
        <item x="9"/>
        <item x="10"/>
        <item x="11"/>
        <item x="12"/>
        <item x="13"/>
        <item t="default"/>
      </items>
    </pivotField>
    <pivotField subtotalTop="0" showAll="0"/>
    <pivotField subtotalTop="0" showAll="0"/>
    <pivotField subtotalTop="0" showAll="0"/>
    <pivotField subtotalTop="0" showAll="0"/>
    <pivotField subtotalTop="0" showAll="0">
      <items count="6">
        <item x="1"/>
        <item x="0"/>
        <item x="2"/>
        <item x="3"/>
        <item x="4"/>
        <item t="default"/>
      </items>
    </pivotField>
    <pivotField subtotalTop="0" showAll="0">
      <items count="12">
        <item x="3"/>
        <item x="6"/>
        <item x="9"/>
        <item x="8"/>
        <item x="0"/>
        <item x="4"/>
        <item x="10"/>
        <item x="5"/>
        <item x="7"/>
        <item x="2"/>
        <item x="1"/>
        <item t="default"/>
      </items>
    </pivotField>
    <pivotField axis="axisRow" subtotalTop="0" showAll="0">
      <items count="5">
        <item x="3"/>
        <item x="2"/>
        <item x="0"/>
        <item x="1"/>
        <item t="default"/>
      </items>
    </pivotField>
    <pivotField subtotalTop="0" showAll="0">
      <items count="11">
        <item x="6"/>
        <item x="8"/>
        <item x="0"/>
        <item x="3"/>
        <item x="7"/>
        <item x="1"/>
        <item x="2"/>
        <item x="9"/>
        <item x="4"/>
        <item x="5"/>
        <item t="default"/>
      </items>
    </pivotField>
  </pivotFields>
  <rowFields count="1">
    <field x="7"/>
  </rowFields>
  <rowItems count="4">
    <i>
      <x/>
    </i>
    <i>
      <x v="1"/>
    </i>
    <i>
      <x v="2"/>
    </i>
    <i>
      <x v="3"/>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itemPrintTitles="1" createdVersion="6" indent="0" outline="1" outlineData="1" multipleFieldFilters="0">
  <location ref="G4:T11" firstHeaderRow="1" firstDataRow="2" firstDataCol="1"/>
  <pivotFields count="9">
    <pivotField axis="axisCol" numFmtId="14" subtotalTop="0" showAll="0">
      <items count="15">
        <item x="0"/>
        <item n="Jan" x="1"/>
        <item n="Feb" x="2"/>
        <item n="Mar" x="3"/>
        <item n="Apr" x="4"/>
        <item n="May" x="5"/>
        <item n="Jun" x="6"/>
        <item n="Jul" x="7"/>
        <item n="Aug" x="8"/>
        <item n="Sep" x="9"/>
        <item n="Oct" x="10"/>
        <item n="Nov" x="11"/>
        <item n="Dec" x="12"/>
        <item x="13"/>
        <item t="default"/>
      </items>
    </pivotField>
    <pivotField axis="axisRow" subtotalTop="0" showAll="0" sortType="ascending">
      <items count="7">
        <item x="0"/>
        <item x="1"/>
        <item x="2"/>
        <item x="4"/>
        <item x="5"/>
        <item x="3"/>
        <item t="default"/>
      </items>
      <autoSortScope>
        <pivotArea dataOnly="0" outline="0" fieldPosition="0">
          <references count="1">
            <reference field="4294967294" count="1" selected="0">
              <x v="0"/>
            </reference>
          </references>
        </pivotArea>
      </autoSortScope>
    </pivotField>
    <pivotField subtotalTop="0" showAll="0"/>
    <pivotField subtotalTop="0" showAll="0"/>
    <pivotField dataField="1" subtotalTop="0" showAll="0"/>
    <pivotField subtotalTop="0" showAll="0">
      <items count="6">
        <item x="1"/>
        <item x="0"/>
        <item x="2"/>
        <item x="3"/>
        <item x="4"/>
        <item t="default"/>
      </items>
    </pivotField>
    <pivotField subtotalTop="0" showAll="0">
      <items count="12">
        <item x="3"/>
        <item x="6"/>
        <item x="9"/>
        <item x="8"/>
        <item x="0"/>
        <item x="4"/>
        <item x="10"/>
        <item x="5"/>
        <item x="7"/>
        <item x="2"/>
        <item x="1"/>
        <item t="default"/>
      </items>
    </pivotField>
    <pivotField subtotalTop="0" showAll="0">
      <items count="5">
        <item x="3"/>
        <item x="2"/>
        <item x="0"/>
        <item x="1"/>
        <item t="default"/>
      </items>
    </pivotField>
    <pivotField subtotalTop="0" showAll="0">
      <items count="11">
        <item x="6"/>
        <item x="8"/>
        <item x="0"/>
        <item x="3"/>
        <item x="7"/>
        <item x="1"/>
        <item x="2"/>
        <item x="9"/>
        <item x="4"/>
        <item x="5"/>
        <item t="default"/>
      </items>
    </pivotField>
  </pivotFields>
  <rowFields count="1">
    <field x="1"/>
  </rowFields>
  <rowItems count="6">
    <i>
      <x v="4"/>
    </i>
    <i>
      <x v="3"/>
    </i>
    <i>
      <x v="2"/>
    </i>
    <i>
      <x v="1"/>
    </i>
    <i>
      <x v="5"/>
    </i>
    <i>
      <x/>
    </i>
  </rowItems>
  <colFields count="1">
    <field x="0"/>
  </colFields>
  <colItems count="13">
    <i>
      <x v="1"/>
    </i>
    <i>
      <x v="2"/>
    </i>
    <i>
      <x v="3"/>
    </i>
    <i>
      <x v="4"/>
    </i>
    <i>
      <x v="5"/>
    </i>
    <i>
      <x v="6"/>
    </i>
    <i>
      <x v="7"/>
    </i>
    <i>
      <x v="8"/>
    </i>
    <i>
      <x v="9"/>
    </i>
    <i>
      <x v="10"/>
    </i>
    <i>
      <x v="11"/>
    </i>
    <i>
      <x v="12"/>
    </i>
    <i t="grand">
      <x/>
    </i>
  </colItems>
  <dataFields count="1">
    <dataField name="Sum of Amount" fld="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itemPrintTitles="1" createdVersion="6" indent="0" outline="1" outlineData="1" multipleFieldFilters="0">
  <location ref="B4:B9" firstHeaderRow="1" firstDataRow="1" firstDataCol="1"/>
  <pivotFields count="9">
    <pivotField numFmtId="14" subtotalTop="0" showAll="0">
      <items count="15">
        <item x="0"/>
        <item x="1"/>
        <item x="2"/>
        <item x="3"/>
        <item x="4"/>
        <item x="5"/>
        <item x="6"/>
        <item x="7"/>
        <item x="8"/>
        <item x="9"/>
        <item x="10"/>
        <item x="11"/>
        <item x="12"/>
        <item x="13"/>
        <item t="default"/>
      </items>
    </pivotField>
    <pivotField subtotalTop="0" showAll="0"/>
    <pivotField subtotalTop="0" showAll="0"/>
    <pivotField subtotalTop="0" showAll="0"/>
    <pivotField subtotalTop="0" showAll="0"/>
    <pivotField axis="axisRow" subtotalTop="0" showAll="0">
      <items count="6">
        <item x="1"/>
        <item x="0"/>
        <item x="2"/>
        <item x="3"/>
        <item x="4"/>
        <item t="default"/>
      </items>
    </pivotField>
    <pivotField subtotalTop="0" showAll="0">
      <items count="12">
        <item x="3"/>
        <item x="6"/>
        <item x="9"/>
        <item x="8"/>
        <item x="0"/>
        <item x="4"/>
        <item x="10"/>
        <item x="5"/>
        <item x="7"/>
        <item x="2"/>
        <item x="1"/>
        <item t="default"/>
      </items>
    </pivotField>
    <pivotField subtotalTop="0" showAll="0">
      <items count="5">
        <item x="3"/>
        <item x="2"/>
        <item x="0"/>
        <item x="1"/>
        <item t="default"/>
      </items>
    </pivotField>
    <pivotField subtotalTop="0" showAll="0">
      <items count="11">
        <item x="6"/>
        <item x="8"/>
        <item x="0"/>
        <item x="3"/>
        <item x="7"/>
        <item x="1"/>
        <item x="2"/>
        <item x="9"/>
        <item x="4"/>
        <item x="5"/>
        <item t="default"/>
      </items>
    </pivotField>
  </pivotFields>
  <rowFields count="1">
    <field x="5"/>
  </rowFields>
  <rowItems count="5">
    <i>
      <x/>
    </i>
    <i>
      <x v="1"/>
    </i>
    <i>
      <x v="2"/>
    </i>
    <i>
      <x v="3"/>
    </i>
    <i>
      <x v="4"/>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rowGrandTotals="0" itemPrintTitles="1" createdVersion="6" indent="0" outline="1" outlineData="1" multipleFieldFilters="0" chartFormat="3">
  <location ref="H37:H38" firstHeaderRow="1" firstDataRow="1" firstDataCol="0"/>
  <pivotFields count="9">
    <pivotField numFmtId="14" subtotalTop="0" showAll="0">
      <items count="15">
        <item x="0"/>
        <item n="Jan" x="1"/>
        <item n="Feb" x="2"/>
        <item n="Mar" x="3"/>
        <item n="Apr" x="4"/>
        <item n="May" x="5"/>
        <item n="Jun" x="6"/>
        <item n="Jul" x="7"/>
        <item n="Aug" x="8"/>
        <item n="Sep" x="9"/>
        <item n="Oct" x="10"/>
        <item n="Nov" x="11"/>
        <item n="Dec" x="12"/>
        <item x="13"/>
        <item t="default"/>
      </items>
    </pivotField>
    <pivotField subtotalTop="0" showAll="0"/>
    <pivotField subtotalTop="0" showAll="0"/>
    <pivotField subtotalTop="0" showAll="0"/>
    <pivotField dataField="1" subtotalTop="0" showAll="0"/>
    <pivotField subtotalTop="0" showAll="0">
      <items count="6">
        <item x="1"/>
        <item x="0"/>
        <item x="2"/>
        <item x="3"/>
        <item x="4"/>
        <item t="default"/>
      </items>
    </pivotField>
    <pivotField subtotalTop="0" showAll="0">
      <items count="12">
        <item x="3"/>
        <item x="6"/>
        <item x="9"/>
        <item x="8"/>
        <item x="0"/>
        <item x="4"/>
        <item x="10"/>
        <item x="5"/>
        <item x="7"/>
        <item x="2"/>
        <item x="1"/>
        <item t="default"/>
      </items>
    </pivotField>
    <pivotField subtotalTop="0" showAll="0">
      <items count="5">
        <item x="3"/>
        <item x="2"/>
        <item x="0"/>
        <item x="1"/>
        <item t="default"/>
      </items>
    </pivotField>
    <pivotField subtotalTop="0" showAll="0">
      <items count="11">
        <item x="6"/>
        <item x="8"/>
        <item x="0"/>
        <item x="3"/>
        <item x="7"/>
        <item x="1"/>
        <item x="2"/>
        <item x="9"/>
        <item x="4"/>
        <item x="5"/>
        <item t="default"/>
      </items>
    </pivotField>
  </pivotFields>
  <rowItems count="1">
    <i/>
  </rowItems>
  <colItems count="1">
    <i/>
  </colItems>
  <dataFields count="1">
    <dataField name="Sum of Amount" fld="4" baseField="0" baseItem="0" numFmtId="165"/>
  </dataFields>
  <formats count="3">
    <format dxfId="8">
      <pivotArea outline="0" collapsedLevelsAreSubtotals="1" fieldPosition="0"/>
    </format>
    <format dxfId="7">
      <pivotArea outline="0" collapsedLevelsAreSubtotals="1" fieldPosition="0"/>
    </format>
    <format dxfId="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U" sourceName="BU">
  <pivotTables>
    <pivotTable tabId="8" name="PivotTable1"/>
    <pivotTable tabId="8" name="PivotTable2"/>
    <pivotTable tabId="8" name="PivotTable3"/>
    <pivotTable tabId="8" name="PivotTable4"/>
    <pivotTable tabId="8" name="PivotTable5"/>
    <pivotTable tabId="8" name="PivotTable6"/>
    <pivotTable tabId="8" name="PivotTable7"/>
    <pivotTable tabId="8" name="PivotTable8"/>
  </pivotTables>
  <data>
    <tabular pivotCacheId="1">
      <items count="5">
        <i x="1" s="1"/>
        <i x="0" s="1"/>
        <i x="2" s="1"/>
        <i x="3" s="1"/>
        <i x="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_Short" sourceName="Dep Short">
  <pivotTables>
    <pivotTable tabId="8" name="PivotTable1"/>
    <pivotTable tabId="8" name="PivotTable2"/>
    <pivotTable tabId="8" name="PivotTable3"/>
    <pivotTable tabId="8" name="PivotTable4"/>
    <pivotTable tabId="8" name="PivotTable5"/>
    <pivotTable tabId="8" name="PivotTable6"/>
    <pivotTable tabId="8" name="PivotTable7"/>
    <pivotTable tabId="8" name="PivotTable8"/>
  </pivotTables>
  <data>
    <tabular pivotCacheId="1">
      <items count="11">
        <i x="3" s="1"/>
        <i x="6" s="1"/>
        <i x="9" s="1"/>
        <i x="8" s="1"/>
        <i x="0" s="1"/>
        <i x="4" s="1"/>
        <i x="10" s="1"/>
        <i x="5" s="1"/>
        <i x="7" s="1"/>
        <i x="2"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erritory" sourceName="Territory">
  <pivotTables>
    <pivotTable tabId="8" name="PivotTable1"/>
    <pivotTable tabId="8" name="PivotTable2"/>
    <pivotTable tabId="8" name="PivotTable3"/>
    <pivotTable tabId="8" name="PivotTable4"/>
    <pivotTable tabId="8" name="PivotTable5"/>
    <pivotTable tabId="8" name="PivotTable6"/>
    <pivotTable tabId="8" name="PivotTable7"/>
    <pivotTable tabId="8" name="PivotTable8"/>
  </pivotTables>
  <data>
    <tabular pivotCacheId="1">
      <items count="4">
        <i x="3" s="1"/>
        <i x="2" s="1"/>
        <i x="0"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overnorate" sourceName="Governorate">
  <pivotTables>
    <pivotTable tabId="8" name="PivotTable1"/>
    <pivotTable tabId="8" name="PivotTable2"/>
    <pivotTable tabId="8" name="PivotTable3"/>
    <pivotTable tabId="8" name="PivotTable4"/>
    <pivotTable tabId="8" name="PivotTable5"/>
    <pivotTable tabId="8" name="PivotTable6"/>
    <pivotTable tabId="8" name="PivotTable7"/>
    <pivotTable tabId="8" name="PivotTable8"/>
  </pivotTables>
  <data>
    <tabular pivotCacheId="1">
      <items count="10">
        <i x="6" s="1"/>
        <i x="8" s="1"/>
        <i x="0" s="1"/>
        <i x="3" s="1"/>
        <i x="7" s="1"/>
        <i x="1" s="1"/>
        <i x="2" s="1"/>
        <i x="9" s="1"/>
        <i x="4" s="1"/>
        <i x="5"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usiness Unit" cache="Slicer_BU" caption="BU" columnCount="2" rowHeight="234950"/>
  <slicer name="Department" cache="Slicer_Dep_Short" caption="Dep Short" columnCount="3" rowHeight="234950"/>
  <slicer name="Territory" cache="Slicer_Territory" caption="Territory" columnCount="2" rowHeight="234950"/>
  <slicer name="Governorate" cache="Slicer_Governorate" caption="Governorate" columnCount="2" rowHeight="234950"/>
</slicers>
</file>

<file path=xl/tables/table1.xml><?xml version="1.0" encoding="utf-8"?>
<table xmlns="http://schemas.openxmlformats.org/spreadsheetml/2006/main" id="1" name="Departments" displayName="Departments" ref="A1:C12" totalsRowShown="0">
  <autoFilter ref="A1:C12"/>
  <tableColumns count="3">
    <tableColumn id="1" name="Dep ID"/>
    <tableColumn id="2" name="Department"/>
    <tableColumn id="3" name="Code"/>
  </tableColumns>
  <tableStyleInfo name="TableStyleLight1" showFirstColumn="0" showLastColumn="0" showRowStripes="1" showColumnStripes="0"/>
</table>
</file>

<file path=xl/tables/table2.xml><?xml version="1.0" encoding="utf-8"?>
<table xmlns="http://schemas.openxmlformats.org/spreadsheetml/2006/main" id="5" name="Locations" displayName="Locations" ref="E1:J33" totalsRowShown="0">
  <autoFilter ref="E1:J33"/>
  <tableColumns count="6">
    <tableColumn id="1" name="Loc ID"/>
    <tableColumn id="2" name="Location"/>
    <tableColumn id="3" name="Governorate"/>
    <tableColumn id="5" name="Territory"/>
    <tableColumn id="4" name="Country"/>
    <tableColumn id="6" name="BU"/>
  </tableColumns>
  <tableStyleInfo name="TableStyleLight1" showFirstColumn="0" showLastColumn="0" showRowStripes="1" showColumnStripes="0"/>
</table>
</file>

<file path=xl/tables/table3.xml><?xml version="1.0" encoding="utf-8"?>
<table xmlns="http://schemas.openxmlformats.org/spreadsheetml/2006/main" id="2" name="Expenses" displayName="Expenses" ref="A1:I2821" totalsRowShown="0" headerRowDxfId="19">
  <autoFilter ref="A1:I2821"/>
  <tableColumns count="9">
    <tableColumn id="1" name="Date" dataDxfId="18"/>
    <tableColumn id="2" name="Expense Desc."/>
    <tableColumn id="3" name="Location"/>
    <tableColumn id="4" name="Department"/>
    <tableColumn id="5" name="Amount" dataDxfId="17" dataCellStyle="Comma"/>
    <tableColumn id="6" name="BU">
      <calculatedColumnFormula>VLOOKUP(Expenses[[#This Row],[Location]],Locations[[Location]:[BU]],5,0)</calculatedColumnFormula>
    </tableColumn>
    <tableColumn id="7" name="Dep Short">
      <calculatedColumnFormula>VLOOKUP(Expenses[[#This Row],[Department]],Departments[[Department]:[Code]],2,0)</calculatedColumnFormula>
    </tableColumn>
    <tableColumn id="8" name="Territory">
      <calculatedColumnFormula>VLOOKUP(Expenses[[#This Row],[Location]],Locations[[Location]:[BU]],3,0)</calculatedColumnFormula>
    </tableColumn>
    <tableColumn id="9" name="Governorate">
      <calculatedColumnFormula>VLOOKUP(Expenses[[#This Row],[Location]],Locations[[Location]:[BU]],2,0)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3" name="EmpData" displayName="EmpData" ref="A1:N1001" totalsRowShown="0" headerRowDxfId="16">
  <autoFilter ref="A1:N1001">
    <filterColumn colId="6">
      <filters>
        <filter val="Assuit"/>
        <filter val="Menia"/>
      </filters>
    </filterColumn>
    <filterColumn colId="7">
      <filters>
        <filter val="Distribution"/>
      </filters>
    </filterColumn>
  </autoFilter>
  <tableColumns count="14">
    <tableColumn id="1" name="Emp Code"/>
    <tableColumn id="2" name="Emp Name"/>
    <tableColumn id="3" name="Gender"/>
    <tableColumn id="4" name="DOB" dataDxfId="15"/>
    <tableColumn id="5" name="DOH" dataDxfId="14"/>
    <tableColumn id="6" name="Department"/>
    <tableColumn id="7" name="Location"/>
    <tableColumn id="8" name="BU"/>
    <tableColumn id="9" name="Title"/>
    <tableColumn id="10" name="Resign Date" dataDxfId="13"/>
    <tableColumn id="11" name="Dep" dataDxfId="12">
      <calculatedColumnFormula>VLOOKUP(EmpData[[#This Row],[Department]],Departments[[Department]:[Code]],2,0)</calculatedColumnFormula>
    </tableColumn>
    <tableColumn id="12" name="Governorate" dataDxfId="11">
      <calculatedColumnFormula>VLOOKUP(EmpData[[#This Row],[Location]],Locations[[Location]:[BU]],2,0)</calculatedColumnFormula>
    </tableColumn>
    <tableColumn id="13" name="Territory" dataDxfId="10">
      <calculatedColumnFormula>VLOOKUP(EmpData[[#This Row],[Location]],Locations[[Location]:[BU]],3,0)</calculatedColumnFormula>
    </tableColumn>
    <tableColumn id="14" name="Active" dataDxfId="9">
      <calculatedColumnFormula>IF(EmpData[[#This Row],[Resign Date]]&lt;&gt;"","NO","Yes")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33"/>
  <sheetViews>
    <sheetView workbookViewId="0">
      <selection activeCell="I2" sqref="I2"/>
    </sheetView>
  </sheetViews>
  <sheetFormatPr defaultRowHeight="15" x14ac:dyDescent="0.25"/>
  <cols>
    <col min="1" max="1" width="8.7109375" bestFit="1" customWidth="1"/>
    <col min="2" max="2" width="13.28515625" bestFit="1" customWidth="1"/>
    <col min="3" max="3" width="7.42578125" bestFit="1" customWidth="1"/>
    <col min="4" max="4" width="3.7109375" customWidth="1"/>
    <col min="5" max="5" width="8.42578125" bestFit="1" customWidth="1"/>
    <col min="6" max="7" width="14.140625" bestFit="1" customWidth="1"/>
    <col min="8" max="8" width="10.42578125" bestFit="1" customWidth="1"/>
    <col min="9" max="10" width="9.85546875" bestFit="1" customWidth="1"/>
  </cols>
  <sheetData>
    <row r="1" spans="1:10" x14ac:dyDescent="0.25">
      <c r="A1" t="s">
        <v>1009</v>
      </c>
      <c r="B1" t="s">
        <v>4</v>
      </c>
      <c r="C1" t="s">
        <v>1018</v>
      </c>
      <c r="E1" t="s">
        <v>1010</v>
      </c>
      <c r="F1" t="s">
        <v>5</v>
      </c>
      <c r="G1" t="s">
        <v>1011</v>
      </c>
      <c r="H1" t="s">
        <v>1041</v>
      </c>
      <c r="I1" t="s">
        <v>1012</v>
      </c>
      <c r="J1" t="s">
        <v>1042</v>
      </c>
    </row>
    <row r="2" spans="1:10" x14ac:dyDescent="0.25">
      <c r="A2">
        <v>1</v>
      </c>
      <c r="B2" t="s">
        <v>1013</v>
      </c>
      <c r="C2" t="s">
        <v>1035</v>
      </c>
      <c r="E2">
        <v>1</v>
      </c>
      <c r="F2" t="s">
        <v>1014</v>
      </c>
      <c r="G2" t="s">
        <v>1015</v>
      </c>
      <c r="H2" t="s">
        <v>1043</v>
      </c>
      <c r="I2" t="s">
        <v>1016</v>
      </c>
      <c r="J2" t="s">
        <v>1014</v>
      </c>
    </row>
    <row r="3" spans="1:10" x14ac:dyDescent="0.25">
      <c r="A3">
        <v>2</v>
      </c>
      <c r="B3" t="s">
        <v>1017</v>
      </c>
      <c r="C3" t="s">
        <v>1036</v>
      </c>
      <c r="E3">
        <v>2</v>
      </c>
      <c r="F3" t="s">
        <v>1044</v>
      </c>
      <c r="G3" t="s">
        <v>1015</v>
      </c>
      <c r="H3" t="s">
        <v>1043</v>
      </c>
      <c r="I3" t="s">
        <v>1016</v>
      </c>
      <c r="J3" t="s">
        <v>1045</v>
      </c>
    </row>
    <row r="4" spans="1:10" x14ac:dyDescent="0.25">
      <c r="A4">
        <v>3</v>
      </c>
      <c r="B4" t="s">
        <v>1033</v>
      </c>
      <c r="C4" t="s">
        <v>1019</v>
      </c>
      <c r="E4">
        <v>3</v>
      </c>
      <c r="F4" t="s">
        <v>1046</v>
      </c>
      <c r="G4" t="s">
        <v>1046</v>
      </c>
      <c r="H4" t="s">
        <v>1043</v>
      </c>
      <c r="I4" t="s">
        <v>1016</v>
      </c>
      <c r="J4" t="s">
        <v>1057</v>
      </c>
    </row>
    <row r="5" spans="1:10" x14ac:dyDescent="0.25">
      <c r="A5">
        <v>4</v>
      </c>
      <c r="B5" t="s">
        <v>1020</v>
      </c>
      <c r="C5" t="s">
        <v>1021</v>
      </c>
      <c r="E5">
        <v>4</v>
      </c>
      <c r="F5" t="s">
        <v>1047</v>
      </c>
      <c r="G5" t="s">
        <v>1046</v>
      </c>
      <c r="H5" t="s">
        <v>1043</v>
      </c>
      <c r="I5" t="s">
        <v>1016</v>
      </c>
      <c r="J5" t="s">
        <v>1048</v>
      </c>
    </row>
    <row r="6" spans="1:10" x14ac:dyDescent="0.25">
      <c r="A6">
        <f t="shared" ref="A6:A11" si="0">1+A5</f>
        <v>5</v>
      </c>
      <c r="B6" t="s">
        <v>1025</v>
      </c>
      <c r="C6" t="s">
        <v>1026</v>
      </c>
      <c r="E6">
        <v>5</v>
      </c>
      <c r="F6" t="s">
        <v>1049</v>
      </c>
      <c r="G6" t="s">
        <v>1015</v>
      </c>
      <c r="H6" t="s">
        <v>1043</v>
      </c>
      <c r="I6" t="s">
        <v>1016</v>
      </c>
      <c r="J6" t="s">
        <v>1045</v>
      </c>
    </row>
    <row r="7" spans="1:10" x14ac:dyDescent="0.25">
      <c r="A7">
        <f t="shared" si="0"/>
        <v>6</v>
      </c>
      <c r="B7" t="s">
        <v>1022</v>
      </c>
      <c r="C7" t="s">
        <v>1024</v>
      </c>
      <c r="E7">
        <v>6</v>
      </c>
      <c r="F7" t="s">
        <v>1050</v>
      </c>
      <c r="G7" t="s">
        <v>1051</v>
      </c>
      <c r="H7" t="s">
        <v>1051</v>
      </c>
      <c r="I7" t="s">
        <v>1016</v>
      </c>
      <c r="J7" t="s">
        <v>1045</v>
      </c>
    </row>
    <row r="8" spans="1:10" x14ac:dyDescent="0.25">
      <c r="A8">
        <f t="shared" si="0"/>
        <v>7</v>
      </c>
      <c r="B8" t="s">
        <v>1032</v>
      </c>
      <c r="C8" t="s">
        <v>1023</v>
      </c>
      <c r="E8">
        <v>7</v>
      </c>
      <c r="F8" t="s">
        <v>1052</v>
      </c>
      <c r="G8" t="s">
        <v>1051</v>
      </c>
      <c r="H8" t="s">
        <v>1051</v>
      </c>
      <c r="I8" t="s">
        <v>1016</v>
      </c>
      <c r="J8" t="s">
        <v>1057</v>
      </c>
    </row>
    <row r="9" spans="1:10" x14ac:dyDescent="0.25">
      <c r="A9">
        <f t="shared" si="0"/>
        <v>8</v>
      </c>
      <c r="B9" t="s">
        <v>1027</v>
      </c>
      <c r="C9" t="s">
        <v>1037</v>
      </c>
      <c r="E9">
        <v>8</v>
      </c>
      <c r="F9" t="s">
        <v>1053</v>
      </c>
      <c r="G9" t="s">
        <v>1046</v>
      </c>
      <c r="H9" t="s">
        <v>1043</v>
      </c>
      <c r="I9" t="s">
        <v>1016</v>
      </c>
      <c r="J9" t="s">
        <v>1045</v>
      </c>
    </row>
    <row r="10" spans="1:10" x14ac:dyDescent="0.25">
      <c r="A10">
        <f t="shared" si="0"/>
        <v>9</v>
      </c>
      <c r="B10" t="s">
        <v>1028</v>
      </c>
      <c r="C10" t="s">
        <v>1038</v>
      </c>
      <c r="E10">
        <v>9</v>
      </c>
      <c r="F10" t="s">
        <v>1054</v>
      </c>
      <c r="G10" t="s">
        <v>1055</v>
      </c>
      <c r="H10" t="s">
        <v>1056</v>
      </c>
      <c r="I10" t="s">
        <v>1016</v>
      </c>
      <c r="J10" t="s">
        <v>1057</v>
      </c>
    </row>
    <row r="11" spans="1:10" x14ac:dyDescent="0.25">
      <c r="A11">
        <f t="shared" si="0"/>
        <v>10</v>
      </c>
      <c r="B11" t="s">
        <v>1030</v>
      </c>
      <c r="C11" t="s">
        <v>1029</v>
      </c>
      <c r="E11">
        <v>10</v>
      </c>
      <c r="F11" t="s">
        <v>1058</v>
      </c>
      <c r="G11" t="s">
        <v>1015</v>
      </c>
      <c r="H11" t="s">
        <v>1043</v>
      </c>
      <c r="I11" t="s">
        <v>1016</v>
      </c>
      <c r="J11" t="s">
        <v>1048</v>
      </c>
    </row>
    <row r="12" spans="1:10" x14ac:dyDescent="0.25">
      <c r="A12">
        <v>11</v>
      </c>
      <c r="B12" t="s">
        <v>1031</v>
      </c>
      <c r="C12" t="s">
        <v>1034</v>
      </c>
      <c r="E12">
        <v>11</v>
      </c>
      <c r="F12" t="s">
        <v>1059</v>
      </c>
      <c r="G12" t="s">
        <v>1015</v>
      </c>
      <c r="H12" t="s">
        <v>1043</v>
      </c>
      <c r="I12" t="s">
        <v>1016</v>
      </c>
      <c r="J12" t="s">
        <v>1057</v>
      </c>
    </row>
    <row r="13" spans="1:10" x14ac:dyDescent="0.25">
      <c r="E13">
        <v>12</v>
      </c>
      <c r="F13" t="s">
        <v>1060</v>
      </c>
      <c r="G13" t="s">
        <v>1051</v>
      </c>
      <c r="H13" t="s">
        <v>1051</v>
      </c>
      <c r="I13" t="s">
        <v>1016</v>
      </c>
      <c r="J13" t="s">
        <v>1061</v>
      </c>
    </row>
    <row r="14" spans="1:10" x14ac:dyDescent="0.25">
      <c r="E14">
        <v>13</v>
      </c>
      <c r="F14" s="1" t="s">
        <v>1062</v>
      </c>
      <c r="G14" s="1" t="s">
        <v>1062</v>
      </c>
      <c r="H14" t="s">
        <v>1063</v>
      </c>
      <c r="I14" t="s">
        <v>1016</v>
      </c>
      <c r="J14" t="s">
        <v>1057</v>
      </c>
    </row>
    <row r="15" spans="1:10" x14ac:dyDescent="0.25">
      <c r="E15">
        <v>14</v>
      </c>
      <c r="F15" t="s">
        <v>1064</v>
      </c>
      <c r="G15" t="s">
        <v>1046</v>
      </c>
      <c r="H15" t="s">
        <v>1043</v>
      </c>
      <c r="I15" t="s">
        <v>1016</v>
      </c>
      <c r="J15" t="s">
        <v>1045</v>
      </c>
    </row>
    <row r="16" spans="1:10" x14ac:dyDescent="0.25">
      <c r="E16">
        <v>15</v>
      </c>
      <c r="F16" s="1" t="s">
        <v>1065</v>
      </c>
      <c r="G16" s="1" t="s">
        <v>1066</v>
      </c>
      <c r="H16" t="s">
        <v>1056</v>
      </c>
      <c r="I16" t="s">
        <v>1016</v>
      </c>
      <c r="J16" t="s">
        <v>1057</v>
      </c>
    </row>
    <row r="17" spans="5:10" x14ac:dyDescent="0.25">
      <c r="E17">
        <v>16</v>
      </c>
      <c r="F17" t="s">
        <v>1067</v>
      </c>
      <c r="G17" t="s">
        <v>1051</v>
      </c>
      <c r="H17" t="s">
        <v>1051</v>
      </c>
      <c r="I17" t="s">
        <v>1016</v>
      </c>
      <c r="J17" t="s">
        <v>1061</v>
      </c>
    </row>
    <row r="18" spans="5:10" x14ac:dyDescent="0.25">
      <c r="E18">
        <v>17</v>
      </c>
      <c r="F18" t="s">
        <v>1068</v>
      </c>
      <c r="G18" t="s">
        <v>1066</v>
      </c>
      <c r="H18" t="s">
        <v>1056</v>
      </c>
      <c r="I18" t="s">
        <v>1016</v>
      </c>
      <c r="J18" t="s">
        <v>1061</v>
      </c>
    </row>
    <row r="19" spans="5:10" x14ac:dyDescent="0.25">
      <c r="E19">
        <v>18</v>
      </c>
      <c r="F19" s="1" t="s">
        <v>1069</v>
      </c>
      <c r="G19" s="1" t="s">
        <v>1069</v>
      </c>
      <c r="H19" t="s">
        <v>1063</v>
      </c>
      <c r="I19" t="s">
        <v>1016</v>
      </c>
      <c r="J19" t="s">
        <v>1057</v>
      </c>
    </row>
    <row r="20" spans="5:10" x14ac:dyDescent="0.25">
      <c r="E20">
        <v>19</v>
      </c>
      <c r="F20" s="2" t="s">
        <v>1070</v>
      </c>
      <c r="G20" s="2" t="s">
        <v>1070</v>
      </c>
      <c r="H20" t="s">
        <v>1051</v>
      </c>
      <c r="I20" t="s">
        <v>1016</v>
      </c>
      <c r="J20" t="s">
        <v>1048</v>
      </c>
    </row>
    <row r="21" spans="5:10" x14ac:dyDescent="0.25">
      <c r="E21">
        <v>20</v>
      </c>
      <c r="F21" t="s">
        <v>1071</v>
      </c>
      <c r="G21" t="s">
        <v>1046</v>
      </c>
      <c r="H21" t="s">
        <v>1043</v>
      </c>
      <c r="I21" t="s">
        <v>1016</v>
      </c>
      <c r="J21" t="s">
        <v>1048</v>
      </c>
    </row>
    <row r="22" spans="5:10" x14ac:dyDescent="0.25">
      <c r="E22">
        <v>21</v>
      </c>
      <c r="F22" t="s">
        <v>1072</v>
      </c>
      <c r="G22" t="s">
        <v>1051</v>
      </c>
      <c r="H22" t="s">
        <v>1051</v>
      </c>
      <c r="I22" t="s">
        <v>1016</v>
      </c>
      <c r="J22" t="s">
        <v>1048</v>
      </c>
    </row>
    <row r="23" spans="5:10" x14ac:dyDescent="0.25">
      <c r="E23">
        <v>22</v>
      </c>
      <c r="F23" s="1" t="s">
        <v>1073</v>
      </c>
      <c r="G23" s="1" t="s">
        <v>1074</v>
      </c>
      <c r="H23" t="s">
        <v>1056</v>
      </c>
      <c r="I23" t="s">
        <v>1016</v>
      </c>
      <c r="J23" t="s">
        <v>1057</v>
      </c>
    </row>
    <row r="24" spans="5:10" x14ac:dyDescent="0.25">
      <c r="E24">
        <v>23</v>
      </c>
      <c r="F24" t="s">
        <v>1075</v>
      </c>
      <c r="G24" t="s">
        <v>1075</v>
      </c>
      <c r="H24" t="s">
        <v>1063</v>
      </c>
      <c r="I24" t="s">
        <v>1016</v>
      </c>
      <c r="J24" t="s">
        <v>1057</v>
      </c>
    </row>
    <row r="25" spans="5:10" x14ac:dyDescent="0.25">
      <c r="E25">
        <v>24</v>
      </c>
      <c r="F25" t="s">
        <v>1076</v>
      </c>
      <c r="G25" t="s">
        <v>1015</v>
      </c>
      <c r="H25" t="s">
        <v>1043</v>
      </c>
      <c r="I25" t="s">
        <v>1016</v>
      </c>
      <c r="J25" t="s">
        <v>1061</v>
      </c>
    </row>
    <row r="26" spans="5:10" x14ac:dyDescent="0.25">
      <c r="E26">
        <v>25</v>
      </c>
      <c r="F26" t="s">
        <v>1077</v>
      </c>
      <c r="G26" t="s">
        <v>1046</v>
      </c>
      <c r="H26" t="s">
        <v>1043</v>
      </c>
      <c r="I26" t="s">
        <v>1016</v>
      </c>
      <c r="J26" t="s">
        <v>1057</v>
      </c>
    </row>
    <row r="27" spans="5:10" x14ac:dyDescent="0.25">
      <c r="E27">
        <v>26</v>
      </c>
      <c r="F27" s="1" t="s">
        <v>1078</v>
      </c>
      <c r="G27" t="s">
        <v>1015</v>
      </c>
      <c r="H27" t="s">
        <v>1043</v>
      </c>
      <c r="I27" t="s">
        <v>1016</v>
      </c>
      <c r="J27" t="s">
        <v>1061</v>
      </c>
    </row>
    <row r="28" spans="5:10" x14ac:dyDescent="0.25">
      <c r="E28">
        <v>27</v>
      </c>
      <c r="F28" t="s">
        <v>1079</v>
      </c>
      <c r="G28" t="s">
        <v>1046</v>
      </c>
      <c r="H28" t="s">
        <v>1043</v>
      </c>
      <c r="I28" t="s">
        <v>1016</v>
      </c>
      <c r="J28" t="s">
        <v>1045</v>
      </c>
    </row>
    <row r="29" spans="5:10" x14ac:dyDescent="0.25">
      <c r="E29">
        <v>28</v>
      </c>
      <c r="F29" t="s">
        <v>1080</v>
      </c>
      <c r="G29" t="s">
        <v>1046</v>
      </c>
      <c r="H29" t="s">
        <v>1043</v>
      </c>
      <c r="I29" t="s">
        <v>1016</v>
      </c>
      <c r="J29" t="s">
        <v>1057</v>
      </c>
    </row>
    <row r="30" spans="5:10" x14ac:dyDescent="0.25">
      <c r="E30">
        <v>29</v>
      </c>
      <c r="F30" t="s">
        <v>1081</v>
      </c>
      <c r="G30" t="s">
        <v>1046</v>
      </c>
      <c r="H30" t="s">
        <v>1043</v>
      </c>
      <c r="I30" t="s">
        <v>1016</v>
      </c>
      <c r="J30" t="s">
        <v>1045</v>
      </c>
    </row>
    <row r="31" spans="5:10" x14ac:dyDescent="0.25">
      <c r="E31">
        <v>30</v>
      </c>
      <c r="F31" t="s">
        <v>1082</v>
      </c>
      <c r="G31" t="s">
        <v>1015</v>
      </c>
      <c r="H31" t="s">
        <v>1043</v>
      </c>
      <c r="I31" t="s">
        <v>1016</v>
      </c>
      <c r="J31" t="s">
        <v>1061</v>
      </c>
    </row>
    <row r="32" spans="5:10" x14ac:dyDescent="0.25">
      <c r="E32">
        <v>31</v>
      </c>
      <c r="F32" s="3" t="s">
        <v>1083</v>
      </c>
      <c r="G32" s="3" t="s">
        <v>1015</v>
      </c>
      <c r="H32" t="s">
        <v>1043</v>
      </c>
      <c r="I32" t="s">
        <v>1016</v>
      </c>
      <c r="J32" t="s">
        <v>1057</v>
      </c>
    </row>
    <row r="33" spans="5:10" x14ac:dyDescent="0.25">
      <c r="E33">
        <v>32</v>
      </c>
      <c r="F33" s="1" t="s">
        <v>1084</v>
      </c>
      <c r="G33" s="1" t="s">
        <v>1015</v>
      </c>
      <c r="H33" t="s">
        <v>1043</v>
      </c>
      <c r="I33" t="s">
        <v>1016</v>
      </c>
      <c r="J33" t="s">
        <v>1048</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2821"/>
  <sheetViews>
    <sheetView showGridLines="0" topLeftCell="A4" workbookViewId="0">
      <selection activeCell="I8" sqref="I8"/>
    </sheetView>
  </sheetViews>
  <sheetFormatPr defaultRowHeight="15" x14ac:dyDescent="0.25"/>
  <cols>
    <col min="1" max="1" width="10.5703125" bestFit="1" customWidth="1"/>
    <col min="2" max="2" width="17.28515625" bestFit="1" customWidth="1"/>
    <col min="3" max="3" width="15.28515625" bestFit="1" customWidth="1"/>
    <col min="4" max="4" width="13.85546875" customWidth="1"/>
    <col min="5" max="5" width="9.42578125" customWidth="1"/>
    <col min="6" max="6" width="11.7109375" bestFit="1" customWidth="1"/>
    <col min="7" max="7" width="10.28515625" customWidth="1"/>
  </cols>
  <sheetData>
    <row r="1" spans="1:9" x14ac:dyDescent="0.25">
      <c r="A1" s="14" t="s">
        <v>1085</v>
      </c>
      <c r="B1" s="14" t="s">
        <v>2111</v>
      </c>
      <c r="C1" s="14" t="s">
        <v>5</v>
      </c>
      <c r="D1" s="14" t="s">
        <v>4</v>
      </c>
      <c r="E1" s="14" t="s">
        <v>1092</v>
      </c>
      <c r="F1" s="14" t="s">
        <v>1042</v>
      </c>
      <c r="G1" s="14" t="s">
        <v>2109</v>
      </c>
      <c r="H1" s="14" t="s">
        <v>1041</v>
      </c>
      <c r="I1" s="14" t="s">
        <v>1011</v>
      </c>
    </row>
    <row r="2" spans="1:9" x14ac:dyDescent="0.25">
      <c r="A2" s="10">
        <v>42370</v>
      </c>
      <c r="B2" t="s">
        <v>1086</v>
      </c>
      <c r="C2" t="s">
        <v>1014</v>
      </c>
      <c r="D2" t="s">
        <v>1013</v>
      </c>
      <c r="E2" s="17">
        <v>32687</v>
      </c>
      <c r="F2" t="str">
        <f>VLOOKUP(Expenses[[#This Row],[Location]],Locations[[Location]:[BU]],5,0)</f>
        <v>HQ</v>
      </c>
      <c r="G2" t="str">
        <f>VLOOKUP(Expenses[[#This Row],[Department]],Departments[[Department]:[Code]],2,0)</f>
        <v>FIN</v>
      </c>
      <c r="H2" t="str">
        <f>VLOOKUP(Expenses[[#This Row],[Location]],Locations[[Location]:[BU]],3,0)</f>
        <v>G. Cairo</v>
      </c>
      <c r="I2" t="str">
        <f>VLOOKUP(Expenses[[#This Row],[Location]],Locations[[Location]:[BU]],2,0)</f>
        <v>Cairo</v>
      </c>
    </row>
    <row r="3" spans="1:9" x14ac:dyDescent="0.25">
      <c r="A3" s="10">
        <v>42370</v>
      </c>
      <c r="B3" t="s">
        <v>1086</v>
      </c>
      <c r="C3" t="s">
        <v>1083</v>
      </c>
      <c r="D3" t="s">
        <v>1025</v>
      </c>
      <c r="E3" s="17">
        <v>8028</v>
      </c>
      <c r="F3" t="str">
        <f>VLOOKUP(Expenses[[#This Row],[Location]],Locations[[Location]:[BU]],5,0)</f>
        <v>Distribution</v>
      </c>
      <c r="G3" t="str">
        <f>VLOOKUP(Expenses[[#This Row],[Department]],Departments[[Department]:[Code]],2,0)</f>
        <v>SLS</v>
      </c>
      <c r="H3" t="str">
        <f>VLOOKUP(Expenses[[#This Row],[Location]],Locations[[Location]:[BU]],3,0)</f>
        <v>G. Cairo</v>
      </c>
      <c r="I3" t="str">
        <f>VLOOKUP(Expenses[[#This Row],[Location]],Locations[[Location]:[BU]],2,0)</f>
        <v>Cairo</v>
      </c>
    </row>
    <row r="4" spans="1:9" x14ac:dyDescent="0.25">
      <c r="A4" s="10">
        <v>42370</v>
      </c>
      <c r="B4" t="s">
        <v>1086</v>
      </c>
      <c r="C4" t="s">
        <v>1077</v>
      </c>
      <c r="D4" t="s">
        <v>1025</v>
      </c>
      <c r="E4" s="17">
        <v>7579</v>
      </c>
      <c r="F4" t="str">
        <f>VLOOKUP(Expenses[[#This Row],[Location]],Locations[[Location]:[BU]],5,0)</f>
        <v>Distribution</v>
      </c>
      <c r="G4" t="str">
        <f>VLOOKUP(Expenses[[#This Row],[Department]],Departments[[Department]:[Code]],2,0)</f>
        <v>SLS</v>
      </c>
      <c r="H4" t="str">
        <f>VLOOKUP(Expenses[[#This Row],[Location]],Locations[[Location]:[BU]],3,0)</f>
        <v>G. Cairo</v>
      </c>
      <c r="I4" t="str">
        <f>VLOOKUP(Expenses[[#This Row],[Location]],Locations[[Location]:[BU]],2,0)</f>
        <v>Giza</v>
      </c>
    </row>
    <row r="5" spans="1:9" x14ac:dyDescent="0.25">
      <c r="A5" s="10">
        <v>42370</v>
      </c>
      <c r="B5" t="s">
        <v>1086</v>
      </c>
      <c r="C5" t="s">
        <v>1069</v>
      </c>
      <c r="D5" t="s">
        <v>1025</v>
      </c>
      <c r="E5" s="17">
        <v>14220</v>
      </c>
      <c r="F5" t="str">
        <f>VLOOKUP(Expenses[[#This Row],[Location]],Locations[[Location]:[BU]],5,0)</f>
        <v>Distribution</v>
      </c>
      <c r="G5" t="str">
        <f>VLOOKUP(Expenses[[#This Row],[Department]],Departments[[Department]:[Code]],2,0)</f>
        <v>SLS</v>
      </c>
      <c r="H5" t="str">
        <f>VLOOKUP(Expenses[[#This Row],[Location]],Locations[[Location]:[BU]],3,0)</f>
        <v>U. Egypt</v>
      </c>
      <c r="I5" t="str">
        <f>VLOOKUP(Expenses[[#This Row],[Location]],Locations[[Location]:[BU]],2,0)</f>
        <v>Luxor</v>
      </c>
    </row>
    <row r="6" spans="1:9" x14ac:dyDescent="0.25">
      <c r="A6" s="10">
        <v>42370</v>
      </c>
      <c r="B6" t="s">
        <v>1086</v>
      </c>
      <c r="C6" t="s">
        <v>1054</v>
      </c>
      <c r="D6" t="s">
        <v>1025</v>
      </c>
      <c r="E6" s="17">
        <v>14675</v>
      </c>
      <c r="F6" t="str">
        <f>VLOOKUP(Expenses[[#This Row],[Location]],Locations[[Location]:[BU]],5,0)</f>
        <v>Distribution</v>
      </c>
      <c r="G6" t="str">
        <f>VLOOKUP(Expenses[[#This Row],[Department]],Departments[[Department]:[Code]],2,0)</f>
        <v>SLS</v>
      </c>
      <c r="H6" t="str">
        <f>VLOOKUP(Expenses[[#This Row],[Location]],Locations[[Location]:[BU]],3,0)</f>
        <v>Delta</v>
      </c>
      <c r="I6" t="str">
        <f>VLOOKUP(Expenses[[#This Row],[Location]],Locations[[Location]:[BU]],2,0)</f>
        <v>Dakahlia</v>
      </c>
    </row>
    <row r="7" spans="1:9" x14ac:dyDescent="0.25">
      <c r="A7" s="10">
        <v>42370</v>
      </c>
      <c r="B7" t="s">
        <v>1086</v>
      </c>
      <c r="C7" t="s">
        <v>1062</v>
      </c>
      <c r="D7" t="s">
        <v>1025</v>
      </c>
      <c r="E7" s="17">
        <v>6667</v>
      </c>
      <c r="F7" t="str">
        <f>VLOOKUP(Expenses[[#This Row],[Location]],Locations[[Location]:[BU]],5,0)</f>
        <v>Distribution</v>
      </c>
      <c r="G7" t="str">
        <f>VLOOKUP(Expenses[[#This Row],[Department]],Departments[[Department]:[Code]],2,0)</f>
        <v>SLS</v>
      </c>
      <c r="H7" t="str">
        <f>VLOOKUP(Expenses[[#This Row],[Location]],Locations[[Location]:[BU]],3,0)</f>
        <v>U. Egypt</v>
      </c>
      <c r="I7" t="str">
        <f>VLOOKUP(Expenses[[#This Row],[Location]],Locations[[Location]:[BU]],2,0)</f>
        <v>Menia</v>
      </c>
    </row>
    <row r="8" spans="1:9" x14ac:dyDescent="0.25">
      <c r="A8" s="10">
        <v>42370</v>
      </c>
      <c r="B8" t="s">
        <v>1086</v>
      </c>
      <c r="C8" t="s">
        <v>1059</v>
      </c>
      <c r="D8" t="s">
        <v>1025</v>
      </c>
      <c r="E8" s="17">
        <v>9043</v>
      </c>
      <c r="F8" t="str">
        <f>VLOOKUP(Expenses[[#This Row],[Location]],Locations[[Location]:[BU]],5,0)</f>
        <v>Distribution</v>
      </c>
      <c r="G8" t="str">
        <f>VLOOKUP(Expenses[[#This Row],[Department]],Departments[[Department]:[Code]],2,0)</f>
        <v>SLS</v>
      </c>
      <c r="H8" t="str">
        <f>VLOOKUP(Expenses[[#This Row],[Location]],Locations[[Location]:[BU]],3,0)</f>
        <v>G. Cairo</v>
      </c>
      <c r="I8" t="str">
        <f>VLOOKUP(Expenses[[#This Row],[Location]],Locations[[Location]:[BU]],2,0)</f>
        <v>Cairo</v>
      </c>
    </row>
    <row r="9" spans="1:9" x14ac:dyDescent="0.25">
      <c r="A9" s="10">
        <v>42370</v>
      </c>
      <c r="B9" t="s">
        <v>1086</v>
      </c>
      <c r="C9" t="s">
        <v>1073</v>
      </c>
      <c r="D9" t="s">
        <v>1025</v>
      </c>
      <c r="E9" s="17">
        <v>11304</v>
      </c>
      <c r="F9" t="str">
        <f>VLOOKUP(Expenses[[#This Row],[Location]],Locations[[Location]:[BU]],5,0)</f>
        <v>Distribution</v>
      </c>
      <c r="G9" t="str">
        <f>VLOOKUP(Expenses[[#This Row],[Department]],Departments[[Department]:[Code]],2,0)</f>
        <v>SLS</v>
      </c>
      <c r="H9" t="str">
        <f>VLOOKUP(Expenses[[#This Row],[Location]],Locations[[Location]:[BU]],3,0)</f>
        <v>Delta</v>
      </c>
      <c r="I9" t="str">
        <f>VLOOKUP(Expenses[[#This Row],[Location]],Locations[[Location]:[BU]],2,0)</f>
        <v>Sharkia</v>
      </c>
    </row>
    <row r="10" spans="1:9" x14ac:dyDescent="0.25">
      <c r="A10" s="10">
        <v>42370</v>
      </c>
      <c r="B10" t="s">
        <v>1086</v>
      </c>
      <c r="C10" t="s">
        <v>1081</v>
      </c>
      <c r="D10" t="s">
        <v>1020</v>
      </c>
      <c r="E10" s="17">
        <v>9950</v>
      </c>
      <c r="F10" t="str">
        <f>VLOOKUP(Expenses[[#This Row],[Location]],Locations[[Location]:[BU]],5,0)</f>
        <v>Retail 01</v>
      </c>
      <c r="G10" t="str">
        <f>VLOOKUP(Expenses[[#This Row],[Department]],Departments[[Department]:[Code]],2,0)</f>
        <v>RTL</v>
      </c>
      <c r="H10" t="str">
        <f>VLOOKUP(Expenses[[#This Row],[Location]],Locations[[Location]:[BU]],3,0)</f>
        <v>G. Cairo</v>
      </c>
      <c r="I10" t="str">
        <f>VLOOKUP(Expenses[[#This Row],[Location]],Locations[[Location]:[BU]],2,0)</f>
        <v>Giza</v>
      </c>
    </row>
    <row r="11" spans="1:9" x14ac:dyDescent="0.25">
      <c r="A11" s="10">
        <v>42370</v>
      </c>
      <c r="B11" t="s">
        <v>1086</v>
      </c>
      <c r="C11" t="s">
        <v>1079</v>
      </c>
      <c r="D11" t="s">
        <v>1020</v>
      </c>
      <c r="E11" s="17">
        <v>11403</v>
      </c>
      <c r="F11" t="str">
        <f>VLOOKUP(Expenses[[#This Row],[Location]],Locations[[Location]:[BU]],5,0)</f>
        <v>Retail 01</v>
      </c>
      <c r="G11" t="str">
        <f>VLOOKUP(Expenses[[#This Row],[Department]],Departments[[Department]:[Code]],2,0)</f>
        <v>RTL</v>
      </c>
      <c r="H11" t="str">
        <f>VLOOKUP(Expenses[[#This Row],[Location]],Locations[[Location]:[BU]],3,0)</f>
        <v>G. Cairo</v>
      </c>
      <c r="I11" t="str">
        <f>VLOOKUP(Expenses[[#This Row],[Location]],Locations[[Location]:[BU]],2,0)</f>
        <v>Giza</v>
      </c>
    </row>
    <row r="12" spans="1:9" x14ac:dyDescent="0.25">
      <c r="A12" s="10">
        <v>42370</v>
      </c>
      <c r="B12" t="s">
        <v>1086</v>
      </c>
      <c r="C12" t="s">
        <v>1050</v>
      </c>
      <c r="D12" t="s">
        <v>1020</v>
      </c>
      <c r="E12" s="17">
        <v>12330</v>
      </c>
      <c r="F12" t="str">
        <f>VLOOKUP(Expenses[[#This Row],[Location]],Locations[[Location]:[BU]],5,0)</f>
        <v>Retail 01</v>
      </c>
      <c r="G12" t="str">
        <f>VLOOKUP(Expenses[[#This Row],[Department]],Departments[[Department]:[Code]],2,0)</f>
        <v>RTL</v>
      </c>
      <c r="H12" t="str">
        <f>VLOOKUP(Expenses[[#This Row],[Location]],Locations[[Location]:[BU]],3,0)</f>
        <v>Alex</v>
      </c>
      <c r="I12" t="str">
        <f>VLOOKUP(Expenses[[#This Row],[Location]],Locations[[Location]:[BU]],2,0)</f>
        <v>Alex</v>
      </c>
    </row>
    <row r="13" spans="1:9" x14ac:dyDescent="0.25">
      <c r="A13" s="10">
        <v>42370</v>
      </c>
      <c r="B13" t="s">
        <v>1086</v>
      </c>
      <c r="C13" t="s">
        <v>1053</v>
      </c>
      <c r="D13" t="s">
        <v>1020</v>
      </c>
      <c r="E13" s="17">
        <v>11146</v>
      </c>
      <c r="F13" t="str">
        <f>VLOOKUP(Expenses[[#This Row],[Location]],Locations[[Location]:[BU]],5,0)</f>
        <v>Retail 01</v>
      </c>
      <c r="G13" t="str">
        <f>VLOOKUP(Expenses[[#This Row],[Department]],Departments[[Department]:[Code]],2,0)</f>
        <v>RTL</v>
      </c>
      <c r="H13" t="str">
        <f>VLOOKUP(Expenses[[#This Row],[Location]],Locations[[Location]:[BU]],3,0)</f>
        <v>G. Cairo</v>
      </c>
      <c r="I13" t="str">
        <f>VLOOKUP(Expenses[[#This Row],[Location]],Locations[[Location]:[BU]],2,0)</f>
        <v>Giza</v>
      </c>
    </row>
    <row r="14" spans="1:9" x14ac:dyDescent="0.25">
      <c r="A14" s="10">
        <v>42370</v>
      </c>
      <c r="B14" t="s">
        <v>1086</v>
      </c>
      <c r="C14" t="s">
        <v>1046</v>
      </c>
      <c r="D14" t="s">
        <v>1020</v>
      </c>
      <c r="E14" s="17">
        <v>10047</v>
      </c>
      <c r="F14" t="str">
        <f>VLOOKUP(Expenses[[#This Row],[Location]],Locations[[Location]:[BU]],5,0)</f>
        <v>Distribution</v>
      </c>
      <c r="G14" t="str">
        <f>VLOOKUP(Expenses[[#This Row],[Department]],Departments[[Department]:[Code]],2,0)</f>
        <v>RTL</v>
      </c>
      <c r="H14" t="str">
        <f>VLOOKUP(Expenses[[#This Row],[Location]],Locations[[Location]:[BU]],3,0)</f>
        <v>G. Cairo</v>
      </c>
      <c r="I14" t="str">
        <f>VLOOKUP(Expenses[[#This Row],[Location]],Locations[[Location]:[BU]],2,0)</f>
        <v>Giza</v>
      </c>
    </row>
    <row r="15" spans="1:9" x14ac:dyDescent="0.25">
      <c r="A15" s="10">
        <v>42370</v>
      </c>
      <c r="B15" t="s">
        <v>1086</v>
      </c>
      <c r="C15" t="s">
        <v>1049</v>
      </c>
      <c r="D15" t="s">
        <v>1020</v>
      </c>
      <c r="E15" s="17">
        <v>7225</v>
      </c>
      <c r="F15" t="str">
        <f>VLOOKUP(Expenses[[#This Row],[Location]],Locations[[Location]:[BU]],5,0)</f>
        <v>Retail 01</v>
      </c>
      <c r="G15" t="str">
        <f>VLOOKUP(Expenses[[#This Row],[Department]],Departments[[Department]:[Code]],2,0)</f>
        <v>RTL</v>
      </c>
      <c r="H15" t="str">
        <f>VLOOKUP(Expenses[[#This Row],[Location]],Locations[[Location]:[BU]],3,0)</f>
        <v>G. Cairo</v>
      </c>
      <c r="I15" t="str">
        <f>VLOOKUP(Expenses[[#This Row],[Location]],Locations[[Location]:[BU]],2,0)</f>
        <v>Cairo</v>
      </c>
    </row>
    <row r="16" spans="1:9" x14ac:dyDescent="0.25">
      <c r="A16" s="10">
        <v>42370</v>
      </c>
      <c r="B16" t="s">
        <v>1086</v>
      </c>
      <c r="C16" t="s">
        <v>1044</v>
      </c>
      <c r="D16" t="s">
        <v>1020</v>
      </c>
      <c r="E16" s="17">
        <v>11184</v>
      </c>
      <c r="F16" t="str">
        <f>VLOOKUP(Expenses[[#This Row],[Location]],Locations[[Location]:[BU]],5,0)</f>
        <v>Retail 01</v>
      </c>
      <c r="G16" t="str">
        <f>VLOOKUP(Expenses[[#This Row],[Department]],Departments[[Department]:[Code]],2,0)</f>
        <v>RTL</v>
      </c>
      <c r="H16" t="str">
        <f>VLOOKUP(Expenses[[#This Row],[Location]],Locations[[Location]:[BU]],3,0)</f>
        <v>G. Cairo</v>
      </c>
      <c r="I16" t="str">
        <f>VLOOKUP(Expenses[[#This Row],[Location]],Locations[[Location]:[BU]],2,0)</f>
        <v>Cairo</v>
      </c>
    </row>
    <row r="17" spans="1:9" x14ac:dyDescent="0.25">
      <c r="A17" s="10">
        <v>42370</v>
      </c>
      <c r="B17" t="s">
        <v>1086</v>
      </c>
      <c r="C17" t="s">
        <v>1064</v>
      </c>
      <c r="D17" t="s">
        <v>1020</v>
      </c>
      <c r="E17" s="17">
        <v>9636</v>
      </c>
      <c r="F17" t="str">
        <f>VLOOKUP(Expenses[[#This Row],[Location]],Locations[[Location]:[BU]],5,0)</f>
        <v>Retail 01</v>
      </c>
      <c r="G17" t="str">
        <f>VLOOKUP(Expenses[[#This Row],[Department]],Departments[[Department]:[Code]],2,0)</f>
        <v>RTL</v>
      </c>
      <c r="H17" t="str">
        <f>VLOOKUP(Expenses[[#This Row],[Location]],Locations[[Location]:[BU]],3,0)</f>
        <v>G. Cairo</v>
      </c>
      <c r="I17" t="str">
        <f>VLOOKUP(Expenses[[#This Row],[Location]],Locations[[Location]:[BU]],2,0)</f>
        <v>Giza</v>
      </c>
    </row>
    <row r="18" spans="1:9" x14ac:dyDescent="0.25">
      <c r="A18" s="10">
        <v>42370</v>
      </c>
      <c r="B18" t="s">
        <v>1086</v>
      </c>
      <c r="C18" t="s">
        <v>1082</v>
      </c>
      <c r="D18" t="s">
        <v>1020</v>
      </c>
      <c r="E18" s="17">
        <v>10390</v>
      </c>
      <c r="F18" t="str">
        <f>VLOOKUP(Expenses[[#This Row],[Location]],Locations[[Location]:[BU]],5,0)</f>
        <v>Retail 02</v>
      </c>
      <c r="G18" t="str">
        <f>VLOOKUP(Expenses[[#This Row],[Department]],Departments[[Department]:[Code]],2,0)</f>
        <v>RTL</v>
      </c>
      <c r="H18" t="str">
        <f>VLOOKUP(Expenses[[#This Row],[Location]],Locations[[Location]:[BU]],3,0)</f>
        <v>G. Cairo</v>
      </c>
      <c r="I18" t="str">
        <f>VLOOKUP(Expenses[[#This Row],[Location]],Locations[[Location]:[BU]],2,0)</f>
        <v>Cairo</v>
      </c>
    </row>
    <row r="19" spans="1:9" x14ac:dyDescent="0.25">
      <c r="A19" s="10">
        <v>42370</v>
      </c>
      <c r="B19" t="s">
        <v>1086</v>
      </c>
      <c r="C19" t="s">
        <v>1078</v>
      </c>
      <c r="D19" t="s">
        <v>1020</v>
      </c>
      <c r="E19" s="17">
        <v>10786</v>
      </c>
      <c r="F19" t="str">
        <f>VLOOKUP(Expenses[[#This Row],[Location]],Locations[[Location]:[BU]],5,0)</f>
        <v>Retail 02</v>
      </c>
      <c r="G19" t="str">
        <f>VLOOKUP(Expenses[[#This Row],[Department]],Departments[[Department]:[Code]],2,0)</f>
        <v>RTL</v>
      </c>
      <c r="H19" t="str">
        <f>VLOOKUP(Expenses[[#This Row],[Location]],Locations[[Location]:[BU]],3,0)</f>
        <v>G. Cairo</v>
      </c>
      <c r="I19" t="str">
        <f>VLOOKUP(Expenses[[#This Row],[Location]],Locations[[Location]:[BU]],2,0)</f>
        <v>Cairo</v>
      </c>
    </row>
    <row r="20" spans="1:9" x14ac:dyDescent="0.25">
      <c r="A20" s="10">
        <v>42370</v>
      </c>
      <c r="B20" t="s">
        <v>1086</v>
      </c>
      <c r="C20" t="s">
        <v>1068</v>
      </c>
      <c r="D20" t="s">
        <v>1020</v>
      </c>
      <c r="E20" s="17">
        <v>12313</v>
      </c>
      <c r="F20" t="str">
        <f>VLOOKUP(Expenses[[#This Row],[Location]],Locations[[Location]:[BU]],5,0)</f>
        <v>Retail 02</v>
      </c>
      <c r="G20" t="str">
        <f>VLOOKUP(Expenses[[#This Row],[Department]],Departments[[Department]:[Code]],2,0)</f>
        <v>RTL</v>
      </c>
      <c r="H20" t="str">
        <f>VLOOKUP(Expenses[[#This Row],[Location]],Locations[[Location]:[BU]],3,0)</f>
        <v>Delta</v>
      </c>
      <c r="I20" t="str">
        <f>VLOOKUP(Expenses[[#This Row],[Location]],Locations[[Location]:[BU]],2,0)</f>
        <v>Gharbia</v>
      </c>
    </row>
    <row r="21" spans="1:9" x14ac:dyDescent="0.25">
      <c r="A21" s="10">
        <v>42370</v>
      </c>
      <c r="B21" t="s">
        <v>1086</v>
      </c>
      <c r="C21" t="s">
        <v>1060</v>
      </c>
      <c r="D21" t="s">
        <v>1020</v>
      </c>
      <c r="E21" s="17">
        <v>6490</v>
      </c>
      <c r="F21" t="str">
        <f>VLOOKUP(Expenses[[#This Row],[Location]],Locations[[Location]:[BU]],5,0)</f>
        <v>Retail 02</v>
      </c>
      <c r="G21" t="str">
        <f>VLOOKUP(Expenses[[#This Row],[Department]],Departments[[Department]:[Code]],2,0)</f>
        <v>RTL</v>
      </c>
      <c r="H21" t="str">
        <f>VLOOKUP(Expenses[[#This Row],[Location]],Locations[[Location]:[BU]],3,0)</f>
        <v>Alex</v>
      </c>
      <c r="I21" t="str">
        <f>VLOOKUP(Expenses[[#This Row],[Location]],Locations[[Location]:[BU]],2,0)</f>
        <v>Alex</v>
      </c>
    </row>
    <row r="22" spans="1:9" x14ac:dyDescent="0.25">
      <c r="A22" s="10">
        <v>42370</v>
      </c>
      <c r="B22" t="s">
        <v>1086</v>
      </c>
      <c r="C22" t="s">
        <v>1076</v>
      </c>
      <c r="D22" t="s">
        <v>1020</v>
      </c>
      <c r="E22" s="17">
        <v>6343</v>
      </c>
      <c r="F22" t="str">
        <f>VLOOKUP(Expenses[[#This Row],[Location]],Locations[[Location]:[BU]],5,0)</f>
        <v>Retail 02</v>
      </c>
      <c r="G22" t="str">
        <f>VLOOKUP(Expenses[[#This Row],[Department]],Departments[[Department]:[Code]],2,0)</f>
        <v>RTL</v>
      </c>
      <c r="H22" t="str">
        <f>VLOOKUP(Expenses[[#This Row],[Location]],Locations[[Location]:[BU]],3,0)</f>
        <v>G. Cairo</v>
      </c>
      <c r="I22" t="str">
        <f>VLOOKUP(Expenses[[#This Row],[Location]],Locations[[Location]:[BU]],2,0)</f>
        <v>Cairo</v>
      </c>
    </row>
    <row r="23" spans="1:9" x14ac:dyDescent="0.25">
      <c r="A23" s="10">
        <v>42370</v>
      </c>
      <c r="B23" t="s">
        <v>1086</v>
      </c>
      <c r="C23" t="s">
        <v>1067</v>
      </c>
      <c r="D23" t="s">
        <v>1020</v>
      </c>
      <c r="E23" s="17">
        <v>9548</v>
      </c>
      <c r="F23" t="str">
        <f>VLOOKUP(Expenses[[#This Row],[Location]],Locations[[Location]:[BU]],5,0)</f>
        <v>Retail 02</v>
      </c>
      <c r="G23" t="str">
        <f>VLOOKUP(Expenses[[#This Row],[Department]],Departments[[Department]:[Code]],2,0)</f>
        <v>RTL</v>
      </c>
      <c r="H23" t="str">
        <f>VLOOKUP(Expenses[[#This Row],[Location]],Locations[[Location]:[BU]],3,0)</f>
        <v>Alex</v>
      </c>
      <c r="I23" t="str">
        <f>VLOOKUP(Expenses[[#This Row],[Location]],Locations[[Location]:[BU]],2,0)</f>
        <v>Alex</v>
      </c>
    </row>
    <row r="24" spans="1:9" x14ac:dyDescent="0.25">
      <c r="A24" s="10">
        <v>42370</v>
      </c>
      <c r="B24" t="s">
        <v>1086</v>
      </c>
      <c r="C24" t="s">
        <v>1052</v>
      </c>
      <c r="D24" t="s">
        <v>1020</v>
      </c>
      <c r="E24" s="17">
        <v>5399</v>
      </c>
      <c r="F24" t="str">
        <f>VLOOKUP(Expenses[[#This Row],[Location]],Locations[[Location]:[BU]],5,0)</f>
        <v>Distribution</v>
      </c>
      <c r="G24" t="str">
        <f>VLOOKUP(Expenses[[#This Row],[Department]],Departments[[Department]:[Code]],2,0)</f>
        <v>RTL</v>
      </c>
      <c r="H24" t="str">
        <f>VLOOKUP(Expenses[[#This Row],[Location]],Locations[[Location]:[BU]],3,0)</f>
        <v>Alex</v>
      </c>
      <c r="I24" t="str">
        <f>VLOOKUP(Expenses[[#This Row],[Location]],Locations[[Location]:[BU]],2,0)</f>
        <v>Alex</v>
      </c>
    </row>
    <row r="25" spans="1:9" x14ac:dyDescent="0.25">
      <c r="A25" s="10">
        <v>42370</v>
      </c>
      <c r="B25" t="s">
        <v>1086</v>
      </c>
      <c r="C25" t="s">
        <v>1084</v>
      </c>
      <c r="D25" t="s">
        <v>1020</v>
      </c>
      <c r="E25" s="17">
        <v>10610</v>
      </c>
      <c r="F25" t="str">
        <f>VLOOKUP(Expenses[[#This Row],[Location]],Locations[[Location]:[BU]],5,0)</f>
        <v>Retail 03</v>
      </c>
      <c r="G25" t="str">
        <f>VLOOKUP(Expenses[[#This Row],[Department]],Departments[[Department]:[Code]],2,0)</f>
        <v>RTL</v>
      </c>
      <c r="H25" t="str">
        <f>VLOOKUP(Expenses[[#This Row],[Location]],Locations[[Location]:[BU]],3,0)</f>
        <v>G. Cairo</v>
      </c>
      <c r="I25" t="str">
        <f>VLOOKUP(Expenses[[#This Row],[Location]],Locations[[Location]:[BU]],2,0)</f>
        <v>Cairo</v>
      </c>
    </row>
    <row r="26" spans="1:9" x14ac:dyDescent="0.25">
      <c r="A26" s="10">
        <v>42370</v>
      </c>
      <c r="B26" t="s">
        <v>1086</v>
      </c>
      <c r="C26" t="s">
        <v>1075</v>
      </c>
      <c r="D26" t="s">
        <v>1020</v>
      </c>
      <c r="E26" s="17">
        <v>10772</v>
      </c>
      <c r="F26" t="str">
        <f>VLOOKUP(Expenses[[#This Row],[Location]],Locations[[Location]:[BU]],5,0)</f>
        <v>Distribution</v>
      </c>
      <c r="G26" t="str">
        <f>VLOOKUP(Expenses[[#This Row],[Department]],Departments[[Department]:[Code]],2,0)</f>
        <v>RTL</v>
      </c>
      <c r="H26" t="str">
        <f>VLOOKUP(Expenses[[#This Row],[Location]],Locations[[Location]:[BU]],3,0)</f>
        <v>U. Egypt</v>
      </c>
      <c r="I26" t="str">
        <f>VLOOKUP(Expenses[[#This Row],[Location]],Locations[[Location]:[BU]],2,0)</f>
        <v>Assuit</v>
      </c>
    </row>
    <row r="27" spans="1:9" x14ac:dyDescent="0.25">
      <c r="A27" s="10">
        <v>42370</v>
      </c>
      <c r="B27" t="s">
        <v>1086</v>
      </c>
      <c r="C27" t="s">
        <v>1080</v>
      </c>
      <c r="D27" t="s">
        <v>1020</v>
      </c>
      <c r="E27" s="17">
        <v>8515</v>
      </c>
      <c r="F27" t="str">
        <f>VLOOKUP(Expenses[[#This Row],[Location]],Locations[[Location]:[BU]],5,0)</f>
        <v>Distribution</v>
      </c>
      <c r="G27" t="str">
        <f>VLOOKUP(Expenses[[#This Row],[Department]],Departments[[Department]:[Code]],2,0)</f>
        <v>RTL</v>
      </c>
      <c r="H27" t="str">
        <f>VLOOKUP(Expenses[[#This Row],[Location]],Locations[[Location]:[BU]],3,0)</f>
        <v>G. Cairo</v>
      </c>
      <c r="I27" t="str">
        <f>VLOOKUP(Expenses[[#This Row],[Location]],Locations[[Location]:[BU]],2,0)</f>
        <v>Giza</v>
      </c>
    </row>
    <row r="28" spans="1:9" x14ac:dyDescent="0.25">
      <c r="A28" s="10">
        <v>42370</v>
      </c>
      <c r="B28" t="s">
        <v>1086</v>
      </c>
      <c r="C28" t="s">
        <v>1070</v>
      </c>
      <c r="D28" t="s">
        <v>1020</v>
      </c>
      <c r="E28" s="17">
        <v>9734</v>
      </c>
      <c r="F28" t="str">
        <f>VLOOKUP(Expenses[[#This Row],[Location]],Locations[[Location]:[BU]],5,0)</f>
        <v>Retail 03</v>
      </c>
      <c r="G28" t="str">
        <f>VLOOKUP(Expenses[[#This Row],[Department]],Departments[[Department]:[Code]],2,0)</f>
        <v>RTL</v>
      </c>
      <c r="H28" t="str">
        <f>VLOOKUP(Expenses[[#This Row],[Location]],Locations[[Location]:[BU]],3,0)</f>
        <v>Alex</v>
      </c>
      <c r="I28" t="str">
        <f>VLOOKUP(Expenses[[#This Row],[Location]],Locations[[Location]:[BU]],2,0)</f>
        <v>Marasa Matrouh</v>
      </c>
    </row>
    <row r="29" spans="1:9" x14ac:dyDescent="0.25">
      <c r="A29" s="10">
        <v>42370</v>
      </c>
      <c r="B29" t="s">
        <v>1086</v>
      </c>
      <c r="C29" t="s">
        <v>1047</v>
      </c>
      <c r="D29" t="s">
        <v>1020</v>
      </c>
      <c r="E29" s="17">
        <v>8883</v>
      </c>
      <c r="F29" t="str">
        <f>VLOOKUP(Expenses[[#This Row],[Location]],Locations[[Location]:[BU]],5,0)</f>
        <v>Retail 03</v>
      </c>
      <c r="G29" t="str">
        <f>VLOOKUP(Expenses[[#This Row],[Department]],Departments[[Department]:[Code]],2,0)</f>
        <v>RTL</v>
      </c>
      <c r="H29" t="str">
        <f>VLOOKUP(Expenses[[#This Row],[Location]],Locations[[Location]:[BU]],3,0)</f>
        <v>G. Cairo</v>
      </c>
      <c r="I29" t="str">
        <f>VLOOKUP(Expenses[[#This Row],[Location]],Locations[[Location]:[BU]],2,0)</f>
        <v>Giza</v>
      </c>
    </row>
    <row r="30" spans="1:9" x14ac:dyDescent="0.25">
      <c r="A30" s="10">
        <v>42370</v>
      </c>
      <c r="B30" t="s">
        <v>1086</v>
      </c>
      <c r="C30" t="s">
        <v>1058</v>
      </c>
      <c r="D30" t="s">
        <v>1020</v>
      </c>
      <c r="E30" s="17">
        <v>8922</v>
      </c>
      <c r="F30" t="str">
        <f>VLOOKUP(Expenses[[#This Row],[Location]],Locations[[Location]:[BU]],5,0)</f>
        <v>Retail 03</v>
      </c>
      <c r="G30" t="str">
        <f>VLOOKUP(Expenses[[#This Row],[Department]],Departments[[Department]:[Code]],2,0)</f>
        <v>RTL</v>
      </c>
      <c r="H30" t="str">
        <f>VLOOKUP(Expenses[[#This Row],[Location]],Locations[[Location]:[BU]],3,0)</f>
        <v>G. Cairo</v>
      </c>
      <c r="I30" t="str">
        <f>VLOOKUP(Expenses[[#This Row],[Location]],Locations[[Location]:[BU]],2,0)</f>
        <v>Cairo</v>
      </c>
    </row>
    <row r="31" spans="1:9" x14ac:dyDescent="0.25">
      <c r="A31" s="10">
        <v>42370</v>
      </c>
      <c r="B31" t="s">
        <v>1086</v>
      </c>
      <c r="C31" t="s">
        <v>1072</v>
      </c>
      <c r="D31" t="s">
        <v>1020</v>
      </c>
      <c r="E31" s="17">
        <v>5772</v>
      </c>
      <c r="F31" t="str">
        <f>VLOOKUP(Expenses[[#This Row],[Location]],Locations[[Location]:[BU]],5,0)</f>
        <v>Retail 03</v>
      </c>
      <c r="G31" t="str">
        <f>VLOOKUP(Expenses[[#This Row],[Department]],Departments[[Department]:[Code]],2,0)</f>
        <v>RTL</v>
      </c>
      <c r="H31" t="str">
        <f>VLOOKUP(Expenses[[#This Row],[Location]],Locations[[Location]:[BU]],3,0)</f>
        <v>Alex</v>
      </c>
      <c r="I31" t="str">
        <f>VLOOKUP(Expenses[[#This Row],[Location]],Locations[[Location]:[BU]],2,0)</f>
        <v>Alex</v>
      </c>
    </row>
    <row r="32" spans="1:9" x14ac:dyDescent="0.25">
      <c r="A32" s="10">
        <v>42370</v>
      </c>
      <c r="B32" t="s">
        <v>1086</v>
      </c>
      <c r="C32" t="s">
        <v>1071</v>
      </c>
      <c r="D32" t="s">
        <v>1020</v>
      </c>
      <c r="E32" s="17">
        <v>8530</v>
      </c>
      <c r="F32" t="str">
        <f>VLOOKUP(Expenses[[#This Row],[Location]],Locations[[Location]:[BU]],5,0)</f>
        <v>Retail 03</v>
      </c>
      <c r="G32" t="str">
        <f>VLOOKUP(Expenses[[#This Row],[Department]],Departments[[Department]:[Code]],2,0)</f>
        <v>RTL</v>
      </c>
      <c r="H32" t="str">
        <f>VLOOKUP(Expenses[[#This Row],[Location]],Locations[[Location]:[BU]],3,0)</f>
        <v>G. Cairo</v>
      </c>
      <c r="I32" t="str">
        <f>VLOOKUP(Expenses[[#This Row],[Location]],Locations[[Location]:[BU]],2,0)</f>
        <v>Giza</v>
      </c>
    </row>
    <row r="33" spans="1:9" x14ac:dyDescent="0.25">
      <c r="A33" s="10">
        <v>42370</v>
      </c>
      <c r="B33" t="s">
        <v>1086</v>
      </c>
      <c r="C33" t="s">
        <v>1065</v>
      </c>
      <c r="D33" t="s">
        <v>1020</v>
      </c>
      <c r="E33" s="17">
        <v>11765</v>
      </c>
      <c r="F33" t="str">
        <f>VLOOKUP(Expenses[[#This Row],[Location]],Locations[[Location]:[BU]],5,0)</f>
        <v>Distribution</v>
      </c>
      <c r="G33" t="str">
        <f>VLOOKUP(Expenses[[#This Row],[Department]],Departments[[Department]:[Code]],2,0)</f>
        <v>RTL</v>
      </c>
      <c r="H33" t="str">
        <f>VLOOKUP(Expenses[[#This Row],[Location]],Locations[[Location]:[BU]],3,0)</f>
        <v>Delta</v>
      </c>
      <c r="I33" t="str">
        <f>VLOOKUP(Expenses[[#This Row],[Location]],Locations[[Location]:[BU]],2,0)</f>
        <v>Gharbia</v>
      </c>
    </row>
    <row r="34" spans="1:9" x14ac:dyDescent="0.25">
      <c r="A34" s="10">
        <v>42370</v>
      </c>
      <c r="B34" t="s">
        <v>1089</v>
      </c>
      <c r="C34" t="s">
        <v>1014</v>
      </c>
      <c r="D34" t="s">
        <v>1013</v>
      </c>
      <c r="E34" s="17">
        <v>1250</v>
      </c>
      <c r="F34" t="str">
        <f>VLOOKUP(Expenses[[#This Row],[Location]],Locations[[Location]:[BU]],5,0)</f>
        <v>HQ</v>
      </c>
      <c r="G34" t="str">
        <f>VLOOKUP(Expenses[[#This Row],[Department]],Departments[[Department]:[Code]],2,0)</f>
        <v>FIN</v>
      </c>
      <c r="H34" t="str">
        <f>VLOOKUP(Expenses[[#This Row],[Location]],Locations[[Location]:[BU]],3,0)</f>
        <v>G. Cairo</v>
      </c>
      <c r="I34" t="str">
        <f>VLOOKUP(Expenses[[#This Row],[Location]],Locations[[Location]:[BU]],2,0)</f>
        <v>Cairo</v>
      </c>
    </row>
    <row r="35" spans="1:9" x14ac:dyDescent="0.25">
      <c r="A35" s="10">
        <v>42370</v>
      </c>
      <c r="B35" t="s">
        <v>1089</v>
      </c>
      <c r="C35" t="s">
        <v>1083</v>
      </c>
      <c r="D35" t="s">
        <v>1025</v>
      </c>
      <c r="E35" s="17">
        <v>1250</v>
      </c>
      <c r="F35" t="str">
        <f>VLOOKUP(Expenses[[#This Row],[Location]],Locations[[Location]:[BU]],5,0)</f>
        <v>Distribution</v>
      </c>
      <c r="G35" t="str">
        <f>VLOOKUP(Expenses[[#This Row],[Department]],Departments[[Department]:[Code]],2,0)</f>
        <v>SLS</v>
      </c>
      <c r="H35" t="str">
        <f>VLOOKUP(Expenses[[#This Row],[Location]],Locations[[Location]:[BU]],3,0)</f>
        <v>G. Cairo</v>
      </c>
      <c r="I35" t="str">
        <f>VLOOKUP(Expenses[[#This Row],[Location]],Locations[[Location]:[BU]],2,0)</f>
        <v>Cairo</v>
      </c>
    </row>
    <row r="36" spans="1:9" x14ac:dyDescent="0.25">
      <c r="A36" s="10">
        <v>42370</v>
      </c>
      <c r="B36" t="s">
        <v>1089</v>
      </c>
      <c r="C36" t="s">
        <v>1077</v>
      </c>
      <c r="D36" t="s">
        <v>1025</v>
      </c>
      <c r="E36" s="17">
        <v>1250</v>
      </c>
      <c r="F36" t="str">
        <f>VLOOKUP(Expenses[[#This Row],[Location]],Locations[[Location]:[BU]],5,0)</f>
        <v>Distribution</v>
      </c>
      <c r="G36" t="str">
        <f>VLOOKUP(Expenses[[#This Row],[Department]],Departments[[Department]:[Code]],2,0)</f>
        <v>SLS</v>
      </c>
      <c r="H36" t="str">
        <f>VLOOKUP(Expenses[[#This Row],[Location]],Locations[[Location]:[BU]],3,0)</f>
        <v>G. Cairo</v>
      </c>
      <c r="I36" t="str">
        <f>VLOOKUP(Expenses[[#This Row],[Location]],Locations[[Location]:[BU]],2,0)</f>
        <v>Giza</v>
      </c>
    </row>
    <row r="37" spans="1:9" x14ac:dyDescent="0.25">
      <c r="A37" s="10">
        <v>42370</v>
      </c>
      <c r="B37" t="s">
        <v>1089</v>
      </c>
      <c r="C37" t="s">
        <v>1069</v>
      </c>
      <c r="D37" t="s">
        <v>1025</v>
      </c>
      <c r="E37" s="17">
        <v>1250</v>
      </c>
      <c r="F37" t="str">
        <f>VLOOKUP(Expenses[[#This Row],[Location]],Locations[[Location]:[BU]],5,0)</f>
        <v>Distribution</v>
      </c>
      <c r="G37" t="str">
        <f>VLOOKUP(Expenses[[#This Row],[Department]],Departments[[Department]:[Code]],2,0)</f>
        <v>SLS</v>
      </c>
      <c r="H37" t="str">
        <f>VLOOKUP(Expenses[[#This Row],[Location]],Locations[[Location]:[BU]],3,0)</f>
        <v>U. Egypt</v>
      </c>
      <c r="I37" t="str">
        <f>VLOOKUP(Expenses[[#This Row],[Location]],Locations[[Location]:[BU]],2,0)</f>
        <v>Luxor</v>
      </c>
    </row>
    <row r="38" spans="1:9" x14ac:dyDescent="0.25">
      <c r="A38" s="10">
        <v>42370</v>
      </c>
      <c r="B38" t="s">
        <v>1089</v>
      </c>
      <c r="C38" t="s">
        <v>1054</v>
      </c>
      <c r="D38" t="s">
        <v>1025</v>
      </c>
      <c r="E38" s="17">
        <v>1250</v>
      </c>
      <c r="F38" t="str">
        <f>VLOOKUP(Expenses[[#This Row],[Location]],Locations[[Location]:[BU]],5,0)</f>
        <v>Distribution</v>
      </c>
      <c r="G38" t="str">
        <f>VLOOKUP(Expenses[[#This Row],[Department]],Departments[[Department]:[Code]],2,0)</f>
        <v>SLS</v>
      </c>
      <c r="H38" t="str">
        <f>VLOOKUP(Expenses[[#This Row],[Location]],Locations[[Location]:[BU]],3,0)</f>
        <v>Delta</v>
      </c>
      <c r="I38" t="str">
        <f>VLOOKUP(Expenses[[#This Row],[Location]],Locations[[Location]:[BU]],2,0)</f>
        <v>Dakahlia</v>
      </c>
    </row>
    <row r="39" spans="1:9" x14ac:dyDescent="0.25">
      <c r="A39" s="10">
        <v>42370</v>
      </c>
      <c r="B39" t="s">
        <v>1089</v>
      </c>
      <c r="C39" t="s">
        <v>1062</v>
      </c>
      <c r="D39" t="s">
        <v>1025</v>
      </c>
      <c r="E39" s="17">
        <v>1250</v>
      </c>
      <c r="F39" t="str">
        <f>VLOOKUP(Expenses[[#This Row],[Location]],Locations[[Location]:[BU]],5,0)</f>
        <v>Distribution</v>
      </c>
      <c r="G39" t="str">
        <f>VLOOKUP(Expenses[[#This Row],[Department]],Departments[[Department]:[Code]],2,0)</f>
        <v>SLS</v>
      </c>
      <c r="H39" t="str">
        <f>VLOOKUP(Expenses[[#This Row],[Location]],Locations[[Location]:[BU]],3,0)</f>
        <v>U. Egypt</v>
      </c>
      <c r="I39" t="str">
        <f>VLOOKUP(Expenses[[#This Row],[Location]],Locations[[Location]:[BU]],2,0)</f>
        <v>Menia</v>
      </c>
    </row>
    <row r="40" spans="1:9" x14ac:dyDescent="0.25">
      <c r="A40" s="10">
        <v>42370</v>
      </c>
      <c r="B40" t="s">
        <v>1089</v>
      </c>
      <c r="C40" t="s">
        <v>1059</v>
      </c>
      <c r="D40" t="s">
        <v>1025</v>
      </c>
      <c r="E40" s="17">
        <v>1250</v>
      </c>
      <c r="F40" t="str">
        <f>VLOOKUP(Expenses[[#This Row],[Location]],Locations[[Location]:[BU]],5,0)</f>
        <v>Distribution</v>
      </c>
      <c r="G40" t="str">
        <f>VLOOKUP(Expenses[[#This Row],[Department]],Departments[[Department]:[Code]],2,0)</f>
        <v>SLS</v>
      </c>
      <c r="H40" t="str">
        <f>VLOOKUP(Expenses[[#This Row],[Location]],Locations[[Location]:[BU]],3,0)</f>
        <v>G. Cairo</v>
      </c>
      <c r="I40" t="str">
        <f>VLOOKUP(Expenses[[#This Row],[Location]],Locations[[Location]:[BU]],2,0)</f>
        <v>Cairo</v>
      </c>
    </row>
    <row r="41" spans="1:9" x14ac:dyDescent="0.25">
      <c r="A41" s="10">
        <v>42370</v>
      </c>
      <c r="B41" t="s">
        <v>1089</v>
      </c>
      <c r="C41" t="s">
        <v>1073</v>
      </c>
      <c r="D41" t="s">
        <v>1025</v>
      </c>
      <c r="E41" s="17">
        <v>1250</v>
      </c>
      <c r="F41" t="str">
        <f>VLOOKUP(Expenses[[#This Row],[Location]],Locations[[Location]:[BU]],5,0)</f>
        <v>Distribution</v>
      </c>
      <c r="G41" t="str">
        <f>VLOOKUP(Expenses[[#This Row],[Department]],Departments[[Department]:[Code]],2,0)</f>
        <v>SLS</v>
      </c>
      <c r="H41" t="str">
        <f>VLOOKUP(Expenses[[#This Row],[Location]],Locations[[Location]:[BU]],3,0)</f>
        <v>Delta</v>
      </c>
      <c r="I41" t="str">
        <f>VLOOKUP(Expenses[[#This Row],[Location]],Locations[[Location]:[BU]],2,0)</f>
        <v>Sharkia</v>
      </c>
    </row>
    <row r="42" spans="1:9" x14ac:dyDescent="0.25">
      <c r="A42" s="10">
        <v>42370</v>
      </c>
      <c r="B42" t="s">
        <v>1089</v>
      </c>
      <c r="C42" t="s">
        <v>1081</v>
      </c>
      <c r="D42" t="s">
        <v>1020</v>
      </c>
      <c r="E42" s="17">
        <v>1250</v>
      </c>
      <c r="F42" t="str">
        <f>VLOOKUP(Expenses[[#This Row],[Location]],Locations[[Location]:[BU]],5,0)</f>
        <v>Retail 01</v>
      </c>
      <c r="G42" t="str">
        <f>VLOOKUP(Expenses[[#This Row],[Department]],Departments[[Department]:[Code]],2,0)</f>
        <v>RTL</v>
      </c>
      <c r="H42" t="str">
        <f>VLOOKUP(Expenses[[#This Row],[Location]],Locations[[Location]:[BU]],3,0)</f>
        <v>G. Cairo</v>
      </c>
      <c r="I42" t="str">
        <f>VLOOKUP(Expenses[[#This Row],[Location]],Locations[[Location]:[BU]],2,0)</f>
        <v>Giza</v>
      </c>
    </row>
    <row r="43" spans="1:9" x14ac:dyDescent="0.25">
      <c r="A43" s="10">
        <v>42370</v>
      </c>
      <c r="B43" t="s">
        <v>1089</v>
      </c>
      <c r="C43" t="s">
        <v>1079</v>
      </c>
      <c r="D43" t="s">
        <v>1020</v>
      </c>
      <c r="E43" s="17">
        <v>1250</v>
      </c>
      <c r="F43" t="str">
        <f>VLOOKUP(Expenses[[#This Row],[Location]],Locations[[Location]:[BU]],5,0)</f>
        <v>Retail 01</v>
      </c>
      <c r="G43" t="str">
        <f>VLOOKUP(Expenses[[#This Row],[Department]],Departments[[Department]:[Code]],2,0)</f>
        <v>RTL</v>
      </c>
      <c r="H43" t="str">
        <f>VLOOKUP(Expenses[[#This Row],[Location]],Locations[[Location]:[BU]],3,0)</f>
        <v>G. Cairo</v>
      </c>
      <c r="I43" t="str">
        <f>VLOOKUP(Expenses[[#This Row],[Location]],Locations[[Location]:[BU]],2,0)</f>
        <v>Giza</v>
      </c>
    </row>
    <row r="44" spans="1:9" x14ac:dyDescent="0.25">
      <c r="A44" s="10">
        <v>42370</v>
      </c>
      <c r="B44" t="s">
        <v>1089</v>
      </c>
      <c r="C44" t="s">
        <v>1050</v>
      </c>
      <c r="D44" t="s">
        <v>1020</v>
      </c>
      <c r="E44" s="17">
        <v>1250</v>
      </c>
      <c r="F44" t="str">
        <f>VLOOKUP(Expenses[[#This Row],[Location]],Locations[[Location]:[BU]],5,0)</f>
        <v>Retail 01</v>
      </c>
      <c r="G44" t="str">
        <f>VLOOKUP(Expenses[[#This Row],[Department]],Departments[[Department]:[Code]],2,0)</f>
        <v>RTL</v>
      </c>
      <c r="H44" t="str">
        <f>VLOOKUP(Expenses[[#This Row],[Location]],Locations[[Location]:[BU]],3,0)</f>
        <v>Alex</v>
      </c>
      <c r="I44" t="str">
        <f>VLOOKUP(Expenses[[#This Row],[Location]],Locations[[Location]:[BU]],2,0)</f>
        <v>Alex</v>
      </c>
    </row>
    <row r="45" spans="1:9" x14ac:dyDescent="0.25">
      <c r="A45" s="10">
        <v>42370</v>
      </c>
      <c r="B45" t="s">
        <v>1089</v>
      </c>
      <c r="C45" t="s">
        <v>1053</v>
      </c>
      <c r="D45" t="s">
        <v>1020</v>
      </c>
      <c r="E45" s="17">
        <v>1250</v>
      </c>
      <c r="F45" t="str">
        <f>VLOOKUP(Expenses[[#This Row],[Location]],Locations[[Location]:[BU]],5,0)</f>
        <v>Retail 01</v>
      </c>
      <c r="G45" t="str">
        <f>VLOOKUP(Expenses[[#This Row],[Department]],Departments[[Department]:[Code]],2,0)</f>
        <v>RTL</v>
      </c>
      <c r="H45" t="str">
        <f>VLOOKUP(Expenses[[#This Row],[Location]],Locations[[Location]:[BU]],3,0)</f>
        <v>G. Cairo</v>
      </c>
      <c r="I45" t="str">
        <f>VLOOKUP(Expenses[[#This Row],[Location]],Locations[[Location]:[BU]],2,0)</f>
        <v>Giza</v>
      </c>
    </row>
    <row r="46" spans="1:9" x14ac:dyDescent="0.25">
      <c r="A46" s="10">
        <v>42370</v>
      </c>
      <c r="B46" t="s">
        <v>1089</v>
      </c>
      <c r="C46" t="s">
        <v>1046</v>
      </c>
      <c r="D46" t="s">
        <v>1020</v>
      </c>
      <c r="E46" s="17">
        <v>1250</v>
      </c>
      <c r="F46" t="str">
        <f>VLOOKUP(Expenses[[#This Row],[Location]],Locations[[Location]:[BU]],5,0)</f>
        <v>Distribution</v>
      </c>
      <c r="G46" t="str">
        <f>VLOOKUP(Expenses[[#This Row],[Department]],Departments[[Department]:[Code]],2,0)</f>
        <v>RTL</v>
      </c>
      <c r="H46" t="str">
        <f>VLOOKUP(Expenses[[#This Row],[Location]],Locations[[Location]:[BU]],3,0)</f>
        <v>G. Cairo</v>
      </c>
      <c r="I46" t="str">
        <f>VLOOKUP(Expenses[[#This Row],[Location]],Locations[[Location]:[BU]],2,0)</f>
        <v>Giza</v>
      </c>
    </row>
    <row r="47" spans="1:9" x14ac:dyDescent="0.25">
      <c r="A47" s="10">
        <v>42370</v>
      </c>
      <c r="B47" t="s">
        <v>1089</v>
      </c>
      <c r="C47" t="s">
        <v>1049</v>
      </c>
      <c r="D47" t="s">
        <v>1020</v>
      </c>
      <c r="E47" s="17">
        <v>1250</v>
      </c>
      <c r="F47" t="str">
        <f>VLOOKUP(Expenses[[#This Row],[Location]],Locations[[Location]:[BU]],5,0)</f>
        <v>Retail 01</v>
      </c>
      <c r="G47" t="str">
        <f>VLOOKUP(Expenses[[#This Row],[Department]],Departments[[Department]:[Code]],2,0)</f>
        <v>RTL</v>
      </c>
      <c r="H47" t="str">
        <f>VLOOKUP(Expenses[[#This Row],[Location]],Locations[[Location]:[BU]],3,0)</f>
        <v>G. Cairo</v>
      </c>
      <c r="I47" t="str">
        <f>VLOOKUP(Expenses[[#This Row],[Location]],Locations[[Location]:[BU]],2,0)</f>
        <v>Cairo</v>
      </c>
    </row>
    <row r="48" spans="1:9" x14ac:dyDescent="0.25">
      <c r="A48" s="10">
        <v>42370</v>
      </c>
      <c r="B48" t="s">
        <v>1089</v>
      </c>
      <c r="C48" t="s">
        <v>1044</v>
      </c>
      <c r="D48" t="s">
        <v>1020</v>
      </c>
      <c r="E48" s="17">
        <v>1250</v>
      </c>
      <c r="F48" t="str">
        <f>VLOOKUP(Expenses[[#This Row],[Location]],Locations[[Location]:[BU]],5,0)</f>
        <v>Retail 01</v>
      </c>
      <c r="G48" t="str">
        <f>VLOOKUP(Expenses[[#This Row],[Department]],Departments[[Department]:[Code]],2,0)</f>
        <v>RTL</v>
      </c>
      <c r="H48" t="str">
        <f>VLOOKUP(Expenses[[#This Row],[Location]],Locations[[Location]:[BU]],3,0)</f>
        <v>G. Cairo</v>
      </c>
      <c r="I48" t="str">
        <f>VLOOKUP(Expenses[[#This Row],[Location]],Locations[[Location]:[BU]],2,0)</f>
        <v>Cairo</v>
      </c>
    </row>
    <row r="49" spans="1:9" x14ac:dyDescent="0.25">
      <c r="A49" s="10">
        <v>42370</v>
      </c>
      <c r="B49" t="s">
        <v>1089</v>
      </c>
      <c r="C49" t="s">
        <v>1064</v>
      </c>
      <c r="D49" t="s">
        <v>1020</v>
      </c>
      <c r="E49" s="17">
        <v>1250</v>
      </c>
      <c r="F49" t="str">
        <f>VLOOKUP(Expenses[[#This Row],[Location]],Locations[[Location]:[BU]],5,0)</f>
        <v>Retail 01</v>
      </c>
      <c r="G49" t="str">
        <f>VLOOKUP(Expenses[[#This Row],[Department]],Departments[[Department]:[Code]],2,0)</f>
        <v>RTL</v>
      </c>
      <c r="H49" t="str">
        <f>VLOOKUP(Expenses[[#This Row],[Location]],Locations[[Location]:[BU]],3,0)</f>
        <v>G. Cairo</v>
      </c>
      <c r="I49" t="str">
        <f>VLOOKUP(Expenses[[#This Row],[Location]],Locations[[Location]:[BU]],2,0)</f>
        <v>Giza</v>
      </c>
    </row>
    <row r="50" spans="1:9" x14ac:dyDescent="0.25">
      <c r="A50" s="10">
        <v>42370</v>
      </c>
      <c r="B50" t="s">
        <v>1089</v>
      </c>
      <c r="C50" t="s">
        <v>1082</v>
      </c>
      <c r="D50" t="s">
        <v>1020</v>
      </c>
      <c r="E50" s="17">
        <v>1250</v>
      </c>
      <c r="F50" t="str">
        <f>VLOOKUP(Expenses[[#This Row],[Location]],Locations[[Location]:[BU]],5,0)</f>
        <v>Retail 02</v>
      </c>
      <c r="G50" t="str">
        <f>VLOOKUP(Expenses[[#This Row],[Department]],Departments[[Department]:[Code]],2,0)</f>
        <v>RTL</v>
      </c>
      <c r="H50" t="str">
        <f>VLOOKUP(Expenses[[#This Row],[Location]],Locations[[Location]:[BU]],3,0)</f>
        <v>G. Cairo</v>
      </c>
      <c r="I50" t="str">
        <f>VLOOKUP(Expenses[[#This Row],[Location]],Locations[[Location]:[BU]],2,0)</f>
        <v>Cairo</v>
      </c>
    </row>
    <row r="51" spans="1:9" x14ac:dyDescent="0.25">
      <c r="A51" s="10">
        <v>42370</v>
      </c>
      <c r="B51" t="s">
        <v>1089</v>
      </c>
      <c r="C51" t="s">
        <v>1078</v>
      </c>
      <c r="D51" t="s">
        <v>1020</v>
      </c>
      <c r="E51" s="17">
        <v>1250</v>
      </c>
      <c r="F51" t="str">
        <f>VLOOKUP(Expenses[[#This Row],[Location]],Locations[[Location]:[BU]],5,0)</f>
        <v>Retail 02</v>
      </c>
      <c r="G51" t="str">
        <f>VLOOKUP(Expenses[[#This Row],[Department]],Departments[[Department]:[Code]],2,0)</f>
        <v>RTL</v>
      </c>
      <c r="H51" t="str">
        <f>VLOOKUP(Expenses[[#This Row],[Location]],Locations[[Location]:[BU]],3,0)</f>
        <v>G. Cairo</v>
      </c>
      <c r="I51" t="str">
        <f>VLOOKUP(Expenses[[#This Row],[Location]],Locations[[Location]:[BU]],2,0)</f>
        <v>Cairo</v>
      </c>
    </row>
    <row r="52" spans="1:9" x14ac:dyDescent="0.25">
      <c r="A52" s="10">
        <v>42370</v>
      </c>
      <c r="B52" t="s">
        <v>1089</v>
      </c>
      <c r="C52" t="s">
        <v>1068</v>
      </c>
      <c r="D52" t="s">
        <v>1020</v>
      </c>
      <c r="E52" s="17">
        <v>1250</v>
      </c>
      <c r="F52" t="str">
        <f>VLOOKUP(Expenses[[#This Row],[Location]],Locations[[Location]:[BU]],5,0)</f>
        <v>Retail 02</v>
      </c>
      <c r="G52" t="str">
        <f>VLOOKUP(Expenses[[#This Row],[Department]],Departments[[Department]:[Code]],2,0)</f>
        <v>RTL</v>
      </c>
      <c r="H52" t="str">
        <f>VLOOKUP(Expenses[[#This Row],[Location]],Locations[[Location]:[BU]],3,0)</f>
        <v>Delta</v>
      </c>
      <c r="I52" t="str">
        <f>VLOOKUP(Expenses[[#This Row],[Location]],Locations[[Location]:[BU]],2,0)</f>
        <v>Gharbia</v>
      </c>
    </row>
    <row r="53" spans="1:9" x14ac:dyDescent="0.25">
      <c r="A53" s="10">
        <v>42370</v>
      </c>
      <c r="B53" t="s">
        <v>1089</v>
      </c>
      <c r="C53" t="s">
        <v>1060</v>
      </c>
      <c r="D53" t="s">
        <v>1020</v>
      </c>
      <c r="E53" s="17">
        <v>1250</v>
      </c>
      <c r="F53" t="str">
        <f>VLOOKUP(Expenses[[#This Row],[Location]],Locations[[Location]:[BU]],5,0)</f>
        <v>Retail 02</v>
      </c>
      <c r="G53" t="str">
        <f>VLOOKUP(Expenses[[#This Row],[Department]],Departments[[Department]:[Code]],2,0)</f>
        <v>RTL</v>
      </c>
      <c r="H53" t="str">
        <f>VLOOKUP(Expenses[[#This Row],[Location]],Locations[[Location]:[BU]],3,0)</f>
        <v>Alex</v>
      </c>
      <c r="I53" t="str">
        <f>VLOOKUP(Expenses[[#This Row],[Location]],Locations[[Location]:[BU]],2,0)</f>
        <v>Alex</v>
      </c>
    </row>
    <row r="54" spans="1:9" x14ac:dyDescent="0.25">
      <c r="A54" s="10">
        <v>42370</v>
      </c>
      <c r="B54" t="s">
        <v>1089</v>
      </c>
      <c r="C54" t="s">
        <v>1076</v>
      </c>
      <c r="D54" t="s">
        <v>1020</v>
      </c>
      <c r="E54" s="17">
        <v>1250</v>
      </c>
      <c r="F54" t="str">
        <f>VLOOKUP(Expenses[[#This Row],[Location]],Locations[[Location]:[BU]],5,0)</f>
        <v>Retail 02</v>
      </c>
      <c r="G54" t="str">
        <f>VLOOKUP(Expenses[[#This Row],[Department]],Departments[[Department]:[Code]],2,0)</f>
        <v>RTL</v>
      </c>
      <c r="H54" t="str">
        <f>VLOOKUP(Expenses[[#This Row],[Location]],Locations[[Location]:[BU]],3,0)</f>
        <v>G. Cairo</v>
      </c>
      <c r="I54" t="str">
        <f>VLOOKUP(Expenses[[#This Row],[Location]],Locations[[Location]:[BU]],2,0)</f>
        <v>Cairo</v>
      </c>
    </row>
    <row r="55" spans="1:9" x14ac:dyDescent="0.25">
      <c r="A55" s="10">
        <v>42370</v>
      </c>
      <c r="B55" t="s">
        <v>1089</v>
      </c>
      <c r="C55" t="s">
        <v>1067</v>
      </c>
      <c r="D55" t="s">
        <v>1020</v>
      </c>
      <c r="E55" s="17">
        <v>1250</v>
      </c>
      <c r="F55" t="str">
        <f>VLOOKUP(Expenses[[#This Row],[Location]],Locations[[Location]:[BU]],5,0)</f>
        <v>Retail 02</v>
      </c>
      <c r="G55" t="str">
        <f>VLOOKUP(Expenses[[#This Row],[Department]],Departments[[Department]:[Code]],2,0)</f>
        <v>RTL</v>
      </c>
      <c r="H55" t="str">
        <f>VLOOKUP(Expenses[[#This Row],[Location]],Locations[[Location]:[BU]],3,0)</f>
        <v>Alex</v>
      </c>
      <c r="I55" t="str">
        <f>VLOOKUP(Expenses[[#This Row],[Location]],Locations[[Location]:[BU]],2,0)</f>
        <v>Alex</v>
      </c>
    </row>
    <row r="56" spans="1:9" x14ac:dyDescent="0.25">
      <c r="A56" s="10">
        <v>42370</v>
      </c>
      <c r="B56" t="s">
        <v>1089</v>
      </c>
      <c r="C56" t="s">
        <v>1052</v>
      </c>
      <c r="D56" t="s">
        <v>1020</v>
      </c>
      <c r="E56" s="17">
        <v>1250</v>
      </c>
      <c r="F56" t="str">
        <f>VLOOKUP(Expenses[[#This Row],[Location]],Locations[[Location]:[BU]],5,0)</f>
        <v>Distribution</v>
      </c>
      <c r="G56" t="str">
        <f>VLOOKUP(Expenses[[#This Row],[Department]],Departments[[Department]:[Code]],2,0)</f>
        <v>RTL</v>
      </c>
      <c r="H56" t="str">
        <f>VLOOKUP(Expenses[[#This Row],[Location]],Locations[[Location]:[BU]],3,0)</f>
        <v>Alex</v>
      </c>
      <c r="I56" t="str">
        <f>VLOOKUP(Expenses[[#This Row],[Location]],Locations[[Location]:[BU]],2,0)</f>
        <v>Alex</v>
      </c>
    </row>
    <row r="57" spans="1:9" x14ac:dyDescent="0.25">
      <c r="A57" s="10">
        <v>42370</v>
      </c>
      <c r="B57" t="s">
        <v>1089</v>
      </c>
      <c r="C57" t="s">
        <v>1084</v>
      </c>
      <c r="D57" t="s">
        <v>1020</v>
      </c>
      <c r="E57" s="17">
        <v>1250</v>
      </c>
      <c r="F57" t="str">
        <f>VLOOKUP(Expenses[[#This Row],[Location]],Locations[[Location]:[BU]],5,0)</f>
        <v>Retail 03</v>
      </c>
      <c r="G57" t="str">
        <f>VLOOKUP(Expenses[[#This Row],[Department]],Departments[[Department]:[Code]],2,0)</f>
        <v>RTL</v>
      </c>
      <c r="H57" t="str">
        <f>VLOOKUP(Expenses[[#This Row],[Location]],Locations[[Location]:[BU]],3,0)</f>
        <v>G. Cairo</v>
      </c>
      <c r="I57" t="str">
        <f>VLOOKUP(Expenses[[#This Row],[Location]],Locations[[Location]:[BU]],2,0)</f>
        <v>Cairo</v>
      </c>
    </row>
    <row r="58" spans="1:9" x14ac:dyDescent="0.25">
      <c r="A58" s="10">
        <v>42370</v>
      </c>
      <c r="B58" t="s">
        <v>1089</v>
      </c>
      <c r="C58" t="s">
        <v>1075</v>
      </c>
      <c r="D58" t="s">
        <v>1020</v>
      </c>
      <c r="E58" s="17">
        <v>1250</v>
      </c>
      <c r="F58" t="str">
        <f>VLOOKUP(Expenses[[#This Row],[Location]],Locations[[Location]:[BU]],5,0)</f>
        <v>Distribution</v>
      </c>
      <c r="G58" t="str">
        <f>VLOOKUP(Expenses[[#This Row],[Department]],Departments[[Department]:[Code]],2,0)</f>
        <v>RTL</v>
      </c>
      <c r="H58" t="str">
        <f>VLOOKUP(Expenses[[#This Row],[Location]],Locations[[Location]:[BU]],3,0)</f>
        <v>U. Egypt</v>
      </c>
      <c r="I58" t="str">
        <f>VLOOKUP(Expenses[[#This Row],[Location]],Locations[[Location]:[BU]],2,0)</f>
        <v>Assuit</v>
      </c>
    </row>
    <row r="59" spans="1:9" x14ac:dyDescent="0.25">
      <c r="A59" s="10">
        <v>42370</v>
      </c>
      <c r="B59" t="s">
        <v>1089</v>
      </c>
      <c r="C59" t="s">
        <v>1080</v>
      </c>
      <c r="D59" t="s">
        <v>1020</v>
      </c>
      <c r="E59" s="17">
        <v>1250</v>
      </c>
      <c r="F59" t="str">
        <f>VLOOKUP(Expenses[[#This Row],[Location]],Locations[[Location]:[BU]],5,0)</f>
        <v>Distribution</v>
      </c>
      <c r="G59" t="str">
        <f>VLOOKUP(Expenses[[#This Row],[Department]],Departments[[Department]:[Code]],2,0)</f>
        <v>RTL</v>
      </c>
      <c r="H59" t="str">
        <f>VLOOKUP(Expenses[[#This Row],[Location]],Locations[[Location]:[BU]],3,0)</f>
        <v>G. Cairo</v>
      </c>
      <c r="I59" t="str">
        <f>VLOOKUP(Expenses[[#This Row],[Location]],Locations[[Location]:[BU]],2,0)</f>
        <v>Giza</v>
      </c>
    </row>
    <row r="60" spans="1:9" x14ac:dyDescent="0.25">
      <c r="A60" s="10">
        <v>42370</v>
      </c>
      <c r="B60" t="s">
        <v>1089</v>
      </c>
      <c r="C60" t="s">
        <v>1070</v>
      </c>
      <c r="D60" t="s">
        <v>1020</v>
      </c>
      <c r="E60" s="17">
        <v>1250</v>
      </c>
      <c r="F60" t="str">
        <f>VLOOKUP(Expenses[[#This Row],[Location]],Locations[[Location]:[BU]],5,0)</f>
        <v>Retail 03</v>
      </c>
      <c r="G60" t="str">
        <f>VLOOKUP(Expenses[[#This Row],[Department]],Departments[[Department]:[Code]],2,0)</f>
        <v>RTL</v>
      </c>
      <c r="H60" t="str">
        <f>VLOOKUP(Expenses[[#This Row],[Location]],Locations[[Location]:[BU]],3,0)</f>
        <v>Alex</v>
      </c>
      <c r="I60" t="str">
        <f>VLOOKUP(Expenses[[#This Row],[Location]],Locations[[Location]:[BU]],2,0)</f>
        <v>Marasa Matrouh</v>
      </c>
    </row>
    <row r="61" spans="1:9" x14ac:dyDescent="0.25">
      <c r="A61" s="10">
        <v>42370</v>
      </c>
      <c r="B61" t="s">
        <v>1089</v>
      </c>
      <c r="C61" t="s">
        <v>1047</v>
      </c>
      <c r="D61" t="s">
        <v>1020</v>
      </c>
      <c r="E61" s="17">
        <v>1250</v>
      </c>
      <c r="F61" t="str">
        <f>VLOOKUP(Expenses[[#This Row],[Location]],Locations[[Location]:[BU]],5,0)</f>
        <v>Retail 03</v>
      </c>
      <c r="G61" t="str">
        <f>VLOOKUP(Expenses[[#This Row],[Department]],Departments[[Department]:[Code]],2,0)</f>
        <v>RTL</v>
      </c>
      <c r="H61" t="str">
        <f>VLOOKUP(Expenses[[#This Row],[Location]],Locations[[Location]:[BU]],3,0)</f>
        <v>G. Cairo</v>
      </c>
      <c r="I61" t="str">
        <f>VLOOKUP(Expenses[[#This Row],[Location]],Locations[[Location]:[BU]],2,0)</f>
        <v>Giza</v>
      </c>
    </row>
    <row r="62" spans="1:9" x14ac:dyDescent="0.25">
      <c r="A62" s="10">
        <v>42370</v>
      </c>
      <c r="B62" t="s">
        <v>1089</v>
      </c>
      <c r="C62" t="s">
        <v>1058</v>
      </c>
      <c r="D62" t="s">
        <v>1020</v>
      </c>
      <c r="E62" s="17">
        <v>1250</v>
      </c>
      <c r="F62" t="str">
        <f>VLOOKUP(Expenses[[#This Row],[Location]],Locations[[Location]:[BU]],5,0)</f>
        <v>Retail 03</v>
      </c>
      <c r="G62" t="str">
        <f>VLOOKUP(Expenses[[#This Row],[Department]],Departments[[Department]:[Code]],2,0)</f>
        <v>RTL</v>
      </c>
      <c r="H62" t="str">
        <f>VLOOKUP(Expenses[[#This Row],[Location]],Locations[[Location]:[BU]],3,0)</f>
        <v>G. Cairo</v>
      </c>
      <c r="I62" t="str">
        <f>VLOOKUP(Expenses[[#This Row],[Location]],Locations[[Location]:[BU]],2,0)</f>
        <v>Cairo</v>
      </c>
    </row>
    <row r="63" spans="1:9" x14ac:dyDescent="0.25">
      <c r="A63" s="10">
        <v>42370</v>
      </c>
      <c r="B63" t="s">
        <v>1089</v>
      </c>
      <c r="C63" t="s">
        <v>1072</v>
      </c>
      <c r="D63" t="s">
        <v>1020</v>
      </c>
      <c r="E63" s="17">
        <v>1250</v>
      </c>
      <c r="F63" t="str">
        <f>VLOOKUP(Expenses[[#This Row],[Location]],Locations[[Location]:[BU]],5,0)</f>
        <v>Retail 03</v>
      </c>
      <c r="G63" t="str">
        <f>VLOOKUP(Expenses[[#This Row],[Department]],Departments[[Department]:[Code]],2,0)</f>
        <v>RTL</v>
      </c>
      <c r="H63" t="str">
        <f>VLOOKUP(Expenses[[#This Row],[Location]],Locations[[Location]:[BU]],3,0)</f>
        <v>Alex</v>
      </c>
      <c r="I63" t="str">
        <f>VLOOKUP(Expenses[[#This Row],[Location]],Locations[[Location]:[BU]],2,0)</f>
        <v>Alex</v>
      </c>
    </row>
    <row r="64" spans="1:9" x14ac:dyDescent="0.25">
      <c r="A64" s="10">
        <v>42370</v>
      </c>
      <c r="B64" t="s">
        <v>1089</v>
      </c>
      <c r="C64" t="s">
        <v>1071</v>
      </c>
      <c r="D64" t="s">
        <v>1020</v>
      </c>
      <c r="E64" s="17">
        <v>1250</v>
      </c>
      <c r="F64" t="str">
        <f>VLOOKUP(Expenses[[#This Row],[Location]],Locations[[Location]:[BU]],5,0)</f>
        <v>Retail 03</v>
      </c>
      <c r="G64" t="str">
        <f>VLOOKUP(Expenses[[#This Row],[Department]],Departments[[Department]:[Code]],2,0)</f>
        <v>RTL</v>
      </c>
      <c r="H64" t="str">
        <f>VLOOKUP(Expenses[[#This Row],[Location]],Locations[[Location]:[BU]],3,0)</f>
        <v>G. Cairo</v>
      </c>
      <c r="I64" t="str">
        <f>VLOOKUP(Expenses[[#This Row],[Location]],Locations[[Location]:[BU]],2,0)</f>
        <v>Giza</v>
      </c>
    </row>
    <row r="65" spans="1:9" x14ac:dyDescent="0.25">
      <c r="A65" s="10">
        <v>42370</v>
      </c>
      <c r="B65" t="s">
        <v>1089</v>
      </c>
      <c r="C65" t="s">
        <v>1065</v>
      </c>
      <c r="D65" t="s">
        <v>1020</v>
      </c>
      <c r="E65" s="17">
        <v>1250</v>
      </c>
      <c r="F65" t="str">
        <f>VLOOKUP(Expenses[[#This Row],[Location]],Locations[[Location]:[BU]],5,0)</f>
        <v>Distribution</v>
      </c>
      <c r="G65" t="str">
        <f>VLOOKUP(Expenses[[#This Row],[Department]],Departments[[Department]:[Code]],2,0)</f>
        <v>RTL</v>
      </c>
      <c r="H65" t="str">
        <f>VLOOKUP(Expenses[[#This Row],[Location]],Locations[[Location]:[BU]],3,0)</f>
        <v>Delta</v>
      </c>
      <c r="I65" t="str">
        <f>VLOOKUP(Expenses[[#This Row],[Location]],Locations[[Location]:[BU]],2,0)</f>
        <v>Gharbia</v>
      </c>
    </row>
    <row r="66" spans="1:9" x14ac:dyDescent="0.25">
      <c r="A66" s="10">
        <v>42370</v>
      </c>
      <c r="B66" t="s">
        <v>1088</v>
      </c>
      <c r="C66" t="s">
        <v>1081</v>
      </c>
      <c r="D66" t="s">
        <v>1020</v>
      </c>
      <c r="E66" s="17">
        <v>673.90000000000009</v>
      </c>
      <c r="F66" t="str">
        <f>VLOOKUP(Expenses[[#This Row],[Location]],Locations[[Location]:[BU]],5,0)</f>
        <v>Retail 01</v>
      </c>
      <c r="G66" t="str">
        <f>VLOOKUP(Expenses[[#This Row],[Department]],Departments[[Department]:[Code]],2,0)</f>
        <v>RTL</v>
      </c>
      <c r="H66" t="str">
        <f>VLOOKUP(Expenses[[#This Row],[Location]],Locations[[Location]:[BU]],3,0)</f>
        <v>G. Cairo</v>
      </c>
      <c r="I66" t="str">
        <f>VLOOKUP(Expenses[[#This Row],[Location]],Locations[[Location]:[BU]],2,0)</f>
        <v>Giza</v>
      </c>
    </row>
    <row r="67" spans="1:9" x14ac:dyDescent="0.25">
      <c r="A67" s="10">
        <v>42370</v>
      </c>
      <c r="B67" t="s">
        <v>1088</v>
      </c>
      <c r="C67" t="s">
        <v>1079</v>
      </c>
      <c r="D67" t="s">
        <v>1020</v>
      </c>
      <c r="E67" s="17">
        <v>708</v>
      </c>
      <c r="F67" t="str">
        <f>VLOOKUP(Expenses[[#This Row],[Location]],Locations[[Location]:[BU]],5,0)</f>
        <v>Retail 01</v>
      </c>
      <c r="G67" t="str">
        <f>VLOOKUP(Expenses[[#This Row],[Department]],Departments[[Department]:[Code]],2,0)</f>
        <v>RTL</v>
      </c>
      <c r="H67" t="str">
        <f>VLOOKUP(Expenses[[#This Row],[Location]],Locations[[Location]:[BU]],3,0)</f>
        <v>G. Cairo</v>
      </c>
      <c r="I67" t="str">
        <f>VLOOKUP(Expenses[[#This Row],[Location]],Locations[[Location]:[BU]],2,0)</f>
        <v>Giza</v>
      </c>
    </row>
    <row r="68" spans="1:9" x14ac:dyDescent="0.25">
      <c r="A68" s="10">
        <v>42370</v>
      </c>
      <c r="B68" t="s">
        <v>1088</v>
      </c>
      <c r="C68" t="s">
        <v>1050</v>
      </c>
      <c r="D68" t="s">
        <v>1020</v>
      </c>
      <c r="E68" s="17">
        <v>680.80000000000007</v>
      </c>
      <c r="F68" t="str">
        <f>VLOOKUP(Expenses[[#This Row],[Location]],Locations[[Location]:[BU]],5,0)</f>
        <v>Retail 01</v>
      </c>
      <c r="G68" t="str">
        <f>VLOOKUP(Expenses[[#This Row],[Department]],Departments[[Department]:[Code]],2,0)</f>
        <v>RTL</v>
      </c>
      <c r="H68" t="str">
        <f>VLOOKUP(Expenses[[#This Row],[Location]],Locations[[Location]:[BU]],3,0)</f>
        <v>Alex</v>
      </c>
      <c r="I68" t="str">
        <f>VLOOKUP(Expenses[[#This Row],[Location]],Locations[[Location]:[BU]],2,0)</f>
        <v>Alex</v>
      </c>
    </row>
    <row r="69" spans="1:9" x14ac:dyDescent="0.25">
      <c r="A69" s="10">
        <v>42370</v>
      </c>
      <c r="B69" t="s">
        <v>1088</v>
      </c>
      <c r="C69" t="s">
        <v>1053</v>
      </c>
      <c r="D69" t="s">
        <v>1020</v>
      </c>
      <c r="E69" s="17">
        <v>717.40000000000009</v>
      </c>
      <c r="F69" t="str">
        <f>VLOOKUP(Expenses[[#This Row],[Location]],Locations[[Location]:[BU]],5,0)</f>
        <v>Retail 01</v>
      </c>
      <c r="G69" t="str">
        <f>VLOOKUP(Expenses[[#This Row],[Department]],Departments[[Department]:[Code]],2,0)</f>
        <v>RTL</v>
      </c>
      <c r="H69" t="str">
        <f>VLOOKUP(Expenses[[#This Row],[Location]],Locations[[Location]:[BU]],3,0)</f>
        <v>G. Cairo</v>
      </c>
      <c r="I69" t="str">
        <f>VLOOKUP(Expenses[[#This Row],[Location]],Locations[[Location]:[BU]],2,0)</f>
        <v>Giza</v>
      </c>
    </row>
    <row r="70" spans="1:9" x14ac:dyDescent="0.25">
      <c r="A70" s="10">
        <v>42370</v>
      </c>
      <c r="B70" t="s">
        <v>1088</v>
      </c>
      <c r="C70" t="s">
        <v>1046</v>
      </c>
      <c r="D70" t="s">
        <v>1020</v>
      </c>
      <c r="E70" s="17">
        <v>585.70000000000005</v>
      </c>
      <c r="F70" t="str">
        <f>VLOOKUP(Expenses[[#This Row],[Location]],Locations[[Location]:[BU]],5,0)</f>
        <v>Distribution</v>
      </c>
      <c r="G70" t="str">
        <f>VLOOKUP(Expenses[[#This Row],[Department]],Departments[[Department]:[Code]],2,0)</f>
        <v>RTL</v>
      </c>
      <c r="H70" t="str">
        <f>VLOOKUP(Expenses[[#This Row],[Location]],Locations[[Location]:[BU]],3,0)</f>
        <v>G. Cairo</v>
      </c>
      <c r="I70" t="str">
        <f>VLOOKUP(Expenses[[#This Row],[Location]],Locations[[Location]:[BU]],2,0)</f>
        <v>Giza</v>
      </c>
    </row>
    <row r="71" spans="1:9" x14ac:dyDescent="0.25">
      <c r="A71" s="10">
        <v>42370</v>
      </c>
      <c r="B71" t="s">
        <v>1088</v>
      </c>
      <c r="C71" t="s">
        <v>1049</v>
      </c>
      <c r="D71" t="s">
        <v>1020</v>
      </c>
      <c r="E71" s="17">
        <v>882.1</v>
      </c>
      <c r="F71" t="str">
        <f>VLOOKUP(Expenses[[#This Row],[Location]],Locations[[Location]:[BU]],5,0)</f>
        <v>Retail 01</v>
      </c>
      <c r="G71" t="str">
        <f>VLOOKUP(Expenses[[#This Row],[Department]],Departments[[Department]:[Code]],2,0)</f>
        <v>RTL</v>
      </c>
      <c r="H71" t="str">
        <f>VLOOKUP(Expenses[[#This Row],[Location]],Locations[[Location]:[BU]],3,0)</f>
        <v>G. Cairo</v>
      </c>
      <c r="I71" t="str">
        <f>VLOOKUP(Expenses[[#This Row],[Location]],Locations[[Location]:[BU]],2,0)</f>
        <v>Cairo</v>
      </c>
    </row>
    <row r="72" spans="1:9" x14ac:dyDescent="0.25">
      <c r="A72" s="10">
        <v>42370</v>
      </c>
      <c r="B72" t="s">
        <v>1088</v>
      </c>
      <c r="C72" t="s">
        <v>1044</v>
      </c>
      <c r="D72" t="s">
        <v>1020</v>
      </c>
      <c r="E72" s="17">
        <v>1088.2</v>
      </c>
      <c r="F72" t="str">
        <f>VLOOKUP(Expenses[[#This Row],[Location]],Locations[[Location]:[BU]],5,0)</f>
        <v>Retail 01</v>
      </c>
      <c r="G72" t="str">
        <f>VLOOKUP(Expenses[[#This Row],[Department]],Departments[[Department]:[Code]],2,0)</f>
        <v>RTL</v>
      </c>
      <c r="H72" t="str">
        <f>VLOOKUP(Expenses[[#This Row],[Location]],Locations[[Location]:[BU]],3,0)</f>
        <v>G. Cairo</v>
      </c>
      <c r="I72" t="str">
        <f>VLOOKUP(Expenses[[#This Row],[Location]],Locations[[Location]:[BU]],2,0)</f>
        <v>Cairo</v>
      </c>
    </row>
    <row r="73" spans="1:9" x14ac:dyDescent="0.25">
      <c r="A73" s="10">
        <v>42370</v>
      </c>
      <c r="B73" t="s">
        <v>1088</v>
      </c>
      <c r="C73" t="s">
        <v>1064</v>
      </c>
      <c r="D73" t="s">
        <v>1020</v>
      </c>
      <c r="E73" s="17">
        <v>1217.4000000000001</v>
      </c>
      <c r="F73" t="str">
        <f>VLOOKUP(Expenses[[#This Row],[Location]],Locations[[Location]:[BU]],5,0)</f>
        <v>Retail 01</v>
      </c>
      <c r="G73" t="str">
        <f>VLOOKUP(Expenses[[#This Row],[Department]],Departments[[Department]:[Code]],2,0)</f>
        <v>RTL</v>
      </c>
      <c r="H73" t="str">
        <f>VLOOKUP(Expenses[[#This Row],[Location]],Locations[[Location]:[BU]],3,0)</f>
        <v>G. Cairo</v>
      </c>
      <c r="I73" t="str">
        <f>VLOOKUP(Expenses[[#This Row],[Location]],Locations[[Location]:[BU]],2,0)</f>
        <v>Giza</v>
      </c>
    </row>
    <row r="74" spans="1:9" x14ac:dyDescent="0.25">
      <c r="A74" s="10">
        <v>42370</v>
      </c>
      <c r="B74" t="s">
        <v>1088</v>
      </c>
      <c r="C74" t="s">
        <v>1082</v>
      </c>
      <c r="D74" t="s">
        <v>1020</v>
      </c>
      <c r="E74" s="17">
        <v>1206.1000000000001</v>
      </c>
      <c r="F74" t="str">
        <f>VLOOKUP(Expenses[[#This Row],[Location]],Locations[[Location]:[BU]],5,0)</f>
        <v>Retail 02</v>
      </c>
      <c r="G74" t="str">
        <f>VLOOKUP(Expenses[[#This Row],[Department]],Departments[[Department]:[Code]],2,0)</f>
        <v>RTL</v>
      </c>
      <c r="H74" t="str">
        <f>VLOOKUP(Expenses[[#This Row],[Location]],Locations[[Location]:[BU]],3,0)</f>
        <v>G. Cairo</v>
      </c>
      <c r="I74" t="str">
        <f>VLOOKUP(Expenses[[#This Row],[Location]],Locations[[Location]:[BU]],2,0)</f>
        <v>Cairo</v>
      </c>
    </row>
    <row r="75" spans="1:9" x14ac:dyDescent="0.25">
      <c r="A75" s="10">
        <v>42370</v>
      </c>
      <c r="B75" t="s">
        <v>1088</v>
      </c>
      <c r="C75" t="s">
        <v>1078</v>
      </c>
      <c r="D75" t="s">
        <v>1020</v>
      </c>
      <c r="E75" s="17">
        <v>1238</v>
      </c>
      <c r="F75" t="str">
        <f>VLOOKUP(Expenses[[#This Row],[Location]],Locations[[Location]:[BU]],5,0)</f>
        <v>Retail 02</v>
      </c>
      <c r="G75" t="str">
        <f>VLOOKUP(Expenses[[#This Row],[Department]],Departments[[Department]:[Code]],2,0)</f>
        <v>RTL</v>
      </c>
      <c r="H75" t="str">
        <f>VLOOKUP(Expenses[[#This Row],[Location]],Locations[[Location]:[BU]],3,0)</f>
        <v>G. Cairo</v>
      </c>
      <c r="I75" t="str">
        <f>VLOOKUP(Expenses[[#This Row],[Location]],Locations[[Location]:[BU]],2,0)</f>
        <v>Cairo</v>
      </c>
    </row>
    <row r="76" spans="1:9" x14ac:dyDescent="0.25">
      <c r="A76" s="10">
        <v>42370</v>
      </c>
      <c r="B76" t="s">
        <v>1088</v>
      </c>
      <c r="C76" t="s">
        <v>1068</v>
      </c>
      <c r="D76" t="s">
        <v>1020</v>
      </c>
      <c r="E76" s="17">
        <v>649.1</v>
      </c>
      <c r="F76" t="str">
        <f>VLOOKUP(Expenses[[#This Row],[Location]],Locations[[Location]:[BU]],5,0)</f>
        <v>Retail 02</v>
      </c>
      <c r="G76" t="str">
        <f>VLOOKUP(Expenses[[#This Row],[Department]],Departments[[Department]:[Code]],2,0)</f>
        <v>RTL</v>
      </c>
      <c r="H76" t="str">
        <f>VLOOKUP(Expenses[[#This Row],[Location]],Locations[[Location]:[BU]],3,0)</f>
        <v>Delta</v>
      </c>
      <c r="I76" t="str">
        <f>VLOOKUP(Expenses[[#This Row],[Location]],Locations[[Location]:[BU]],2,0)</f>
        <v>Gharbia</v>
      </c>
    </row>
    <row r="77" spans="1:9" x14ac:dyDescent="0.25">
      <c r="A77" s="10">
        <v>42370</v>
      </c>
      <c r="B77" t="s">
        <v>1088</v>
      </c>
      <c r="C77" t="s">
        <v>1060</v>
      </c>
      <c r="D77" t="s">
        <v>1020</v>
      </c>
      <c r="E77" s="17">
        <v>512.20000000000005</v>
      </c>
      <c r="F77" t="str">
        <f>VLOOKUP(Expenses[[#This Row],[Location]],Locations[[Location]:[BU]],5,0)</f>
        <v>Retail 02</v>
      </c>
      <c r="G77" t="str">
        <f>VLOOKUP(Expenses[[#This Row],[Department]],Departments[[Department]:[Code]],2,0)</f>
        <v>RTL</v>
      </c>
      <c r="H77" t="str">
        <f>VLOOKUP(Expenses[[#This Row],[Location]],Locations[[Location]:[BU]],3,0)</f>
        <v>Alex</v>
      </c>
      <c r="I77" t="str">
        <f>VLOOKUP(Expenses[[#This Row],[Location]],Locations[[Location]:[BU]],2,0)</f>
        <v>Alex</v>
      </c>
    </row>
    <row r="78" spans="1:9" x14ac:dyDescent="0.25">
      <c r="A78" s="10">
        <v>42370</v>
      </c>
      <c r="B78" t="s">
        <v>1088</v>
      </c>
      <c r="C78" t="s">
        <v>1076</v>
      </c>
      <c r="D78" t="s">
        <v>1020</v>
      </c>
      <c r="E78" s="17">
        <v>968</v>
      </c>
      <c r="F78" t="str">
        <f>VLOOKUP(Expenses[[#This Row],[Location]],Locations[[Location]:[BU]],5,0)</f>
        <v>Retail 02</v>
      </c>
      <c r="G78" t="str">
        <f>VLOOKUP(Expenses[[#This Row],[Department]],Departments[[Department]:[Code]],2,0)</f>
        <v>RTL</v>
      </c>
      <c r="H78" t="str">
        <f>VLOOKUP(Expenses[[#This Row],[Location]],Locations[[Location]:[BU]],3,0)</f>
        <v>G. Cairo</v>
      </c>
      <c r="I78" t="str">
        <f>VLOOKUP(Expenses[[#This Row],[Location]],Locations[[Location]:[BU]],2,0)</f>
        <v>Cairo</v>
      </c>
    </row>
    <row r="79" spans="1:9" x14ac:dyDescent="0.25">
      <c r="A79" s="10">
        <v>42370</v>
      </c>
      <c r="B79" t="s">
        <v>1088</v>
      </c>
      <c r="C79" t="s">
        <v>1067</v>
      </c>
      <c r="D79" t="s">
        <v>1020</v>
      </c>
      <c r="E79" s="17">
        <v>1072.4000000000001</v>
      </c>
      <c r="F79" t="str">
        <f>VLOOKUP(Expenses[[#This Row],[Location]],Locations[[Location]:[BU]],5,0)</f>
        <v>Retail 02</v>
      </c>
      <c r="G79" t="str">
        <f>VLOOKUP(Expenses[[#This Row],[Department]],Departments[[Department]:[Code]],2,0)</f>
        <v>RTL</v>
      </c>
      <c r="H79" t="str">
        <f>VLOOKUP(Expenses[[#This Row],[Location]],Locations[[Location]:[BU]],3,0)</f>
        <v>Alex</v>
      </c>
      <c r="I79" t="str">
        <f>VLOOKUP(Expenses[[#This Row],[Location]],Locations[[Location]:[BU]],2,0)</f>
        <v>Alex</v>
      </c>
    </row>
    <row r="80" spans="1:9" x14ac:dyDescent="0.25">
      <c r="A80" s="10">
        <v>42370</v>
      </c>
      <c r="B80" t="s">
        <v>1088</v>
      </c>
      <c r="C80" t="s">
        <v>1052</v>
      </c>
      <c r="D80" t="s">
        <v>1020</v>
      </c>
      <c r="E80" s="17">
        <v>957</v>
      </c>
      <c r="F80" t="str">
        <f>VLOOKUP(Expenses[[#This Row],[Location]],Locations[[Location]:[BU]],5,0)</f>
        <v>Distribution</v>
      </c>
      <c r="G80" t="str">
        <f>VLOOKUP(Expenses[[#This Row],[Department]],Departments[[Department]:[Code]],2,0)</f>
        <v>RTL</v>
      </c>
      <c r="H80" t="str">
        <f>VLOOKUP(Expenses[[#This Row],[Location]],Locations[[Location]:[BU]],3,0)</f>
        <v>Alex</v>
      </c>
      <c r="I80" t="str">
        <f>VLOOKUP(Expenses[[#This Row],[Location]],Locations[[Location]:[BU]],2,0)</f>
        <v>Alex</v>
      </c>
    </row>
    <row r="81" spans="1:9" x14ac:dyDescent="0.25">
      <c r="A81" s="10">
        <v>42370</v>
      </c>
      <c r="B81" t="s">
        <v>1088</v>
      </c>
      <c r="C81" t="s">
        <v>1084</v>
      </c>
      <c r="D81" t="s">
        <v>1020</v>
      </c>
      <c r="E81" s="17">
        <v>564.5</v>
      </c>
      <c r="F81" t="str">
        <f>VLOOKUP(Expenses[[#This Row],[Location]],Locations[[Location]:[BU]],5,0)</f>
        <v>Retail 03</v>
      </c>
      <c r="G81" t="str">
        <f>VLOOKUP(Expenses[[#This Row],[Department]],Departments[[Department]:[Code]],2,0)</f>
        <v>RTL</v>
      </c>
      <c r="H81" t="str">
        <f>VLOOKUP(Expenses[[#This Row],[Location]],Locations[[Location]:[BU]],3,0)</f>
        <v>G. Cairo</v>
      </c>
      <c r="I81" t="str">
        <f>VLOOKUP(Expenses[[#This Row],[Location]],Locations[[Location]:[BU]],2,0)</f>
        <v>Cairo</v>
      </c>
    </row>
    <row r="82" spans="1:9" x14ac:dyDescent="0.25">
      <c r="A82" s="10">
        <v>42370</v>
      </c>
      <c r="B82" t="s">
        <v>1088</v>
      </c>
      <c r="C82" t="s">
        <v>1075</v>
      </c>
      <c r="D82" t="s">
        <v>1020</v>
      </c>
      <c r="E82" s="17">
        <v>1023.1</v>
      </c>
      <c r="F82" t="str">
        <f>VLOOKUP(Expenses[[#This Row],[Location]],Locations[[Location]:[BU]],5,0)</f>
        <v>Distribution</v>
      </c>
      <c r="G82" t="str">
        <f>VLOOKUP(Expenses[[#This Row],[Department]],Departments[[Department]:[Code]],2,0)</f>
        <v>RTL</v>
      </c>
      <c r="H82" t="str">
        <f>VLOOKUP(Expenses[[#This Row],[Location]],Locations[[Location]:[BU]],3,0)</f>
        <v>U. Egypt</v>
      </c>
      <c r="I82" t="str">
        <f>VLOOKUP(Expenses[[#This Row],[Location]],Locations[[Location]:[BU]],2,0)</f>
        <v>Assuit</v>
      </c>
    </row>
    <row r="83" spans="1:9" x14ac:dyDescent="0.25">
      <c r="A83" s="10">
        <v>42370</v>
      </c>
      <c r="B83" t="s">
        <v>1088</v>
      </c>
      <c r="C83" t="s">
        <v>1080</v>
      </c>
      <c r="D83" t="s">
        <v>1020</v>
      </c>
      <c r="E83" s="17">
        <v>1171.3</v>
      </c>
      <c r="F83" t="str">
        <f>VLOOKUP(Expenses[[#This Row],[Location]],Locations[[Location]:[BU]],5,0)</f>
        <v>Distribution</v>
      </c>
      <c r="G83" t="str">
        <f>VLOOKUP(Expenses[[#This Row],[Department]],Departments[[Department]:[Code]],2,0)</f>
        <v>RTL</v>
      </c>
      <c r="H83" t="str">
        <f>VLOOKUP(Expenses[[#This Row],[Location]],Locations[[Location]:[BU]],3,0)</f>
        <v>G. Cairo</v>
      </c>
      <c r="I83" t="str">
        <f>VLOOKUP(Expenses[[#This Row],[Location]],Locations[[Location]:[BU]],2,0)</f>
        <v>Giza</v>
      </c>
    </row>
    <row r="84" spans="1:9" x14ac:dyDescent="0.25">
      <c r="A84" s="10">
        <v>42370</v>
      </c>
      <c r="B84" t="s">
        <v>1088</v>
      </c>
      <c r="C84" t="s">
        <v>1070</v>
      </c>
      <c r="D84" t="s">
        <v>1020</v>
      </c>
      <c r="E84" s="17">
        <v>1224.7</v>
      </c>
      <c r="F84" t="str">
        <f>VLOOKUP(Expenses[[#This Row],[Location]],Locations[[Location]:[BU]],5,0)</f>
        <v>Retail 03</v>
      </c>
      <c r="G84" t="str">
        <f>VLOOKUP(Expenses[[#This Row],[Department]],Departments[[Department]:[Code]],2,0)</f>
        <v>RTL</v>
      </c>
      <c r="H84" t="str">
        <f>VLOOKUP(Expenses[[#This Row],[Location]],Locations[[Location]:[BU]],3,0)</f>
        <v>Alex</v>
      </c>
      <c r="I84" t="str">
        <f>VLOOKUP(Expenses[[#This Row],[Location]],Locations[[Location]:[BU]],2,0)</f>
        <v>Marasa Matrouh</v>
      </c>
    </row>
    <row r="85" spans="1:9" x14ac:dyDescent="0.25">
      <c r="A85" s="10">
        <v>42370</v>
      </c>
      <c r="B85" t="s">
        <v>1088</v>
      </c>
      <c r="C85" t="s">
        <v>1047</v>
      </c>
      <c r="D85" t="s">
        <v>1020</v>
      </c>
      <c r="E85" s="17">
        <v>842.7</v>
      </c>
      <c r="F85" t="str">
        <f>VLOOKUP(Expenses[[#This Row],[Location]],Locations[[Location]:[BU]],5,0)</f>
        <v>Retail 03</v>
      </c>
      <c r="G85" t="str">
        <f>VLOOKUP(Expenses[[#This Row],[Department]],Departments[[Department]:[Code]],2,0)</f>
        <v>RTL</v>
      </c>
      <c r="H85" t="str">
        <f>VLOOKUP(Expenses[[#This Row],[Location]],Locations[[Location]:[BU]],3,0)</f>
        <v>G. Cairo</v>
      </c>
      <c r="I85" t="str">
        <f>VLOOKUP(Expenses[[#This Row],[Location]],Locations[[Location]:[BU]],2,0)</f>
        <v>Giza</v>
      </c>
    </row>
    <row r="86" spans="1:9" x14ac:dyDescent="0.25">
      <c r="A86" s="10">
        <v>42370</v>
      </c>
      <c r="B86" t="s">
        <v>1088</v>
      </c>
      <c r="C86" t="s">
        <v>1058</v>
      </c>
      <c r="D86" t="s">
        <v>1020</v>
      </c>
      <c r="E86" s="17">
        <v>679.7</v>
      </c>
      <c r="F86" t="str">
        <f>VLOOKUP(Expenses[[#This Row],[Location]],Locations[[Location]:[BU]],5,0)</f>
        <v>Retail 03</v>
      </c>
      <c r="G86" t="str">
        <f>VLOOKUP(Expenses[[#This Row],[Department]],Departments[[Department]:[Code]],2,0)</f>
        <v>RTL</v>
      </c>
      <c r="H86" t="str">
        <f>VLOOKUP(Expenses[[#This Row],[Location]],Locations[[Location]:[BU]],3,0)</f>
        <v>G. Cairo</v>
      </c>
      <c r="I86" t="str">
        <f>VLOOKUP(Expenses[[#This Row],[Location]],Locations[[Location]:[BU]],2,0)</f>
        <v>Cairo</v>
      </c>
    </row>
    <row r="87" spans="1:9" x14ac:dyDescent="0.25">
      <c r="A87" s="10">
        <v>42370</v>
      </c>
      <c r="B87" t="s">
        <v>1088</v>
      </c>
      <c r="C87" t="s">
        <v>1072</v>
      </c>
      <c r="D87" t="s">
        <v>1020</v>
      </c>
      <c r="E87" s="17">
        <v>699</v>
      </c>
      <c r="F87" t="str">
        <f>VLOOKUP(Expenses[[#This Row],[Location]],Locations[[Location]:[BU]],5,0)</f>
        <v>Retail 03</v>
      </c>
      <c r="G87" t="str">
        <f>VLOOKUP(Expenses[[#This Row],[Department]],Departments[[Department]:[Code]],2,0)</f>
        <v>RTL</v>
      </c>
      <c r="H87" t="str">
        <f>VLOOKUP(Expenses[[#This Row],[Location]],Locations[[Location]:[BU]],3,0)</f>
        <v>Alex</v>
      </c>
      <c r="I87" t="str">
        <f>VLOOKUP(Expenses[[#This Row],[Location]],Locations[[Location]:[BU]],2,0)</f>
        <v>Alex</v>
      </c>
    </row>
    <row r="88" spans="1:9" x14ac:dyDescent="0.25">
      <c r="A88" s="10">
        <v>42370</v>
      </c>
      <c r="B88" t="s">
        <v>1088</v>
      </c>
      <c r="C88" t="s">
        <v>1071</v>
      </c>
      <c r="D88" t="s">
        <v>1020</v>
      </c>
      <c r="E88" s="17">
        <v>1190.6000000000001</v>
      </c>
      <c r="F88" t="str">
        <f>VLOOKUP(Expenses[[#This Row],[Location]],Locations[[Location]:[BU]],5,0)</f>
        <v>Retail 03</v>
      </c>
      <c r="G88" t="str">
        <f>VLOOKUP(Expenses[[#This Row],[Department]],Departments[[Department]:[Code]],2,0)</f>
        <v>RTL</v>
      </c>
      <c r="H88" t="str">
        <f>VLOOKUP(Expenses[[#This Row],[Location]],Locations[[Location]:[BU]],3,0)</f>
        <v>G. Cairo</v>
      </c>
      <c r="I88" t="str">
        <f>VLOOKUP(Expenses[[#This Row],[Location]],Locations[[Location]:[BU]],2,0)</f>
        <v>Giza</v>
      </c>
    </row>
    <row r="89" spans="1:9" x14ac:dyDescent="0.25">
      <c r="A89" s="10">
        <v>42370</v>
      </c>
      <c r="B89" t="s">
        <v>1088</v>
      </c>
      <c r="C89" t="s">
        <v>1065</v>
      </c>
      <c r="D89" t="s">
        <v>1020</v>
      </c>
      <c r="E89" s="17">
        <v>1130.5</v>
      </c>
      <c r="F89" t="str">
        <f>VLOOKUP(Expenses[[#This Row],[Location]],Locations[[Location]:[BU]],5,0)</f>
        <v>Distribution</v>
      </c>
      <c r="G89" t="str">
        <f>VLOOKUP(Expenses[[#This Row],[Department]],Departments[[Department]:[Code]],2,0)</f>
        <v>RTL</v>
      </c>
      <c r="H89" t="str">
        <f>VLOOKUP(Expenses[[#This Row],[Location]],Locations[[Location]:[BU]],3,0)</f>
        <v>Delta</v>
      </c>
      <c r="I89" t="str">
        <f>VLOOKUP(Expenses[[#This Row],[Location]],Locations[[Location]:[BU]],2,0)</f>
        <v>Gharbia</v>
      </c>
    </row>
    <row r="90" spans="1:9" x14ac:dyDescent="0.25">
      <c r="A90" s="10">
        <v>42370</v>
      </c>
      <c r="B90" t="s">
        <v>1087</v>
      </c>
      <c r="C90" t="s">
        <v>1014</v>
      </c>
      <c r="D90" t="s">
        <v>1013</v>
      </c>
      <c r="E90" s="17">
        <v>7866.8</v>
      </c>
      <c r="F90" t="str">
        <f>VLOOKUP(Expenses[[#This Row],[Location]],Locations[[Location]:[BU]],5,0)</f>
        <v>HQ</v>
      </c>
      <c r="G90" t="str">
        <f>VLOOKUP(Expenses[[#This Row],[Department]],Departments[[Department]:[Code]],2,0)</f>
        <v>FIN</v>
      </c>
      <c r="H90" t="str">
        <f>VLOOKUP(Expenses[[#This Row],[Location]],Locations[[Location]:[BU]],3,0)</f>
        <v>G. Cairo</v>
      </c>
      <c r="I90" t="str">
        <f>VLOOKUP(Expenses[[#This Row],[Location]],Locations[[Location]:[BU]],2,0)</f>
        <v>Cairo</v>
      </c>
    </row>
    <row r="91" spans="1:9" x14ac:dyDescent="0.25">
      <c r="A91" s="10">
        <v>42370</v>
      </c>
      <c r="B91" t="s">
        <v>1087</v>
      </c>
      <c r="C91" t="s">
        <v>1083</v>
      </c>
      <c r="D91" t="s">
        <v>1025</v>
      </c>
      <c r="E91" s="17">
        <v>2959.2000000000003</v>
      </c>
      <c r="F91" t="str">
        <f>VLOOKUP(Expenses[[#This Row],[Location]],Locations[[Location]:[BU]],5,0)</f>
        <v>Distribution</v>
      </c>
      <c r="G91" t="str">
        <f>VLOOKUP(Expenses[[#This Row],[Department]],Departments[[Department]:[Code]],2,0)</f>
        <v>SLS</v>
      </c>
      <c r="H91" t="str">
        <f>VLOOKUP(Expenses[[#This Row],[Location]],Locations[[Location]:[BU]],3,0)</f>
        <v>G. Cairo</v>
      </c>
      <c r="I91" t="str">
        <f>VLOOKUP(Expenses[[#This Row],[Location]],Locations[[Location]:[BU]],2,0)</f>
        <v>Cairo</v>
      </c>
    </row>
    <row r="92" spans="1:9" x14ac:dyDescent="0.25">
      <c r="A92" s="10">
        <v>42370</v>
      </c>
      <c r="B92" t="s">
        <v>1087</v>
      </c>
      <c r="C92" t="s">
        <v>1077</v>
      </c>
      <c r="D92" t="s">
        <v>1025</v>
      </c>
      <c r="E92" s="17">
        <v>2017</v>
      </c>
      <c r="F92" t="str">
        <f>VLOOKUP(Expenses[[#This Row],[Location]],Locations[[Location]:[BU]],5,0)</f>
        <v>Distribution</v>
      </c>
      <c r="G92" t="str">
        <f>VLOOKUP(Expenses[[#This Row],[Department]],Departments[[Department]:[Code]],2,0)</f>
        <v>SLS</v>
      </c>
      <c r="H92" t="str">
        <f>VLOOKUP(Expenses[[#This Row],[Location]],Locations[[Location]:[BU]],3,0)</f>
        <v>G. Cairo</v>
      </c>
      <c r="I92" t="str">
        <f>VLOOKUP(Expenses[[#This Row],[Location]],Locations[[Location]:[BU]],2,0)</f>
        <v>Giza</v>
      </c>
    </row>
    <row r="93" spans="1:9" x14ac:dyDescent="0.25">
      <c r="A93" s="10">
        <v>42370</v>
      </c>
      <c r="B93" t="s">
        <v>1087</v>
      </c>
      <c r="C93" t="s">
        <v>1069</v>
      </c>
      <c r="D93" t="s">
        <v>1025</v>
      </c>
      <c r="E93" s="17">
        <v>2945.4</v>
      </c>
      <c r="F93" t="str">
        <f>VLOOKUP(Expenses[[#This Row],[Location]],Locations[[Location]:[BU]],5,0)</f>
        <v>Distribution</v>
      </c>
      <c r="G93" t="str">
        <f>VLOOKUP(Expenses[[#This Row],[Department]],Departments[[Department]:[Code]],2,0)</f>
        <v>SLS</v>
      </c>
      <c r="H93" t="str">
        <f>VLOOKUP(Expenses[[#This Row],[Location]],Locations[[Location]:[BU]],3,0)</f>
        <v>U. Egypt</v>
      </c>
      <c r="I93" t="str">
        <f>VLOOKUP(Expenses[[#This Row],[Location]],Locations[[Location]:[BU]],2,0)</f>
        <v>Luxor</v>
      </c>
    </row>
    <row r="94" spans="1:9" x14ac:dyDescent="0.25">
      <c r="A94" s="10">
        <v>42370</v>
      </c>
      <c r="B94" t="s">
        <v>1087</v>
      </c>
      <c r="C94" t="s">
        <v>1054</v>
      </c>
      <c r="D94" t="s">
        <v>1025</v>
      </c>
      <c r="E94" s="17">
        <v>1896.4</v>
      </c>
      <c r="F94" t="str">
        <f>VLOOKUP(Expenses[[#This Row],[Location]],Locations[[Location]:[BU]],5,0)</f>
        <v>Distribution</v>
      </c>
      <c r="G94" t="str">
        <f>VLOOKUP(Expenses[[#This Row],[Department]],Departments[[Department]:[Code]],2,0)</f>
        <v>SLS</v>
      </c>
      <c r="H94" t="str">
        <f>VLOOKUP(Expenses[[#This Row],[Location]],Locations[[Location]:[BU]],3,0)</f>
        <v>Delta</v>
      </c>
      <c r="I94" t="str">
        <f>VLOOKUP(Expenses[[#This Row],[Location]],Locations[[Location]:[BU]],2,0)</f>
        <v>Dakahlia</v>
      </c>
    </row>
    <row r="95" spans="1:9" x14ac:dyDescent="0.25">
      <c r="A95" s="10">
        <v>42370</v>
      </c>
      <c r="B95" t="s">
        <v>1087</v>
      </c>
      <c r="C95" t="s">
        <v>1062</v>
      </c>
      <c r="D95" t="s">
        <v>1025</v>
      </c>
      <c r="E95" s="17">
        <v>1962.4</v>
      </c>
      <c r="F95" t="str">
        <f>VLOOKUP(Expenses[[#This Row],[Location]],Locations[[Location]:[BU]],5,0)</f>
        <v>Distribution</v>
      </c>
      <c r="G95" t="str">
        <f>VLOOKUP(Expenses[[#This Row],[Department]],Departments[[Department]:[Code]],2,0)</f>
        <v>SLS</v>
      </c>
      <c r="H95" t="str">
        <f>VLOOKUP(Expenses[[#This Row],[Location]],Locations[[Location]:[BU]],3,0)</f>
        <v>U. Egypt</v>
      </c>
      <c r="I95" t="str">
        <f>VLOOKUP(Expenses[[#This Row],[Location]],Locations[[Location]:[BU]],2,0)</f>
        <v>Menia</v>
      </c>
    </row>
    <row r="96" spans="1:9" x14ac:dyDescent="0.25">
      <c r="A96" s="10">
        <v>42370</v>
      </c>
      <c r="B96" t="s">
        <v>1087</v>
      </c>
      <c r="C96" t="s">
        <v>1059</v>
      </c>
      <c r="D96" t="s">
        <v>1025</v>
      </c>
      <c r="E96" s="17">
        <v>2492</v>
      </c>
      <c r="F96" t="str">
        <f>VLOOKUP(Expenses[[#This Row],[Location]],Locations[[Location]:[BU]],5,0)</f>
        <v>Distribution</v>
      </c>
      <c r="G96" t="str">
        <f>VLOOKUP(Expenses[[#This Row],[Department]],Departments[[Department]:[Code]],2,0)</f>
        <v>SLS</v>
      </c>
      <c r="H96" t="str">
        <f>VLOOKUP(Expenses[[#This Row],[Location]],Locations[[Location]:[BU]],3,0)</f>
        <v>G. Cairo</v>
      </c>
      <c r="I96" t="str">
        <f>VLOOKUP(Expenses[[#This Row],[Location]],Locations[[Location]:[BU]],2,0)</f>
        <v>Cairo</v>
      </c>
    </row>
    <row r="97" spans="1:9" x14ac:dyDescent="0.25">
      <c r="A97" s="10">
        <v>42370</v>
      </c>
      <c r="B97" t="s">
        <v>1087</v>
      </c>
      <c r="C97" t="s">
        <v>1073</v>
      </c>
      <c r="D97" t="s">
        <v>1025</v>
      </c>
      <c r="E97" s="17">
        <v>1977.6000000000001</v>
      </c>
      <c r="F97" t="str">
        <f>VLOOKUP(Expenses[[#This Row],[Location]],Locations[[Location]:[BU]],5,0)</f>
        <v>Distribution</v>
      </c>
      <c r="G97" t="str">
        <f>VLOOKUP(Expenses[[#This Row],[Department]],Departments[[Department]:[Code]],2,0)</f>
        <v>SLS</v>
      </c>
      <c r="H97" t="str">
        <f>VLOOKUP(Expenses[[#This Row],[Location]],Locations[[Location]:[BU]],3,0)</f>
        <v>Delta</v>
      </c>
      <c r="I97" t="str">
        <f>VLOOKUP(Expenses[[#This Row],[Location]],Locations[[Location]:[BU]],2,0)</f>
        <v>Sharkia</v>
      </c>
    </row>
    <row r="98" spans="1:9" x14ac:dyDescent="0.25">
      <c r="A98" s="10">
        <v>42370</v>
      </c>
      <c r="B98" t="s">
        <v>1087</v>
      </c>
      <c r="C98" t="s">
        <v>1081</v>
      </c>
      <c r="D98" t="s">
        <v>1020</v>
      </c>
      <c r="E98" s="17">
        <v>1506.2</v>
      </c>
      <c r="F98" t="str">
        <f>VLOOKUP(Expenses[[#This Row],[Location]],Locations[[Location]:[BU]],5,0)</f>
        <v>Retail 01</v>
      </c>
      <c r="G98" t="str">
        <f>VLOOKUP(Expenses[[#This Row],[Department]],Departments[[Department]:[Code]],2,0)</f>
        <v>RTL</v>
      </c>
      <c r="H98" t="str">
        <f>VLOOKUP(Expenses[[#This Row],[Location]],Locations[[Location]:[BU]],3,0)</f>
        <v>G. Cairo</v>
      </c>
      <c r="I98" t="str">
        <f>VLOOKUP(Expenses[[#This Row],[Location]],Locations[[Location]:[BU]],2,0)</f>
        <v>Giza</v>
      </c>
    </row>
    <row r="99" spans="1:9" x14ac:dyDescent="0.25">
      <c r="A99" s="10">
        <v>42370</v>
      </c>
      <c r="B99" t="s">
        <v>1087</v>
      </c>
      <c r="C99" t="s">
        <v>1079</v>
      </c>
      <c r="D99" t="s">
        <v>1020</v>
      </c>
      <c r="E99" s="17">
        <v>1575.2</v>
      </c>
      <c r="F99" t="str">
        <f>VLOOKUP(Expenses[[#This Row],[Location]],Locations[[Location]:[BU]],5,0)</f>
        <v>Retail 01</v>
      </c>
      <c r="G99" t="str">
        <f>VLOOKUP(Expenses[[#This Row],[Department]],Departments[[Department]:[Code]],2,0)</f>
        <v>RTL</v>
      </c>
      <c r="H99" t="str">
        <f>VLOOKUP(Expenses[[#This Row],[Location]],Locations[[Location]:[BU]],3,0)</f>
        <v>G. Cairo</v>
      </c>
      <c r="I99" t="str">
        <f>VLOOKUP(Expenses[[#This Row],[Location]],Locations[[Location]:[BU]],2,0)</f>
        <v>Giza</v>
      </c>
    </row>
    <row r="100" spans="1:9" x14ac:dyDescent="0.25">
      <c r="A100" s="10">
        <v>42370</v>
      </c>
      <c r="B100" t="s">
        <v>1087</v>
      </c>
      <c r="C100" t="s">
        <v>1050</v>
      </c>
      <c r="D100" t="s">
        <v>1020</v>
      </c>
      <c r="E100" s="17">
        <v>1801.4</v>
      </c>
      <c r="F100" t="str">
        <f>VLOOKUP(Expenses[[#This Row],[Location]],Locations[[Location]:[BU]],5,0)</f>
        <v>Retail 01</v>
      </c>
      <c r="G100" t="str">
        <f>VLOOKUP(Expenses[[#This Row],[Department]],Departments[[Department]:[Code]],2,0)</f>
        <v>RTL</v>
      </c>
      <c r="H100" t="str">
        <f>VLOOKUP(Expenses[[#This Row],[Location]],Locations[[Location]:[BU]],3,0)</f>
        <v>Alex</v>
      </c>
      <c r="I100" t="str">
        <f>VLOOKUP(Expenses[[#This Row],[Location]],Locations[[Location]:[BU]],2,0)</f>
        <v>Alex</v>
      </c>
    </row>
    <row r="101" spans="1:9" x14ac:dyDescent="0.25">
      <c r="A101" s="10">
        <v>42370</v>
      </c>
      <c r="B101" t="s">
        <v>1087</v>
      </c>
      <c r="C101" t="s">
        <v>1053</v>
      </c>
      <c r="D101" t="s">
        <v>1020</v>
      </c>
      <c r="E101" s="17">
        <v>2425</v>
      </c>
      <c r="F101" t="str">
        <f>VLOOKUP(Expenses[[#This Row],[Location]],Locations[[Location]:[BU]],5,0)</f>
        <v>Retail 01</v>
      </c>
      <c r="G101" t="str">
        <f>VLOOKUP(Expenses[[#This Row],[Department]],Departments[[Department]:[Code]],2,0)</f>
        <v>RTL</v>
      </c>
      <c r="H101" t="str">
        <f>VLOOKUP(Expenses[[#This Row],[Location]],Locations[[Location]:[BU]],3,0)</f>
        <v>G. Cairo</v>
      </c>
      <c r="I101" t="str">
        <f>VLOOKUP(Expenses[[#This Row],[Location]],Locations[[Location]:[BU]],2,0)</f>
        <v>Giza</v>
      </c>
    </row>
    <row r="102" spans="1:9" x14ac:dyDescent="0.25">
      <c r="A102" s="10">
        <v>42370</v>
      </c>
      <c r="B102" t="s">
        <v>1087</v>
      </c>
      <c r="C102" t="s">
        <v>1046</v>
      </c>
      <c r="D102" t="s">
        <v>1020</v>
      </c>
      <c r="E102" s="17">
        <v>1867.8000000000002</v>
      </c>
      <c r="F102" t="str">
        <f>VLOOKUP(Expenses[[#This Row],[Location]],Locations[[Location]:[BU]],5,0)</f>
        <v>Distribution</v>
      </c>
      <c r="G102" t="str">
        <f>VLOOKUP(Expenses[[#This Row],[Department]],Departments[[Department]:[Code]],2,0)</f>
        <v>RTL</v>
      </c>
      <c r="H102" t="str">
        <f>VLOOKUP(Expenses[[#This Row],[Location]],Locations[[Location]:[BU]],3,0)</f>
        <v>G. Cairo</v>
      </c>
      <c r="I102" t="str">
        <f>VLOOKUP(Expenses[[#This Row],[Location]],Locations[[Location]:[BU]],2,0)</f>
        <v>Giza</v>
      </c>
    </row>
    <row r="103" spans="1:9" x14ac:dyDescent="0.25">
      <c r="A103" s="10">
        <v>42370</v>
      </c>
      <c r="B103" t="s">
        <v>1087</v>
      </c>
      <c r="C103" t="s">
        <v>1049</v>
      </c>
      <c r="D103" t="s">
        <v>1020</v>
      </c>
      <c r="E103" s="17">
        <v>1525</v>
      </c>
      <c r="F103" t="str">
        <f>VLOOKUP(Expenses[[#This Row],[Location]],Locations[[Location]:[BU]],5,0)</f>
        <v>Retail 01</v>
      </c>
      <c r="G103" t="str">
        <f>VLOOKUP(Expenses[[#This Row],[Department]],Departments[[Department]:[Code]],2,0)</f>
        <v>RTL</v>
      </c>
      <c r="H103" t="str">
        <f>VLOOKUP(Expenses[[#This Row],[Location]],Locations[[Location]:[BU]],3,0)</f>
        <v>G. Cairo</v>
      </c>
      <c r="I103" t="str">
        <f>VLOOKUP(Expenses[[#This Row],[Location]],Locations[[Location]:[BU]],2,0)</f>
        <v>Cairo</v>
      </c>
    </row>
    <row r="104" spans="1:9" x14ac:dyDescent="0.25">
      <c r="A104" s="10">
        <v>42370</v>
      </c>
      <c r="B104" t="s">
        <v>1087</v>
      </c>
      <c r="C104" t="s">
        <v>1044</v>
      </c>
      <c r="D104" t="s">
        <v>1020</v>
      </c>
      <c r="E104" s="17">
        <v>1775.2</v>
      </c>
      <c r="F104" t="str">
        <f>VLOOKUP(Expenses[[#This Row],[Location]],Locations[[Location]:[BU]],5,0)</f>
        <v>Retail 01</v>
      </c>
      <c r="G104" t="str">
        <f>VLOOKUP(Expenses[[#This Row],[Department]],Departments[[Department]:[Code]],2,0)</f>
        <v>RTL</v>
      </c>
      <c r="H104" t="str">
        <f>VLOOKUP(Expenses[[#This Row],[Location]],Locations[[Location]:[BU]],3,0)</f>
        <v>G. Cairo</v>
      </c>
      <c r="I104" t="str">
        <f>VLOOKUP(Expenses[[#This Row],[Location]],Locations[[Location]:[BU]],2,0)</f>
        <v>Cairo</v>
      </c>
    </row>
    <row r="105" spans="1:9" x14ac:dyDescent="0.25">
      <c r="A105" s="10">
        <v>42370</v>
      </c>
      <c r="B105" t="s">
        <v>1087</v>
      </c>
      <c r="C105" t="s">
        <v>1064</v>
      </c>
      <c r="D105" t="s">
        <v>1020</v>
      </c>
      <c r="E105" s="17">
        <v>1252.4000000000001</v>
      </c>
      <c r="F105" t="str">
        <f>VLOOKUP(Expenses[[#This Row],[Location]],Locations[[Location]:[BU]],5,0)</f>
        <v>Retail 01</v>
      </c>
      <c r="G105" t="str">
        <f>VLOOKUP(Expenses[[#This Row],[Department]],Departments[[Department]:[Code]],2,0)</f>
        <v>RTL</v>
      </c>
      <c r="H105" t="str">
        <f>VLOOKUP(Expenses[[#This Row],[Location]],Locations[[Location]:[BU]],3,0)</f>
        <v>G. Cairo</v>
      </c>
      <c r="I105" t="str">
        <f>VLOOKUP(Expenses[[#This Row],[Location]],Locations[[Location]:[BU]],2,0)</f>
        <v>Giza</v>
      </c>
    </row>
    <row r="106" spans="1:9" x14ac:dyDescent="0.25">
      <c r="A106" s="10">
        <v>42370</v>
      </c>
      <c r="B106" t="s">
        <v>1087</v>
      </c>
      <c r="C106" t="s">
        <v>1082</v>
      </c>
      <c r="D106" t="s">
        <v>1020</v>
      </c>
      <c r="E106" s="17">
        <v>1856.4</v>
      </c>
      <c r="F106" t="str">
        <f>VLOOKUP(Expenses[[#This Row],[Location]],Locations[[Location]:[BU]],5,0)</f>
        <v>Retail 02</v>
      </c>
      <c r="G106" t="str">
        <f>VLOOKUP(Expenses[[#This Row],[Department]],Departments[[Department]:[Code]],2,0)</f>
        <v>RTL</v>
      </c>
      <c r="H106" t="str">
        <f>VLOOKUP(Expenses[[#This Row],[Location]],Locations[[Location]:[BU]],3,0)</f>
        <v>G. Cairo</v>
      </c>
      <c r="I106" t="str">
        <f>VLOOKUP(Expenses[[#This Row],[Location]],Locations[[Location]:[BU]],2,0)</f>
        <v>Cairo</v>
      </c>
    </row>
    <row r="107" spans="1:9" x14ac:dyDescent="0.25">
      <c r="A107" s="10">
        <v>42370</v>
      </c>
      <c r="B107" t="s">
        <v>1087</v>
      </c>
      <c r="C107" t="s">
        <v>1078</v>
      </c>
      <c r="D107" t="s">
        <v>1020</v>
      </c>
      <c r="E107" s="17">
        <v>1376</v>
      </c>
      <c r="F107" t="str">
        <f>VLOOKUP(Expenses[[#This Row],[Location]],Locations[[Location]:[BU]],5,0)</f>
        <v>Retail 02</v>
      </c>
      <c r="G107" t="str">
        <f>VLOOKUP(Expenses[[#This Row],[Department]],Departments[[Department]:[Code]],2,0)</f>
        <v>RTL</v>
      </c>
      <c r="H107" t="str">
        <f>VLOOKUP(Expenses[[#This Row],[Location]],Locations[[Location]:[BU]],3,0)</f>
        <v>G. Cairo</v>
      </c>
      <c r="I107" t="str">
        <f>VLOOKUP(Expenses[[#This Row],[Location]],Locations[[Location]:[BU]],2,0)</f>
        <v>Cairo</v>
      </c>
    </row>
    <row r="108" spans="1:9" x14ac:dyDescent="0.25">
      <c r="A108" s="10">
        <v>42370</v>
      </c>
      <c r="B108" t="s">
        <v>1087</v>
      </c>
      <c r="C108" t="s">
        <v>1068</v>
      </c>
      <c r="D108" t="s">
        <v>1020</v>
      </c>
      <c r="E108" s="17">
        <v>2008</v>
      </c>
      <c r="F108" t="str">
        <f>VLOOKUP(Expenses[[#This Row],[Location]],Locations[[Location]:[BU]],5,0)</f>
        <v>Retail 02</v>
      </c>
      <c r="G108" t="str">
        <f>VLOOKUP(Expenses[[#This Row],[Department]],Departments[[Department]:[Code]],2,0)</f>
        <v>RTL</v>
      </c>
      <c r="H108" t="str">
        <f>VLOOKUP(Expenses[[#This Row],[Location]],Locations[[Location]:[BU]],3,0)</f>
        <v>Delta</v>
      </c>
      <c r="I108" t="str">
        <f>VLOOKUP(Expenses[[#This Row],[Location]],Locations[[Location]:[BU]],2,0)</f>
        <v>Gharbia</v>
      </c>
    </row>
    <row r="109" spans="1:9" x14ac:dyDescent="0.25">
      <c r="A109" s="10">
        <v>42370</v>
      </c>
      <c r="B109" t="s">
        <v>1087</v>
      </c>
      <c r="C109" t="s">
        <v>1060</v>
      </c>
      <c r="D109" t="s">
        <v>1020</v>
      </c>
      <c r="E109" s="17">
        <v>1105.8</v>
      </c>
      <c r="F109" t="str">
        <f>VLOOKUP(Expenses[[#This Row],[Location]],Locations[[Location]:[BU]],5,0)</f>
        <v>Retail 02</v>
      </c>
      <c r="G109" t="str">
        <f>VLOOKUP(Expenses[[#This Row],[Department]],Departments[[Department]:[Code]],2,0)</f>
        <v>RTL</v>
      </c>
      <c r="H109" t="str">
        <f>VLOOKUP(Expenses[[#This Row],[Location]],Locations[[Location]:[BU]],3,0)</f>
        <v>Alex</v>
      </c>
      <c r="I109" t="str">
        <f>VLOOKUP(Expenses[[#This Row],[Location]],Locations[[Location]:[BU]],2,0)</f>
        <v>Alex</v>
      </c>
    </row>
    <row r="110" spans="1:9" x14ac:dyDescent="0.25">
      <c r="A110" s="10">
        <v>42370</v>
      </c>
      <c r="B110" t="s">
        <v>1087</v>
      </c>
      <c r="C110" t="s">
        <v>1076</v>
      </c>
      <c r="D110" t="s">
        <v>1020</v>
      </c>
      <c r="E110" s="17">
        <v>2314.6</v>
      </c>
      <c r="F110" t="str">
        <f>VLOOKUP(Expenses[[#This Row],[Location]],Locations[[Location]:[BU]],5,0)</f>
        <v>Retail 02</v>
      </c>
      <c r="G110" t="str">
        <f>VLOOKUP(Expenses[[#This Row],[Department]],Departments[[Department]:[Code]],2,0)</f>
        <v>RTL</v>
      </c>
      <c r="H110" t="str">
        <f>VLOOKUP(Expenses[[#This Row],[Location]],Locations[[Location]:[BU]],3,0)</f>
        <v>G. Cairo</v>
      </c>
      <c r="I110" t="str">
        <f>VLOOKUP(Expenses[[#This Row],[Location]],Locations[[Location]:[BU]],2,0)</f>
        <v>Cairo</v>
      </c>
    </row>
    <row r="111" spans="1:9" x14ac:dyDescent="0.25">
      <c r="A111" s="10">
        <v>42370</v>
      </c>
      <c r="B111" t="s">
        <v>1087</v>
      </c>
      <c r="C111" t="s">
        <v>1067</v>
      </c>
      <c r="D111" t="s">
        <v>1020</v>
      </c>
      <c r="E111" s="17">
        <v>1670.6000000000001</v>
      </c>
      <c r="F111" t="str">
        <f>VLOOKUP(Expenses[[#This Row],[Location]],Locations[[Location]:[BU]],5,0)</f>
        <v>Retail 02</v>
      </c>
      <c r="G111" t="str">
        <f>VLOOKUP(Expenses[[#This Row],[Department]],Departments[[Department]:[Code]],2,0)</f>
        <v>RTL</v>
      </c>
      <c r="H111" t="str">
        <f>VLOOKUP(Expenses[[#This Row],[Location]],Locations[[Location]:[BU]],3,0)</f>
        <v>Alex</v>
      </c>
      <c r="I111" t="str">
        <f>VLOOKUP(Expenses[[#This Row],[Location]],Locations[[Location]:[BU]],2,0)</f>
        <v>Alex</v>
      </c>
    </row>
    <row r="112" spans="1:9" x14ac:dyDescent="0.25">
      <c r="A112" s="10">
        <v>42370</v>
      </c>
      <c r="B112" t="s">
        <v>1087</v>
      </c>
      <c r="C112" t="s">
        <v>1052</v>
      </c>
      <c r="D112" t="s">
        <v>1020</v>
      </c>
      <c r="E112" s="17">
        <v>2499.4</v>
      </c>
      <c r="F112" t="str">
        <f>VLOOKUP(Expenses[[#This Row],[Location]],Locations[[Location]:[BU]],5,0)</f>
        <v>Distribution</v>
      </c>
      <c r="G112" t="str">
        <f>VLOOKUP(Expenses[[#This Row],[Department]],Departments[[Department]:[Code]],2,0)</f>
        <v>RTL</v>
      </c>
      <c r="H112" t="str">
        <f>VLOOKUP(Expenses[[#This Row],[Location]],Locations[[Location]:[BU]],3,0)</f>
        <v>Alex</v>
      </c>
      <c r="I112" t="str">
        <f>VLOOKUP(Expenses[[#This Row],[Location]],Locations[[Location]:[BU]],2,0)</f>
        <v>Alex</v>
      </c>
    </row>
    <row r="113" spans="1:9" x14ac:dyDescent="0.25">
      <c r="A113" s="10">
        <v>42370</v>
      </c>
      <c r="B113" t="s">
        <v>1087</v>
      </c>
      <c r="C113" t="s">
        <v>1084</v>
      </c>
      <c r="D113" t="s">
        <v>1020</v>
      </c>
      <c r="E113" s="17">
        <v>1695.2</v>
      </c>
      <c r="F113" t="str">
        <f>VLOOKUP(Expenses[[#This Row],[Location]],Locations[[Location]:[BU]],5,0)</f>
        <v>Retail 03</v>
      </c>
      <c r="G113" t="str">
        <f>VLOOKUP(Expenses[[#This Row],[Department]],Departments[[Department]:[Code]],2,0)</f>
        <v>RTL</v>
      </c>
      <c r="H113" t="str">
        <f>VLOOKUP(Expenses[[#This Row],[Location]],Locations[[Location]:[BU]],3,0)</f>
        <v>G. Cairo</v>
      </c>
      <c r="I113" t="str">
        <f>VLOOKUP(Expenses[[#This Row],[Location]],Locations[[Location]:[BU]],2,0)</f>
        <v>Cairo</v>
      </c>
    </row>
    <row r="114" spans="1:9" x14ac:dyDescent="0.25">
      <c r="A114" s="10">
        <v>42370</v>
      </c>
      <c r="B114" t="s">
        <v>1087</v>
      </c>
      <c r="C114" t="s">
        <v>1075</v>
      </c>
      <c r="D114" t="s">
        <v>1020</v>
      </c>
      <c r="E114" s="17">
        <v>2202.8000000000002</v>
      </c>
      <c r="F114" t="str">
        <f>VLOOKUP(Expenses[[#This Row],[Location]],Locations[[Location]:[BU]],5,0)</f>
        <v>Distribution</v>
      </c>
      <c r="G114" t="str">
        <f>VLOOKUP(Expenses[[#This Row],[Department]],Departments[[Department]:[Code]],2,0)</f>
        <v>RTL</v>
      </c>
      <c r="H114" t="str">
        <f>VLOOKUP(Expenses[[#This Row],[Location]],Locations[[Location]:[BU]],3,0)</f>
        <v>U. Egypt</v>
      </c>
      <c r="I114" t="str">
        <f>VLOOKUP(Expenses[[#This Row],[Location]],Locations[[Location]:[BU]],2,0)</f>
        <v>Assuit</v>
      </c>
    </row>
    <row r="115" spans="1:9" x14ac:dyDescent="0.25">
      <c r="A115" s="10">
        <v>42370</v>
      </c>
      <c r="B115" t="s">
        <v>1087</v>
      </c>
      <c r="C115" t="s">
        <v>1080</v>
      </c>
      <c r="D115" t="s">
        <v>1020</v>
      </c>
      <c r="E115" s="17">
        <v>1043.8</v>
      </c>
      <c r="F115" t="str">
        <f>VLOOKUP(Expenses[[#This Row],[Location]],Locations[[Location]:[BU]],5,0)</f>
        <v>Distribution</v>
      </c>
      <c r="G115" t="str">
        <f>VLOOKUP(Expenses[[#This Row],[Department]],Departments[[Department]:[Code]],2,0)</f>
        <v>RTL</v>
      </c>
      <c r="H115" t="str">
        <f>VLOOKUP(Expenses[[#This Row],[Location]],Locations[[Location]:[BU]],3,0)</f>
        <v>G. Cairo</v>
      </c>
      <c r="I115" t="str">
        <f>VLOOKUP(Expenses[[#This Row],[Location]],Locations[[Location]:[BU]],2,0)</f>
        <v>Giza</v>
      </c>
    </row>
    <row r="116" spans="1:9" x14ac:dyDescent="0.25">
      <c r="A116" s="10">
        <v>42370</v>
      </c>
      <c r="B116" t="s">
        <v>1087</v>
      </c>
      <c r="C116" t="s">
        <v>1070</v>
      </c>
      <c r="D116" t="s">
        <v>1020</v>
      </c>
      <c r="E116" s="17">
        <v>2394.2000000000003</v>
      </c>
      <c r="F116" t="str">
        <f>VLOOKUP(Expenses[[#This Row],[Location]],Locations[[Location]:[BU]],5,0)</f>
        <v>Retail 03</v>
      </c>
      <c r="G116" t="str">
        <f>VLOOKUP(Expenses[[#This Row],[Department]],Departments[[Department]:[Code]],2,0)</f>
        <v>RTL</v>
      </c>
      <c r="H116" t="str">
        <f>VLOOKUP(Expenses[[#This Row],[Location]],Locations[[Location]:[BU]],3,0)</f>
        <v>Alex</v>
      </c>
      <c r="I116" t="str">
        <f>VLOOKUP(Expenses[[#This Row],[Location]],Locations[[Location]:[BU]],2,0)</f>
        <v>Marasa Matrouh</v>
      </c>
    </row>
    <row r="117" spans="1:9" x14ac:dyDescent="0.25">
      <c r="A117" s="10">
        <v>42370</v>
      </c>
      <c r="B117" t="s">
        <v>1087</v>
      </c>
      <c r="C117" t="s">
        <v>1047</v>
      </c>
      <c r="D117" t="s">
        <v>1020</v>
      </c>
      <c r="E117" s="17">
        <v>1806.4</v>
      </c>
      <c r="F117" t="str">
        <f>VLOOKUP(Expenses[[#This Row],[Location]],Locations[[Location]:[BU]],5,0)</f>
        <v>Retail 03</v>
      </c>
      <c r="G117" t="str">
        <f>VLOOKUP(Expenses[[#This Row],[Department]],Departments[[Department]:[Code]],2,0)</f>
        <v>RTL</v>
      </c>
      <c r="H117" t="str">
        <f>VLOOKUP(Expenses[[#This Row],[Location]],Locations[[Location]:[BU]],3,0)</f>
        <v>G. Cairo</v>
      </c>
      <c r="I117" t="str">
        <f>VLOOKUP(Expenses[[#This Row],[Location]],Locations[[Location]:[BU]],2,0)</f>
        <v>Giza</v>
      </c>
    </row>
    <row r="118" spans="1:9" x14ac:dyDescent="0.25">
      <c r="A118" s="10">
        <v>42370</v>
      </c>
      <c r="B118" t="s">
        <v>1087</v>
      </c>
      <c r="C118" t="s">
        <v>1058</v>
      </c>
      <c r="D118" t="s">
        <v>1020</v>
      </c>
      <c r="E118" s="17">
        <v>1528.8000000000002</v>
      </c>
      <c r="F118" t="str">
        <f>VLOOKUP(Expenses[[#This Row],[Location]],Locations[[Location]:[BU]],5,0)</f>
        <v>Retail 03</v>
      </c>
      <c r="G118" t="str">
        <f>VLOOKUP(Expenses[[#This Row],[Department]],Departments[[Department]:[Code]],2,0)</f>
        <v>RTL</v>
      </c>
      <c r="H118" t="str">
        <f>VLOOKUP(Expenses[[#This Row],[Location]],Locations[[Location]:[BU]],3,0)</f>
        <v>G. Cairo</v>
      </c>
      <c r="I118" t="str">
        <f>VLOOKUP(Expenses[[#This Row],[Location]],Locations[[Location]:[BU]],2,0)</f>
        <v>Cairo</v>
      </c>
    </row>
    <row r="119" spans="1:9" x14ac:dyDescent="0.25">
      <c r="A119" s="10">
        <v>42370</v>
      </c>
      <c r="B119" t="s">
        <v>1087</v>
      </c>
      <c r="C119" t="s">
        <v>1072</v>
      </c>
      <c r="D119" t="s">
        <v>1020</v>
      </c>
      <c r="E119" s="17">
        <v>2361.6</v>
      </c>
      <c r="F119" t="str">
        <f>VLOOKUP(Expenses[[#This Row],[Location]],Locations[[Location]:[BU]],5,0)</f>
        <v>Retail 03</v>
      </c>
      <c r="G119" t="str">
        <f>VLOOKUP(Expenses[[#This Row],[Department]],Departments[[Department]:[Code]],2,0)</f>
        <v>RTL</v>
      </c>
      <c r="H119" t="str">
        <f>VLOOKUP(Expenses[[#This Row],[Location]],Locations[[Location]:[BU]],3,0)</f>
        <v>Alex</v>
      </c>
      <c r="I119" t="str">
        <f>VLOOKUP(Expenses[[#This Row],[Location]],Locations[[Location]:[BU]],2,0)</f>
        <v>Alex</v>
      </c>
    </row>
    <row r="120" spans="1:9" x14ac:dyDescent="0.25">
      <c r="A120" s="10">
        <v>42370</v>
      </c>
      <c r="B120" t="s">
        <v>1087</v>
      </c>
      <c r="C120" t="s">
        <v>1071</v>
      </c>
      <c r="D120" t="s">
        <v>1020</v>
      </c>
      <c r="E120" s="17">
        <v>1671.8000000000002</v>
      </c>
      <c r="F120" t="str">
        <f>VLOOKUP(Expenses[[#This Row],[Location]],Locations[[Location]:[BU]],5,0)</f>
        <v>Retail 03</v>
      </c>
      <c r="G120" t="str">
        <f>VLOOKUP(Expenses[[#This Row],[Department]],Departments[[Department]:[Code]],2,0)</f>
        <v>RTL</v>
      </c>
      <c r="H120" t="str">
        <f>VLOOKUP(Expenses[[#This Row],[Location]],Locations[[Location]:[BU]],3,0)</f>
        <v>G. Cairo</v>
      </c>
      <c r="I120" t="str">
        <f>VLOOKUP(Expenses[[#This Row],[Location]],Locations[[Location]:[BU]],2,0)</f>
        <v>Giza</v>
      </c>
    </row>
    <row r="121" spans="1:9" x14ac:dyDescent="0.25">
      <c r="A121" s="10">
        <v>42370</v>
      </c>
      <c r="B121" t="s">
        <v>1087</v>
      </c>
      <c r="C121" t="s">
        <v>1065</v>
      </c>
      <c r="D121" t="s">
        <v>1020</v>
      </c>
      <c r="E121" s="17">
        <v>2078.2000000000003</v>
      </c>
      <c r="F121" t="str">
        <f>VLOOKUP(Expenses[[#This Row],[Location]],Locations[[Location]:[BU]],5,0)</f>
        <v>Distribution</v>
      </c>
      <c r="G121" t="str">
        <f>VLOOKUP(Expenses[[#This Row],[Department]],Departments[[Department]:[Code]],2,0)</f>
        <v>RTL</v>
      </c>
      <c r="H121" t="str">
        <f>VLOOKUP(Expenses[[#This Row],[Location]],Locations[[Location]:[BU]],3,0)</f>
        <v>Delta</v>
      </c>
      <c r="I121" t="str">
        <f>VLOOKUP(Expenses[[#This Row],[Location]],Locations[[Location]:[BU]],2,0)</f>
        <v>Gharbia</v>
      </c>
    </row>
    <row r="122" spans="1:9" x14ac:dyDescent="0.25">
      <c r="A122" s="10">
        <v>42370</v>
      </c>
      <c r="B122" t="s">
        <v>1086</v>
      </c>
      <c r="C122" t="s">
        <v>1014</v>
      </c>
      <c r="D122" t="s">
        <v>1017</v>
      </c>
      <c r="E122" s="17">
        <v>8426</v>
      </c>
      <c r="F122" t="str">
        <f>VLOOKUP(Expenses[[#This Row],[Location]],Locations[[Location]:[BU]],5,0)</f>
        <v>HQ</v>
      </c>
      <c r="G122" t="str">
        <f>VLOOKUP(Expenses[[#This Row],[Department]],Departments[[Department]:[Code]],2,0)</f>
        <v>ACC</v>
      </c>
      <c r="H122" t="str">
        <f>VLOOKUP(Expenses[[#This Row],[Location]],Locations[[Location]:[BU]],3,0)</f>
        <v>G. Cairo</v>
      </c>
      <c r="I122" t="str">
        <f>VLOOKUP(Expenses[[#This Row],[Location]],Locations[[Location]:[BU]],2,0)</f>
        <v>Cairo</v>
      </c>
    </row>
    <row r="123" spans="1:9" x14ac:dyDescent="0.25">
      <c r="A123" s="10">
        <v>42370</v>
      </c>
      <c r="B123" t="s">
        <v>1089</v>
      </c>
      <c r="C123" t="s">
        <v>1014</v>
      </c>
      <c r="D123" t="s">
        <v>1017</v>
      </c>
      <c r="E123" s="17">
        <v>1250</v>
      </c>
      <c r="F123" t="str">
        <f>VLOOKUP(Expenses[[#This Row],[Location]],Locations[[Location]:[BU]],5,0)</f>
        <v>HQ</v>
      </c>
      <c r="G123" t="str">
        <f>VLOOKUP(Expenses[[#This Row],[Department]],Departments[[Department]:[Code]],2,0)</f>
        <v>ACC</v>
      </c>
      <c r="H123" t="str">
        <f>VLOOKUP(Expenses[[#This Row],[Location]],Locations[[Location]:[BU]],3,0)</f>
        <v>G. Cairo</v>
      </c>
      <c r="I123" t="str">
        <f>VLOOKUP(Expenses[[#This Row],[Location]],Locations[[Location]:[BU]],2,0)</f>
        <v>Cairo</v>
      </c>
    </row>
    <row r="124" spans="1:9" x14ac:dyDescent="0.25">
      <c r="A124" s="10">
        <v>42370</v>
      </c>
      <c r="B124" t="s">
        <v>1087</v>
      </c>
      <c r="C124" t="s">
        <v>1014</v>
      </c>
      <c r="D124" t="s">
        <v>1017</v>
      </c>
      <c r="E124" s="17">
        <v>1306.4000000000001</v>
      </c>
      <c r="F124" t="str">
        <f>VLOOKUP(Expenses[[#This Row],[Location]],Locations[[Location]:[BU]],5,0)</f>
        <v>HQ</v>
      </c>
      <c r="G124" t="str">
        <f>VLOOKUP(Expenses[[#This Row],[Department]],Departments[[Department]:[Code]],2,0)</f>
        <v>ACC</v>
      </c>
      <c r="H124" t="str">
        <f>VLOOKUP(Expenses[[#This Row],[Location]],Locations[[Location]:[BU]],3,0)</f>
        <v>G. Cairo</v>
      </c>
      <c r="I124" t="str">
        <f>VLOOKUP(Expenses[[#This Row],[Location]],Locations[[Location]:[BU]],2,0)</f>
        <v>Cairo</v>
      </c>
    </row>
    <row r="125" spans="1:9" x14ac:dyDescent="0.25">
      <c r="A125" s="10">
        <v>42370</v>
      </c>
      <c r="B125" t="s">
        <v>1086</v>
      </c>
      <c r="C125" t="s">
        <v>1014</v>
      </c>
      <c r="D125" t="s">
        <v>1033</v>
      </c>
      <c r="E125" s="17">
        <v>6415</v>
      </c>
      <c r="F125" t="str">
        <f>VLOOKUP(Expenses[[#This Row],[Location]],Locations[[Location]:[BU]],5,0)</f>
        <v>HQ</v>
      </c>
      <c r="G125" t="str">
        <f>VLOOKUP(Expenses[[#This Row],[Department]],Departments[[Department]:[Code]],2,0)</f>
        <v>HRM</v>
      </c>
      <c r="H125" t="str">
        <f>VLOOKUP(Expenses[[#This Row],[Location]],Locations[[Location]:[BU]],3,0)</f>
        <v>G. Cairo</v>
      </c>
      <c r="I125" t="str">
        <f>VLOOKUP(Expenses[[#This Row],[Location]],Locations[[Location]:[BU]],2,0)</f>
        <v>Cairo</v>
      </c>
    </row>
    <row r="126" spans="1:9" x14ac:dyDescent="0.25">
      <c r="A126" s="10">
        <v>42370</v>
      </c>
      <c r="B126" t="s">
        <v>1089</v>
      </c>
      <c r="C126" t="s">
        <v>1014</v>
      </c>
      <c r="D126" t="s">
        <v>1033</v>
      </c>
      <c r="E126" s="17">
        <v>1250</v>
      </c>
      <c r="F126" t="str">
        <f>VLOOKUP(Expenses[[#This Row],[Location]],Locations[[Location]:[BU]],5,0)</f>
        <v>HQ</v>
      </c>
      <c r="G126" t="str">
        <f>VLOOKUP(Expenses[[#This Row],[Department]],Departments[[Department]:[Code]],2,0)</f>
        <v>HRM</v>
      </c>
      <c r="H126" t="str">
        <f>VLOOKUP(Expenses[[#This Row],[Location]],Locations[[Location]:[BU]],3,0)</f>
        <v>G. Cairo</v>
      </c>
      <c r="I126" t="str">
        <f>VLOOKUP(Expenses[[#This Row],[Location]],Locations[[Location]:[BU]],2,0)</f>
        <v>Cairo</v>
      </c>
    </row>
    <row r="127" spans="1:9" x14ac:dyDescent="0.25">
      <c r="A127" s="10">
        <v>42370</v>
      </c>
      <c r="B127" t="s">
        <v>1087</v>
      </c>
      <c r="C127" t="s">
        <v>1014</v>
      </c>
      <c r="D127" t="s">
        <v>1033</v>
      </c>
      <c r="E127" s="17">
        <v>1380.8000000000002</v>
      </c>
      <c r="F127" t="str">
        <f>VLOOKUP(Expenses[[#This Row],[Location]],Locations[[Location]:[BU]],5,0)</f>
        <v>HQ</v>
      </c>
      <c r="G127" t="str">
        <f>VLOOKUP(Expenses[[#This Row],[Department]],Departments[[Department]:[Code]],2,0)</f>
        <v>HRM</v>
      </c>
      <c r="H127" t="str">
        <f>VLOOKUP(Expenses[[#This Row],[Location]],Locations[[Location]:[BU]],3,0)</f>
        <v>G. Cairo</v>
      </c>
      <c r="I127" t="str">
        <f>VLOOKUP(Expenses[[#This Row],[Location]],Locations[[Location]:[BU]],2,0)</f>
        <v>Cairo</v>
      </c>
    </row>
    <row r="128" spans="1:9" x14ac:dyDescent="0.25">
      <c r="A128" s="10">
        <v>42370</v>
      </c>
      <c r="B128" t="s">
        <v>1086</v>
      </c>
      <c r="C128" t="s">
        <v>1014</v>
      </c>
      <c r="D128" t="s">
        <v>1020</v>
      </c>
      <c r="E128" s="17">
        <v>11640</v>
      </c>
      <c r="F128" t="str">
        <f>VLOOKUP(Expenses[[#This Row],[Location]],Locations[[Location]:[BU]],5,0)</f>
        <v>HQ</v>
      </c>
      <c r="G128" t="str">
        <f>VLOOKUP(Expenses[[#This Row],[Department]],Departments[[Department]:[Code]],2,0)</f>
        <v>RTL</v>
      </c>
      <c r="H128" t="str">
        <f>VLOOKUP(Expenses[[#This Row],[Location]],Locations[[Location]:[BU]],3,0)</f>
        <v>G. Cairo</v>
      </c>
      <c r="I128" t="str">
        <f>VLOOKUP(Expenses[[#This Row],[Location]],Locations[[Location]:[BU]],2,0)</f>
        <v>Cairo</v>
      </c>
    </row>
    <row r="129" spans="1:9" x14ac:dyDescent="0.25">
      <c r="A129" s="10">
        <v>42370</v>
      </c>
      <c r="B129" t="s">
        <v>1089</v>
      </c>
      <c r="C129" t="s">
        <v>1014</v>
      </c>
      <c r="D129" t="s">
        <v>1020</v>
      </c>
      <c r="E129" s="17">
        <v>1250</v>
      </c>
      <c r="F129" t="str">
        <f>VLOOKUP(Expenses[[#This Row],[Location]],Locations[[Location]:[BU]],5,0)</f>
        <v>HQ</v>
      </c>
      <c r="G129" t="str">
        <f>VLOOKUP(Expenses[[#This Row],[Department]],Departments[[Department]:[Code]],2,0)</f>
        <v>RTL</v>
      </c>
      <c r="H129" t="str">
        <f>VLOOKUP(Expenses[[#This Row],[Location]],Locations[[Location]:[BU]],3,0)</f>
        <v>G. Cairo</v>
      </c>
      <c r="I129" t="str">
        <f>VLOOKUP(Expenses[[#This Row],[Location]],Locations[[Location]:[BU]],2,0)</f>
        <v>Cairo</v>
      </c>
    </row>
    <row r="130" spans="1:9" x14ac:dyDescent="0.25">
      <c r="A130" s="10">
        <v>42370</v>
      </c>
      <c r="B130" t="s">
        <v>1088</v>
      </c>
      <c r="C130" t="s">
        <v>1014</v>
      </c>
      <c r="D130" t="s">
        <v>1020</v>
      </c>
      <c r="E130" s="17">
        <v>741.2</v>
      </c>
      <c r="F130" t="str">
        <f>VLOOKUP(Expenses[[#This Row],[Location]],Locations[[Location]:[BU]],5,0)</f>
        <v>HQ</v>
      </c>
      <c r="G130" t="str">
        <f>VLOOKUP(Expenses[[#This Row],[Department]],Departments[[Department]:[Code]],2,0)</f>
        <v>RTL</v>
      </c>
      <c r="H130" t="str">
        <f>VLOOKUP(Expenses[[#This Row],[Location]],Locations[[Location]:[BU]],3,0)</f>
        <v>G. Cairo</v>
      </c>
      <c r="I130" t="str">
        <f>VLOOKUP(Expenses[[#This Row],[Location]],Locations[[Location]:[BU]],2,0)</f>
        <v>Cairo</v>
      </c>
    </row>
    <row r="131" spans="1:9" x14ac:dyDescent="0.25">
      <c r="A131" s="10">
        <v>42370</v>
      </c>
      <c r="B131" t="s">
        <v>1087</v>
      </c>
      <c r="C131" t="s">
        <v>1014</v>
      </c>
      <c r="D131" t="s">
        <v>1020</v>
      </c>
      <c r="E131" s="17">
        <v>2462.4</v>
      </c>
      <c r="F131" t="str">
        <f>VLOOKUP(Expenses[[#This Row],[Location]],Locations[[Location]:[BU]],5,0)</f>
        <v>HQ</v>
      </c>
      <c r="G131" t="str">
        <f>VLOOKUP(Expenses[[#This Row],[Department]],Departments[[Department]:[Code]],2,0)</f>
        <v>RTL</v>
      </c>
      <c r="H131" t="str">
        <f>VLOOKUP(Expenses[[#This Row],[Location]],Locations[[Location]:[BU]],3,0)</f>
        <v>G. Cairo</v>
      </c>
      <c r="I131" t="str">
        <f>VLOOKUP(Expenses[[#This Row],[Location]],Locations[[Location]:[BU]],2,0)</f>
        <v>Cairo</v>
      </c>
    </row>
    <row r="132" spans="1:9" x14ac:dyDescent="0.25">
      <c r="A132" s="10">
        <v>42370</v>
      </c>
      <c r="B132" t="s">
        <v>1086</v>
      </c>
      <c r="C132" t="s">
        <v>1014</v>
      </c>
      <c r="D132" t="s">
        <v>1025</v>
      </c>
      <c r="E132" s="17">
        <v>11176</v>
      </c>
      <c r="F132" t="str">
        <f>VLOOKUP(Expenses[[#This Row],[Location]],Locations[[Location]:[BU]],5,0)</f>
        <v>HQ</v>
      </c>
      <c r="G132" t="str">
        <f>VLOOKUP(Expenses[[#This Row],[Department]],Departments[[Department]:[Code]],2,0)</f>
        <v>SLS</v>
      </c>
      <c r="H132" t="str">
        <f>VLOOKUP(Expenses[[#This Row],[Location]],Locations[[Location]:[BU]],3,0)</f>
        <v>G. Cairo</v>
      </c>
      <c r="I132" t="str">
        <f>VLOOKUP(Expenses[[#This Row],[Location]],Locations[[Location]:[BU]],2,0)</f>
        <v>Cairo</v>
      </c>
    </row>
    <row r="133" spans="1:9" x14ac:dyDescent="0.25">
      <c r="A133" s="10">
        <v>42370</v>
      </c>
      <c r="B133" t="s">
        <v>1089</v>
      </c>
      <c r="C133" t="s">
        <v>1014</v>
      </c>
      <c r="D133" t="s">
        <v>1025</v>
      </c>
      <c r="E133" s="17">
        <v>1250</v>
      </c>
      <c r="F133" t="str">
        <f>VLOOKUP(Expenses[[#This Row],[Location]],Locations[[Location]:[BU]],5,0)</f>
        <v>HQ</v>
      </c>
      <c r="G133" t="str">
        <f>VLOOKUP(Expenses[[#This Row],[Department]],Departments[[Department]:[Code]],2,0)</f>
        <v>SLS</v>
      </c>
      <c r="H133" t="str">
        <f>VLOOKUP(Expenses[[#This Row],[Location]],Locations[[Location]:[BU]],3,0)</f>
        <v>G. Cairo</v>
      </c>
      <c r="I133" t="str">
        <f>VLOOKUP(Expenses[[#This Row],[Location]],Locations[[Location]:[BU]],2,0)</f>
        <v>Cairo</v>
      </c>
    </row>
    <row r="134" spans="1:9" x14ac:dyDescent="0.25">
      <c r="A134" s="10">
        <v>42370</v>
      </c>
      <c r="B134" t="s">
        <v>1087</v>
      </c>
      <c r="C134" t="s">
        <v>1014</v>
      </c>
      <c r="D134" t="s">
        <v>1025</v>
      </c>
      <c r="E134" s="17">
        <v>2353.8000000000002</v>
      </c>
      <c r="F134" t="str">
        <f>VLOOKUP(Expenses[[#This Row],[Location]],Locations[[Location]:[BU]],5,0)</f>
        <v>HQ</v>
      </c>
      <c r="G134" t="str">
        <f>VLOOKUP(Expenses[[#This Row],[Department]],Departments[[Department]:[Code]],2,0)</f>
        <v>SLS</v>
      </c>
      <c r="H134" t="str">
        <f>VLOOKUP(Expenses[[#This Row],[Location]],Locations[[Location]:[BU]],3,0)</f>
        <v>G. Cairo</v>
      </c>
      <c r="I134" t="str">
        <f>VLOOKUP(Expenses[[#This Row],[Location]],Locations[[Location]:[BU]],2,0)</f>
        <v>Cairo</v>
      </c>
    </row>
    <row r="135" spans="1:9" x14ac:dyDescent="0.25">
      <c r="A135" s="10">
        <v>42370</v>
      </c>
      <c r="B135" t="s">
        <v>1086</v>
      </c>
      <c r="C135" t="s">
        <v>1014</v>
      </c>
      <c r="D135" t="s">
        <v>1022</v>
      </c>
      <c r="E135" s="17">
        <v>7475</v>
      </c>
      <c r="F135" t="str">
        <f>VLOOKUP(Expenses[[#This Row],[Location]],Locations[[Location]:[BU]],5,0)</f>
        <v>HQ</v>
      </c>
      <c r="G135" t="str">
        <f>VLOOKUP(Expenses[[#This Row],[Department]],Departments[[Department]:[Code]],2,0)</f>
        <v>LGL</v>
      </c>
      <c r="H135" t="str">
        <f>VLOOKUP(Expenses[[#This Row],[Location]],Locations[[Location]:[BU]],3,0)</f>
        <v>G. Cairo</v>
      </c>
      <c r="I135" t="str">
        <f>VLOOKUP(Expenses[[#This Row],[Location]],Locations[[Location]:[BU]],2,0)</f>
        <v>Cairo</v>
      </c>
    </row>
    <row r="136" spans="1:9" x14ac:dyDescent="0.25">
      <c r="A136" s="10">
        <v>42370</v>
      </c>
      <c r="B136" t="s">
        <v>1089</v>
      </c>
      <c r="C136" t="s">
        <v>1014</v>
      </c>
      <c r="D136" t="s">
        <v>1022</v>
      </c>
      <c r="E136" s="17">
        <v>1250</v>
      </c>
      <c r="F136" t="str">
        <f>VLOOKUP(Expenses[[#This Row],[Location]],Locations[[Location]:[BU]],5,0)</f>
        <v>HQ</v>
      </c>
      <c r="G136" t="str">
        <f>VLOOKUP(Expenses[[#This Row],[Department]],Departments[[Department]:[Code]],2,0)</f>
        <v>LGL</v>
      </c>
      <c r="H136" t="str">
        <f>VLOOKUP(Expenses[[#This Row],[Location]],Locations[[Location]:[BU]],3,0)</f>
        <v>G. Cairo</v>
      </c>
      <c r="I136" t="str">
        <f>VLOOKUP(Expenses[[#This Row],[Location]],Locations[[Location]:[BU]],2,0)</f>
        <v>Cairo</v>
      </c>
    </row>
    <row r="137" spans="1:9" x14ac:dyDescent="0.25">
      <c r="A137" s="10">
        <v>42370</v>
      </c>
      <c r="B137" t="s">
        <v>1087</v>
      </c>
      <c r="C137" t="s">
        <v>1014</v>
      </c>
      <c r="D137" t="s">
        <v>1022</v>
      </c>
      <c r="E137" s="17">
        <v>951.40000000000009</v>
      </c>
      <c r="F137" t="str">
        <f>VLOOKUP(Expenses[[#This Row],[Location]],Locations[[Location]:[BU]],5,0)</f>
        <v>HQ</v>
      </c>
      <c r="G137" t="str">
        <f>VLOOKUP(Expenses[[#This Row],[Department]],Departments[[Department]:[Code]],2,0)</f>
        <v>LGL</v>
      </c>
      <c r="H137" t="str">
        <f>VLOOKUP(Expenses[[#This Row],[Location]],Locations[[Location]:[BU]],3,0)</f>
        <v>G. Cairo</v>
      </c>
      <c r="I137" t="str">
        <f>VLOOKUP(Expenses[[#This Row],[Location]],Locations[[Location]:[BU]],2,0)</f>
        <v>Cairo</v>
      </c>
    </row>
    <row r="138" spans="1:9" x14ac:dyDescent="0.25">
      <c r="A138" s="10">
        <v>42370</v>
      </c>
      <c r="B138" t="s">
        <v>1086</v>
      </c>
      <c r="C138" t="s">
        <v>1014</v>
      </c>
      <c r="D138" t="s">
        <v>1032</v>
      </c>
      <c r="E138" s="17">
        <v>6587</v>
      </c>
      <c r="F138" t="str">
        <f>VLOOKUP(Expenses[[#This Row],[Location]],Locations[[Location]:[BU]],5,0)</f>
        <v>HQ</v>
      </c>
      <c r="G138" t="str">
        <f>VLOOKUP(Expenses[[#This Row],[Department]],Departments[[Department]:[Code]],2,0)</f>
        <v>ADM</v>
      </c>
      <c r="H138" t="str">
        <f>VLOOKUP(Expenses[[#This Row],[Location]],Locations[[Location]:[BU]],3,0)</f>
        <v>G. Cairo</v>
      </c>
      <c r="I138" t="str">
        <f>VLOOKUP(Expenses[[#This Row],[Location]],Locations[[Location]:[BU]],2,0)</f>
        <v>Cairo</v>
      </c>
    </row>
    <row r="139" spans="1:9" x14ac:dyDescent="0.25">
      <c r="A139" s="10">
        <v>42370</v>
      </c>
      <c r="B139" t="s">
        <v>1089</v>
      </c>
      <c r="C139" t="s">
        <v>1014</v>
      </c>
      <c r="D139" t="s">
        <v>1032</v>
      </c>
      <c r="E139" s="17">
        <v>1250</v>
      </c>
      <c r="F139" t="str">
        <f>VLOOKUP(Expenses[[#This Row],[Location]],Locations[[Location]:[BU]],5,0)</f>
        <v>HQ</v>
      </c>
      <c r="G139" t="str">
        <f>VLOOKUP(Expenses[[#This Row],[Department]],Departments[[Department]:[Code]],2,0)</f>
        <v>ADM</v>
      </c>
      <c r="H139" t="str">
        <f>VLOOKUP(Expenses[[#This Row],[Location]],Locations[[Location]:[BU]],3,0)</f>
        <v>G. Cairo</v>
      </c>
      <c r="I139" t="str">
        <f>VLOOKUP(Expenses[[#This Row],[Location]],Locations[[Location]:[BU]],2,0)</f>
        <v>Cairo</v>
      </c>
    </row>
    <row r="140" spans="1:9" x14ac:dyDescent="0.25">
      <c r="A140" s="10">
        <v>42370</v>
      </c>
      <c r="B140" t="s">
        <v>1087</v>
      </c>
      <c r="C140" t="s">
        <v>1014</v>
      </c>
      <c r="D140" t="s">
        <v>1032</v>
      </c>
      <c r="E140" s="17">
        <v>924.80000000000007</v>
      </c>
      <c r="F140" t="str">
        <f>VLOOKUP(Expenses[[#This Row],[Location]],Locations[[Location]:[BU]],5,0)</f>
        <v>HQ</v>
      </c>
      <c r="G140" t="str">
        <f>VLOOKUP(Expenses[[#This Row],[Department]],Departments[[Department]:[Code]],2,0)</f>
        <v>ADM</v>
      </c>
      <c r="H140" t="str">
        <f>VLOOKUP(Expenses[[#This Row],[Location]],Locations[[Location]:[BU]],3,0)</f>
        <v>G. Cairo</v>
      </c>
      <c r="I140" t="str">
        <f>VLOOKUP(Expenses[[#This Row],[Location]],Locations[[Location]:[BU]],2,0)</f>
        <v>Cairo</v>
      </c>
    </row>
    <row r="141" spans="1:9" x14ac:dyDescent="0.25">
      <c r="A141" s="10">
        <v>42370</v>
      </c>
      <c r="B141" t="s">
        <v>1086</v>
      </c>
      <c r="C141" t="s">
        <v>1014</v>
      </c>
      <c r="D141" t="s">
        <v>1027</v>
      </c>
      <c r="E141" s="17">
        <v>6833</v>
      </c>
      <c r="F141" t="str">
        <f>VLOOKUP(Expenses[[#This Row],[Location]],Locations[[Location]:[BU]],5,0)</f>
        <v>HQ</v>
      </c>
      <c r="G141" t="str">
        <f>VLOOKUP(Expenses[[#This Row],[Department]],Departments[[Department]:[Code]],2,0)</f>
        <v>LOG</v>
      </c>
      <c r="H141" t="str">
        <f>VLOOKUP(Expenses[[#This Row],[Location]],Locations[[Location]:[BU]],3,0)</f>
        <v>G. Cairo</v>
      </c>
      <c r="I141" t="str">
        <f>VLOOKUP(Expenses[[#This Row],[Location]],Locations[[Location]:[BU]],2,0)</f>
        <v>Cairo</v>
      </c>
    </row>
    <row r="142" spans="1:9" x14ac:dyDescent="0.25">
      <c r="A142" s="10">
        <v>42370</v>
      </c>
      <c r="B142" t="s">
        <v>1089</v>
      </c>
      <c r="C142" t="s">
        <v>1014</v>
      </c>
      <c r="D142" t="s">
        <v>1027</v>
      </c>
      <c r="E142" s="17">
        <v>1250</v>
      </c>
      <c r="F142" t="str">
        <f>VLOOKUP(Expenses[[#This Row],[Location]],Locations[[Location]:[BU]],5,0)</f>
        <v>HQ</v>
      </c>
      <c r="G142" t="str">
        <f>VLOOKUP(Expenses[[#This Row],[Department]],Departments[[Department]:[Code]],2,0)</f>
        <v>LOG</v>
      </c>
      <c r="H142" t="str">
        <f>VLOOKUP(Expenses[[#This Row],[Location]],Locations[[Location]:[BU]],3,0)</f>
        <v>G. Cairo</v>
      </c>
      <c r="I142" t="str">
        <f>VLOOKUP(Expenses[[#This Row],[Location]],Locations[[Location]:[BU]],2,0)</f>
        <v>Cairo</v>
      </c>
    </row>
    <row r="143" spans="1:9" x14ac:dyDescent="0.25">
      <c r="A143" s="10">
        <v>42370</v>
      </c>
      <c r="B143" t="s">
        <v>1087</v>
      </c>
      <c r="C143" t="s">
        <v>1014</v>
      </c>
      <c r="D143" t="s">
        <v>1027</v>
      </c>
      <c r="E143" s="17">
        <v>1478.2</v>
      </c>
      <c r="F143" t="str">
        <f>VLOOKUP(Expenses[[#This Row],[Location]],Locations[[Location]:[BU]],5,0)</f>
        <v>HQ</v>
      </c>
      <c r="G143" t="str">
        <f>VLOOKUP(Expenses[[#This Row],[Department]],Departments[[Department]:[Code]],2,0)</f>
        <v>LOG</v>
      </c>
      <c r="H143" t="str">
        <f>VLOOKUP(Expenses[[#This Row],[Location]],Locations[[Location]:[BU]],3,0)</f>
        <v>G. Cairo</v>
      </c>
      <c r="I143" t="str">
        <f>VLOOKUP(Expenses[[#This Row],[Location]],Locations[[Location]:[BU]],2,0)</f>
        <v>Cairo</v>
      </c>
    </row>
    <row r="144" spans="1:9" x14ac:dyDescent="0.25">
      <c r="A144" s="10">
        <v>42370</v>
      </c>
      <c r="B144" t="s">
        <v>1086</v>
      </c>
      <c r="C144" t="s">
        <v>1014</v>
      </c>
      <c r="D144" t="s">
        <v>1028</v>
      </c>
      <c r="E144" s="17">
        <v>30037</v>
      </c>
      <c r="F144" t="str">
        <f>VLOOKUP(Expenses[[#This Row],[Location]],Locations[[Location]:[BU]],5,0)</f>
        <v>HQ</v>
      </c>
      <c r="G144" t="str">
        <f>VLOOKUP(Expenses[[#This Row],[Department]],Departments[[Department]:[Code]],2,0)</f>
        <v>BRD</v>
      </c>
      <c r="H144" t="str">
        <f>VLOOKUP(Expenses[[#This Row],[Location]],Locations[[Location]:[BU]],3,0)</f>
        <v>G. Cairo</v>
      </c>
      <c r="I144" t="str">
        <f>VLOOKUP(Expenses[[#This Row],[Location]],Locations[[Location]:[BU]],2,0)</f>
        <v>Cairo</v>
      </c>
    </row>
    <row r="145" spans="1:9" x14ac:dyDescent="0.25">
      <c r="A145" s="10">
        <v>42370</v>
      </c>
      <c r="B145" t="s">
        <v>1089</v>
      </c>
      <c r="C145" t="s">
        <v>1014</v>
      </c>
      <c r="D145" t="s">
        <v>1028</v>
      </c>
      <c r="E145" s="17">
        <v>1250</v>
      </c>
      <c r="F145" t="str">
        <f>VLOOKUP(Expenses[[#This Row],[Location]],Locations[[Location]:[BU]],5,0)</f>
        <v>HQ</v>
      </c>
      <c r="G145" t="str">
        <f>VLOOKUP(Expenses[[#This Row],[Department]],Departments[[Department]:[Code]],2,0)</f>
        <v>BRD</v>
      </c>
      <c r="H145" t="str">
        <f>VLOOKUP(Expenses[[#This Row],[Location]],Locations[[Location]:[BU]],3,0)</f>
        <v>G. Cairo</v>
      </c>
      <c r="I145" t="str">
        <f>VLOOKUP(Expenses[[#This Row],[Location]],Locations[[Location]:[BU]],2,0)</f>
        <v>Cairo</v>
      </c>
    </row>
    <row r="146" spans="1:9" x14ac:dyDescent="0.25">
      <c r="A146" s="10">
        <v>42370</v>
      </c>
      <c r="B146" t="s">
        <v>1087</v>
      </c>
      <c r="C146" t="s">
        <v>1014</v>
      </c>
      <c r="D146" t="s">
        <v>1028</v>
      </c>
      <c r="E146" s="17">
        <v>11695.2</v>
      </c>
      <c r="F146" t="str">
        <f>VLOOKUP(Expenses[[#This Row],[Location]],Locations[[Location]:[BU]],5,0)</f>
        <v>HQ</v>
      </c>
      <c r="G146" t="str">
        <f>VLOOKUP(Expenses[[#This Row],[Department]],Departments[[Department]:[Code]],2,0)</f>
        <v>BRD</v>
      </c>
      <c r="H146" t="str">
        <f>VLOOKUP(Expenses[[#This Row],[Location]],Locations[[Location]:[BU]],3,0)</f>
        <v>G. Cairo</v>
      </c>
      <c r="I146" t="str">
        <f>VLOOKUP(Expenses[[#This Row],[Location]],Locations[[Location]:[BU]],2,0)</f>
        <v>Cairo</v>
      </c>
    </row>
    <row r="147" spans="1:9" x14ac:dyDescent="0.25">
      <c r="A147" s="10">
        <v>42370</v>
      </c>
      <c r="B147" t="s">
        <v>1086</v>
      </c>
      <c r="C147" t="s">
        <v>1014</v>
      </c>
      <c r="D147" t="s">
        <v>1030</v>
      </c>
      <c r="E147" s="17">
        <v>6185</v>
      </c>
      <c r="F147" t="str">
        <f>VLOOKUP(Expenses[[#This Row],[Location]],Locations[[Location]:[BU]],5,0)</f>
        <v>HQ</v>
      </c>
      <c r="G147" t="str">
        <f>VLOOKUP(Expenses[[#This Row],[Department]],Departments[[Department]:[Code]],2,0)</f>
        <v>AFS</v>
      </c>
      <c r="H147" t="str">
        <f>VLOOKUP(Expenses[[#This Row],[Location]],Locations[[Location]:[BU]],3,0)</f>
        <v>G. Cairo</v>
      </c>
      <c r="I147" t="str">
        <f>VLOOKUP(Expenses[[#This Row],[Location]],Locations[[Location]:[BU]],2,0)</f>
        <v>Cairo</v>
      </c>
    </row>
    <row r="148" spans="1:9" x14ac:dyDescent="0.25">
      <c r="A148" s="10">
        <v>42370</v>
      </c>
      <c r="B148" t="s">
        <v>1089</v>
      </c>
      <c r="C148" t="s">
        <v>1014</v>
      </c>
      <c r="D148" t="s">
        <v>1030</v>
      </c>
      <c r="E148" s="17">
        <v>1250</v>
      </c>
      <c r="F148" t="str">
        <f>VLOOKUP(Expenses[[#This Row],[Location]],Locations[[Location]:[BU]],5,0)</f>
        <v>HQ</v>
      </c>
      <c r="G148" t="str">
        <f>VLOOKUP(Expenses[[#This Row],[Department]],Departments[[Department]:[Code]],2,0)</f>
        <v>AFS</v>
      </c>
      <c r="H148" t="str">
        <f>VLOOKUP(Expenses[[#This Row],[Location]],Locations[[Location]:[BU]],3,0)</f>
        <v>G. Cairo</v>
      </c>
      <c r="I148" t="str">
        <f>VLOOKUP(Expenses[[#This Row],[Location]],Locations[[Location]:[BU]],2,0)</f>
        <v>Cairo</v>
      </c>
    </row>
    <row r="149" spans="1:9" x14ac:dyDescent="0.25">
      <c r="A149" s="10">
        <v>42370</v>
      </c>
      <c r="B149" t="s">
        <v>1087</v>
      </c>
      <c r="C149" t="s">
        <v>1014</v>
      </c>
      <c r="D149" t="s">
        <v>1030</v>
      </c>
      <c r="E149" s="17">
        <v>1035</v>
      </c>
      <c r="F149" t="str">
        <f>VLOOKUP(Expenses[[#This Row],[Location]],Locations[[Location]:[BU]],5,0)</f>
        <v>HQ</v>
      </c>
      <c r="G149" t="str">
        <f>VLOOKUP(Expenses[[#This Row],[Department]],Departments[[Department]:[Code]],2,0)</f>
        <v>AFS</v>
      </c>
      <c r="H149" t="str">
        <f>VLOOKUP(Expenses[[#This Row],[Location]],Locations[[Location]:[BU]],3,0)</f>
        <v>G. Cairo</v>
      </c>
      <c r="I149" t="str">
        <f>VLOOKUP(Expenses[[#This Row],[Location]],Locations[[Location]:[BU]],2,0)</f>
        <v>Cairo</v>
      </c>
    </row>
    <row r="150" spans="1:9" x14ac:dyDescent="0.25">
      <c r="A150" s="10">
        <v>42370</v>
      </c>
      <c r="B150" t="s">
        <v>1086</v>
      </c>
      <c r="C150" t="s">
        <v>1014</v>
      </c>
      <c r="D150" t="s">
        <v>1031</v>
      </c>
      <c r="E150" s="17">
        <v>6325</v>
      </c>
      <c r="F150" t="str">
        <f>VLOOKUP(Expenses[[#This Row],[Location]],Locations[[Location]:[BU]],5,0)</f>
        <v>HQ</v>
      </c>
      <c r="G150" t="str">
        <f>VLOOKUP(Expenses[[#This Row],[Department]],Departments[[Department]:[Code]],2,0)</f>
        <v>ITC</v>
      </c>
      <c r="H150" t="str">
        <f>VLOOKUP(Expenses[[#This Row],[Location]],Locations[[Location]:[BU]],3,0)</f>
        <v>G. Cairo</v>
      </c>
      <c r="I150" t="str">
        <f>VLOOKUP(Expenses[[#This Row],[Location]],Locations[[Location]:[BU]],2,0)</f>
        <v>Cairo</v>
      </c>
    </row>
    <row r="151" spans="1:9" x14ac:dyDescent="0.25">
      <c r="A151" s="10">
        <v>42370</v>
      </c>
      <c r="B151" t="s">
        <v>1089</v>
      </c>
      <c r="C151" t="s">
        <v>1014</v>
      </c>
      <c r="D151" t="s">
        <v>1031</v>
      </c>
      <c r="E151" s="17">
        <v>1250</v>
      </c>
      <c r="F151" t="str">
        <f>VLOOKUP(Expenses[[#This Row],[Location]],Locations[[Location]:[BU]],5,0)</f>
        <v>HQ</v>
      </c>
      <c r="G151" t="str">
        <f>VLOOKUP(Expenses[[#This Row],[Department]],Departments[[Department]:[Code]],2,0)</f>
        <v>ITC</v>
      </c>
      <c r="H151" t="str">
        <f>VLOOKUP(Expenses[[#This Row],[Location]],Locations[[Location]:[BU]],3,0)</f>
        <v>G. Cairo</v>
      </c>
      <c r="I151" t="str">
        <f>VLOOKUP(Expenses[[#This Row],[Location]],Locations[[Location]:[BU]],2,0)</f>
        <v>Cairo</v>
      </c>
    </row>
    <row r="152" spans="1:9" x14ac:dyDescent="0.25">
      <c r="A152" s="10">
        <v>42370</v>
      </c>
      <c r="B152" t="s">
        <v>1087</v>
      </c>
      <c r="C152" t="s">
        <v>1014</v>
      </c>
      <c r="D152" t="s">
        <v>1031</v>
      </c>
      <c r="E152" s="17">
        <v>1342.2</v>
      </c>
      <c r="F152" t="str">
        <f>VLOOKUP(Expenses[[#This Row],[Location]],Locations[[Location]:[BU]],5,0)</f>
        <v>HQ</v>
      </c>
      <c r="G152" t="str">
        <f>VLOOKUP(Expenses[[#This Row],[Department]],Departments[[Department]:[Code]],2,0)</f>
        <v>ITC</v>
      </c>
      <c r="H152" t="str">
        <f>VLOOKUP(Expenses[[#This Row],[Location]],Locations[[Location]:[BU]],3,0)</f>
        <v>G. Cairo</v>
      </c>
      <c r="I152" t="str">
        <f>VLOOKUP(Expenses[[#This Row],[Location]],Locations[[Location]:[BU]],2,0)</f>
        <v>Cairo</v>
      </c>
    </row>
    <row r="153" spans="1:9" x14ac:dyDescent="0.25">
      <c r="A153" s="10">
        <v>42370</v>
      </c>
      <c r="B153" t="s">
        <v>1086</v>
      </c>
      <c r="C153" t="s">
        <v>1083</v>
      </c>
      <c r="D153" t="s">
        <v>1017</v>
      </c>
      <c r="E153" s="17">
        <v>2622</v>
      </c>
      <c r="F153" t="str">
        <f>VLOOKUP(Expenses[[#This Row],[Location]],Locations[[Location]:[BU]],5,0)</f>
        <v>Distribution</v>
      </c>
      <c r="G153" t="str">
        <f>VLOOKUP(Expenses[[#This Row],[Department]],Departments[[Department]:[Code]],2,0)</f>
        <v>ACC</v>
      </c>
      <c r="H153" t="str">
        <f>VLOOKUP(Expenses[[#This Row],[Location]],Locations[[Location]:[BU]],3,0)</f>
        <v>G. Cairo</v>
      </c>
      <c r="I153" t="str">
        <f>VLOOKUP(Expenses[[#This Row],[Location]],Locations[[Location]:[BU]],2,0)</f>
        <v>Cairo</v>
      </c>
    </row>
    <row r="154" spans="1:9" x14ac:dyDescent="0.25">
      <c r="A154" s="10">
        <v>42370</v>
      </c>
      <c r="B154" t="s">
        <v>1086</v>
      </c>
      <c r="C154" t="s">
        <v>1083</v>
      </c>
      <c r="D154" t="s">
        <v>1032</v>
      </c>
      <c r="E154" s="17">
        <v>4322</v>
      </c>
      <c r="F154" t="str">
        <f>VLOOKUP(Expenses[[#This Row],[Location]],Locations[[Location]:[BU]],5,0)</f>
        <v>Distribution</v>
      </c>
      <c r="G154" t="str">
        <f>VLOOKUP(Expenses[[#This Row],[Department]],Departments[[Department]:[Code]],2,0)</f>
        <v>ADM</v>
      </c>
      <c r="H154" t="str">
        <f>VLOOKUP(Expenses[[#This Row],[Location]],Locations[[Location]:[BU]],3,0)</f>
        <v>G. Cairo</v>
      </c>
      <c r="I154" t="str">
        <f>VLOOKUP(Expenses[[#This Row],[Location]],Locations[[Location]:[BU]],2,0)</f>
        <v>Cairo</v>
      </c>
    </row>
    <row r="155" spans="1:9" x14ac:dyDescent="0.25">
      <c r="A155" s="10">
        <v>42370</v>
      </c>
      <c r="B155" t="s">
        <v>1086</v>
      </c>
      <c r="C155" t="s">
        <v>1077</v>
      </c>
      <c r="D155" t="s">
        <v>1017</v>
      </c>
      <c r="E155" s="17">
        <v>3927</v>
      </c>
      <c r="F155" t="str">
        <f>VLOOKUP(Expenses[[#This Row],[Location]],Locations[[Location]:[BU]],5,0)</f>
        <v>Distribution</v>
      </c>
      <c r="G155" t="str">
        <f>VLOOKUP(Expenses[[#This Row],[Department]],Departments[[Department]:[Code]],2,0)</f>
        <v>ACC</v>
      </c>
      <c r="H155" t="str">
        <f>VLOOKUP(Expenses[[#This Row],[Location]],Locations[[Location]:[BU]],3,0)</f>
        <v>G. Cairo</v>
      </c>
      <c r="I155" t="str">
        <f>VLOOKUP(Expenses[[#This Row],[Location]],Locations[[Location]:[BU]],2,0)</f>
        <v>Giza</v>
      </c>
    </row>
    <row r="156" spans="1:9" x14ac:dyDescent="0.25">
      <c r="A156" s="10">
        <v>42370</v>
      </c>
      <c r="B156" t="s">
        <v>1086</v>
      </c>
      <c r="C156" t="s">
        <v>1077</v>
      </c>
      <c r="D156" t="s">
        <v>1032</v>
      </c>
      <c r="E156" s="17">
        <v>3890</v>
      </c>
      <c r="F156" t="str">
        <f>VLOOKUP(Expenses[[#This Row],[Location]],Locations[[Location]:[BU]],5,0)</f>
        <v>Distribution</v>
      </c>
      <c r="G156" t="str">
        <f>VLOOKUP(Expenses[[#This Row],[Department]],Departments[[Department]:[Code]],2,0)</f>
        <v>ADM</v>
      </c>
      <c r="H156" t="str">
        <f>VLOOKUP(Expenses[[#This Row],[Location]],Locations[[Location]:[BU]],3,0)</f>
        <v>G. Cairo</v>
      </c>
      <c r="I156" t="str">
        <f>VLOOKUP(Expenses[[#This Row],[Location]],Locations[[Location]:[BU]],2,0)</f>
        <v>Giza</v>
      </c>
    </row>
    <row r="157" spans="1:9" x14ac:dyDescent="0.25">
      <c r="A157" s="10">
        <v>42370</v>
      </c>
      <c r="B157" t="s">
        <v>1086</v>
      </c>
      <c r="C157" t="s">
        <v>1069</v>
      </c>
      <c r="D157" t="s">
        <v>1017</v>
      </c>
      <c r="E157" s="17">
        <v>3991</v>
      </c>
      <c r="F157" t="str">
        <f>VLOOKUP(Expenses[[#This Row],[Location]],Locations[[Location]:[BU]],5,0)</f>
        <v>Distribution</v>
      </c>
      <c r="G157" t="str">
        <f>VLOOKUP(Expenses[[#This Row],[Department]],Departments[[Department]:[Code]],2,0)</f>
        <v>ACC</v>
      </c>
      <c r="H157" t="str">
        <f>VLOOKUP(Expenses[[#This Row],[Location]],Locations[[Location]:[BU]],3,0)</f>
        <v>U. Egypt</v>
      </c>
      <c r="I157" t="str">
        <f>VLOOKUP(Expenses[[#This Row],[Location]],Locations[[Location]:[BU]],2,0)</f>
        <v>Luxor</v>
      </c>
    </row>
    <row r="158" spans="1:9" x14ac:dyDescent="0.25">
      <c r="A158" s="10">
        <v>42370</v>
      </c>
      <c r="B158" t="s">
        <v>1086</v>
      </c>
      <c r="C158" t="s">
        <v>1069</v>
      </c>
      <c r="D158" t="s">
        <v>1032</v>
      </c>
      <c r="E158" s="17">
        <v>3698</v>
      </c>
      <c r="F158" t="str">
        <f>VLOOKUP(Expenses[[#This Row],[Location]],Locations[[Location]:[BU]],5,0)</f>
        <v>Distribution</v>
      </c>
      <c r="G158" t="str">
        <f>VLOOKUP(Expenses[[#This Row],[Department]],Departments[[Department]:[Code]],2,0)</f>
        <v>ADM</v>
      </c>
      <c r="H158" t="str">
        <f>VLOOKUP(Expenses[[#This Row],[Location]],Locations[[Location]:[BU]],3,0)</f>
        <v>U. Egypt</v>
      </c>
      <c r="I158" t="str">
        <f>VLOOKUP(Expenses[[#This Row],[Location]],Locations[[Location]:[BU]],2,0)</f>
        <v>Luxor</v>
      </c>
    </row>
    <row r="159" spans="1:9" x14ac:dyDescent="0.25">
      <c r="A159" s="10">
        <v>42370</v>
      </c>
      <c r="B159" t="s">
        <v>1086</v>
      </c>
      <c r="C159" t="s">
        <v>1054</v>
      </c>
      <c r="D159" t="s">
        <v>1017</v>
      </c>
      <c r="E159" s="17">
        <v>4404</v>
      </c>
      <c r="F159" t="str">
        <f>VLOOKUP(Expenses[[#This Row],[Location]],Locations[[Location]:[BU]],5,0)</f>
        <v>Distribution</v>
      </c>
      <c r="G159" t="str">
        <f>VLOOKUP(Expenses[[#This Row],[Department]],Departments[[Department]:[Code]],2,0)</f>
        <v>ACC</v>
      </c>
      <c r="H159" t="str">
        <f>VLOOKUP(Expenses[[#This Row],[Location]],Locations[[Location]:[BU]],3,0)</f>
        <v>Delta</v>
      </c>
      <c r="I159" t="str">
        <f>VLOOKUP(Expenses[[#This Row],[Location]],Locations[[Location]:[BU]],2,0)</f>
        <v>Dakahlia</v>
      </c>
    </row>
    <row r="160" spans="1:9" x14ac:dyDescent="0.25">
      <c r="A160" s="10">
        <v>42370</v>
      </c>
      <c r="B160" t="s">
        <v>1086</v>
      </c>
      <c r="C160" t="s">
        <v>1054</v>
      </c>
      <c r="D160" t="s">
        <v>1032</v>
      </c>
      <c r="E160" s="17">
        <v>2514</v>
      </c>
      <c r="F160" t="str">
        <f>VLOOKUP(Expenses[[#This Row],[Location]],Locations[[Location]:[BU]],5,0)</f>
        <v>Distribution</v>
      </c>
      <c r="G160" t="str">
        <f>VLOOKUP(Expenses[[#This Row],[Department]],Departments[[Department]:[Code]],2,0)</f>
        <v>ADM</v>
      </c>
      <c r="H160" t="str">
        <f>VLOOKUP(Expenses[[#This Row],[Location]],Locations[[Location]:[BU]],3,0)</f>
        <v>Delta</v>
      </c>
      <c r="I160" t="str">
        <f>VLOOKUP(Expenses[[#This Row],[Location]],Locations[[Location]:[BU]],2,0)</f>
        <v>Dakahlia</v>
      </c>
    </row>
    <row r="161" spans="1:9" x14ac:dyDescent="0.25">
      <c r="A161" s="10">
        <v>42370</v>
      </c>
      <c r="B161" t="s">
        <v>1086</v>
      </c>
      <c r="C161" t="s">
        <v>1062</v>
      </c>
      <c r="D161" t="s">
        <v>1017</v>
      </c>
      <c r="E161" s="17">
        <v>4029</v>
      </c>
      <c r="F161" t="str">
        <f>VLOOKUP(Expenses[[#This Row],[Location]],Locations[[Location]:[BU]],5,0)</f>
        <v>Distribution</v>
      </c>
      <c r="G161" t="str">
        <f>VLOOKUP(Expenses[[#This Row],[Department]],Departments[[Department]:[Code]],2,0)</f>
        <v>ACC</v>
      </c>
      <c r="H161" t="str">
        <f>VLOOKUP(Expenses[[#This Row],[Location]],Locations[[Location]:[BU]],3,0)</f>
        <v>U. Egypt</v>
      </c>
      <c r="I161" t="str">
        <f>VLOOKUP(Expenses[[#This Row],[Location]],Locations[[Location]:[BU]],2,0)</f>
        <v>Menia</v>
      </c>
    </row>
    <row r="162" spans="1:9" x14ac:dyDescent="0.25">
      <c r="A162" s="10">
        <v>42370</v>
      </c>
      <c r="B162" t="s">
        <v>1086</v>
      </c>
      <c r="C162" t="s">
        <v>1062</v>
      </c>
      <c r="D162" t="s">
        <v>1032</v>
      </c>
      <c r="E162" s="17">
        <v>4268</v>
      </c>
      <c r="F162" t="str">
        <f>VLOOKUP(Expenses[[#This Row],[Location]],Locations[[Location]:[BU]],5,0)</f>
        <v>Distribution</v>
      </c>
      <c r="G162" t="str">
        <f>VLOOKUP(Expenses[[#This Row],[Department]],Departments[[Department]:[Code]],2,0)</f>
        <v>ADM</v>
      </c>
      <c r="H162" t="str">
        <f>VLOOKUP(Expenses[[#This Row],[Location]],Locations[[Location]:[BU]],3,0)</f>
        <v>U. Egypt</v>
      </c>
      <c r="I162" t="str">
        <f>VLOOKUP(Expenses[[#This Row],[Location]],Locations[[Location]:[BU]],2,0)</f>
        <v>Menia</v>
      </c>
    </row>
    <row r="163" spans="1:9" x14ac:dyDescent="0.25">
      <c r="A163" s="10">
        <v>42370</v>
      </c>
      <c r="B163" t="s">
        <v>1086</v>
      </c>
      <c r="C163" t="s">
        <v>1059</v>
      </c>
      <c r="D163" t="s">
        <v>1017</v>
      </c>
      <c r="E163" s="17">
        <v>4185</v>
      </c>
      <c r="F163" t="str">
        <f>VLOOKUP(Expenses[[#This Row],[Location]],Locations[[Location]:[BU]],5,0)</f>
        <v>Distribution</v>
      </c>
      <c r="G163" t="str">
        <f>VLOOKUP(Expenses[[#This Row],[Department]],Departments[[Department]:[Code]],2,0)</f>
        <v>ACC</v>
      </c>
      <c r="H163" t="str">
        <f>VLOOKUP(Expenses[[#This Row],[Location]],Locations[[Location]:[BU]],3,0)</f>
        <v>G. Cairo</v>
      </c>
      <c r="I163" t="str">
        <f>VLOOKUP(Expenses[[#This Row],[Location]],Locations[[Location]:[BU]],2,0)</f>
        <v>Cairo</v>
      </c>
    </row>
    <row r="164" spans="1:9" x14ac:dyDescent="0.25">
      <c r="A164" s="10">
        <v>42370</v>
      </c>
      <c r="B164" t="s">
        <v>1086</v>
      </c>
      <c r="C164" t="s">
        <v>1059</v>
      </c>
      <c r="D164" t="s">
        <v>1032</v>
      </c>
      <c r="E164" s="17">
        <v>2719</v>
      </c>
      <c r="F164" t="str">
        <f>VLOOKUP(Expenses[[#This Row],[Location]],Locations[[Location]:[BU]],5,0)</f>
        <v>Distribution</v>
      </c>
      <c r="G164" t="str">
        <f>VLOOKUP(Expenses[[#This Row],[Department]],Departments[[Department]:[Code]],2,0)</f>
        <v>ADM</v>
      </c>
      <c r="H164" t="str">
        <f>VLOOKUP(Expenses[[#This Row],[Location]],Locations[[Location]:[BU]],3,0)</f>
        <v>G. Cairo</v>
      </c>
      <c r="I164" t="str">
        <f>VLOOKUP(Expenses[[#This Row],[Location]],Locations[[Location]:[BU]],2,0)</f>
        <v>Cairo</v>
      </c>
    </row>
    <row r="165" spans="1:9" x14ac:dyDescent="0.25">
      <c r="A165" s="10">
        <v>42370</v>
      </c>
      <c r="B165" t="s">
        <v>1086</v>
      </c>
      <c r="C165" t="s">
        <v>1073</v>
      </c>
      <c r="D165" t="s">
        <v>1017</v>
      </c>
      <c r="E165" s="17">
        <v>2815</v>
      </c>
      <c r="F165" t="str">
        <f>VLOOKUP(Expenses[[#This Row],[Location]],Locations[[Location]:[BU]],5,0)</f>
        <v>Distribution</v>
      </c>
      <c r="G165" t="str">
        <f>VLOOKUP(Expenses[[#This Row],[Department]],Departments[[Department]:[Code]],2,0)</f>
        <v>ACC</v>
      </c>
      <c r="H165" t="str">
        <f>VLOOKUP(Expenses[[#This Row],[Location]],Locations[[Location]:[BU]],3,0)</f>
        <v>Delta</v>
      </c>
      <c r="I165" t="str">
        <f>VLOOKUP(Expenses[[#This Row],[Location]],Locations[[Location]:[BU]],2,0)</f>
        <v>Sharkia</v>
      </c>
    </row>
    <row r="166" spans="1:9" x14ac:dyDescent="0.25">
      <c r="A166" s="10">
        <v>42370</v>
      </c>
      <c r="B166" t="s">
        <v>1086</v>
      </c>
      <c r="C166" t="s">
        <v>1073</v>
      </c>
      <c r="D166" t="s">
        <v>1032</v>
      </c>
      <c r="E166" s="17">
        <v>3482</v>
      </c>
      <c r="F166" t="str">
        <f>VLOOKUP(Expenses[[#This Row],[Location]],Locations[[Location]:[BU]],5,0)</f>
        <v>Distribution</v>
      </c>
      <c r="G166" t="str">
        <f>VLOOKUP(Expenses[[#This Row],[Department]],Departments[[Department]:[Code]],2,0)</f>
        <v>ADM</v>
      </c>
      <c r="H166" t="str">
        <f>VLOOKUP(Expenses[[#This Row],[Location]],Locations[[Location]:[BU]],3,0)</f>
        <v>Delta</v>
      </c>
      <c r="I166" t="str">
        <f>VLOOKUP(Expenses[[#This Row],[Location]],Locations[[Location]:[BU]],2,0)</f>
        <v>Sharkia</v>
      </c>
    </row>
    <row r="167" spans="1:9" x14ac:dyDescent="0.25">
      <c r="A167" s="10">
        <v>42370</v>
      </c>
      <c r="B167" t="s">
        <v>1089</v>
      </c>
      <c r="C167" t="s">
        <v>1083</v>
      </c>
      <c r="D167" t="s">
        <v>1017</v>
      </c>
      <c r="E167" s="17">
        <v>3969</v>
      </c>
      <c r="F167" t="str">
        <f>VLOOKUP(Expenses[[#This Row],[Location]],Locations[[Location]:[BU]],5,0)</f>
        <v>Distribution</v>
      </c>
      <c r="G167" t="str">
        <f>VLOOKUP(Expenses[[#This Row],[Department]],Departments[[Department]:[Code]],2,0)</f>
        <v>ACC</v>
      </c>
      <c r="H167" t="str">
        <f>VLOOKUP(Expenses[[#This Row],[Location]],Locations[[Location]:[BU]],3,0)</f>
        <v>G. Cairo</v>
      </c>
      <c r="I167" t="str">
        <f>VLOOKUP(Expenses[[#This Row],[Location]],Locations[[Location]:[BU]],2,0)</f>
        <v>Cairo</v>
      </c>
    </row>
    <row r="168" spans="1:9" x14ac:dyDescent="0.25">
      <c r="A168" s="10">
        <v>42370</v>
      </c>
      <c r="B168" t="s">
        <v>1089</v>
      </c>
      <c r="C168" t="s">
        <v>1083</v>
      </c>
      <c r="D168" t="s">
        <v>1032</v>
      </c>
      <c r="E168" s="17">
        <v>3593</v>
      </c>
      <c r="F168" t="str">
        <f>VLOOKUP(Expenses[[#This Row],[Location]],Locations[[Location]:[BU]],5,0)</f>
        <v>Distribution</v>
      </c>
      <c r="G168" t="str">
        <f>VLOOKUP(Expenses[[#This Row],[Department]],Departments[[Department]:[Code]],2,0)</f>
        <v>ADM</v>
      </c>
      <c r="H168" t="str">
        <f>VLOOKUP(Expenses[[#This Row],[Location]],Locations[[Location]:[BU]],3,0)</f>
        <v>G. Cairo</v>
      </c>
      <c r="I168" t="str">
        <f>VLOOKUP(Expenses[[#This Row],[Location]],Locations[[Location]:[BU]],2,0)</f>
        <v>Cairo</v>
      </c>
    </row>
    <row r="169" spans="1:9" x14ac:dyDescent="0.25">
      <c r="A169" s="10">
        <v>42370</v>
      </c>
      <c r="B169" t="s">
        <v>1089</v>
      </c>
      <c r="C169" t="s">
        <v>1077</v>
      </c>
      <c r="D169" t="s">
        <v>1017</v>
      </c>
      <c r="E169" s="17">
        <v>3932</v>
      </c>
      <c r="F169" t="str">
        <f>VLOOKUP(Expenses[[#This Row],[Location]],Locations[[Location]:[BU]],5,0)</f>
        <v>Distribution</v>
      </c>
      <c r="G169" t="str">
        <f>VLOOKUP(Expenses[[#This Row],[Department]],Departments[[Department]:[Code]],2,0)</f>
        <v>ACC</v>
      </c>
      <c r="H169" t="str">
        <f>VLOOKUP(Expenses[[#This Row],[Location]],Locations[[Location]:[BU]],3,0)</f>
        <v>G. Cairo</v>
      </c>
      <c r="I169" t="str">
        <f>VLOOKUP(Expenses[[#This Row],[Location]],Locations[[Location]:[BU]],2,0)</f>
        <v>Giza</v>
      </c>
    </row>
    <row r="170" spans="1:9" x14ac:dyDescent="0.25">
      <c r="A170" s="10">
        <v>42370</v>
      </c>
      <c r="B170" t="s">
        <v>1089</v>
      </c>
      <c r="C170" t="s">
        <v>1077</v>
      </c>
      <c r="D170" t="s">
        <v>1032</v>
      </c>
      <c r="E170" s="17">
        <v>2555</v>
      </c>
      <c r="F170" t="str">
        <f>VLOOKUP(Expenses[[#This Row],[Location]],Locations[[Location]:[BU]],5,0)</f>
        <v>Distribution</v>
      </c>
      <c r="G170" t="str">
        <f>VLOOKUP(Expenses[[#This Row],[Department]],Departments[[Department]:[Code]],2,0)</f>
        <v>ADM</v>
      </c>
      <c r="H170" t="str">
        <f>VLOOKUP(Expenses[[#This Row],[Location]],Locations[[Location]:[BU]],3,0)</f>
        <v>G. Cairo</v>
      </c>
      <c r="I170" t="str">
        <f>VLOOKUP(Expenses[[#This Row],[Location]],Locations[[Location]:[BU]],2,0)</f>
        <v>Giza</v>
      </c>
    </row>
    <row r="171" spans="1:9" x14ac:dyDescent="0.25">
      <c r="A171" s="10">
        <v>42370</v>
      </c>
      <c r="B171" t="s">
        <v>1089</v>
      </c>
      <c r="C171" t="s">
        <v>1069</v>
      </c>
      <c r="D171" t="s">
        <v>1017</v>
      </c>
      <c r="E171" s="17">
        <v>3866</v>
      </c>
      <c r="F171" t="str">
        <f>VLOOKUP(Expenses[[#This Row],[Location]],Locations[[Location]:[BU]],5,0)</f>
        <v>Distribution</v>
      </c>
      <c r="G171" t="str">
        <f>VLOOKUP(Expenses[[#This Row],[Department]],Departments[[Department]:[Code]],2,0)</f>
        <v>ACC</v>
      </c>
      <c r="H171" t="str">
        <f>VLOOKUP(Expenses[[#This Row],[Location]],Locations[[Location]:[BU]],3,0)</f>
        <v>U. Egypt</v>
      </c>
      <c r="I171" t="str">
        <f>VLOOKUP(Expenses[[#This Row],[Location]],Locations[[Location]:[BU]],2,0)</f>
        <v>Luxor</v>
      </c>
    </row>
    <row r="172" spans="1:9" x14ac:dyDescent="0.25">
      <c r="A172" s="10">
        <v>42370</v>
      </c>
      <c r="B172" t="s">
        <v>1089</v>
      </c>
      <c r="C172" t="s">
        <v>1069</v>
      </c>
      <c r="D172" t="s">
        <v>1032</v>
      </c>
      <c r="E172" s="17">
        <v>3060</v>
      </c>
      <c r="F172" t="str">
        <f>VLOOKUP(Expenses[[#This Row],[Location]],Locations[[Location]:[BU]],5,0)</f>
        <v>Distribution</v>
      </c>
      <c r="G172" t="str">
        <f>VLOOKUP(Expenses[[#This Row],[Department]],Departments[[Department]:[Code]],2,0)</f>
        <v>ADM</v>
      </c>
      <c r="H172" t="str">
        <f>VLOOKUP(Expenses[[#This Row],[Location]],Locations[[Location]:[BU]],3,0)</f>
        <v>U. Egypt</v>
      </c>
      <c r="I172" t="str">
        <f>VLOOKUP(Expenses[[#This Row],[Location]],Locations[[Location]:[BU]],2,0)</f>
        <v>Luxor</v>
      </c>
    </row>
    <row r="173" spans="1:9" x14ac:dyDescent="0.25">
      <c r="A173" s="10">
        <v>42370</v>
      </c>
      <c r="B173" t="s">
        <v>1089</v>
      </c>
      <c r="C173" t="s">
        <v>1054</v>
      </c>
      <c r="D173" t="s">
        <v>1017</v>
      </c>
      <c r="E173" s="17">
        <v>3927</v>
      </c>
      <c r="F173" t="str">
        <f>VLOOKUP(Expenses[[#This Row],[Location]],Locations[[Location]:[BU]],5,0)</f>
        <v>Distribution</v>
      </c>
      <c r="G173" t="str">
        <f>VLOOKUP(Expenses[[#This Row],[Department]],Departments[[Department]:[Code]],2,0)</f>
        <v>ACC</v>
      </c>
      <c r="H173" t="str">
        <f>VLOOKUP(Expenses[[#This Row],[Location]],Locations[[Location]:[BU]],3,0)</f>
        <v>Delta</v>
      </c>
      <c r="I173" t="str">
        <f>VLOOKUP(Expenses[[#This Row],[Location]],Locations[[Location]:[BU]],2,0)</f>
        <v>Dakahlia</v>
      </c>
    </row>
    <row r="174" spans="1:9" x14ac:dyDescent="0.25">
      <c r="A174" s="10">
        <v>42370</v>
      </c>
      <c r="B174" t="s">
        <v>1089</v>
      </c>
      <c r="C174" t="s">
        <v>1054</v>
      </c>
      <c r="D174" t="s">
        <v>1032</v>
      </c>
      <c r="E174" s="17">
        <v>3052</v>
      </c>
      <c r="F174" t="str">
        <f>VLOOKUP(Expenses[[#This Row],[Location]],Locations[[Location]:[BU]],5,0)</f>
        <v>Distribution</v>
      </c>
      <c r="G174" t="str">
        <f>VLOOKUP(Expenses[[#This Row],[Department]],Departments[[Department]:[Code]],2,0)</f>
        <v>ADM</v>
      </c>
      <c r="H174" t="str">
        <f>VLOOKUP(Expenses[[#This Row],[Location]],Locations[[Location]:[BU]],3,0)</f>
        <v>Delta</v>
      </c>
      <c r="I174" t="str">
        <f>VLOOKUP(Expenses[[#This Row],[Location]],Locations[[Location]:[BU]],2,0)</f>
        <v>Dakahlia</v>
      </c>
    </row>
    <row r="175" spans="1:9" x14ac:dyDescent="0.25">
      <c r="A175" s="10">
        <v>42370</v>
      </c>
      <c r="B175" t="s">
        <v>1089</v>
      </c>
      <c r="C175" t="s">
        <v>1062</v>
      </c>
      <c r="D175" t="s">
        <v>1017</v>
      </c>
      <c r="E175" s="17">
        <v>2641</v>
      </c>
      <c r="F175" t="str">
        <f>VLOOKUP(Expenses[[#This Row],[Location]],Locations[[Location]:[BU]],5,0)</f>
        <v>Distribution</v>
      </c>
      <c r="G175" t="str">
        <f>VLOOKUP(Expenses[[#This Row],[Department]],Departments[[Department]:[Code]],2,0)</f>
        <v>ACC</v>
      </c>
      <c r="H175" t="str">
        <f>VLOOKUP(Expenses[[#This Row],[Location]],Locations[[Location]:[BU]],3,0)</f>
        <v>U. Egypt</v>
      </c>
      <c r="I175" t="str">
        <f>VLOOKUP(Expenses[[#This Row],[Location]],Locations[[Location]:[BU]],2,0)</f>
        <v>Menia</v>
      </c>
    </row>
    <row r="176" spans="1:9" x14ac:dyDescent="0.25">
      <c r="A176" s="10">
        <v>42370</v>
      </c>
      <c r="B176" t="s">
        <v>1089</v>
      </c>
      <c r="C176" t="s">
        <v>1062</v>
      </c>
      <c r="D176" t="s">
        <v>1032</v>
      </c>
      <c r="E176" s="17">
        <v>3018</v>
      </c>
      <c r="F176" t="str">
        <f>VLOOKUP(Expenses[[#This Row],[Location]],Locations[[Location]:[BU]],5,0)</f>
        <v>Distribution</v>
      </c>
      <c r="G176" t="str">
        <f>VLOOKUP(Expenses[[#This Row],[Department]],Departments[[Department]:[Code]],2,0)</f>
        <v>ADM</v>
      </c>
      <c r="H176" t="str">
        <f>VLOOKUP(Expenses[[#This Row],[Location]],Locations[[Location]:[BU]],3,0)</f>
        <v>U. Egypt</v>
      </c>
      <c r="I176" t="str">
        <f>VLOOKUP(Expenses[[#This Row],[Location]],Locations[[Location]:[BU]],2,0)</f>
        <v>Menia</v>
      </c>
    </row>
    <row r="177" spans="1:9" x14ac:dyDescent="0.25">
      <c r="A177" s="10">
        <v>42370</v>
      </c>
      <c r="B177" t="s">
        <v>1089</v>
      </c>
      <c r="C177" t="s">
        <v>1059</v>
      </c>
      <c r="D177" t="s">
        <v>1017</v>
      </c>
      <c r="E177" s="17">
        <v>4032</v>
      </c>
      <c r="F177" t="str">
        <f>VLOOKUP(Expenses[[#This Row],[Location]],Locations[[Location]:[BU]],5,0)</f>
        <v>Distribution</v>
      </c>
      <c r="G177" t="str">
        <f>VLOOKUP(Expenses[[#This Row],[Department]],Departments[[Department]:[Code]],2,0)</f>
        <v>ACC</v>
      </c>
      <c r="H177" t="str">
        <f>VLOOKUP(Expenses[[#This Row],[Location]],Locations[[Location]:[BU]],3,0)</f>
        <v>G. Cairo</v>
      </c>
      <c r="I177" t="str">
        <f>VLOOKUP(Expenses[[#This Row],[Location]],Locations[[Location]:[BU]],2,0)</f>
        <v>Cairo</v>
      </c>
    </row>
    <row r="178" spans="1:9" x14ac:dyDescent="0.25">
      <c r="A178" s="10">
        <v>42370</v>
      </c>
      <c r="B178" t="s">
        <v>1089</v>
      </c>
      <c r="C178" t="s">
        <v>1059</v>
      </c>
      <c r="D178" t="s">
        <v>1032</v>
      </c>
      <c r="E178" s="17">
        <v>2868</v>
      </c>
      <c r="F178" t="str">
        <f>VLOOKUP(Expenses[[#This Row],[Location]],Locations[[Location]:[BU]],5,0)</f>
        <v>Distribution</v>
      </c>
      <c r="G178" t="str">
        <f>VLOOKUP(Expenses[[#This Row],[Department]],Departments[[Department]:[Code]],2,0)</f>
        <v>ADM</v>
      </c>
      <c r="H178" t="str">
        <f>VLOOKUP(Expenses[[#This Row],[Location]],Locations[[Location]:[BU]],3,0)</f>
        <v>G. Cairo</v>
      </c>
      <c r="I178" t="str">
        <f>VLOOKUP(Expenses[[#This Row],[Location]],Locations[[Location]:[BU]],2,0)</f>
        <v>Cairo</v>
      </c>
    </row>
    <row r="179" spans="1:9" x14ac:dyDescent="0.25">
      <c r="A179" s="10">
        <v>42370</v>
      </c>
      <c r="B179" t="s">
        <v>1089</v>
      </c>
      <c r="C179" t="s">
        <v>1073</v>
      </c>
      <c r="D179" t="s">
        <v>1017</v>
      </c>
      <c r="E179" s="17">
        <v>4194</v>
      </c>
      <c r="F179" t="str">
        <f>VLOOKUP(Expenses[[#This Row],[Location]],Locations[[Location]:[BU]],5,0)</f>
        <v>Distribution</v>
      </c>
      <c r="G179" t="str">
        <f>VLOOKUP(Expenses[[#This Row],[Department]],Departments[[Department]:[Code]],2,0)</f>
        <v>ACC</v>
      </c>
      <c r="H179" t="str">
        <f>VLOOKUP(Expenses[[#This Row],[Location]],Locations[[Location]:[BU]],3,0)</f>
        <v>Delta</v>
      </c>
      <c r="I179" t="str">
        <f>VLOOKUP(Expenses[[#This Row],[Location]],Locations[[Location]:[BU]],2,0)</f>
        <v>Sharkia</v>
      </c>
    </row>
    <row r="180" spans="1:9" x14ac:dyDescent="0.25">
      <c r="A180" s="10">
        <v>42370</v>
      </c>
      <c r="B180" t="s">
        <v>1089</v>
      </c>
      <c r="C180" t="s">
        <v>1073</v>
      </c>
      <c r="D180" t="s">
        <v>1032</v>
      </c>
      <c r="E180" s="17">
        <v>3179</v>
      </c>
      <c r="F180" t="str">
        <f>VLOOKUP(Expenses[[#This Row],[Location]],Locations[[Location]:[BU]],5,0)</f>
        <v>Distribution</v>
      </c>
      <c r="G180" t="str">
        <f>VLOOKUP(Expenses[[#This Row],[Department]],Departments[[Department]:[Code]],2,0)</f>
        <v>ADM</v>
      </c>
      <c r="H180" t="str">
        <f>VLOOKUP(Expenses[[#This Row],[Location]],Locations[[Location]:[BU]],3,0)</f>
        <v>Delta</v>
      </c>
      <c r="I180" t="str">
        <f>VLOOKUP(Expenses[[#This Row],[Location]],Locations[[Location]:[BU]],2,0)</f>
        <v>Sharkia</v>
      </c>
    </row>
    <row r="181" spans="1:9" x14ac:dyDescent="0.25">
      <c r="A181" s="10">
        <v>42370</v>
      </c>
      <c r="B181" t="s">
        <v>1088</v>
      </c>
      <c r="C181" t="s">
        <v>1083</v>
      </c>
      <c r="D181" t="s">
        <v>1017</v>
      </c>
      <c r="E181" s="17">
        <v>3891</v>
      </c>
      <c r="F181" t="str">
        <f>VLOOKUP(Expenses[[#This Row],[Location]],Locations[[Location]:[BU]],5,0)</f>
        <v>Distribution</v>
      </c>
      <c r="G181" t="str">
        <f>VLOOKUP(Expenses[[#This Row],[Department]],Departments[[Department]:[Code]],2,0)</f>
        <v>ACC</v>
      </c>
      <c r="H181" t="str">
        <f>VLOOKUP(Expenses[[#This Row],[Location]],Locations[[Location]:[BU]],3,0)</f>
        <v>G. Cairo</v>
      </c>
      <c r="I181" t="str">
        <f>VLOOKUP(Expenses[[#This Row],[Location]],Locations[[Location]:[BU]],2,0)</f>
        <v>Cairo</v>
      </c>
    </row>
    <row r="182" spans="1:9" x14ac:dyDescent="0.25">
      <c r="A182" s="10">
        <v>42370</v>
      </c>
      <c r="B182" t="s">
        <v>1088</v>
      </c>
      <c r="C182" t="s">
        <v>1083</v>
      </c>
      <c r="D182" t="s">
        <v>1032</v>
      </c>
      <c r="E182" s="17">
        <v>2700</v>
      </c>
      <c r="F182" t="str">
        <f>VLOOKUP(Expenses[[#This Row],[Location]],Locations[[Location]:[BU]],5,0)</f>
        <v>Distribution</v>
      </c>
      <c r="G182" t="str">
        <f>VLOOKUP(Expenses[[#This Row],[Department]],Departments[[Department]:[Code]],2,0)</f>
        <v>ADM</v>
      </c>
      <c r="H182" t="str">
        <f>VLOOKUP(Expenses[[#This Row],[Location]],Locations[[Location]:[BU]],3,0)</f>
        <v>G. Cairo</v>
      </c>
      <c r="I182" t="str">
        <f>VLOOKUP(Expenses[[#This Row],[Location]],Locations[[Location]:[BU]],2,0)</f>
        <v>Cairo</v>
      </c>
    </row>
    <row r="183" spans="1:9" x14ac:dyDescent="0.25">
      <c r="A183" s="10">
        <v>42370</v>
      </c>
      <c r="B183" t="s">
        <v>1088</v>
      </c>
      <c r="C183" t="s">
        <v>1077</v>
      </c>
      <c r="D183" t="s">
        <v>1017</v>
      </c>
      <c r="E183" s="17">
        <v>2829</v>
      </c>
      <c r="F183" t="str">
        <f>VLOOKUP(Expenses[[#This Row],[Location]],Locations[[Location]:[BU]],5,0)</f>
        <v>Distribution</v>
      </c>
      <c r="G183" t="str">
        <f>VLOOKUP(Expenses[[#This Row],[Department]],Departments[[Department]:[Code]],2,0)</f>
        <v>ACC</v>
      </c>
      <c r="H183" t="str">
        <f>VLOOKUP(Expenses[[#This Row],[Location]],Locations[[Location]:[BU]],3,0)</f>
        <v>G. Cairo</v>
      </c>
      <c r="I183" t="str">
        <f>VLOOKUP(Expenses[[#This Row],[Location]],Locations[[Location]:[BU]],2,0)</f>
        <v>Giza</v>
      </c>
    </row>
    <row r="184" spans="1:9" x14ac:dyDescent="0.25">
      <c r="A184" s="10">
        <v>42370</v>
      </c>
      <c r="B184" t="s">
        <v>1088</v>
      </c>
      <c r="C184" t="s">
        <v>1077</v>
      </c>
      <c r="D184" t="s">
        <v>1032</v>
      </c>
      <c r="E184" s="17">
        <v>3663</v>
      </c>
      <c r="F184" t="str">
        <f>VLOOKUP(Expenses[[#This Row],[Location]],Locations[[Location]:[BU]],5,0)</f>
        <v>Distribution</v>
      </c>
      <c r="G184" t="str">
        <f>VLOOKUP(Expenses[[#This Row],[Department]],Departments[[Department]:[Code]],2,0)</f>
        <v>ADM</v>
      </c>
      <c r="H184" t="str">
        <f>VLOOKUP(Expenses[[#This Row],[Location]],Locations[[Location]:[BU]],3,0)</f>
        <v>G. Cairo</v>
      </c>
      <c r="I184" t="str">
        <f>VLOOKUP(Expenses[[#This Row],[Location]],Locations[[Location]:[BU]],2,0)</f>
        <v>Giza</v>
      </c>
    </row>
    <row r="185" spans="1:9" x14ac:dyDescent="0.25">
      <c r="A185" s="10">
        <v>42370</v>
      </c>
      <c r="B185" t="s">
        <v>1088</v>
      </c>
      <c r="C185" t="s">
        <v>1069</v>
      </c>
      <c r="D185" t="s">
        <v>1017</v>
      </c>
      <c r="E185" s="17">
        <v>3813</v>
      </c>
      <c r="F185" t="str">
        <f>VLOOKUP(Expenses[[#This Row],[Location]],Locations[[Location]:[BU]],5,0)</f>
        <v>Distribution</v>
      </c>
      <c r="G185" t="str">
        <f>VLOOKUP(Expenses[[#This Row],[Department]],Departments[[Department]:[Code]],2,0)</f>
        <v>ACC</v>
      </c>
      <c r="H185" t="str">
        <f>VLOOKUP(Expenses[[#This Row],[Location]],Locations[[Location]:[BU]],3,0)</f>
        <v>U. Egypt</v>
      </c>
      <c r="I185" t="str">
        <f>VLOOKUP(Expenses[[#This Row],[Location]],Locations[[Location]:[BU]],2,0)</f>
        <v>Luxor</v>
      </c>
    </row>
    <row r="186" spans="1:9" x14ac:dyDescent="0.25">
      <c r="A186" s="10">
        <v>42370</v>
      </c>
      <c r="B186" t="s">
        <v>1088</v>
      </c>
      <c r="C186" t="s">
        <v>1069</v>
      </c>
      <c r="D186" t="s">
        <v>1032</v>
      </c>
      <c r="E186" s="17">
        <v>4011</v>
      </c>
      <c r="F186" t="str">
        <f>VLOOKUP(Expenses[[#This Row],[Location]],Locations[[Location]:[BU]],5,0)</f>
        <v>Distribution</v>
      </c>
      <c r="G186" t="str">
        <f>VLOOKUP(Expenses[[#This Row],[Department]],Departments[[Department]:[Code]],2,0)</f>
        <v>ADM</v>
      </c>
      <c r="H186" t="str">
        <f>VLOOKUP(Expenses[[#This Row],[Location]],Locations[[Location]:[BU]],3,0)</f>
        <v>U. Egypt</v>
      </c>
      <c r="I186" t="str">
        <f>VLOOKUP(Expenses[[#This Row],[Location]],Locations[[Location]:[BU]],2,0)</f>
        <v>Luxor</v>
      </c>
    </row>
    <row r="187" spans="1:9" x14ac:dyDescent="0.25">
      <c r="A187" s="10">
        <v>42370</v>
      </c>
      <c r="B187" t="s">
        <v>1088</v>
      </c>
      <c r="C187" t="s">
        <v>1054</v>
      </c>
      <c r="D187" t="s">
        <v>1017</v>
      </c>
      <c r="E187" s="17">
        <v>2886</v>
      </c>
      <c r="F187" t="str">
        <f>VLOOKUP(Expenses[[#This Row],[Location]],Locations[[Location]:[BU]],5,0)</f>
        <v>Distribution</v>
      </c>
      <c r="G187" t="str">
        <f>VLOOKUP(Expenses[[#This Row],[Department]],Departments[[Department]:[Code]],2,0)</f>
        <v>ACC</v>
      </c>
      <c r="H187" t="str">
        <f>VLOOKUP(Expenses[[#This Row],[Location]],Locations[[Location]:[BU]],3,0)</f>
        <v>Delta</v>
      </c>
      <c r="I187" t="str">
        <f>VLOOKUP(Expenses[[#This Row],[Location]],Locations[[Location]:[BU]],2,0)</f>
        <v>Dakahlia</v>
      </c>
    </row>
    <row r="188" spans="1:9" x14ac:dyDescent="0.25">
      <c r="A188" s="10">
        <v>42370</v>
      </c>
      <c r="B188" t="s">
        <v>1088</v>
      </c>
      <c r="C188" t="s">
        <v>1054</v>
      </c>
      <c r="D188" t="s">
        <v>1032</v>
      </c>
      <c r="E188" s="17">
        <v>3077</v>
      </c>
      <c r="F188" t="str">
        <f>VLOOKUP(Expenses[[#This Row],[Location]],Locations[[Location]:[BU]],5,0)</f>
        <v>Distribution</v>
      </c>
      <c r="G188" t="str">
        <f>VLOOKUP(Expenses[[#This Row],[Department]],Departments[[Department]:[Code]],2,0)</f>
        <v>ADM</v>
      </c>
      <c r="H188" t="str">
        <f>VLOOKUP(Expenses[[#This Row],[Location]],Locations[[Location]:[BU]],3,0)</f>
        <v>Delta</v>
      </c>
      <c r="I188" t="str">
        <f>VLOOKUP(Expenses[[#This Row],[Location]],Locations[[Location]:[BU]],2,0)</f>
        <v>Dakahlia</v>
      </c>
    </row>
    <row r="189" spans="1:9" x14ac:dyDescent="0.25">
      <c r="A189" s="10">
        <v>42370</v>
      </c>
      <c r="B189" t="s">
        <v>1088</v>
      </c>
      <c r="C189" t="s">
        <v>1062</v>
      </c>
      <c r="D189" t="s">
        <v>1017</v>
      </c>
      <c r="E189" s="17">
        <v>2604</v>
      </c>
      <c r="F189" t="str">
        <f>VLOOKUP(Expenses[[#This Row],[Location]],Locations[[Location]:[BU]],5,0)</f>
        <v>Distribution</v>
      </c>
      <c r="G189" t="str">
        <f>VLOOKUP(Expenses[[#This Row],[Department]],Departments[[Department]:[Code]],2,0)</f>
        <v>ACC</v>
      </c>
      <c r="H189" t="str">
        <f>VLOOKUP(Expenses[[#This Row],[Location]],Locations[[Location]:[BU]],3,0)</f>
        <v>U. Egypt</v>
      </c>
      <c r="I189" t="str">
        <f>VLOOKUP(Expenses[[#This Row],[Location]],Locations[[Location]:[BU]],2,0)</f>
        <v>Menia</v>
      </c>
    </row>
    <row r="190" spans="1:9" x14ac:dyDescent="0.25">
      <c r="A190" s="10">
        <v>42370</v>
      </c>
      <c r="B190" t="s">
        <v>1088</v>
      </c>
      <c r="C190" t="s">
        <v>1062</v>
      </c>
      <c r="D190" t="s">
        <v>1032</v>
      </c>
      <c r="E190" s="17">
        <v>3975</v>
      </c>
      <c r="F190" t="str">
        <f>VLOOKUP(Expenses[[#This Row],[Location]],Locations[[Location]:[BU]],5,0)</f>
        <v>Distribution</v>
      </c>
      <c r="G190" t="str">
        <f>VLOOKUP(Expenses[[#This Row],[Department]],Departments[[Department]:[Code]],2,0)</f>
        <v>ADM</v>
      </c>
      <c r="H190" t="str">
        <f>VLOOKUP(Expenses[[#This Row],[Location]],Locations[[Location]:[BU]],3,0)</f>
        <v>U. Egypt</v>
      </c>
      <c r="I190" t="str">
        <f>VLOOKUP(Expenses[[#This Row],[Location]],Locations[[Location]:[BU]],2,0)</f>
        <v>Menia</v>
      </c>
    </row>
    <row r="191" spans="1:9" x14ac:dyDescent="0.25">
      <c r="A191" s="10">
        <v>42370</v>
      </c>
      <c r="B191" t="s">
        <v>1088</v>
      </c>
      <c r="C191" t="s">
        <v>1059</v>
      </c>
      <c r="D191" t="s">
        <v>1017</v>
      </c>
      <c r="E191" s="17">
        <v>3201</v>
      </c>
      <c r="F191" t="str">
        <f>VLOOKUP(Expenses[[#This Row],[Location]],Locations[[Location]:[BU]],5,0)</f>
        <v>Distribution</v>
      </c>
      <c r="G191" t="str">
        <f>VLOOKUP(Expenses[[#This Row],[Department]],Departments[[Department]:[Code]],2,0)</f>
        <v>ACC</v>
      </c>
      <c r="H191" t="str">
        <f>VLOOKUP(Expenses[[#This Row],[Location]],Locations[[Location]:[BU]],3,0)</f>
        <v>G. Cairo</v>
      </c>
      <c r="I191" t="str">
        <f>VLOOKUP(Expenses[[#This Row],[Location]],Locations[[Location]:[BU]],2,0)</f>
        <v>Cairo</v>
      </c>
    </row>
    <row r="192" spans="1:9" x14ac:dyDescent="0.25">
      <c r="A192" s="10">
        <v>42370</v>
      </c>
      <c r="B192" t="s">
        <v>1088</v>
      </c>
      <c r="C192" t="s">
        <v>1059</v>
      </c>
      <c r="D192" t="s">
        <v>1032</v>
      </c>
      <c r="E192" s="17">
        <v>3065</v>
      </c>
      <c r="F192" t="str">
        <f>VLOOKUP(Expenses[[#This Row],[Location]],Locations[[Location]:[BU]],5,0)</f>
        <v>Distribution</v>
      </c>
      <c r="G192" t="str">
        <f>VLOOKUP(Expenses[[#This Row],[Department]],Departments[[Department]:[Code]],2,0)</f>
        <v>ADM</v>
      </c>
      <c r="H192" t="str">
        <f>VLOOKUP(Expenses[[#This Row],[Location]],Locations[[Location]:[BU]],3,0)</f>
        <v>G. Cairo</v>
      </c>
      <c r="I192" t="str">
        <f>VLOOKUP(Expenses[[#This Row],[Location]],Locations[[Location]:[BU]],2,0)</f>
        <v>Cairo</v>
      </c>
    </row>
    <row r="193" spans="1:9" x14ac:dyDescent="0.25">
      <c r="A193" s="10">
        <v>42370</v>
      </c>
      <c r="B193" t="s">
        <v>1088</v>
      </c>
      <c r="C193" t="s">
        <v>1073</v>
      </c>
      <c r="D193" t="s">
        <v>1017</v>
      </c>
      <c r="E193" s="17">
        <v>3079</v>
      </c>
      <c r="F193" t="str">
        <f>VLOOKUP(Expenses[[#This Row],[Location]],Locations[[Location]:[BU]],5,0)</f>
        <v>Distribution</v>
      </c>
      <c r="G193" t="str">
        <f>VLOOKUP(Expenses[[#This Row],[Department]],Departments[[Department]:[Code]],2,0)</f>
        <v>ACC</v>
      </c>
      <c r="H193" t="str">
        <f>VLOOKUP(Expenses[[#This Row],[Location]],Locations[[Location]:[BU]],3,0)</f>
        <v>Delta</v>
      </c>
      <c r="I193" t="str">
        <f>VLOOKUP(Expenses[[#This Row],[Location]],Locations[[Location]:[BU]],2,0)</f>
        <v>Sharkia</v>
      </c>
    </row>
    <row r="194" spans="1:9" x14ac:dyDescent="0.25">
      <c r="A194" s="10">
        <v>42370</v>
      </c>
      <c r="B194" t="s">
        <v>1088</v>
      </c>
      <c r="C194" t="s">
        <v>1073</v>
      </c>
      <c r="D194" t="s">
        <v>1032</v>
      </c>
      <c r="E194" s="17">
        <v>3557</v>
      </c>
      <c r="F194" t="str">
        <f>VLOOKUP(Expenses[[#This Row],[Location]],Locations[[Location]:[BU]],5,0)</f>
        <v>Distribution</v>
      </c>
      <c r="G194" t="str">
        <f>VLOOKUP(Expenses[[#This Row],[Department]],Departments[[Department]:[Code]],2,0)</f>
        <v>ADM</v>
      </c>
      <c r="H194" t="str">
        <f>VLOOKUP(Expenses[[#This Row],[Location]],Locations[[Location]:[BU]],3,0)</f>
        <v>Delta</v>
      </c>
      <c r="I194" t="str">
        <f>VLOOKUP(Expenses[[#This Row],[Location]],Locations[[Location]:[BU]],2,0)</f>
        <v>Sharkia</v>
      </c>
    </row>
    <row r="195" spans="1:9" x14ac:dyDescent="0.25">
      <c r="A195" s="10">
        <v>42370</v>
      </c>
      <c r="B195" t="s">
        <v>1090</v>
      </c>
      <c r="C195" t="s">
        <v>1083</v>
      </c>
      <c r="D195" t="s">
        <v>1017</v>
      </c>
      <c r="E195" s="17">
        <v>3977</v>
      </c>
      <c r="F195" t="str">
        <f>VLOOKUP(Expenses[[#This Row],[Location]],Locations[[Location]:[BU]],5,0)</f>
        <v>Distribution</v>
      </c>
      <c r="G195" t="str">
        <f>VLOOKUP(Expenses[[#This Row],[Department]],Departments[[Department]:[Code]],2,0)</f>
        <v>ACC</v>
      </c>
      <c r="H195" t="str">
        <f>VLOOKUP(Expenses[[#This Row],[Location]],Locations[[Location]:[BU]],3,0)</f>
        <v>G. Cairo</v>
      </c>
      <c r="I195" t="str">
        <f>VLOOKUP(Expenses[[#This Row],[Location]],Locations[[Location]:[BU]],2,0)</f>
        <v>Cairo</v>
      </c>
    </row>
    <row r="196" spans="1:9" x14ac:dyDescent="0.25">
      <c r="A196" s="10">
        <v>42370</v>
      </c>
      <c r="B196" t="s">
        <v>1090</v>
      </c>
      <c r="C196" t="s">
        <v>1083</v>
      </c>
      <c r="D196" t="s">
        <v>1032</v>
      </c>
      <c r="E196" s="17">
        <v>3754</v>
      </c>
      <c r="F196" t="str">
        <f>VLOOKUP(Expenses[[#This Row],[Location]],Locations[[Location]:[BU]],5,0)</f>
        <v>Distribution</v>
      </c>
      <c r="G196" t="str">
        <f>VLOOKUP(Expenses[[#This Row],[Department]],Departments[[Department]:[Code]],2,0)</f>
        <v>ADM</v>
      </c>
      <c r="H196" t="str">
        <f>VLOOKUP(Expenses[[#This Row],[Location]],Locations[[Location]:[BU]],3,0)</f>
        <v>G. Cairo</v>
      </c>
      <c r="I196" t="str">
        <f>VLOOKUP(Expenses[[#This Row],[Location]],Locations[[Location]:[BU]],2,0)</f>
        <v>Cairo</v>
      </c>
    </row>
    <row r="197" spans="1:9" x14ac:dyDescent="0.25">
      <c r="A197" s="10">
        <v>42370</v>
      </c>
      <c r="B197" t="s">
        <v>1090</v>
      </c>
      <c r="C197" t="s">
        <v>1077</v>
      </c>
      <c r="D197" t="s">
        <v>1017</v>
      </c>
      <c r="E197" s="17">
        <v>4236</v>
      </c>
      <c r="F197" t="str">
        <f>VLOOKUP(Expenses[[#This Row],[Location]],Locations[[Location]:[BU]],5,0)</f>
        <v>Distribution</v>
      </c>
      <c r="G197" t="str">
        <f>VLOOKUP(Expenses[[#This Row],[Department]],Departments[[Department]:[Code]],2,0)</f>
        <v>ACC</v>
      </c>
      <c r="H197" t="str">
        <f>VLOOKUP(Expenses[[#This Row],[Location]],Locations[[Location]:[BU]],3,0)</f>
        <v>G. Cairo</v>
      </c>
      <c r="I197" t="str">
        <f>VLOOKUP(Expenses[[#This Row],[Location]],Locations[[Location]:[BU]],2,0)</f>
        <v>Giza</v>
      </c>
    </row>
    <row r="198" spans="1:9" x14ac:dyDescent="0.25">
      <c r="A198" s="10">
        <v>42370</v>
      </c>
      <c r="B198" t="s">
        <v>1090</v>
      </c>
      <c r="C198" t="s">
        <v>1077</v>
      </c>
      <c r="D198" t="s">
        <v>1032</v>
      </c>
      <c r="E198" s="17">
        <v>3612</v>
      </c>
      <c r="F198" t="str">
        <f>VLOOKUP(Expenses[[#This Row],[Location]],Locations[[Location]:[BU]],5,0)</f>
        <v>Distribution</v>
      </c>
      <c r="G198" t="str">
        <f>VLOOKUP(Expenses[[#This Row],[Department]],Departments[[Department]:[Code]],2,0)</f>
        <v>ADM</v>
      </c>
      <c r="H198" t="str">
        <f>VLOOKUP(Expenses[[#This Row],[Location]],Locations[[Location]:[BU]],3,0)</f>
        <v>G. Cairo</v>
      </c>
      <c r="I198" t="str">
        <f>VLOOKUP(Expenses[[#This Row],[Location]],Locations[[Location]:[BU]],2,0)</f>
        <v>Giza</v>
      </c>
    </row>
    <row r="199" spans="1:9" x14ac:dyDescent="0.25">
      <c r="A199" s="10">
        <v>42370</v>
      </c>
      <c r="B199" t="s">
        <v>1090</v>
      </c>
      <c r="C199" t="s">
        <v>1069</v>
      </c>
      <c r="D199" t="s">
        <v>1017</v>
      </c>
      <c r="E199" s="17">
        <v>3526</v>
      </c>
      <c r="F199" t="str">
        <f>VLOOKUP(Expenses[[#This Row],[Location]],Locations[[Location]:[BU]],5,0)</f>
        <v>Distribution</v>
      </c>
      <c r="G199" t="str">
        <f>VLOOKUP(Expenses[[#This Row],[Department]],Departments[[Department]:[Code]],2,0)</f>
        <v>ACC</v>
      </c>
      <c r="H199" t="str">
        <f>VLOOKUP(Expenses[[#This Row],[Location]],Locations[[Location]:[BU]],3,0)</f>
        <v>U. Egypt</v>
      </c>
      <c r="I199" t="str">
        <f>VLOOKUP(Expenses[[#This Row],[Location]],Locations[[Location]:[BU]],2,0)</f>
        <v>Luxor</v>
      </c>
    </row>
    <row r="200" spans="1:9" x14ac:dyDescent="0.25">
      <c r="A200" s="10">
        <v>42370</v>
      </c>
      <c r="B200" t="s">
        <v>1090</v>
      </c>
      <c r="C200" t="s">
        <v>1069</v>
      </c>
      <c r="D200" t="s">
        <v>1032</v>
      </c>
      <c r="E200" s="17">
        <v>4427</v>
      </c>
      <c r="F200" t="str">
        <f>VLOOKUP(Expenses[[#This Row],[Location]],Locations[[Location]:[BU]],5,0)</f>
        <v>Distribution</v>
      </c>
      <c r="G200" t="str">
        <f>VLOOKUP(Expenses[[#This Row],[Department]],Departments[[Department]:[Code]],2,0)</f>
        <v>ADM</v>
      </c>
      <c r="H200" t="str">
        <f>VLOOKUP(Expenses[[#This Row],[Location]],Locations[[Location]:[BU]],3,0)</f>
        <v>U. Egypt</v>
      </c>
      <c r="I200" t="str">
        <f>VLOOKUP(Expenses[[#This Row],[Location]],Locations[[Location]:[BU]],2,0)</f>
        <v>Luxor</v>
      </c>
    </row>
    <row r="201" spans="1:9" x14ac:dyDescent="0.25">
      <c r="A201" s="10">
        <v>42370</v>
      </c>
      <c r="B201" t="s">
        <v>1090</v>
      </c>
      <c r="C201" t="s">
        <v>1054</v>
      </c>
      <c r="D201" t="s">
        <v>1017</v>
      </c>
      <c r="E201" s="17">
        <v>3685</v>
      </c>
      <c r="F201" t="str">
        <f>VLOOKUP(Expenses[[#This Row],[Location]],Locations[[Location]:[BU]],5,0)</f>
        <v>Distribution</v>
      </c>
      <c r="G201" t="str">
        <f>VLOOKUP(Expenses[[#This Row],[Department]],Departments[[Department]:[Code]],2,0)</f>
        <v>ACC</v>
      </c>
      <c r="H201" t="str">
        <f>VLOOKUP(Expenses[[#This Row],[Location]],Locations[[Location]:[BU]],3,0)</f>
        <v>Delta</v>
      </c>
      <c r="I201" t="str">
        <f>VLOOKUP(Expenses[[#This Row],[Location]],Locations[[Location]:[BU]],2,0)</f>
        <v>Dakahlia</v>
      </c>
    </row>
    <row r="202" spans="1:9" x14ac:dyDescent="0.25">
      <c r="A202" s="10">
        <v>42370</v>
      </c>
      <c r="B202" t="s">
        <v>1090</v>
      </c>
      <c r="C202" t="s">
        <v>1054</v>
      </c>
      <c r="D202" t="s">
        <v>1032</v>
      </c>
      <c r="E202" s="17">
        <v>3354</v>
      </c>
      <c r="F202" t="str">
        <f>VLOOKUP(Expenses[[#This Row],[Location]],Locations[[Location]:[BU]],5,0)</f>
        <v>Distribution</v>
      </c>
      <c r="G202" t="str">
        <f>VLOOKUP(Expenses[[#This Row],[Department]],Departments[[Department]:[Code]],2,0)</f>
        <v>ADM</v>
      </c>
      <c r="H202" t="str">
        <f>VLOOKUP(Expenses[[#This Row],[Location]],Locations[[Location]:[BU]],3,0)</f>
        <v>Delta</v>
      </c>
      <c r="I202" t="str">
        <f>VLOOKUP(Expenses[[#This Row],[Location]],Locations[[Location]:[BU]],2,0)</f>
        <v>Dakahlia</v>
      </c>
    </row>
    <row r="203" spans="1:9" x14ac:dyDescent="0.25">
      <c r="A203" s="10">
        <v>42370</v>
      </c>
      <c r="B203" t="s">
        <v>1090</v>
      </c>
      <c r="C203" t="s">
        <v>1062</v>
      </c>
      <c r="D203" t="s">
        <v>1017</v>
      </c>
      <c r="E203" s="17">
        <v>4046</v>
      </c>
      <c r="F203" t="str">
        <f>VLOOKUP(Expenses[[#This Row],[Location]],Locations[[Location]:[BU]],5,0)</f>
        <v>Distribution</v>
      </c>
      <c r="G203" t="str">
        <f>VLOOKUP(Expenses[[#This Row],[Department]],Departments[[Department]:[Code]],2,0)</f>
        <v>ACC</v>
      </c>
      <c r="H203" t="str">
        <f>VLOOKUP(Expenses[[#This Row],[Location]],Locations[[Location]:[BU]],3,0)</f>
        <v>U. Egypt</v>
      </c>
      <c r="I203" t="str">
        <f>VLOOKUP(Expenses[[#This Row],[Location]],Locations[[Location]:[BU]],2,0)</f>
        <v>Menia</v>
      </c>
    </row>
    <row r="204" spans="1:9" x14ac:dyDescent="0.25">
      <c r="A204" s="10">
        <v>42370</v>
      </c>
      <c r="B204" t="s">
        <v>1090</v>
      </c>
      <c r="C204" t="s">
        <v>1062</v>
      </c>
      <c r="D204" t="s">
        <v>1032</v>
      </c>
      <c r="E204" s="17">
        <v>3422</v>
      </c>
      <c r="F204" t="str">
        <f>VLOOKUP(Expenses[[#This Row],[Location]],Locations[[Location]:[BU]],5,0)</f>
        <v>Distribution</v>
      </c>
      <c r="G204" t="str">
        <f>VLOOKUP(Expenses[[#This Row],[Department]],Departments[[Department]:[Code]],2,0)</f>
        <v>ADM</v>
      </c>
      <c r="H204" t="str">
        <f>VLOOKUP(Expenses[[#This Row],[Location]],Locations[[Location]:[BU]],3,0)</f>
        <v>U. Egypt</v>
      </c>
      <c r="I204" t="str">
        <f>VLOOKUP(Expenses[[#This Row],[Location]],Locations[[Location]:[BU]],2,0)</f>
        <v>Menia</v>
      </c>
    </row>
    <row r="205" spans="1:9" x14ac:dyDescent="0.25">
      <c r="A205" s="10">
        <v>42370</v>
      </c>
      <c r="B205" t="s">
        <v>1090</v>
      </c>
      <c r="C205" t="s">
        <v>1059</v>
      </c>
      <c r="D205" t="s">
        <v>1017</v>
      </c>
      <c r="E205" s="17">
        <v>3049</v>
      </c>
      <c r="F205" t="str">
        <f>VLOOKUP(Expenses[[#This Row],[Location]],Locations[[Location]:[BU]],5,0)</f>
        <v>Distribution</v>
      </c>
      <c r="G205" t="str">
        <f>VLOOKUP(Expenses[[#This Row],[Department]],Departments[[Department]:[Code]],2,0)</f>
        <v>ACC</v>
      </c>
      <c r="H205" t="str">
        <f>VLOOKUP(Expenses[[#This Row],[Location]],Locations[[Location]:[BU]],3,0)</f>
        <v>G. Cairo</v>
      </c>
      <c r="I205" t="str">
        <f>VLOOKUP(Expenses[[#This Row],[Location]],Locations[[Location]:[BU]],2,0)</f>
        <v>Cairo</v>
      </c>
    </row>
    <row r="206" spans="1:9" x14ac:dyDescent="0.25">
      <c r="A206" s="10">
        <v>42370</v>
      </c>
      <c r="B206" t="s">
        <v>1090</v>
      </c>
      <c r="C206" t="s">
        <v>1059</v>
      </c>
      <c r="D206" t="s">
        <v>1032</v>
      </c>
      <c r="E206" s="17">
        <v>3805</v>
      </c>
      <c r="F206" t="str">
        <f>VLOOKUP(Expenses[[#This Row],[Location]],Locations[[Location]:[BU]],5,0)</f>
        <v>Distribution</v>
      </c>
      <c r="G206" t="str">
        <f>VLOOKUP(Expenses[[#This Row],[Department]],Departments[[Department]:[Code]],2,0)</f>
        <v>ADM</v>
      </c>
      <c r="H206" t="str">
        <f>VLOOKUP(Expenses[[#This Row],[Location]],Locations[[Location]:[BU]],3,0)</f>
        <v>G. Cairo</v>
      </c>
      <c r="I206" t="str">
        <f>VLOOKUP(Expenses[[#This Row],[Location]],Locations[[Location]:[BU]],2,0)</f>
        <v>Cairo</v>
      </c>
    </row>
    <row r="207" spans="1:9" x14ac:dyDescent="0.25">
      <c r="A207" s="10">
        <v>42370</v>
      </c>
      <c r="B207" t="s">
        <v>1090</v>
      </c>
      <c r="C207" t="s">
        <v>1073</v>
      </c>
      <c r="D207" t="s">
        <v>1017</v>
      </c>
      <c r="E207" s="17">
        <v>3005</v>
      </c>
      <c r="F207" t="str">
        <f>VLOOKUP(Expenses[[#This Row],[Location]],Locations[[Location]:[BU]],5,0)</f>
        <v>Distribution</v>
      </c>
      <c r="G207" t="str">
        <f>VLOOKUP(Expenses[[#This Row],[Department]],Departments[[Department]:[Code]],2,0)</f>
        <v>ACC</v>
      </c>
      <c r="H207" t="str">
        <f>VLOOKUP(Expenses[[#This Row],[Location]],Locations[[Location]:[BU]],3,0)</f>
        <v>Delta</v>
      </c>
      <c r="I207" t="str">
        <f>VLOOKUP(Expenses[[#This Row],[Location]],Locations[[Location]:[BU]],2,0)</f>
        <v>Sharkia</v>
      </c>
    </row>
    <row r="208" spans="1:9" x14ac:dyDescent="0.25">
      <c r="A208" s="10">
        <v>42370</v>
      </c>
      <c r="B208" t="s">
        <v>1090</v>
      </c>
      <c r="C208" t="s">
        <v>1073</v>
      </c>
      <c r="D208" t="s">
        <v>1032</v>
      </c>
      <c r="E208" s="17">
        <v>2825</v>
      </c>
      <c r="F208" t="str">
        <f>VLOOKUP(Expenses[[#This Row],[Location]],Locations[[Location]:[BU]],5,0)</f>
        <v>Distribution</v>
      </c>
      <c r="G208" t="str">
        <f>VLOOKUP(Expenses[[#This Row],[Department]],Departments[[Department]:[Code]],2,0)</f>
        <v>ADM</v>
      </c>
      <c r="H208" t="str">
        <f>VLOOKUP(Expenses[[#This Row],[Location]],Locations[[Location]:[BU]],3,0)</f>
        <v>Delta</v>
      </c>
      <c r="I208" t="str">
        <f>VLOOKUP(Expenses[[#This Row],[Location]],Locations[[Location]:[BU]],2,0)</f>
        <v>Sharkia</v>
      </c>
    </row>
    <row r="209" spans="1:9" x14ac:dyDescent="0.25">
      <c r="A209" s="10">
        <v>42370</v>
      </c>
      <c r="B209" t="s">
        <v>1091</v>
      </c>
      <c r="C209" t="s">
        <v>1083</v>
      </c>
      <c r="D209" t="s">
        <v>1017</v>
      </c>
      <c r="E209" s="17">
        <v>2936</v>
      </c>
      <c r="F209" t="str">
        <f>VLOOKUP(Expenses[[#This Row],[Location]],Locations[[Location]:[BU]],5,0)</f>
        <v>Distribution</v>
      </c>
      <c r="G209" t="str">
        <f>VLOOKUP(Expenses[[#This Row],[Department]],Departments[[Department]:[Code]],2,0)</f>
        <v>ACC</v>
      </c>
      <c r="H209" t="str">
        <f>VLOOKUP(Expenses[[#This Row],[Location]],Locations[[Location]:[BU]],3,0)</f>
        <v>G. Cairo</v>
      </c>
      <c r="I209" t="str">
        <f>VLOOKUP(Expenses[[#This Row],[Location]],Locations[[Location]:[BU]],2,0)</f>
        <v>Cairo</v>
      </c>
    </row>
    <row r="210" spans="1:9" x14ac:dyDescent="0.25">
      <c r="A210" s="10">
        <v>42370</v>
      </c>
      <c r="B210" t="s">
        <v>1091</v>
      </c>
      <c r="C210" t="s">
        <v>1083</v>
      </c>
      <c r="D210" t="s">
        <v>1032</v>
      </c>
      <c r="E210" s="17">
        <v>3456</v>
      </c>
      <c r="F210" t="str">
        <f>VLOOKUP(Expenses[[#This Row],[Location]],Locations[[Location]:[BU]],5,0)</f>
        <v>Distribution</v>
      </c>
      <c r="G210" t="str">
        <f>VLOOKUP(Expenses[[#This Row],[Department]],Departments[[Department]:[Code]],2,0)</f>
        <v>ADM</v>
      </c>
      <c r="H210" t="str">
        <f>VLOOKUP(Expenses[[#This Row],[Location]],Locations[[Location]:[BU]],3,0)</f>
        <v>G. Cairo</v>
      </c>
      <c r="I210" t="str">
        <f>VLOOKUP(Expenses[[#This Row],[Location]],Locations[[Location]:[BU]],2,0)</f>
        <v>Cairo</v>
      </c>
    </row>
    <row r="211" spans="1:9" x14ac:dyDescent="0.25">
      <c r="A211" s="10">
        <v>42370</v>
      </c>
      <c r="B211" t="s">
        <v>1091</v>
      </c>
      <c r="C211" t="s">
        <v>1077</v>
      </c>
      <c r="D211" t="s">
        <v>1017</v>
      </c>
      <c r="E211" s="17">
        <v>3959</v>
      </c>
      <c r="F211" t="str">
        <f>VLOOKUP(Expenses[[#This Row],[Location]],Locations[[Location]:[BU]],5,0)</f>
        <v>Distribution</v>
      </c>
      <c r="G211" t="str">
        <f>VLOOKUP(Expenses[[#This Row],[Department]],Departments[[Department]:[Code]],2,0)</f>
        <v>ACC</v>
      </c>
      <c r="H211" t="str">
        <f>VLOOKUP(Expenses[[#This Row],[Location]],Locations[[Location]:[BU]],3,0)</f>
        <v>G. Cairo</v>
      </c>
      <c r="I211" t="str">
        <f>VLOOKUP(Expenses[[#This Row],[Location]],Locations[[Location]:[BU]],2,0)</f>
        <v>Giza</v>
      </c>
    </row>
    <row r="212" spans="1:9" x14ac:dyDescent="0.25">
      <c r="A212" s="10">
        <v>42370</v>
      </c>
      <c r="B212" t="s">
        <v>1091</v>
      </c>
      <c r="C212" t="s">
        <v>1077</v>
      </c>
      <c r="D212" t="s">
        <v>1032</v>
      </c>
      <c r="E212" s="17">
        <v>3648</v>
      </c>
      <c r="F212" t="str">
        <f>VLOOKUP(Expenses[[#This Row],[Location]],Locations[[Location]:[BU]],5,0)</f>
        <v>Distribution</v>
      </c>
      <c r="G212" t="str">
        <f>VLOOKUP(Expenses[[#This Row],[Department]],Departments[[Department]:[Code]],2,0)</f>
        <v>ADM</v>
      </c>
      <c r="H212" t="str">
        <f>VLOOKUP(Expenses[[#This Row],[Location]],Locations[[Location]:[BU]],3,0)</f>
        <v>G. Cairo</v>
      </c>
      <c r="I212" t="str">
        <f>VLOOKUP(Expenses[[#This Row],[Location]],Locations[[Location]:[BU]],2,0)</f>
        <v>Giza</v>
      </c>
    </row>
    <row r="213" spans="1:9" x14ac:dyDescent="0.25">
      <c r="A213" s="10">
        <v>42370</v>
      </c>
      <c r="B213" t="s">
        <v>1091</v>
      </c>
      <c r="C213" t="s">
        <v>1069</v>
      </c>
      <c r="D213" t="s">
        <v>1017</v>
      </c>
      <c r="E213" s="17">
        <v>3724</v>
      </c>
      <c r="F213" t="str">
        <f>VLOOKUP(Expenses[[#This Row],[Location]],Locations[[Location]:[BU]],5,0)</f>
        <v>Distribution</v>
      </c>
      <c r="G213" t="str">
        <f>VLOOKUP(Expenses[[#This Row],[Department]],Departments[[Department]:[Code]],2,0)</f>
        <v>ACC</v>
      </c>
      <c r="H213" t="str">
        <f>VLOOKUP(Expenses[[#This Row],[Location]],Locations[[Location]:[BU]],3,0)</f>
        <v>U. Egypt</v>
      </c>
      <c r="I213" t="str">
        <f>VLOOKUP(Expenses[[#This Row],[Location]],Locations[[Location]:[BU]],2,0)</f>
        <v>Luxor</v>
      </c>
    </row>
    <row r="214" spans="1:9" x14ac:dyDescent="0.25">
      <c r="A214" s="10">
        <v>42370</v>
      </c>
      <c r="B214" t="s">
        <v>1091</v>
      </c>
      <c r="C214" t="s">
        <v>1069</v>
      </c>
      <c r="D214" t="s">
        <v>1032</v>
      </c>
      <c r="E214" s="17">
        <v>3650</v>
      </c>
      <c r="F214" t="str">
        <f>VLOOKUP(Expenses[[#This Row],[Location]],Locations[[Location]:[BU]],5,0)</f>
        <v>Distribution</v>
      </c>
      <c r="G214" t="str">
        <f>VLOOKUP(Expenses[[#This Row],[Department]],Departments[[Department]:[Code]],2,0)</f>
        <v>ADM</v>
      </c>
      <c r="H214" t="str">
        <f>VLOOKUP(Expenses[[#This Row],[Location]],Locations[[Location]:[BU]],3,0)</f>
        <v>U. Egypt</v>
      </c>
      <c r="I214" t="str">
        <f>VLOOKUP(Expenses[[#This Row],[Location]],Locations[[Location]:[BU]],2,0)</f>
        <v>Luxor</v>
      </c>
    </row>
    <row r="215" spans="1:9" x14ac:dyDescent="0.25">
      <c r="A215" s="10">
        <v>42370</v>
      </c>
      <c r="B215" t="s">
        <v>1091</v>
      </c>
      <c r="C215" t="s">
        <v>1054</v>
      </c>
      <c r="D215" t="s">
        <v>1017</v>
      </c>
      <c r="E215" s="17">
        <v>4194</v>
      </c>
      <c r="F215" t="str">
        <f>VLOOKUP(Expenses[[#This Row],[Location]],Locations[[Location]:[BU]],5,0)</f>
        <v>Distribution</v>
      </c>
      <c r="G215" t="str">
        <f>VLOOKUP(Expenses[[#This Row],[Department]],Departments[[Department]:[Code]],2,0)</f>
        <v>ACC</v>
      </c>
      <c r="H215" t="str">
        <f>VLOOKUP(Expenses[[#This Row],[Location]],Locations[[Location]:[BU]],3,0)</f>
        <v>Delta</v>
      </c>
      <c r="I215" t="str">
        <f>VLOOKUP(Expenses[[#This Row],[Location]],Locations[[Location]:[BU]],2,0)</f>
        <v>Dakahlia</v>
      </c>
    </row>
    <row r="216" spans="1:9" x14ac:dyDescent="0.25">
      <c r="A216" s="10">
        <v>42370</v>
      </c>
      <c r="B216" t="s">
        <v>1091</v>
      </c>
      <c r="C216" t="s">
        <v>1054</v>
      </c>
      <c r="D216" t="s">
        <v>1032</v>
      </c>
      <c r="E216" s="17">
        <v>3791</v>
      </c>
      <c r="F216" t="str">
        <f>VLOOKUP(Expenses[[#This Row],[Location]],Locations[[Location]:[BU]],5,0)</f>
        <v>Distribution</v>
      </c>
      <c r="G216" t="str">
        <f>VLOOKUP(Expenses[[#This Row],[Department]],Departments[[Department]:[Code]],2,0)</f>
        <v>ADM</v>
      </c>
      <c r="H216" t="str">
        <f>VLOOKUP(Expenses[[#This Row],[Location]],Locations[[Location]:[BU]],3,0)</f>
        <v>Delta</v>
      </c>
      <c r="I216" t="str">
        <f>VLOOKUP(Expenses[[#This Row],[Location]],Locations[[Location]:[BU]],2,0)</f>
        <v>Dakahlia</v>
      </c>
    </row>
    <row r="217" spans="1:9" x14ac:dyDescent="0.25">
      <c r="A217" s="10">
        <v>42370</v>
      </c>
      <c r="B217" t="s">
        <v>1091</v>
      </c>
      <c r="C217" t="s">
        <v>1062</v>
      </c>
      <c r="D217" t="s">
        <v>1017</v>
      </c>
      <c r="E217" s="17">
        <v>3213</v>
      </c>
      <c r="F217" t="str">
        <f>VLOOKUP(Expenses[[#This Row],[Location]],Locations[[Location]:[BU]],5,0)</f>
        <v>Distribution</v>
      </c>
      <c r="G217" t="str">
        <f>VLOOKUP(Expenses[[#This Row],[Department]],Departments[[Department]:[Code]],2,0)</f>
        <v>ACC</v>
      </c>
      <c r="H217" t="str">
        <f>VLOOKUP(Expenses[[#This Row],[Location]],Locations[[Location]:[BU]],3,0)</f>
        <v>U. Egypt</v>
      </c>
      <c r="I217" t="str">
        <f>VLOOKUP(Expenses[[#This Row],[Location]],Locations[[Location]:[BU]],2,0)</f>
        <v>Menia</v>
      </c>
    </row>
    <row r="218" spans="1:9" x14ac:dyDescent="0.25">
      <c r="A218" s="10">
        <v>42370</v>
      </c>
      <c r="B218" t="s">
        <v>1091</v>
      </c>
      <c r="C218" t="s">
        <v>1062</v>
      </c>
      <c r="D218" t="s">
        <v>1032</v>
      </c>
      <c r="E218" s="17">
        <v>4476</v>
      </c>
      <c r="F218" t="str">
        <f>VLOOKUP(Expenses[[#This Row],[Location]],Locations[[Location]:[BU]],5,0)</f>
        <v>Distribution</v>
      </c>
      <c r="G218" t="str">
        <f>VLOOKUP(Expenses[[#This Row],[Department]],Departments[[Department]:[Code]],2,0)</f>
        <v>ADM</v>
      </c>
      <c r="H218" t="str">
        <f>VLOOKUP(Expenses[[#This Row],[Location]],Locations[[Location]:[BU]],3,0)</f>
        <v>U. Egypt</v>
      </c>
      <c r="I218" t="str">
        <f>VLOOKUP(Expenses[[#This Row],[Location]],Locations[[Location]:[BU]],2,0)</f>
        <v>Menia</v>
      </c>
    </row>
    <row r="219" spans="1:9" x14ac:dyDescent="0.25">
      <c r="A219" s="10">
        <v>42370</v>
      </c>
      <c r="B219" t="s">
        <v>1091</v>
      </c>
      <c r="C219" t="s">
        <v>1059</v>
      </c>
      <c r="D219" t="s">
        <v>1017</v>
      </c>
      <c r="E219" s="17">
        <v>3153</v>
      </c>
      <c r="F219" t="str">
        <f>VLOOKUP(Expenses[[#This Row],[Location]],Locations[[Location]:[BU]],5,0)</f>
        <v>Distribution</v>
      </c>
      <c r="G219" t="str">
        <f>VLOOKUP(Expenses[[#This Row],[Department]],Departments[[Department]:[Code]],2,0)</f>
        <v>ACC</v>
      </c>
      <c r="H219" t="str">
        <f>VLOOKUP(Expenses[[#This Row],[Location]],Locations[[Location]:[BU]],3,0)</f>
        <v>G. Cairo</v>
      </c>
      <c r="I219" t="str">
        <f>VLOOKUP(Expenses[[#This Row],[Location]],Locations[[Location]:[BU]],2,0)</f>
        <v>Cairo</v>
      </c>
    </row>
    <row r="220" spans="1:9" x14ac:dyDescent="0.25">
      <c r="A220" s="10">
        <v>42370</v>
      </c>
      <c r="B220" t="s">
        <v>1091</v>
      </c>
      <c r="C220" t="s">
        <v>1059</v>
      </c>
      <c r="D220" t="s">
        <v>1032</v>
      </c>
      <c r="E220" s="17">
        <v>4270</v>
      </c>
      <c r="F220" t="str">
        <f>VLOOKUP(Expenses[[#This Row],[Location]],Locations[[Location]:[BU]],5,0)</f>
        <v>Distribution</v>
      </c>
      <c r="G220" t="str">
        <f>VLOOKUP(Expenses[[#This Row],[Department]],Departments[[Department]:[Code]],2,0)</f>
        <v>ADM</v>
      </c>
      <c r="H220" t="str">
        <f>VLOOKUP(Expenses[[#This Row],[Location]],Locations[[Location]:[BU]],3,0)</f>
        <v>G. Cairo</v>
      </c>
      <c r="I220" t="str">
        <f>VLOOKUP(Expenses[[#This Row],[Location]],Locations[[Location]:[BU]],2,0)</f>
        <v>Cairo</v>
      </c>
    </row>
    <row r="221" spans="1:9" x14ac:dyDescent="0.25">
      <c r="A221" s="10">
        <v>42370</v>
      </c>
      <c r="B221" t="s">
        <v>1091</v>
      </c>
      <c r="C221" t="s">
        <v>1073</v>
      </c>
      <c r="D221" t="s">
        <v>1017</v>
      </c>
      <c r="E221" s="17">
        <v>3152</v>
      </c>
      <c r="F221" t="str">
        <f>VLOOKUP(Expenses[[#This Row],[Location]],Locations[[Location]:[BU]],5,0)</f>
        <v>Distribution</v>
      </c>
      <c r="G221" t="str">
        <f>VLOOKUP(Expenses[[#This Row],[Department]],Departments[[Department]:[Code]],2,0)</f>
        <v>ACC</v>
      </c>
      <c r="H221" t="str">
        <f>VLOOKUP(Expenses[[#This Row],[Location]],Locations[[Location]:[BU]],3,0)</f>
        <v>Delta</v>
      </c>
      <c r="I221" t="str">
        <f>VLOOKUP(Expenses[[#This Row],[Location]],Locations[[Location]:[BU]],2,0)</f>
        <v>Sharkia</v>
      </c>
    </row>
    <row r="222" spans="1:9" x14ac:dyDescent="0.25">
      <c r="A222" s="10">
        <v>42370</v>
      </c>
      <c r="B222" t="s">
        <v>1091</v>
      </c>
      <c r="C222" t="s">
        <v>1073</v>
      </c>
      <c r="D222" t="s">
        <v>1032</v>
      </c>
      <c r="E222" s="17">
        <v>2506</v>
      </c>
      <c r="F222" t="str">
        <f>VLOOKUP(Expenses[[#This Row],[Location]],Locations[[Location]:[BU]],5,0)</f>
        <v>Distribution</v>
      </c>
      <c r="G222" t="str">
        <f>VLOOKUP(Expenses[[#This Row],[Department]],Departments[[Department]:[Code]],2,0)</f>
        <v>ADM</v>
      </c>
      <c r="H222" t="str">
        <f>VLOOKUP(Expenses[[#This Row],[Location]],Locations[[Location]:[BU]],3,0)</f>
        <v>Delta</v>
      </c>
      <c r="I222" t="str">
        <f>VLOOKUP(Expenses[[#This Row],[Location]],Locations[[Location]:[BU]],2,0)</f>
        <v>Sharkia</v>
      </c>
    </row>
    <row r="223" spans="1:9" x14ac:dyDescent="0.25">
      <c r="A223" s="10">
        <v>42370</v>
      </c>
      <c r="B223" t="s">
        <v>1087</v>
      </c>
      <c r="C223" t="s">
        <v>1083</v>
      </c>
      <c r="D223" t="s">
        <v>1017</v>
      </c>
      <c r="E223" s="17">
        <v>3981</v>
      </c>
      <c r="F223" t="str">
        <f>VLOOKUP(Expenses[[#This Row],[Location]],Locations[[Location]:[BU]],5,0)</f>
        <v>Distribution</v>
      </c>
      <c r="G223" t="str">
        <f>VLOOKUP(Expenses[[#This Row],[Department]],Departments[[Department]:[Code]],2,0)</f>
        <v>ACC</v>
      </c>
      <c r="H223" t="str">
        <f>VLOOKUP(Expenses[[#This Row],[Location]],Locations[[Location]:[BU]],3,0)</f>
        <v>G. Cairo</v>
      </c>
      <c r="I223" t="str">
        <f>VLOOKUP(Expenses[[#This Row],[Location]],Locations[[Location]:[BU]],2,0)</f>
        <v>Cairo</v>
      </c>
    </row>
    <row r="224" spans="1:9" x14ac:dyDescent="0.25">
      <c r="A224" s="10">
        <v>42370</v>
      </c>
      <c r="B224" t="s">
        <v>1087</v>
      </c>
      <c r="C224" t="s">
        <v>1083</v>
      </c>
      <c r="D224" t="s">
        <v>1032</v>
      </c>
      <c r="E224" s="17">
        <v>2599</v>
      </c>
      <c r="F224" t="str">
        <f>VLOOKUP(Expenses[[#This Row],[Location]],Locations[[Location]:[BU]],5,0)</f>
        <v>Distribution</v>
      </c>
      <c r="G224" t="str">
        <f>VLOOKUP(Expenses[[#This Row],[Department]],Departments[[Department]:[Code]],2,0)</f>
        <v>ADM</v>
      </c>
      <c r="H224" t="str">
        <f>VLOOKUP(Expenses[[#This Row],[Location]],Locations[[Location]:[BU]],3,0)</f>
        <v>G. Cairo</v>
      </c>
      <c r="I224" t="str">
        <f>VLOOKUP(Expenses[[#This Row],[Location]],Locations[[Location]:[BU]],2,0)</f>
        <v>Cairo</v>
      </c>
    </row>
    <row r="225" spans="1:9" x14ac:dyDescent="0.25">
      <c r="A225" s="10">
        <v>42370</v>
      </c>
      <c r="B225" t="s">
        <v>1087</v>
      </c>
      <c r="C225" t="s">
        <v>1077</v>
      </c>
      <c r="D225" t="s">
        <v>1017</v>
      </c>
      <c r="E225" s="17">
        <v>4113</v>
      </c>
      <c r="F225" t="str">
        <f>VLOOKUP(Expenses[[#This Row],[Location]],Locations[[Location]:[BU]],5,0)</f>
        <v>Distribution</v>
      </c>
      <c r="G225" t="str">
        <f>VLOOKUP(Expenses[[#This Row],[Department]],Departments[[Department]:[Code]],2,0)</f>
        <v>ACC</v>
      </c>
      <c r="H225" t="str">
        <f>VLOOKUP(Expenses[[#This Row],[Location]],Locations[[Location]:[BU]],3,0)</f>
        <v>G. Cairo</v>
      </c>
      <c r="I225" t="str">
        <f>VLOOKUP(Expenses[[#This Row],[Location]],Locations[[Location]:[BU]],2,0)</f>
        <v>Giza</v>
      </c>
    </row>
    <row r="226" spans="1:9" x14ac:dyDescent="0.25">
      <c r="A226" s="10">
        <v>42370</v>
      </c>
      <c r="B226" t="s">
        <v>1087</v>
      </c>
      <c r="C226" t="s">
        <v>1077</v>
      </c>
      <c r="D226" t="s">
        <v>1032</v>
      </c>
      <c r="E226" s="17">
        <v>4497</v>
      </c>
      <c r="F226" t="str">
        <f>VLOOKUP(Expenses[[#This Row],[Location]],Locations[[Location]:[BU]],5,0)</f>
        <v>Distribution</v>
      </c>
      <c r="G226" t="str">
        <f>VLOOKUP(Expenses[[#This Row],[Department]],Departments[[Department]:[Code]],2,0)</f>
        <v>ADM</v>
      </c>
      <c r="H226" t="str">
        <f>VLOOKUP(Expenses[[#This Row],[Location]],Locations[[Location]:[BU]],3,0)</f>
        <v>G. Cairo</v>
      </c>
      <c r="I226" t="str">
        <f>VLOOKUP(Expenses[[#This Row],[Location]],Locations[[Location]:[BU]],2,0)</f>
        <v>Giza</v>
      </c>
    </row>
    <row r="227" spans="1:9" x14ac:dyDescent="0.25">
      <c r="A227" s="10">
        <v>42370</v>
      </c>
      <c r="B227" t="s">
        <v>1087</v>
      </c>
      <c r="C227" t="s">
        <v>1069</v>
      </c>
      <c r="D227" t="s">
        <v>1017</v>
      </c>
      <c r="E227" s="17">
        <v>3465</v>
      </c>
      <c r="F227" t="str">
        <f>VLOOKUP(Expenses[[#This Row],[Location]],Locations[[Location]:[BU]],5,0)</f>
        <v>Distribution</v>
      </c>
      <c r="G227" t="str">
        <f>VLOOKUP(Expenses[[#This Row],[Department]],Departments[[Department]:[Code]],2,0)</f>
        <v>ACC</v>
      </c>
      <c r="H227" t="str">
        <f>VLOOKUP(Expenses[[#This Row],[Location]],Locations[[Location]:[BU]],3,0)</f>
        <v>U. Egypt</v>
      </c>
      <c r="I227" t="str">
        <f>VLOOKUP(Expenses[[#This Row],[Location]],Locations[[Location]:[BU]],2,0)</f>
        <v>Luxor</v>
      </c>
    </row>
    <row r="228" spans="1:9" x14ac:dyDescent="0.25">
      <c r="A228" s="10">
        <v>42370</v>
      </c>
      <c r="B228" t="s">
        <v>1087</v>
      </c>
      <c r="C228" t="s">
        <v>1069</v>
      </c>
      <c r="D228" t="s">
        <v>1032</v>
      </c>
      <c r="E228" s="17">
        <v>3951</v>
      </c>
      <c r="F228" t="str">
        <f>VLOOKUP(Expenses[[#This Row],[Location]],Locations[[Location]:[BU]],5,0)</f>
        <v>Distribution</v>
      </c>
      <c r="G228" t="str">
        <f>VLOOKUP(Expenses[[#This Row],[Department]],Departments[[Department]:[Code]],2,0)</f>
        <v>ADM</v>
      </c>
      <c r="H228" t="str">
        <f>VLOOKUP(Expenses[[#This Row],[Location]],Locations[[Location]:[BU]],3,0)</f>
        <v>U. Egypt</v>
      </c>
      <c r="I228" t="str">
        <f>VLOOKUP(Expenses[[#This Row],[Location]],Locations[[Location]:[BU]],2,0)</f>
        <v>Luxor</v>
      </c>
    </row>
    <row r="229" spans="1:9" x14ac:dyDescent="0.25">
      <c r="A229" s="10">
        <v>42370</v>
      </c>
      <c r="B229" t="s">
        <v>1087</v>
      </c>
      <c r="C229" t="s">
        <v>1054</v>
      </c>
      <c r="D229" t="s">
        <v>1017</v>
      </c>
      <c r="E229" s="17">
        <v>2945</v>
      </c>
      <c r="F229" t="str">
        <f>VLOOKUP(Expenses[[#This Row],[Location]],Locations[[Location]:[BU]],5,0)</f>
        <v>Distribution</v>
      </c>
      <c r="G229" t="str">
        <f>VLOOKUP(Expenses[[#This Row],[Department]],Departments[[Department]:[Code]],2,0)</f>
        <v>ACC</v>
      </c>
      <c r="H229" t="str">
        <f>VLOOKUP(Expenses[[#This Row],[Location]],Locations[[Location]:[BU]],3,0)</f>
        <v>Delta</v>
      </c>
      <c r="I229" t="str">
        <f>VLOOKUP(Expenses[[#This Row],[Location]],Locations[[Location]:[BU]],2,0)</f>
        <v>Dakahlia</v>
      </c>
    </row>
    <row r="230" spans="1:9" x14ac:dyDescent="0.25">
      <c r="A230" s="10">
        <v>42370</v>
      </c>
      <c r="B230" t="s">
        <v>1087</v>
      </c>
      <c r="C230" t="s">
        <v>1054</v>
      </c>
      <c r="D230" t="s">
        <v>1032</v>
      </c>
      <c r="E230" s="17">
        <v>2546</v>
      </c>
      <c r="F230" t="str">
        <f>VLOOKUP(Expenses[[#This Row],[Location]],Locations[[Location]:[BU]],5,0)</f>
        <v>Distribution</v>
      </c>
      <c r="G230" t="str">
        <f>VLOOKUP(Expenses[[#This Row],[Department]],Departments[[Department]:[Code]],2,0)</f>
        <v>ADM</v>
      </c>
      <c r="H230" t="str">
        <f>VLOOKUP(Expenses[[#This Row],[Location]],Locations[[Location]:[BU]],3,0)</f>
        <v>Delta</v>
      </c>
      <c r="I230" t="str">
        <f>VLOOKUP(Expenses[[#This Row],[Location]],Locations[[Location]:[BU]],2,0)</f>
        <v>Dakahlia</v>
      </c>
    </row>
    <row r="231" spans="1:9" x14ac:dyDescent="0.25">
      <c r="A231" s="10">
        <v>42370</v>
      </c>
      <c r="B231" t="s">
        <v>1087</v>
      </c>
      <c r="C231" t="s">
        <v>1062</v>
      </c>
      <c r="D231" t="s">
        <v>1017</v>
      </c>
      <c r="E231" s="17">
        <v>3726</v>
      </c>
      <c r="F231" t="str">
        <f>VLOOKUP(Expenses[[#This Row],[Location]],Locations[[Location]:[BU]],5,0)</f>
        <v>Distribution</v>
      </c>
      <c r="G231" t="str">
        <f>VLOOKUP(Expenses[[#This Row],[Department]],Departments[[Department]:[Code]],2,0)</f>
        <v>ACC</v>
      </c>
      <c r="H231" t="str">
        <f>VLOOKUP(Expenses[[#This Row],[Location]],Locations[[Location]:[BU]],3,0)</f>
        <v>U. Egypt</v>
      </c>
      <c r="I231" t="str">
        <f>VLOOKUP(Expenses[[#This Row],[Location]],Locations[[Location]:[BU]],2,0)</f>
        <v>Menia</v>
      </c>
    </row>
    <row r="232" spans="1:9" x14ac:dyDescent="0.25">
      <c r="A232" s="10">
        <v>42370</v>
      </c>
      <c r="B232" t="s">
        <v>1087</v>
      </c>
      <c r="C232" t="s">
        <v>1062</v>
      </c>
      <c r="D232" t="s">
        <v>1032</v>
      </c>
      <c r="E232" s="17">
        <v>3451</v>
      </c>
      <c r="F232" t="str">
        <f>VLOOKUP(Expenses[[#This Row],[Location]],Locations[[Location]:[BU]],5,0)</f>
        <v>Distribution</v>
      </c>
      <c r="G232" t="str">
        <f>VLOOKUP(Expenses[[#This Row],[Department]],Departments[[Department]:[Code]],2,0)</f>
        <v>ADM</v>
      </c>
      <c r="H232" t="str">
        <f>VLOOKUP(Expenses[[#This Row],[Location]],Locations[[Location]:[BU]],3,0)</f>
        <v>U. Egypt</v>
      </c>
      <c r="I232" t="str">
        <f>VLOOKUP(Expenses[[#This Row],[Location]],Locations[[Location]:[BU]],2,0)</f>
        <v>Menia</v>
      </c>
    </row>
    <row r="233" spans="1:9" x14ac:dyDescent="0.25">
      <c r="A233" s="10">
        <v>42370</v>
      </c>
      <c r="B233" t="s">
        <v>1087</v>
      </c>
      <c r="C233" t="s">
        <v>1059</v>
      </c>
      <c r="D233" t="s">
        <v>1017</v>
      </c>
      <c r="E233" s="17">
        <v>4300</v>
      </c>
      <c r="F233" t="str">
        <f>VLOOKUP(Expenses[[#This Row],[Location]],Locations[[Location]:[BU]],5,0)</f>
        <v>Distribution</v>
      </c>
      <c r="G233" t="str">
        <f>VLOOKUP(Expenses[[#This Row],[Department]],Departments[[Department]:[Code]],2,0)</f>
        <v>ACC</v>
      </c>
      <c r="H233" t="str">
        <f>VLOOKUP(Expenses[[#This Row],[Location]],Locations[[Location]:[BU]],3,0)</f>
        <v>G. Cairo</v>
      </c>
      <c r="I233" t="str">
        <f>VLOOKUP(Expenses[[#This Row],[Location]],Locations[[Location]:[BU]],2,0)</f>
        <v>Cairo</v>
      </c>
    </row>
    <row r="234" spans="1:9" x14ac:dyDescent="0.25">
      <c r="A234" s="10">
        <v>42370</v>
      </c>
      <c r="B234" t="s">
        <v>1087</v>
      </c>
      <c r="C234" t="s">
        <v>1059</v>
      </c>
      <c r="D234" t="s">
        <v>1032</v>
      </c>
      <c r="E234" s="17">
        <v>3945</v>
      </c>
      <c r="F234" t="str">
        <f>VLOOKUP(Expenses[[#This Row],[Location]],Locations[[Location]:[BU]],5,0)</f>
        <v>Distribution</v>
      </c>
      <c r="G234" t="str">
        <f>VLOOKUP(Expenses[[#This Row],[Department]],Departments[[Department]:[Code]],2,0)</f>
        <v>ADM</v>
      </c>
      <c r="H234" t="str">
        <f>VLOOKUP(Expenses[[#This Row],[Location]],Locations[[Location]:[BU]],3,0)</f>
        <v>G. Cairo</v>
      </c>
      <c r="I234" t="str">
        <f>VLOOKUP(Expenses[[#This Row],[Location]],Locations[[Location]:[BU]],2,0)</f>
        <v>Cairo</v>
      </c>
    </row>
    <row r="235" spans="1:9" x14ac:dyDescent="0.25">
      <c r="A235" s="10">
        <v>42370</v>
      </c>
      <c r="B235" t="s">
        <v>1087</v>
      </c>
      <c r="C235" t="s">
        <v>1073</v>
      </c>
      <c r="D235" t="s">
        <v>1017</v>
      </c>
      <c r="E235" s="17">
        <v>4209</v>
      </c>
      <c r="F235" t="str">
        <f>VLOOKUP(Expenses[[#This Row],[Location]],Locations[[Location]:[BU]],5,0)</f>
        <v>Distribution</v>
      </c>
      <c r="G235" t="str">
        <f>VLOOKUP(Expenses[[#This Row],[Department]],Departments[[Department]:[Code]],2,0)</f>
        <v>ACC</v>
      </c>
      <c r="H235" t="str">
        <f>VLOOKUP(Expenses[[#This Row],[Location]],Locations[[Location]:[BU]],3,0)</f>
        <v>Delta</v>
      </c>
      <c r="I235" t="str">
        <f>VLOOKUP(Expenses[[#This Row],[Location]],Locations[[Location]:[BU]],2,0)</f>
        <v>Sharkia</v>
      </c>
    </row>
    <row r="236" spans="1:9" x14ac:dyDescent="0.25">
      <c r="A236" s="10">
        <v>42370</v>
      </c>
      <c r="B236" t="s">
        <v>1087</v>
      </c>
      <c r="C236" t="s">
        <v>1073</v>
      </c>
      <c r="D236" t="s">
        <v>1032</v>
      </c>
      <c r="E236" s="17">
        <v>3192</v>
      </c>
      <c r="F236" t="str">
        <f>VLOOKUP(Expenses[[#This Row],[Location]],Locations[[Location]:[BU]],5,0)</f>
        <v>Distribution</v>
      </c>
      <c r="G236" t="str">
        <f>VLOOKUP(Expenses[[#This Row],[Department]],Departments[[Department]:[Code]],2,0)</f>
        <v>ADM</v>
      </c>
      <c r="H236" t="str">
        <f>VLOOKUP(Expenses[[#This Row],[Location]],Locations[[Location]:[BU]],3,0)</f>
        <v>Delta</v>
      </c>
      <c r="I236" t="str">
        <f>VLOOKUP(Expenses[[#This Row],[Location]],Locations[[Location]:[BU]],2,0)</f>
        <v>Sharkia</v>
      </c>
    </row>
    <row r="237" spans="1:9" x14ac:dyDescent="0.25">
      <c r="A237" s="10">
        <v>42401</v>
      </c>
      <c r="B237" t="s">
        <v>1086</v>
      </c>
      <c r="C237" t="s">
        <v>1014</v>
      </c>
      <c r="D237" t="s">
        <v>1013</v>
      </c>
      <c r="E237" s="17">
        <v>39996</v>
      </c>
      <c r="F237" t="str">
        <f>VLOOKUP(Expenses[[#This Row],[Location]],Locations[[Location]:[BU]],5,0)</f>
        <v>HQ</v>
      </c>
      <c r="G237" t="str">
        <f>VLOOKUP(Expenses[[#This Row],[Department]],Departments[[Department]:[Code]],2,0)</f>
        <v>FIN</v>
      </c>
      <c r="H237" t="str">
        <f>VLOOKUP(Expenses[[#This Row],[Location]],Locations[[Location]:[BU]],3,0)</f>
        <v>G. Cairo</v>
      </c>
      <c r="I237" t="str">
        <f>VLOOKUP(Expenses[[#This Row],[Location]],Locations[[Location]:[BU]],2,0)</f>
        <v>Cairo</v>
      </c>
    </row>
    <row r="238" spans="1:9" x14ac:dyDescent="0.25">
      <c r="A238" s="10">
        <v>42401</v>
      </c>
      <c r="B238" t="s">
        <v>1086</v>
      </c>
      <c r="C238" t="s">
        <v>1083</v>
      </c>
      <c r="D238" t="s">
        <v>1025</v>
      </c>
      <c r="E238" s="17">
        <v>12543</v>
      </c>
      <c r="F238" t="str">
        <f>VLOOKUP(Expenses[[#This Row],[Location]],Locations[[Location]:[BU]],5,0)</f>
        <v>Distribution</v>
      </c>
      <c r="G238" t="str">
        <f>VLOOKUP(Expenses[[#This Row],[Department]],Departments[[Department]:[Code]],2,0)</f>
        <v>SLS</v>
      </c>
      <c r="H238" t="str">
        <f>VLOOKUP(Expenses[[#This Row],[Location]],Locations[[Location]:[BU]],3,0)</f>
        <v>G. Cairo</v>
      </c>
      <c r="I238" t="str">
        <f>VLOOKUP(Expenses[[#This Row],[Location]],Locations[[Location]:[BU]],2,0)</f>
        <v>Cairo</v>
      </c>
    </row>
    <row r="239" spans="1:9" x14ac:dyDescent="0.25">
      <c r="A239" s="10">
        <v>42401</v>
      </c>
      <c r="B239" t="s">
        <v>1086</v>
      </c>
      <c r="C239" t="s">
        <v>1077</v>
      </c>
      <c r="D239" t="s">
        <v>1025</v>
      </c>
      <c r="E239" s="17">
        <v>8844</v>
      </c>
      <c r="F239" t="str">
        <f>VLOOKUP(Expenses[[#This Row],[Location]],Locations[[Location]:[BU]],5,0)</f>
        <v>Distribution</v>
      </c>
      <c r="G239" t="str">
        <f>VLOOKUP(Expenses[[#This Row],[Department]],Departments[[Department]:[Code]],2,0)</f>
        <v>SLS</v>
      </c>
      <c r="H239" t="str">
        <f>VLOOKUP(Expenses[[#This Row],[Location]],Locations[[Location]:[BU]],3,0)</f>
        <v>G. Cairo</v>
      </c>
      <c r="I239" t="str">
        <f>VLOOKUP(Expenses[[#This Row],[Location]],Locations[[Location]:[BU]],2,0)</f>
        <v>Giza</v>
      </c>
    </row>
    <row r="240" spans="1:9" x14ac:dyDescent="0.25">
      <c r="A240" s="10">
        <v>42401</v>
      </c>
      <c r="B240" t="s">
        <v>1086</v>
      </c>
      <c r="C240" t="s">
        <v>1069</v>
      </c>
      <c r="D240" t="s">
        <v>1025</v>
      </c>
      <c r="E240" s="17">
        <v>12228</v>
      </c>
      <c r="F240" t="str">
        <f>VLOOKUP(Expenses[[#This Row],[Location]],Locations[[Location]:[BU]],5,0)</f>
        <v>Distribution</v>
      </c>
      <c r="G240" t="str">
        <f>VLOOKUP(Expenses[[#This Row],[Department]],Departments[[Department]:[Code]],2,0)</f>
        <v>SLS</v>
      </c>
      <c r="H240" t="str">
        <f>VLOOKUP(Expenses[[#This Row],[Location]],Locations[[Location]:[BU]],3,0)</f>
        <v>U. Egypt</v>
      </c>
      <c r="I240" t="str">
        <f>VLOOKUP(Expenses[[#This Row],[Location]],Locations[[Location]:[BU]],2,0)</f>
        <v>Luxor</v>
      </c>
    </row>
    <row r="241" spans="1:9" x14ac:dyDescent="0.25">
      <c r="A241" s="10">
        <v>42401</v>
      </c>
      <c r="B241" t="s">
        <v>1086</v>
      </c>
      <c r="C241" t="s">
        <v>1054</v>
      </c>
      <c r="D241" t="s">
        <v>1025</v>
      </c>
      <c r="E241" s="17">
        <v>12594</v>
      </c>
      <c r="F241" t="str">
        <f>VLOOKUP(Expenses[[#This Row],[Location]],Locations[[Location]:[BU]],5,0)</f>
        <v>Distribution</v>
      </c>
      <c r="G241" t="str">
        <f>VLOOKUP(Expenses[[#This Row],[Department]],Departments[[Department]:[Code]],2,0)</f>
        <v>SLS</v>
      </c>
      <c r="H241" t="str">
        <f>VLOOKUP(Expenses[[#This Row],[Location]],Locations[[Location]:[BU]],3,0)</f>
        <v>Delta</v>
      </c>
      <c r="I241" t="str">
        <f>VLOOKUP(Expenses[[#This Row],[Location]],Locations[[Location]:[BU]],2,0)</f>
        <v>Dakahlia</v>
      </c>
    </row>
    <row r="242" spans="1:9" x14ac:dyDescent="0.25">
      <c r="A242" s="10">
        <v>42401</v>
      </c>
      <c r="B242" t="s">
        <v>1086</v>
      </c>
      <c r="C242" t="s">
        <v>1062</v>
      </c>
      <c r="D242" t="s">
        <v>1025</v>
      </c>
      <c r="E242" s="17">
        <v>13259</v>
      </c>
      <c r="F242" t="str">
        <f>VLOOKUP(Expenses[[#This Row],[Location]],Locations[[Location]:[BU]],5,0)</f>
        <v>Distribution</v>
      </c>
      <c r="G242" t="str">
        <f>VLOOKUP(Expenses[[#This Row],[Department]],Departments[[Department]:[Code]],2,0)</f>
        <v>SLS</v>
      </c>
      <c r="H242" t="str">
        <f>VLOOKUP(Expenses[[#This Row],[Location]],Locations[[Location]:[BU]],3,0)</f>
        <v>U. Egypt</v>
      </c>
      <c r="I242" t="str">
        <f>VLOOKUP(Expenses[[#This Row],[Location]],Locations[[Location]:[BU]],2,0)</f>
        <v>Menia</v>
      </c>
    </row>
    <row r="243" spans="1:9" x14ac:dyDescent="0.25">
      <c r="A243" s="10">
        <v>42401</v>
      </c>
      <c r="B243" t="s">
        <v>1086</v>
      </c>
      <c r="C243" t="s">
        <v>1059</v>
      </c>
      <c r="D243" t="s">
        <v>1025</v>
      </c>
      <c r="E243" s="17">
        <v>7014</v>
      </c>
      <c r="F243" t="str">
        <f>VLOOKUP(Expenses[[#This Row],[Location]],Locations[[Location]:[BU]],5,0)</f>
        <v>Distribution</v>
      </c>
      <c r="G243" t="str">
        <f>VLOOKUP(Expenses[[#This Row],[Department]],Departments[[Department]:[Code]],2,0)</f>
        <v>SLS</v>
      </c>
      <c r="H243" t="str">
        <f>VLOOKUP(Expenses[[#This Row],[Location]],Locations[[Location]:[BU]],3,0)</f>
        <v>G. Cairo</v>
      </c>
      <c r="I243" t="str">
        <f>VLOOKUP(Expenses[[#This Row],[Location]],Locations[[Location]:[BU]],2,0)</f>
        <v>Cairo</v>
      </c>
    </row>
    <row r="244" spans="1:9" x14ac:dyDescent="0.25">
      <c r="A244" s="10">
        <v>42401</v>
      </c>
      <c r="B244" t="s">
        <v>1086</v>
      </c>
      <c r="C244" t="s">
        <v>1073</v>
      </c>
      <c r="D244" t="s">
        <v>1025</v>
      </c>
      <c r="E244" s="17">
        <v>7006</v>
      </c>
      <c r="F244" t="str">
        <f>VLOOKUP(Expenses[[#This Row],[Location]],Locations[[Location]:[BU]],5,0)</f>
        <v>Distribution</v>
      </c>
      <c r="G244" t="str">
        <f>VLOOKUP(Expenses[[#This Row],[Department]],Departments[[Department]:[Code]],2,0)</f>
        <v>SLS</v>
      </c>
      <c r="H244" t="str">
        <f>VLOOKUP(Expenses[[#This Row],[Location]],Locations[[Location]:[BU]],3,0)</f>
        <v>Delta</v>
      </c>
      <c r="I244" t="str">
        <f>VLOOKUP(Expenses[[#This Row],[Location]],Locations[[Location]:[BU]],2,0)</f>
        <v>Sharkia</v>
      </c>
    </row>
    <row r="245" spans="1:9" x14ac:dyDescent="0.25">
      <c r="A245" s="10">
        <v>42401</v>
      </c>
      <c r="B245" t="s">
        <v>1086</v>
      </c>
      <c r="C245" t="s">
        <v>1081</v>
      </c>
      <c r="D245" t="s">
        <v>1020</v>
      </c>
      <c r="E245" s="17">
        <v>9272</v>
      </c>
      <c r="F245" t="str">
        <f>VLOOKUP(Expenses[[#This Row],[Location]],Locations[[Location]:[BU]],5,0)</f>
        <v>Retail 01</v>
      </c>
      <c r="G245" t="str">
        <f>VLOOKUP(Expenses[[#This Row],[Department]],Departments[[Department]:[Code]],2,0)</f>
        <v>RTL</v>
      </c>
      <c r="H245" t="str">
        <f>VLOOKUP(Expenses[[#This Row],[Location]],Locations[[Location]:[BU]],3,0)</f>
        <v>G. Cairo</v>
      </c>
      <c r="I245" t="str">
        <f>VLOOKUP(Expenses[[#This Row],[Location]],Locations[[Location]:[BU]],2,0)</f>
        <v>Giza</v>
      </c>
    </row>
    <row r="246" spans="1:9" x14ac:dyDescent="0.25">
      <c r="A246" s="10">
        <v>42401</v>
      </c>
      <c r="B246" t="s">
        <v>1086</v>
      </c>
      <c r="C246" t="s">
        <v>1079</v>
      </c>
      <c r="D246" t="s">
        <v>1020</v>
      </c>
      <c r="E246" s="17">
        <v>6190</v>
      </c>
      <c r="F246" t="str">
        <f>VLOOKUP(Expenses[[#This Row],[Location]],Locations[[Location]:[BU]],5,0)</f>
        <v>Retail 01</v>
      </c>
      <c r="G246" t="str">
        <f>VLOOKUP(Expenses[[#This Row],[Department]],Departments[[Department]:[Code]],2,0)</f>
        <v>RTL</v>
      </c>
      <c r="H246" t="str">
        <f>VLOOKUP(Expenses[[#This Row],[Location]],Locations[[Location]:[BU]],3,0)</f>
        <v>G. Cairo</v>
      </c>
      <c r="I246" t="str">
        <f>VLOOKUP(Expenses[[#This Row],[Location]],Locations[[Location]:[BU]],2,0)</f>
        <v>Giza</v>
      </c>
    </row>
    <row r="247" spans="1:9" x14ac:dyDescent="0.25">
      <c r="A247" s="10">
        <v>42401</v>
      </c>
      <c r="B247" t="s">
        <v>1086</v>
      </c>
      <c r="C247" t="s">
        <v>1050</v>
      </c>
      <c r="D247" t="s">
        <v>1020</v>
      </c>
      <c r="E247" s="17">
        <v>6204</v>
      </c>
      <c r="F247" t="str">
        <f>VLOOKUP(Expenses[[#This Row],[Location]],Locations[[Location]:[BU]],5,0)</f>
        <v>Retail 01</v>
      </c>
      <c r="G247" t="str">
        <f>VLOOKUP(Expenses[[#This Row],[Department]],Departments[[Department]:[Code]],2,0)</f>
        <v>RTL</v>
      </c>
      <c r="H247" t="str">
        <f>VLOOKUP(Expenses[[#This Row],[Location]],Locations[[Location]:[BU]],3,0)</f>
        <v>Alex</v>
      </c>
      <c r="I247" t="str">
        <f>VLOOKUP(Expenses[[#This Row],[Location]],Locations[[Location]:[BU]],2,0)</f>
        <v>Alex</v>
      </c>
    </row>
    <row r="248" spans="1:9" x14ac:dyDescent="0.25">
      <c r="A248" s="10">
        <v>42401</v>
      </c>
      <c r="B248" t="s">
        <v>1086</v>
      </c>
      <c r="C248" t="s">
        <v>1053</v>
      </c>
      <c r="D248" t="s">
        <v>1020</v>
      </c>
      <c r="E248" s="17">
        <v>6760</v>
      </c>
      <c r="F248" t="str">
        <f>VLOOKUP(Expenses[[#This Row],[Location]],Locations[[Location]:[BU]],5,0)</f>
        <v>Retail 01</v>
      </c>
      <c r="G248" t="str">
        <f>VLOOKUP(Expenses[[#This Row],[Department]],Departments[[Department]:[Code]],2,0)</f>
        <v>RTL</v>
      </c>
      <c r="H248" t="str">
        <f>VLOOKUP(Expenses[[#This Row],[Location]],Locations[[Location]:[BU]],3,0)</f>
        <v>G. Cairo</v>
      </c>
      <c r="I248" t="str">
        <f>VLOOKUP(Expenses[[#This Row],[Location]],Locations[[Location]:[BU]],2,0)</f>
        <v>Giza</v>
      </c>
    </row>
    <row r="249" spans="1:9" x14ac:dyDescent="0.25">
      <c r="A249" s="10">
        <v>42401</v>
      </c>
      <c r="B249" t="s">
        <v>1086</v>
      </c>
      <c r="C249" t="s">
        <v>1046</v>
      </c>
      <c r="D249" t="s">
        <v>1020</v>
      </c>
      <c r="E249" s="17">
        <v>6792</v>
      </c>
      <c r="F249" t="str">
        <f>VLOOKUP(Expenses[[#This Row],[Location]],Locations[[Location]:[BU]],5,0)</f>
        <v>Distribution</v>
      </c>
      <c r="G249" t="str">
        <f>VLOOKUP(Expenses[[#This Row],[Department]],Departments[[Department]:[Code]],2,0)</f>
        <v>RTL</v>
      </c>
      <c r="H249" t="str">
        <f>VLOOKUP(Expenses[[#This Row],[Location]],Locations[[Location]:[BU]],3,0)</f>
        <v>G. Cairo</v>
      </c>
      <c r="I249" t="str">
        <f>VLOOKUP(Expenses[[#This Row],[Location]],Locations[[Location]:[BU]],2,0)</f>
        <v>Giza</v>
      </c>
    </row>
    <row r="250" spans="1:9" x14ac:dyDescent="0.25">
      <c r="A250" s="10">
        <v>42401</v>
      </c>
      <c r="B250" t="s">
        <v>1086</v>
      </c>
      <c r="C250" t="s">
        <v>1049</v>
      </c>
      <c r="D250" t="s">
        <v>1020</v>
      </c>
      <c r="E250" s="17">
        <v>9489</v>
      </c>
      <c r="F250" t="str">
        <f>VLOOKUP(Expenses[[#This Row],[Location]],Locations[[Location]:[BU]],5,0)</f>
        <v>Retail 01</v>
      </c>
      <c r="G250" t="str">
        <f>VLOOKUP(Expenses[[#This Row],[Department]],Departments[[Department]:[Code]],2,0)</f>
        <v>RTL</v>
      </c>
      <c r="H250" t="str">
        <f>VLOOKUP(Expenses[[#This Row],[Location]],Locations[[Location]:[BU]],3,0)</f>
        <v>G. Cairo</v>
      </c>
      <c r="I250" t="str">
        <f>VLOOKUP(Expenses[[#This Row],[Location]],Locations[[Location]:[BU]],2,0)</f>
        <v>Cairo</v>
      </c>
    </row>
    <row r="251" spans="1:9" x14ac:dyDescent="0.25">
      <c r="A251" s="10">
        <v>42401</v>
      </c>
      <c r="B251" t="s">
        <v>1086</v>
      </c>
      <c r="C251" t="s">
        <v>1044</v>
      </c>
      <c r="D251" t="s">
        <v>1020</v>
      </c>
      <c r="E251" s="17">
        <v>5735</v>
      </c>
      <c r="F251" t="str">
        <f>VLOOKUP(Expenses[[#This Row],[Location]],Locations[[Location]:[BU]],5,0)</f>
        <v>Retail 01</v>
      </c>
      <c r="G251" t="str">
        <f>VLOOKUP(Expenses[[#This Row],[Department]],Departments[[Department]:[Code]],2,0)</f>
        <v>RTL</v>
      </c>
      <c r="H251" t="str">
        <f>VLOOKUP(Expenses[[#This Row],[Location]],Locations[[Location]:[BU]],3,0)</f>
        <v>G. Cairo</v>
      </c>
      <c r="I251" t="str">
        <f>VLOOKUP(Expenses[[#This Row],[Location]],Locations[[Location]:[BU]],2,0)</f>
        <v>Cairo</v>
      </c>
    </row>
    <row r="252" spans="1:9" x14ac:dyDescent="0.25">
      <c r="A252" s="10">
        <v>42401</v>
      </c>
      <c r="B252" t="s">
        <v>1086</v>
      </c>
      <c r="C252" t="s">
        <v>1064</v>
      </c>
      <c r="D252" t="s">
        <v>1020</v>
      </c>
      <c r="E252" s="17">
        <v>11681</v>
      </c>
      <c r="F252" t="str">
        <f>VLOOKUP(Expenses[[#This Row],[Location]],Locations[[Location]:[BU]],5,0)</f>
        <v>Retail 01</v>
      </c>
      <c r="G252" t="str">
        <f>VLOOKUP(Expenses[[#This Row],[Department]],Departments[[Department]:[Code]],2,0)</f>
        <v>RTL</v>
      </c>
      <c r="H252" t="str">
        <f>VLOOKUP(Expenses[[#This Row],[Location]],Locations[[Location]:[BU]],3,0)</f>
        <v>G. Cairo</v>
      </c>
      <c r="I252" t="str">
        <f>VLOOKUP(Expenses[[#This Row],[Location]],Locations[[Location]:[BU]],2,0)</f>
        <v>Giza</v>
      </c>
    </row>
    <row r="253" spans="1:9" x14ac:dyDescent="0.25">
      <c r="A253" s="10">
        <v>42401</v>
      </c>
      <c r="B253" t="s">
        <v>1086</v>
      </c>
      <c r="C253" t="s">
        <v>1082</v>
      </c>
      <c r="D253" t="s">
        <v>1020</v>
      </c>
      <c r="E253" s="17">
        <v>10948</v>
      </c>
      <c r="F253" t="str">
        <f>VLOOKUP(Expenses[[#This Row],[Location]],Locations[[Location]:[BU]],5,0)</f>
        <v>Retail 02</v>
      </c>
      <c r="G253" t="str">
        <f>VLOOKUP(Expenses[[#This Row],[Department]],Departments[[Department]:[Code]],2,0)</f>
        <v>RTL</v>
      </c>
      <c r="H253" t="str">
        <f>VLOOKUP(Expenses[[#This Row],[Location]],Locations[[Location]:[BU]],3,0)</f>
        <v>G. Cairo</v>
      </c>
      <c r="I253" t="str">
        <f>VLOOKUP(Expenses[[#This Row],[Location]],Locations[[Location]:[BU]],2,0)</f>
        <v>Cairo</v>
      </c>
    </row>
    <row r="254" spans="1:9" x14ac:dyDescent="0.25">
      <c r="A254" s="10">
        <v>42401</v>
      </c>
      <c r="B254" t="s">
        <v>1086</v>
      </c>
      <c r="C254" t="s">
        <v>1078</v>
      </c>
      <c r="D254" t="s">
        <v>1020</v>
      </c>
      <c r="E254" s="17">
        <v>12080</v>
      </c>
      <c r="F254" t="str">
        <f>VLOOKUP(Expenses[[#This Row],[Location]],Locations[[Location]:[BU]],5,0)</f>
        <v>Retail 02</v>
      </c>
      <c r="G254" t="str">
        <f>VLOOKUP(Expenses[[#This Row],[Department]],Departments[[Department]:[Code]],2,0)</f>
        <v>RTL</v>
      </c>
      <c r="H254" t="str">
        <f>VLOOKUP(Expenses[[#This Row],[Location]],Locations[[Location]:[BU]],3,0)</f>
        <v>G. Cairo</v>
      </c>
      <c r="I254" t="str">
        <f>VLOOKUP(Expenses[[#This Row],[Location]],Locations[[Location]:[BU]],2,0)</f>
        <v>Cairo</v>
      </c>
    </row>
    <row r="255" spans="1:9" x14ac:dyDescent="0.25">
      <c r="A255" s="10">
        <v>42401</v>
      </c>
      <c r="B255" t="s">
        <v>1086</v>
      </c>
      <c r="C255" t="s">
        <v>1068</v>
      </c>
      <c r="D255" t="s">
        <v>1020</v>
      </c>
      <c r="E255" s="17">
        <v>6896</v>
      </c>
      <c r="F255" t="str">
        <f>VLOOKUP(Expenses[[#This Row],[Location]],Locations[[Location]:[BU]],5,0)</f>
        <v>Retail 02</v>
      </c>
      <c r="G255" t="str">
        <f>VLOOKUP(Expenses[[#This Row],[Department]],Departments[[Department]:[Code]],2,0)</f>
        <v>RTL</v>
      </c>
      <c r="H255" t="str">
        <f>VLOOKUP(Expenses[[#This Row],[Location]],Locations[[Location]:[BU]],3,0)</f>
        <v>Delta</v>
      </c>
      <c r="I255" t="str">
        <f>VLOOKUP(Expenses[[#This Row],[Location]],Locations[[Location]:[BU]],2,0)</f>
        <v>Gharbia</v>
      </c>
    </row>
    <row r="256" spans="1:9" x14ac:dyDescent="0.25">
      <c r="A256" s="10">
        <v>42401</v>
      </c>
      <c r="B256" t="s">
        <v>1086</v>
      </c>
      <c r="C256" t="s">
        <v>1060</v>
      </c>
      <c r="D256" t="s">
        <v>1020</v>
      </c>
      <c r="E256" s="17">
        <v>8695</v>
      </c>
      <c r="F256" t="str">
        <f>VLOOKUP(Expenses[[#This Row],[Location]],Locations[[Location]:[BU]],5,0)</f>
        <v>Retail 02</v>
      </c>
      <c r="G256" t="str">
        <f>VLOOKUP(Expenses[[#This Row],[Department]],Departments[[Department]:[Code]],2,0)</f>
        <v>RTL</v>
      </c>
      <c r="H256" t="str">
        <f>VLOOKUP(Expenses[[#This Row],[Location]],Locations[[Location]:[BU]],3,0)</f>
        <v>Alex</v>
      </c>
      <c r="I256" t="str">
        <f>VLOOKUP(Expenses[[#This Row],[Location]],Locations[[Location]:[BU]],2,0)</f>
        <v>Alex</v>
      </c>
    </row>
    <row r="257" spans="1:9" x14ac:dyDescent="0.25">
      <c r="A257" s="10">
        <v>42401</v>
      </c>
      <c r="B257" t="s">
        <v>1086</v>
      </c>
      <c r="C257" t="s">
        <v>1076</v>
      </c>
      <c r="D257" t="s">
        <v>1020</v>
      </c>
      <c r="E257" s="17">
        <v>5106</v>
      </c>
      <c r="F257" t="str">
        <f>VLOOKUP(Expenses[[#This Row],[Location]],Locations[[Location]:[BU]],5,0)</f>
        <v>Retail 02</v>
      </c>
      <c r="G257" t="str">
        <f>VLOOKUP(Expenses[[#This Row],[Department]],Departments[[Department]:[Code]],2,0)</f>
        <v>RTL</v>
      </c>
      <c r="H257" t="str">
        <f>VLOOKUP(Expenses[[#This Row],[Location]],Locations[[Location]:[BU]],3,0)</f>
        <v>G. Cairo</v>
      </c>
      <c r="I257" t="str">
        <f>VLOOKUP(Expenses[[#This Row],[Location]],Locations[[Location]:[BU]],2,0)</f>
        <v>Cairo</v>
      </c>
    </row>
    <row r="258" spans="1:9" x14ac:dyDescent="0.25">
      <c r="A258" s="10">
        <v>42401</v>
      </c>
      <c r="B258" t="s">
        <v>1086</v>
      </c>
      <c r="C258" t="s">
        <v>1067</v>
      </c>
      <c r="D258" t="s">
        <v>1020</v>
      </c>
      <c r="E258" s="17">
        <v>11867</v>
      </c>
      <c r="F258" t="str">
        <f>VLOOKUP(Expenses[[#This Row],[Location]],Locations[[Location]:[BU]],5,0)</f>
        <v>Retail 02</v>
      </c>
      <c r="G258" t="str">
        <f>VLOOKUP(Expenses[[#This Row],[Department]],Departments[[Department]:[Code]],2,0)</f>
        <v>RTL</v>
      </c>
      <c r="H258" t="str">
        <f>VLOOKUP(Expenses[[#This Row],[Location]],Locations[[Location]:[BU]],3,0)</f>
        <v>Alex</v>
      </c>
      <c r="I258" t="str">
        <f>VLOOKUP(Expenses[[#This Row],[Location]],Locations[[Location]:[BU]],2,0)</f>
        <v>Alex</v>
      </c>
    </row>
    <row r="259" spans="1:9" x14ac:dyDescent="0.25">
      <c r="A259" s="10">
        <v>42401</v>
      </c>
      <c r="B259" t="s">
        <v>1086</v>
      </c>
      <c r="C259" t="s">
        <v>1052</v>
      </c>
      <c r="D259" t="s">
        <v>1020</v>
      </c>
      <c r="E259" s="17">
        <v>10015</v>
      </c>
      <c r="F259" t="str">
        <f>VLOOKUP(Expenses[[#This Row],[Location]],Locations[[Location]:[BU]],5,0)</f>
        <v>Distribution</v>
      </c>
      <c r="G259" t="str">
        <f>VLOOKUP(Expenses[[#This Row],[Department]],Departments[[Department]:[Code]],2,0)</f>
        <v>RTL</v>
      </c>
      <c r="H259" t="str">
        <f>VLOOKUP(Expenses[[#This Row],[Location]],Locations[[Location]:[BU]],3,0)</f>
        <v>Alex</v>
      </c>
      <c r="I259" t="str">
        <f>VLOOKUP(Expenses[[#This Row],[Location]],Locations[[Location]:[BU]],2,0)</f>
        <v>Alex</v>
      </c>
    </row>
    <row r="260" spans="1:9" x14ac:dyDescent="0.25">
      <c r="A260" s="10">
        <v>42401</v>
      </c>
      <c r="B260" t="s">
        <v>1086</v>
      </c>
      <c r="C260" t="s">
        <v>1084</v>
      </c>
      <c r="D260" t="s">
        <v>1020</v>
      </c>
      <c r="E260" s="17">
        <v>5913</v>
      </c>
      <c r="F260" t="str">
        <f>VLOOKUP(Expenses[[#This Row],[Location]],Locations[[Location]:[BU]],5,0)</f>
        <v>Retail 03</v>
      </c>
      <c r="G260" t="str">
        <f>VLOOKUP(Expenses[[#This Row],[Department]],Departments[[Department]:[Code]],2,0)</f>
        <v>RTL</v>
      </c>
      <c r="H260" t="str">
        <f>VLOOKUP(Expenses[[#This Row],[Location]],Locations[[Location]:[BU]],3,0)</f>
        <v>G. Cairo</v>
      </c>
      <c r="I260" t="str">
        <f>VLOOKUP(Expenses[[#This Row],[Location]],Locations[[Location]:[BU]],2,0)</f>
        <v>Cairo</v>
      </c>
    </row>
    <row r="261" spans="1:9" x14ac:dyDescent="0.25">
      <c r="A261" s="10">
        <v>42401</v>
      </c>
      <c r="B261" t="s">
        <v>1086</v>
      </c>
      <c r="C261" t="s">
        <v>1075</v>
      </c>
      <c r="D261" t="s">
        <v>1020</v>
      </c>
      <c r="E261" s="17">
        <v>9943</v>
      </c>
      <c r="F261" t="str">
        <f>VLOOKUP(Expenses[[#This Row],[Location]],Locations[[Location]:[BU]],5,0)</f>
        <v>Distribution</v>
      </c>
      <c r="G261" t="str">
        <f>VLOOKUP(Expenses[[#This Row],[Department]],Departments[[Department]:[Code]],2,0)</f>
        <v>RTL</v>
      </c>
      <c r="H261" t="str">
        <f>VLOOKUP(Expenses[[#This Row],[Location]],Locations[[Location]:[BU]],3,0)</f>
        <v>U. Egypt</v>
      </c>
      <c r="I261" t="str">
        <f>VLOOKUP(Expenses[[#This Row],[Location]],Locations[[Location]:[BU]],2,0)</f>
        <v>Assuit</v>
      </c>
    </row>
    <row r="262" spans="1:9" x14ac:dyDescent="0.25">
      <c r="A262" s="10">
        <v>42401</v>
      </c>
      <c r="B262" t="s">
        <v>1086</v>
      </c>
      <c r="C262" t="s">
        <v>1080</v>
      </c>
      <c r="D262" t="s">
        <v>1020</v>
      </c>
      <c r="E262" s="17">
        <v>12145</v>
      </c>
      <c r="F262" t="str">
        <f>VLOOKUP(Expenses[[#This Row],[Location]],Locations[[Location]:[BU]],5,0)</f>
        <v>Distribution</v>
      </c>
      <c r="G262" t="str">
        <f>VLOOKUP(Expenses[[#This Row],[Department]],Departments[[Department]:[Code]],2,0)</f>
        <v>RTL</v>
      </c>
      <c r="H262" t="str">
        <f>VLOOKUP(Expenses[[#This Row],[Location]],Locations[[Location]:[BU]],3,0)</f>
        <v>G. Cairo</v>
      </c>
      <c r="I262" t="str">
        <f>VLOOKUP(Expenses[[#This Row],[Location]],Locations[[Location]:[BU]],2,0)</f>
        <v>Giza</v>
      </c>
    </row>
    <row r="263" spans="1:9" x14ac:dyDescent="0.25">
      <c r="A263" s="10">
        <v>42401</v>
      </c>
      <c r="B263" t="s">
        <v>1086</v>
      </c>
      <c r="C263" t="s">
        <v>1070</v>
      </c>
      <c r="D263" t="s">
        <v>1020</v>
      </c>
      <c r="E263" s="17">
        <v>8101</v>
      </c>
      <c r="F263" t="str">
        <f>VLOOKUP(Expenses[[#This Row],[Location]],Locations[[Location]:[BU]],5,0)</f>
        <v>Retail 03</v>
      </c>
      <c r="G263" t="str">
        <f>VLOOKUP(Expenses[[#This Row],[Department]],Departments[[Department]:[Code]],2,0)</f>
        <v>RTL</v>
      </c>
      <c r="H263" t="str">
        <f>VLOOKUP(Expenses[[#This Row],[Location]],Locations[[Location]:[BU]],3,0)</f>
        <v>Alex</v>
      </c>
      <c r="I263" t="str">
        <f>VLOOKUP(Expenses[[#This Row],[Location]],Locations[[Location]:[BU]],2,0)</f>
        <v>Marasa Matrouh</v>
      </c>
    </row>
    <row r="264" spans="1:9" x14ac:dyDescent="0.25">
      <c r="A264" s="10">
        <v>42401</v>
      </c>
      <c r="B264" t="s">
        <v>1086</v>
      </c>
      <c r="C264" t="s">
        <v>1047</v>
      </c>
      <c r="D264" t="s">
        <v>1020</v>
      </c>
      <c r="E264" s="17">
        <v>5598</v>
      </c>
      <c r="F264" t="str">
        <f>VLOOKUP(Expenses[[#This Row],[Location]],Locations[[Location]:[BU]],5,0)</f>
        <v>Retail 03</v>
      </c>
      <c r="G264" t="str">
        <f>VLOOKUP(Expenses[[#This Row],[Department]],Departments[[Department]:[Code]],2,0)</f>
        <v>RTL</v>
      </c>
      <c r="H264" t="str">
        <f>VLOOKUP(Expenses[[#This Row],[Location]],Locations[[Location]:[BU]],3,0)</f>
        <v>G. Cairo</v>
      </c>
      <c r="I264" t="str">
        <f>VLOOKUP(Expenses[[#This Row],[Location]],Locations[[Location]:[BU]],2,0)</f>
        <v>Giza</v>
      </c>
    </row>
    <row r="265" spans="1:9" x14ac:dyDescent="0.25">
      <c r="A265" s="10">
        <v>42401</v>
      </c>
      <c r="B265" t="s">
        <v>1086</v>
      </c>
      <c r="C265" t="s">
        <v>1058</v>
      </c>
      <c r="D265" t="s">
        <v>1020</v>
      </c>
      <c r="E265" s="17">
        <v>5589</v>
      </c>
      <c r="F265" t="str">
        <f>VLOOKUP(Expenses[[#This Row],[Location]],Locations[[Location]:[BU]],5,0)</f>
        <v>Retail 03</v>
      </c>
      <c r="G265" t="str">
        <f>VLOOKUP(Expenses[[#This Row],[Department]],Departments[[Department]:[Code]],2,0)</f>
        <v>RTL</v>
      </c>
      <c r="H265" t="str">
        <f>VLOOKUP(Expenses[[#This Row],[Location]],Locations[[Location]:[BU]],3,0)</f>
        <v>G. Cairo</v>
      </c>
      <c r="I265" t="str">
        <f>VLOOKUP(Expenses[[#This Row],[Location]],Locations[[Location]:[BU]],2,0)</f>
        <v>Cairo</v>
      </c>
    </row>
    <row r="266" spans="1:9" x14ac:dyDescent="0.25">
      <c r="A266" s="10">
        <v>42401</v>
      </c>
      <c r="B266" t="s">
        <v>1086</v>
      </c>
      <c r="C266" t="s">
        <v>1072</v>
      </c>
      <c r="D266" t="s">
        <v>1020</v>
      </c>
      <c r="E266" s="17">
        <v>7601</v>
      </c>
      <c r="F266" t="str">
        <f>VLOOKUP(Expenses[[#This Row],[Location]],Locations[[Location]:[BU]],5,0)</f>
        <v>Retail 03</v>
      </c>
      <c r="G266" t="str">
        <f>VLOOKUP(Expenses[[#This Row],[Department]],Departments[[Department]:[Code]],2,0)</f>
        <v>RTL</v>
      </c>
      <c r="H266" t="str">
        <f>VLOOKUP(Expenses[[#This Row],[Location]],Locations[[Location]:[BU]],3,0)</f>
        <v>Alex</v>
      </c>
      <c r="I266" t="str">
        <f>VLOOKUP(Expenses[[#This Row],[Location]],Locations[[Location]:[BU]],2,0)</f>
        <v>Alex</v>
      </c>
    </row>
    <row r="267" spans="1:9" x14ac:dyDescent="0.25">
      <c r="A267" s="10">
        <v>42401</v>
      </c>
      <c r="B267" t="s">
        <v>1086</v>
      </c>
      <c r="C267" t="s">
        <v>1071</v>
      </c>
      <c r="D267" t="s">
        <v>1020</v>
      </c>
      <c r="E267" s="17">
        <v>9445</v>
      </c>
      <c r="F267" t="str">
        <f>VLOOKUP(Expenses[[#This Row],[Location]],Locations[[Location]:[BU]],5,0)</f>
        <v>Retail 03</v>
      </c>
      <c r="G267" t="str">
        <f>VLOOKUP(Expenses[[#This Row],[Department]],Departments[[Department]:[Code]],2,0)</f>
        <v>RTL</v>
      </c>
      <c r="H267" t="str">
        <f>VLOOKUP(Expenses[[#This Row],[Location]],Locations[[Location]:[BU]],3,0)</f>
        <v>G. Cairo</v>
      </c>
      <c r="I267" t="str">
        <f>VLOOKUP(Expenses[[#This Row],[Location]],Locations[[Location]:[BU]],2,0)</f>
        <v>Giza</v>
      </c>
    </row>
    <row r="268" spans="1:9" x14ac:dyDescent="0.25">
      <c r="A268" s="10">
        <v>42401</v>
      </c>
      <c r="B268" t="s">
        <v>1086</v>
      </c>
      <c r="C268" t="s">
        <v>1065</v>
      </c>
      <c r="D268" t="s">
        <v>1020</v>
      </c>
      <c r="E268" s="17">
        <v>6114</v>
      </c>
      <c r="F268" t="str">
        <f>VLOOKUP(Expenses[[#This Row],[Location]],Locations[[Location]:[BU]],5,0)</f>
        <v>Distribution</v>
      </c>
      <c r="G268" t="str">
        <f>VLOOKUP(Expenses[[#This Row],[Department]],Departments[[Department]:[Code]],2,0)</f>
        <v>RTL</v>
      </c>
      <c r="H268" t="str">
        <f>VLOOKUP(Expenses[[#This Row],[Location]],Locations[[Location]:[BU]],3,0)</f>
        <v>Delta</v>
      </c>
      <c r="I268" t="str">
        <f>VLOOKUP(Expenses[[#This Row],[Location]],Locations[[Location]:[BU]],2,0)</f>
        <v>Gharbia</v>
      </c>
    </row>
    <row r="269" spans="1:9" x14ac:dyDescent="0.25">
      <c r="A269" s="10">
        <v>42401</v>
      </c>
      <c r="B269" t="s">
        <v>1089</v>
      </c>
      <c r="C269" t="s">
        <v>1014</v>
      </c>
      <c r="D269" t="s">
        <v>1013</v>
      </c>
      <c r="E269" s="17">
        <v>1250</v>
      </c>
      <c r="F269" t="str">
        <f>VLOOKUP(Expenses[[#This Row],[Location]],Locations[[Location]:[BU]],5,0)</f>
        <v>HQ</v>
      </c>
      <c r="G269" t="str">
        <f>VLOOKUP(Expenses[[#This Row],[Department]],Departments[[Department]:[Code]],2,0)</f>
        <v>FIN</v>
      </c>
      <c r="H269" t="str">
        <f>VLOOKUP(Expenses[[#This Row],[Location]],Locations[[Location]:[BU]],3,0)</f>
        <v>G. Cairo</v>
      </c>
      <c r="I269" t="str">
        <f>VLOOKUP(Expenses[[#This Row],[Location]],Locations[[Location]:[BU]],2,0)</f>
        <v>Cairo</v>
      </c>
    </row>
    <row r="270" spans="1:9" x14ac:dyDescent="0.25">
      <c r="A270" s="10">
        <v>42401</v>
      </c>
      <c r="B270" t="s">
        <v>1089</v>
      </c>
      <c r="C270" t="s">
        <v>1083</v>
      </c>
      <c r="D270" t="s">
        <v>1025</v>
      </c>
      <c r="E270" s="17">
        <v>1250</v>
      </c>
      <c r="F270" t="str">
        <f>VLOOKUP(Expenses[[#This Row],[Location]],Locations[[Location]:[BU]],5,0)</f>
        <v>Distribution</v>
      </c>
      <c r="G270" t="str">
        <f>VLOOKUP(Expenses[[#This Row],[Department]],Departments[[Department]:[Code]],2,0)</f>
        <v>SLS</v>
      </c>
      <c r="H270" t="str">
        <f>VLOOKUP(Expenses[[#This Row],[Location]],Locations[[Location]:[BU]],3,0)</f>
        <v>G. Cairo</v>
      </c>
      <c r="I270" t="str">
        <f>VLOOKUP(Expenses[[#This Row],[Location]],Locations[[Location]:[BU]],2,0)</f>
        <v>Cairo</v>
      </c>
    </row>
    <row r="271" spans="1:9" x14ac:dyDescent="0.25">
      <c r="A271" s="10">
        <v>42401</v>
      </c>
      <c r="B271" t="s">
        <v>1089</v>
      </c>
      <c r="C271" t="s">
        <v>1077</v>
      </c>
      <c r="D271" t="s">
        <v>1025</v>
      </c>
      <c r="E271" s="17">
        <v>1250</v>
      </c>
      <c r="F271" t="str">
        <f>VLOOKUP(Expenses[[#This Row],[Location]],Locations[[Location]:[BU]],5,0)</f>
        <v>Distribution</v>
      </c>
      <c r="G271" t="str">
        <f>VLOOKUP(Expenses[[#This Row],[Department]],Departments[[Department]:[Code]],2,0)</f>
        <v>SLS</v>
      </c>
      <c r="H271" t="str">
        <f>VLOOKUP(Expenses[[#This Row],[Location]],Locations[[Location]:[BU]],3,0)</f>
        <v>G. Cairo</v>
      </c>
      <c r="I271" t="str">
        <f>VLOOKUP(Expenses[[#This Row],[Location]],Locations[[Location]:[BU]],2,0)</f>
        <v>Giza</v>
      </c>
    </row>
    <row r="272" spans="1:9" x14ac:dyDescent="0.25">
      <c r="A272" s="10">
        <v>42401</v>
      </c>
      <c r="B272" t="s">
        <v>1089</v>
      </c>
      <c r="C272" t="s">
        <v>1069</v>
      </c>
      <c r="D272" t="s">
        <v>1025</v>
      </c>
      <c r="E272" s="17">
        <v>1250</v>
      </c>
      <c r="F272" t="str">
        <f>VLOOKUP(Expenses[[#This Row],[Location]],Locations[[Location]:[BU]],5,0)</f>
        <v>Distribution</v>
      </c>
      <c r="G272" t="str">
        <f>VLOOKUP(Expenses[[#This Row],[Department]],Departments[[Department]:[Code]],2,0)</f>
        <v>SLS</v>
      </c>
      <c r="H272" t="str">
        <f>VLOOKUP(Expenses[[#This Row],[Location]],Locations[[Location]:[BU]],3,0)</f>
        <v>U. Egypt</v>
      </c>
      <c r="I272" t="str">
        <f>VLOOKUP(Expenses[[#This Row],[Location]],Locations[[Location]:[BU]],2,0)</f>
        <v>Luxor</v>
      </c>
    </row>
    <row r="273" spans="1:9" x14ac:dyDescent="0.25">
      <c r="A273" s="10">
        <v>42401</v>
      </c>
      <c r="B273" t="s">
        <v>1089</v>
      </c>
      <c r="C273" t="s">
        <v>1054</v>
      </c>
      <c r="D273" t="s">
        <v>1025</v>
      </c>
      <c r="E273" s="17">
        <v>1250</v>
      </c>
      <c r="F273" t="str">
        <f>VLOOKUP(Expenses[[#This Row],[Location]],Locations[[Location]:[BU]],5,0)</f>
        <v>Distribution</v>
      </c>
      <c r="G273" t="str">
        <f>VLOOKUP(Expenses[[#This Row],[Department]],Departments[[Department]:[Code]],2,0)</f>
        <v>SLS</v>
      </c>
      <c r="H273" t="str">
        <f>VLOOKUP(Expenses[[#This Row],[Location]],Locations[[Location]:[BU]],3,0)</f>
        <v>Delta</v>
      </c>
      <c r="I273" t="str">
        <f>VLOOKUP(Expenses[[#This Row],[Location]],Locations[[Location]:[BU]],2,0)</f>
        <v>Dakahlia</v>
      </c>
    </row>
    <row r="274" spans="1:9" x14ac:dyDescent="0.25">
      <c r="A274" s="10">
        <v>42401</v>
      </c>
      <c r="B274" t="s">
        <v>1089</v>
      </c>
      <c r="C274" t="s">
        <v>1062</v>
      </c>
      <c r="D274" t="s">
        <v>1025</v>
      </c>
      <c r="E274" s="17">
        <v>1250</v>
      </c>
      <c r="F274" t="str">
        <f>VLOOKUP(Expenses[[#This Row],[Location]],Locations[[Location]:[BU]],5,0)</f>
        <v>Distribution</v>
      </c>
      <c r="G274" t="str">
        <f>VLOOKUP(Expenses[[#This Row],[Department]],Departments[[Department]:[Code]],2,0)</f>
        <v>SLS</v>
      </c>
      <c r="H274" t="str">
        <f>VLOOKUP(Expenses[[#This Row],[Location]],Locations[[Location]:[BU]],3,0)</f>
        <v>U. Egypt</v>
      </c>
      <c r="I274" t="str">
        <f>VLOOKUP(Expenses[[#This Row],[Location]],Locations[[Location]:[BU]],2,0)</f>
        <v>Menia</v>
      </c>
    </row>
    <row r="275" spans="1:9" x14ac:dyDescent="0.25">
      <c r="A275" s="10">
        <v>42401</v>
      </c>
      <c r="B275" t="s">
        <v>1089</v>
      </c>
      <c r="C275" t="s">
        <v>1059</v>
      </c>
      <c r="D275" t="s">
        <v>1025</v>
      </c>
      <c r="E275" s="17">
        <v>1250</v>
      </c>
      <c r="F275" t="str">
        <f>VLOOKUP(Expenses[[#This Row],[Location]],Locations[[Location]:[BU]],5,0)</f>
        <v>Distribution</v>
      </c>
      <c r="G275" t="str">
        <f>VLOOKUP(Expenses[[#This Row],[Department]],Departments[[Department]:[Code]],2,0)</f>
        <v>SLS</v>
      </c>
      <c r="H275" t="str">
        <f>VLOOKUP(Expenses[[#This Row],[Location]],Locations[[Location]:[BU]],3,0)</f>
        <v>G. Cairo</v>
      </c>
      <c r="I275" t="str">
        <f>VLOOKUP(Expenses[[#This Row],[Location]],Locations[[Location]:[BU]],2,0)</f>
        <v>Cairo</v>
      </c>
    </row>
    <row r="276" spans="1:9" x14ac:dyDescent="0.25">
      <c r="A276" s="10">
        <v>42401</v>
      </c>
      <c r="B276" t="s">
        <v>1089</v>
      </c>
      <c r="C276" t="s">
        <v>1073</v>
      </c>
      <c r="D276" t="s">
        <v>1025</v>
      </c>
      <c r="E276" s="17">
        <v>1250</v>
      </c>
      <c r="F276" t="str">
        <f>VLOOKUP(Expenses[[#This Row],[Location]],Locations[[Location]:[BU]],5,0)</f>
        <v>Distribution</v>
      </c>
      <c r="G276" t="str">
        <f>VLOOKUP(Expenses[[#This Row],[Department]],Departments[[Department]:[Code]],2,0)</f>
        <v>SLS</v>
      </c>
      <c r="H276" t="str">
        <f>VLOOKUP(Expenses[[#This Row],[Location]],Locations[[Location]:[BU]],3,0)</f>
        <v>Delta</v>
      </c>
      <c r="I276" t="str">
        <f>VLOOKUP(Expenses[[#This Row],[Location]],Locations[[Location]:[BU]],2,0)</f>
        <v>Sharkia</v>
      </c>
    </row>
    <row r="277" spans="1:9" x14ac:dyDescent="0.25">
      <c r="A277" s="10">
        <v>42401</v>
      </c>
      <c r="B277" t="s">
        <v>1089</v>
      </c>
      <c r="C277" t="s">
        <v>1081</v>
      </c>
      <c r="D277" t="s">
        <v>1020</v>
      </c>
      <c r="E277" s="17">
        <v>1250</v>
      </c>
      <c r="F277" t="str">
        <f>VLOOKUP(Expenses[[#This Row],[Location]],Locations[[Location]:[BU]],5,0)</f>
        <v>Retail 01</v>
      </c>
      <c r="G277" t="str">
        <f>VLOOKUP(Expenses[[#This Row],[Department]],Departments[[Department]:[Code]],2,0)</f>
        <v>RTL</v>
      </c>
      <c r="H277" t="str">
        <f>VLOOKUP(Expenses[[#This Row],[Location]],Locations[[Location]:[BU]],3,0)</f>
        <v>G. Cairo</v>
      </c>
      <c r="I277" t="str">
        <f>VLOOKUP(Expenses[[#This Row],[Location]],Locations[[Location]:[BU]],2,0)</f>
        <v>Giza</v>
      </c>
    </row>
    <row r="278" spans="1:9" x14ac:dyDescent="0.25">
      <c r="A278" s="10">
        <v>42401</v>
      </c>
      <c r="B278" t="s">
        <v>1089</v>
      </c>
      <c r="C278" t="s">
        <v>1079</v>
      </c>
      <c r="D278" t="s">
        <v>1020</v>
      </c>
      <c r="E278" s="17">
        <v>1250</v>
      </c>
      <c r="F278" t="str">
        <f>VLOOKUP(Expenses[[#This Row],[Location]],Locations[[Location]:[BU]],5,0)</f>
        <v>Retail 01</v>
      </c>
      <c r="G278" t="str">
        <f>VLOOKUP(Expenses[[#This Row],[Department]],Departments[[Department]:[Code]],2,0)</f>
        <v>RTL</v>
      </c>
      <c r="H278" t="str">
        <f>VLOOKUP(Expenses[[#This Row],[Location]],Locations[[Location]:[BU]],3,0)</f>
        <v>G. Cairo</v>
      </c>
      <c r="I278" t="str">
        <f>VLOOKUP(Expenses[[#This Row],[Location]],Locations[[Location]:[BU]],2,0)</f>
        <v>Giza</v>
      </c>
    </row>
    <row r="279" spans="1:9" x14ac:dyDescent="0.25">
      <c r="A279" s="10">
        <v>42401</v>
      </c>
      <c r="B279" t="s">
        <v>1089</v>
      </c>
      <c r="C279" t="s">
        <v>1050</v>
      </c>
      <c r="D279" t="s">
        <v>1020</v>
      </c>
      <c r="E279" s="17">
        <v>1250</v>
      </c>
      <c r="F279" t="str">
        <f>VLOOKUP(Expenses[[#This Row],[Location]],Locations[[Location]:[BU]],5,0)</f>
        <v>Retail 01</v>
      </c>
      <c r="G279" t="str">
        <f>VLOOKUP(Expenses[[#This Row],[Department]],Departments[[Department]:[Code]],2,0)</f>
        <v>RTL</v>
      </c>
      <c r="H279" t="str">
        <f>VLOOKUP(Expenses[[#This Row],[Location]],Locations[[Location]:[BU]],3,0)</f>
        <v>Alex</v>
      </c>
      <c r="I279" t="str">
        <f>VLOOKUP(Expenses[[#This Row],[Location]],Locations[[Location]:[BU]],2,0)</f>
        <v>Alex</v>
      </c>
    </row>
    <row r="280" spans="1:9" x14ac:dyDescent="0.25">
      <c r="A280" s="10">
        <v>42401</v>
      </c>
      <c r="B280" t="s">
        <v>1089</v>
      </c>
      <c r="C280" t="s">
        <v>1053</v>
      </c>
      <c r="D280" t="s">
        <v>1020</v>
      </c>
      <c r="E280" s="17">
        <v>1250</v>
      </c>
      <c r="F280" t="str">
        <f>VLOOKUP(Expenses[[#This Row],[Location]],Locations[[Location]:[BU]],5,0)</f>
        <v>Retail 01</v>
      </c>
      <c r="G280" t="str">
        <f>VLOOKUP(Expenses[[#This Row],[Department]],Departments[[Department]:[Code]],2,0)</f>
        <v>RTL</v>
      </c>
      <c r="H280" t="str">
        <f>VLOOKUP(Expenses[[#This Row],[Location]],Locations[[Location]:[BU]],3,0)</f>
        <v>G. Cairo</v>
      </c>
      <c r="I280" t="str">
        <f>VLOOKUP(Expenses[[#This Row],[Location]],Locations[[Location]:[BU]],2,0)</f>
        <v>Giza</v>
      </c>
    </row>
    <row r="281" spans="1:9" x14ac:dyDescent="0.25">
      <c r="A281" s="10">
        <v>42401</v>
      </c>
      <c r="B281" t="s">
        <v>1089</v>
      </c>
      <c r="C281" t="s">
        <v>1046</v>
      </c>
      <c r="D281" t="s">
        <v>1020</v>
      </c>
      <c r="E281" s="17">
        <v>1250</v>
      </c>
      <c r="F281" t="str">
        <f>VLOOKUP(Expenses[[#This Row],[Location]],Locations[[Location]:[BU]],5,0)</f>
        <v>Distribution</v>
      </c>
      <c r="G281" t="str">
        <f>VLOOKUP(Expenses[[#This Row],[Department]],Departments[[Department]:[Code]],2,0)</f>
        <v>RTL</v>
      </c>
      <c r="H281" t="str">
        <f>VLOOKUP(Expenses[[#This Row],[Location]],Locations[[Location]:[BU]],3,0)</f>
        <v>G. Cairo</v>
      </c>
      <c r="I281" t="str">
        <f>VLOOKUP(Expenses[[#This Row],[Location]],Locations[[Location]:[BU]],2,0)</f>
        <v>Giza</v>
      </c>
    </row>
    <row r="282" spans="1:9" x14ac:dyDescent="0.25">
      <c r="A282" s="10">
        <v>42401</v>
      </c>
      <c r="B282" t="s">
        <v>1089</v>
      </c>
      <c r="C282" t="s">
        <v>1049</v>
      </c>
      <c r="D282" t="s">
        <v>1020</v>
      </c>
      <c r="E282" s="17">
        <v>1250</v>
      </c>
      <c r="F282" t="str">
        <f>VLOOKUP(Expenses[[#This Row],[Location]],Locations[[Location]:[BU]],5,0)</f>
        <v>Retail 01</v>
      </c>
      <c r="G282" t="str">
        <f>VLOOKUP(Expenses[[#This Row],[Department]],Departments[[Department]:[Code]],2,0)</f>
        <v>RTL</v>
      </c>
      <c r="H282" t="str">
        <f>VLOOKUP(Expenses[[#This Row],[Location]],Locations[[Location]:[BU]],3,0)</f>
        <v>G. Cairo</v>
      </c>
      <c r="I282" t="str">
        <f>VLOOKUP(Expenses[[#This Row],[Location]],Locations[[Location]:[BU]],2,0)</f>
        <v>Cairo</v>
      </c>
    </row>
    <row r="283" spans="1:9" x14ac:dyDescent="0.25">
      <c r="A283" s="10">
        <v>42401</v>
      </c>
      <c r="B283" t="s">
        <v>1089</v>
      </c>
      <c r="C283" t="s">
        <v>1044</v>
      </c>
      <c r="D283" t="s">
        <v>1020</v>
      </c>
      <c r="E283" s="17">
        <v>1250</v>
      </c>
      <c r="F283" t="str">
        <f>VLOOKUP(Expenses[[#This Row],[Location]],Locations[[Location]:[BU]],5,0)</f>
        <v>Retail 01</v>
      </c>
      <c r="G283" t="str">
        <f>VLOOKUP(Expenses[[#This Row],[Department]],Departments[[Department]:[Code]],2,0)</f>
        <v>RTL</v>
      </c>
      <c r="H283" t="str">
        <f>VLOOKUP(Expenses[[#This Row],[Location]],Locations[[Location]:[BU]],3,0)</f>
        <v>G. Cairo</v>
      </c>
      <c r="I283" t="str">
        <f>VLOOKUP(Expenses[[#This Row],[Location]],Locations[[Location]:[BU]],2,0)</f>
        <v>Cairo</v>
      </c>
    </row>
    <row r="284" spans="1:9" x14ac:dyDescent="0.25">
      <c r="A284" s="10">
        <v>42401</v>
      </c>
      <c r="B284" t="s">
        <v>1089</v>
      </c>
      <c r="C284" t="s">
        <v>1064</v>
      </c>
      <c r="D284" t="s">
        <v>1020</v>
      </c>
      <c r="E284" s="17">
        <v>1250</v>
      </c>
      <c r="F284" t="str">
        <f>VLOOKUP(Expenses[[#This Row],[Location]],Locations[[Location]:[BU]],5,0)</f>
        <v>Retail 01</v>
      </c>
      <c r="G284" t="str">
        <f>VLOOKUP(Expenses[[#This Row],[Department]],Departments[[Department]:[Code]],2,0)</f>
        <v>RTL</v>
      </c>
      <c r="H284" t="str">
        <f>VLOOKUP(Expenses[[#This Row],[Location]],Locations[[Location]:[BU]],3,0)</f>
        <v>G. Cairo</v>
      </c>
      <c r="I284" t="str">
        <f>VLOOKUP(Expenses[[#This Row],[Location]],Locations[[Location]:[BU]],2,0)</f>
        <v>Giza</v>
      </c>
    </row>
    <row r="285" spans="1:9" x14ac:dyDescent="0.25">
      <c r="A285" s="10">
        <v>42401</v>
      </c>
      <c r="B285" t="s">
        <v>1089</v>
      </c>
      <c r="C285" t="s">
        <v>1082</v>
      </c>
      <c r="D285" t="s">
        <v>1020</v>
      </c>
      <c r="E285" s="17">
        <v>1250</v>
      </c>
      <c r="F285" t="str">
        <f>VLOOKUP(Expenses[[#This Row],[Location]],Locations[[Location]:[BU]],5,0)</f>
        <v>Retail 02</v>
      </c>
      <c r="G285" t="str">
        <f>VLOOKUP(Expenses[[#This Row],[Department]],Departments[[Department]:[Code]],2,0)</f>
        <v>RTL</v>
      </c>
      <c r="H285" t="str">
        <f>VLOOKUP(Expenses[[#This Row],[Location]],Locations[[Location]:[BU]],3,0)</f>
        <v>G. Cairo</v>
      </c>
      <c r="I285" t="str">
        <f>VLOOKUP(Expenses[[#This Row],[Location]],Locations[[Location]:[BU]],2,0)</f>
        <v>Cairo</v>
      </c>
    </row>
    <row r="286" spans="1:9" x14ac:dyDescent="0.25">
      <c r="A286" s="10">
        <v>42401</v>
      </c>
      <c r="B286" t="s">
        <v>1089</v>
      </c>
      <c r="C286" t="s">
        <v>1078</v>
      </c>
      <c r="D286" t="s">
        <v>1020</v>
      </c>
      <c r="E286" s="17">
        <v>1250</v>
      </c>
      <c r="F286" t="str">
        <f>VLOOKUP(Expenses[[#This Row],[Location]],Locations[[Location]:[BU]],5,0)</f>
        <v>Retail 02</v>
      </c>
      <c r="G286" t="str">
        <f>VLOOKUP(Expenses[[#This Row],[Department]],Departments[[Department]:[Code]],2,0)</f>
        <v>RTL</v>
      </c>
      <c r="H286" t="str">
        <f>VLOOKUP(Expenses[[#This Row],[Location]],Locations[[Location]:[BU]],3,0)</f>
        <v>G. Cairo</v>
      </c>
      <c r="I286" t="str">
        <f>VLOOKUP(Expenses[[#This Row],[Location]],Locations[[Location]:[BU]],2,0)</f>
        <v>Cairo</v>
      </c>
    </row>
    <row r="287" spans="1:9" x14ac:dyDescent="0.25">
      <c r="A287" s="10">
        <v>42401</v>
      </c>
      <c r="B287" t="s">
        <v>1089</v>
      </c>
      <c r="C287" t="s">
        <v>1068</v>
      </c>
      <c r="D287" t="s">
        <v>1020</v>
      </c>
      <c r="E287" s="17">
        <v>1250</v>
      </c>
      <c r="F287" t="str">
        <f>VLOOKUP(Expenses[[#This Row],[Location]],Locations[[Location]:[BU]],5,0)</f>
        <v>Retail 02</v>
      </c>
      <c r="G287" t="str">
        <f>VLOOKUP(Expenses[[#This Row],[Department]],Departments[[Department]:[Code]],2,0)</f>
        <v>RTL</v>
      </c>
      <c r="H287" t="str">
        <f>VLOOKUP(Expenses[[#This Row],[Location]],Locations[[Location]:[BU]],3,0)</f>
        <v>Delta</v>
      </c>
      <c r="I287" t="str">
        <f>VLOOKUP(Expenses[[#This Row],[Location]],Locations[[Location]:[BU]],2,0)</f>
        <v>Gharbia</v>
      </c>
    </row>
    <row r="288" spans="1:9" x14ac:dyDescent="0.25">
      <c r="A288" s="10">
        <v>42401</v>
      </c>
      <c r="B288" t="s">
        <v>1089</v>
      </c>
      <c r="C288" t="s">
        <v>1060</v>
      </c>
      <c r="D288" t="s">
        <v>1020</v>
      </c>
      <c r="E288" s="17">
        <v>1250</v>
      </c>
      <c r="F288" t="str">
        <f>VLOOKUP(Expenses[[#This Row],[Location]],Locations[[Location]:[BU]],5,0)</f>
        <v>Retail 02</v>
      </c>
      <c r="G288" t="str">
        <f>VLOOKUP(Expenses[[#This Row],[Department]],Departments[[Department]:[Code]],2,0)</f>
        <v>RTL</v>
      </c>
      <c r="H288" t="str">
        <f>VLOOKUP(Expenses[[#This Row],[Location]],Locations[[Location]:[BU]],3,0)</f>
        <v>Alex</v>
      </c>
      <c r="I288" t="str">
        <f>VLOOKUP(Expenses[[#This Row],[Location]],Locations[[Location]:[BU]],2,0)</f>
        <v>Alex</v>
      </c>
    </row>
    <row r="289" spans="1:9" x14ac:dyDescent="0.25">
      <c r="A289" s="10">
        <v>42401</v>
      </c>
      <c r="B289" t="s">
        <v>1089</v>
      </c>
      <c r="C289" t="s">
        <v>1076</v>
      </c>
      <c r="D289" t="s">
        <v>1020</v>
      </c>
      <c r="E289" s="17">
        <v>1250</v>
      </c>
      <c r="F289" t="str">
        <f>VLOOKUP(Expenses[[#This Row],[Location]],Locations[[Location]:[BU]],5,0)</f>
        <v>Retail 02</v>
      </c>
      <c r="G289" t="str">
        <f>VLOOKUP(Expenses[[#This Row],[Department]],Departments[[Department]:[Code]],2,0)</f>
        <v>RTL</v>
      </c>
      <c r="H289" t="str">
        <f>VLOOKUP(Expenses[[#This Row],[Location]],Locations[[Location]:[BU]],3,0)</f>
        <v>G. Cairo</v>
      </c>
      <c r="I289" t="str">
        <f>VLOOKUP(Expenses[[#This Row],[Location]],Locations[[Location]:[BU]],2,0)</f>
        <v>Cairo</v>
      </c>
    </row>
    <row r="290" spans="1:9" x14ac:dyDescent="0.25">
      <c r="A290" s="10">
        <v>42401</v>
      </c>
      <c r="B290" t="s">
        <v>1089</v>
      </c>
      <c r="C290" t="s">
        <v>1067</v>
      </c>
      <c r="D290" t="s">
        <v>1020</v>
      </c>
      <c r="E290" s="17">
        <v>1250</v>
      </c>
      <c r="F290" t="str">
        <f>VLOOKUP(Expenses[[#This Row],[Location]],Locations[[Location]:[BU]],5,0)</f>
        <v>Retail 02</v>
      </c>
      <c r="G290" t="str">
        <f>VLOOKUP(Expenses[[#This Row],[Department]],Departments[[Department]:[Code]],2,0)</f>
        <v>RTL</v>
      </c>
      <c r="H290" t="str">
        <f>VLOOKUP(Expenses[[#This Row],[Location]],Locations[[Location]:[BU]],3,0)</f>
        <v>Alex</v>
      </c>
      <c r="I290" t="str">
        <f>VLOOKUP(Expenses[[#This Row],[Location]],Locations[[Location]:[BU]],2,0)</f>
        <v>Alex</v>
      </c>
    </row>
    <row r="291" spans="1:9" x14ac:dyDescent="0.25">
      <c r="A291" s="10">
        <v>42401</v>
      </c>
      <c r="B291" t="s">
        <v>1089</v>
      </c>
      <c r="C291" t="s">
        <v>1052</v>
      </c>
      <c r="D291" t="s">
        <v>1020</v>
      </c>
      <c r="E291" s="17">
        <v>1250</v>
      </c>
      <c r="F291" t="str">
        <f>VLOOKUP(Expenses[[#This Row],[Location]],Locations[[Location]:[BU]],5,0)</f>
        <v>Distribution</v>
      </c>
      <c r="G291" t="str">
        <f>VLOOKUP(Expenses[[#This Row],[Department]],Departments[[Department]:[Code]],2,0)</f>
        <v>RTL</v>
      </c>
      <c r="H291" t="str">
        <f>VLOOKUP(Expenses[[#This Row],[Location]],Locations[[Location]:[BU]],3,0)</f>
        <v>Alex</v>
      </c>
      <c r="I291" t="str">
        <f>VLOOKUP(Expenses[[#This Row],[Location]],Locations[[Location]:[BU]],2,0)</f>
        <v>Alex</v>
      </c>
    </row>
    <row r="292" spans="1:9" x14ac:dyDescent="0.25">
      <c r="A292" s="10">
        <v>42401</v>
      </c>
      <c r="B292" t="s">
        <v>1089</v>
      </c>
      <c r="C292" t="s">
        <v>1084</v>
      </c>
      <c r="D292" t="s">
        <v>1020</v>
      </c>
      <c r="E292" s="17">
        <v>1250</v>
      </c>
      <c r="F292" t="str">
        <f>VLOOKUP(Expenses[[#This Row],[Location]],Locations[[Location]:[BU]],5,0)</f>
        <v>Retail 03</v>
      </c>
      <c r="G292" t="str">
        <f>VLOOKUP(Expenses[[#This Row],[Department]],Departments[[Department]:[Code]],2,0)</f>
        <v>RTL</v>
      </c>
      <c r="H292" t="str">
        <f>VLOOKUP(Expenses[[#This Row],[Location]],Locations[[Location]:[BU]],3,0)</f>
        <v>G. Cairo</v>
      </c>
      <c r="I292" t="str">
        <f>VLOOKUP(Expenses[[#This Row],[Location]],Locations[[Location]:[BU]],2,0)</f>
        <v>Cairo</v>
      </c>
    </row>
    <row r="293" spans="1:9" x14ac:dyDescent="0.25">
      <c r="A293" s="10">
        <v>42401</v>
      </c>
      <c r="B293" t="s">
        <v>1089</v>
      </c>
      <c r="C293" t="s">
        <v>1075</v>
      </c>
      <c r="D293" t="s">
        <v>1020</v>
      </c>
      <c r="E293" s="17">
        <v>1250</v>
      </c>
      <c r="F293" t="str">
        <f>VLOOKUP(Expenses[[#This Row],[Location]],Locations[[Location]:[BU]],5,0)</f>
        <v>Distribution</v>
      </c>
      <c r="G293" t="str">
        <f>VLOOKUP(Expenses[[#This Row],[Department]],Departments[[Department]:[Code]],2,0)</f>
        <v>RTL</v>
      </c>
      <c r="H293" t="str">
        <f>VLOOKUP(Expenses[[#This Row],[Location]],Locations[[Location]:[BU]],3,0)</f>
        <v>U. Egypt</v>
      </c>
      <c r="I293" t="str">
        <f>VLOOKUP(Expenses[[#This Row],[Location]],Locations[[Location]:[BU]],2,0)</f>
        <v>Assuit</v>
      </c>
    </row>
    <row r="294" spans="1:9" x14ac:dyDescent="0.25">
      <c r="A294" s="10">
        <v>42401</v>
      </c>
      <c r="B294" t="s">
        <v>1089</v>
      </c>
      <c r="C294" t="s">
        <v>1080</v>
      </c>
      <c r="D294" t="s">
        <v>1020</v>
      </c>
      <c r="E294" s="17">
        <v>1250</v>
      </c>
      <c r="F294" t="str">
        <f>VLOOKUP(Expenses[[#This Row],[Location]],Locations[[Location]:[BU]],5,0)</f>
        <v>Distribution</v>
      </c>
      <c r="G294" t="str">
        <f>VLOOKUP(Expenses[[#This Row],[Department]],Departments[[Department]:[Code]],2,0)</f>
        <v>RTL</v>
      </c>
      <c r="H294" t="str">
        <f>VLOOKUP(Expenses[[#This Row],[Location]],Locations[[Location]:[BU]],3,0)</f>
        <v>G. Cairo</v>
      </c>
      <c r="I294" t="str">
        <f>VLOOKUP(Expenses[[#This Row],[Location]],Locations[[Location]:[BU]],2,0)</f>
        <v>Giza</v>
      </c>
    </row>
    <row r="295" spans="1:9" x14ac:dyDescent="0.25">
      <c r="A295" s="10">
        <v>42401</v>
      </c>
      <c r="B295" t="s">
        <v>1089</v>
      </c>
      <c r="C295" t="s">
        <v>1070</v>
      </c>
      <c r="D295" t="s">
        <v>1020</v>
      </c>
      <c r="E295" s="17">
        <v>1250</v>
      </c>
      <c r="F295" t="str">
        <f>VLOOKUP(Expenses[[#This Row],[Location]],Locations[[Location]:[BU]],5,0)</f>
        <v>Retail 03</v>
      </c>
      <c r="G295" t="str">
        <f>VLOOKUP(Expenses[[#This Row],[Department]],Departments[[Department]:[Code]],2,0)</f>
        <v>RTL</v>
      </c>
      <c r="H295" t="str">
        <f>VLOOKUP(Expenses[[#This Row],[Location]],Locations[[Location]:[BU]],3,0)</f>
        <v>Alex</v>
      </c>
      <c r="I295" t="str">
        <f>VLOOKUP(Expenses[[#This Row],[Location]],Locations[[Location]:[BU]],2,0)</f>
        <v>Marasa Matrouh</v>
      </c>
    </row>
    <row r="296" spans="1:9" x14ac:dyDescent="0.25">
      <c r="A296" s="10">
        <v>42401</v>
      </c>
      <c r="B296" t="s">
        <v>1089</v>
      </c>
      <c r="C296" t="s">
        <v>1047</v>
      </c>
      <c r="D296" t="s">
        <v>1020</v>
      </c>
      <c r="E296" s="17">
        <v>1250</v>
      </c>
      <c r="F296" t="str">
        <f>VLOOKUP(Expenses[[#This Row],[Location]],Locations[[Location]:[BU]],5,0)</f>
        <v>Retail 03</v>
      </c>
      <c r="G296" t="str">
        <f>VLOOKUP(Expenses[[#This Row],[Department]],Departments[[Department]:[Code]],2,0)</f>
        <v>RTL</v>
      </c>
      <c r="H296" t="str">
        <f>VLOOKUP(Expenses[[#This Row],[Location]],Locations[[Location]:[BU]],3,0)</f>
        <v>G. Cairo</v>
      </c>
      <c r="I296" t="str">
        <f>VLOOKUP(Expenses[[#This Row],[Location]],Locations[[Location]:[BU]],2,0)</f>
        <v>Giza</v>
      </c>
    </row>
    <row r="297" spans="1:9" x14ac:dyDescent="0.25">
      <c r="A297" s="10">
        <v>42401</v>
      </c>
      <c r="B297" t="s">
        <v>1089</v>
      </c>
      <c r="C297" t="s">
        <v>1058</v>
      </c>
      <c r="D297" t="s">
        <v>1020</v>
      </c>
      <c r="E297" s="17">
        <v>1250</v>
      </c>
      <c r="F297" t="str">
        <f>VLOOKUP(Expenses[[#This Row],[Location]],Locations[[Location]:[BU]],5,0)</f>
        <v>Retail 03</v>
      </c>
      <c r="G297" t="str">
        <f>VLOOKUP(Expenses[[#This Row],[Department]],Departments[[Department]:[Code]],2,0)</f>
        <v>RTL</v>
      </c>
      <c r="H297" t="str">
        <f>VLOOKUP(Expenses[[#This Row],[Location]],Locations[[Location]:[BU]],3,0)</f>
        <v>G. Cairo</v>
      </c>
      <c r="I297" t="str">
        <f>VLOOKUP(Expenses[[#This Row],[Location]],Locations[[Location]:[BU]],2,0)</f>
        <v>Cairo</v>
      </c>
    </row>
    <row r="298" spans="1:9" x14ac:dyDescent="0.25">
      <c r="A298" s="10">
        <v>42401</v>
      </c>
      <c r="B298" t="s">
        <v>1089</v>
      </c>
      <c r="C298" t="s">
        <v>1072</v>
      </c>
      <c r="D298" t="s">
        <v>1020</v>
      </c>
      <c r="E298" s="17">
        <v>1250</v>
      </c>
      <c r="F298" t="str">
        <f>VLOOKUP(Expenses[[#This Row],[Location]],Locations[[Location]:[BU]],5,0)</f>
        <v>Retail 03</v>
      </c>
      <c r="G298" t="str">
        <f>VLOOKUP(Expenses[[#This Row],[Department]],Departments[[Department]:[Code]],2,0)</f>
        <v>RTL</v>
      </c>
      <c r="H298" t="str">
        <f>VLOOKUP(Expenses[[#This Row],[Location]],Locations[[Location]:[BU]],3,0)</f>
        <v>Alex</v>
      </c>
      <c r="I298" t="str">
        <f>VLOOKUP(Expenses[[#This Row],[Location]],Locations[[Location]:[BU]],2,0)</f>
        <v>Alex</v>
      </c>
    </row>
    <row r="299" spans="1:9" x14ac:dyDescent="0.25">
      <c r="A299" s="10">
        <v>42401</v>
      </c>
      <c r="B299" t="s">
        <v>1089</v>
      </c>
      <c r="C299" t="s">
        <v>1071</v>
      </c>
      <c r="D299" t="s">
        <v>1020</v>
      </c>
      <c r="E299" s="17">
        <v>1250</v>
      </c>
      <c r="F299" t="str">
        <f>VLOOKUP(Expenses[[#This Row],[Location]],Locations[[Location]:[BU]],5,0)</f>
        <v>Retail 03</v>
      </c>
      <c r="G299" t="str">
        <f>VLOOKUP(Expenses[[#This Row],[Department]],Departments[[Department]:[Code]],2,0)</f>
        <v>RTL</v>
      </c>
      <c r="H299" t="str">
        <f>VLOOKUP(Expenses[[#This Row],[Location]],Locations[[Location]:[BU]],3,0)</f>
        <v>G. Cairo</v>
      </c>
      <c r="I299" t="str">
        <f>VLOOKUP(Expenses[[#This Row],[Location]],Locations[[Location]:[BU]],2,0)</f>
        <v>Giza</v>
      </c>
    </row>
    <row r="300" spans="1:9" x14ac:dyDescent="0.25">
      <c r="A300" s="10">
        <v>42401</v>
      </c>
      <c r="B300" t="s">
        <v>1089</v>
      </c>
      <c r="C300" t="s">
        <v>1065</v>
      </c>
      <c r="D300" t="s">
        <v>1020</v>
      </c>
      <c r="E300" s="17">
        <v>1250</v>
      </c>
      <c r="F300" t="str">
        <f>VLOOKUP(Expenses[[#This Row],[Location]],Locations[[Location]:[BU]],5,0)</f>
        <v>Distribution</v>
      </c>
      <c r="G300" t="str">
        <f>VLOOKUP(Expenses[[#This Row],[Department]],Departments[[Department]:[Code]],2,0)</f>
        <v>RTL</v>
      </c>
      <c r="H300" t="str">
        <f>VLOOKUP(Expenses[[#This Row],[Location]],Locations[[Location]:[BU]],3,0)</f>
        <v>Delta</v>
      </c>
      <c r="I300" t="str">
        <f>VLOOKUP(Expenses[[#This Row],[Location]],Locations[[Location]:[BU]],2,0)</f>
        <v>Gharbia</v>
      </c>
    </row>
    <row r="301" spans="1:9" x14ac:dyDescent="0.25">
      <c r="A301" s="10">
        <v>42401</v>
      </c>
      <c r="B301" t="s">
        <v>1088</v>
      </c>
      <c r="C301" t="s">
        <v>1081</v>
      </c>
      <c r="D301" t="s">
        <v>1020</v>
      </c>
      <c r="E301" s="17">
        <v>1229</v>
      </c>
      <c r="F301" t="str">
        <f>VLOOKUP(Expenses[[#This Row],[Location]],Locations[[Location]:[BU]],5,0)</f>
        <v>Retail 01</v>
      </c>
      <c r="G301" t="str">
        <f>VLOOKUP(Expenses[[#This Row],[Department]],Departments[[Department]:[Code]],2,0)</f>
        <v>RTL</v>
      </c>
      <c r="H301" t="str">
        <f>VLOOKUP(Expenses[[#This Row],[Location]],Locations[[Location]:[BU]],3,0)</f>
        <v>G. Cairo</v>
      </c>
      <c r="I301" t="str">
        <f>VLOOKUP(Expenses[[#This Row],[Location]],Locations[[Location]:[BU]],2,0)</f>
        <v>Giza</v>
      </c>
    </row>
    <row r="302" spans="1:9" x14ac:dyDescent="0.25">
      <c r="A302" s="10">
        <v>42401</v>
      </c>
      <c r="B302" t="s">
        <v>1088</v>
      </c>
      <c r="C302" t="s">
        <v>1079</v>
      </c>
      <c r="D302" t="s">
        <v>1020</v>
      </c>
      <c r="E302" s="17">
        <v>757.90000000000009</v>
      </c>
      <c r="F302" t="str">
        <f>VLOOKUP(Expenses[[#This Row],[Location]],Locations[[Location]:[BU]],5,0)</f>
        <v>Retail 01</v>
      </c>
      <c r="G302" t="str">
        <f>VLOOKUP(Expenses[[#This Row],[Department]],Departments[[Department]:[Code]],2,0)</f>
        <v>RTL</v>
      </c>
      <c r="H302" t="str">
        <f>VLOOKUP(Expenses[[#This Row],[Location]],Locations[[Location]:[BU]],3,0)</f>
        <v>G. Cairo</v>
      </c>
      <c r="I302" t="str">
        <f>VLOOKUP(Expenses[[#This Row],[Location]],Locations[[Location]:[BU]],2,0)</f>
        <v>Giza</v>
      </c>
    </row>
    <row r="303" spans="1:9" x14ac:dyDescent="0.25">
      <c r="A303" s="10">
        <v>42401</v>
      </c>
      <c r="B303" t="s">
        <v>1088</v>
      </c>
      <c r="C303" t="s">
        <v>1050</v>
      </c>
      <c r="D303" t="s">
        <v>1020</v>
      </c>
      <c r="E303" s="17">
        <v>1043.2</v>
      </c>
      <c r="F303" t="str">
        <f>VLOOKUP(Expenses[[#This Row],[Location]],Locations[[Location]:[BU]],5,0)</f>
        <v>Retail 01</v>
      </c>
      <c r="G303" t="str">
        <f>VLOOKUP(Expenses[[#This Row],[Department]],Departments[[Department]:[Code]],2,0)</f>
        <v>RTL</v>
      </c>
      <c r="H303" t="str">
        <f>VLOOKUP(Expenses[[#This Row],[Location]],Locations[[Location]:[BU]],3,0)</f>
        <v>Alex</v>
      </c>
      <c r="I303" t="str">
        <f>VLOOKUP(Expenses[[#This Row],[Location]],Locations[[Location]:[BU]],2,0)</f>
        <v>Alex</v>
      </c>
    </row>
    <row r="304" spans="1:9" x14ac:dyDescent="0.25">
      <c r="A304" s="10">
        <v>42401</v>
      </c>
      <c r="B304" t="s">
        <v>1088</v>
      </c>
      <c r="C304" t="s">
        <v>1053</v>
      </c>
      <c r="D304" t="s">
        <v>1020</v>
      </c>
      <c r="E304" s="17">
        <v>648</v>
      </c>
      <c r="F304" t="str">
        <f>VLOOKUP(Expenses[[#This Row],[Location]],Locations[[Location]:[BU]],5,0)</f>
        <v>Retail 01</v>
      </c>
      <c r="G304" t="str">
        <f>VLOOKUP(Expenses[[#This Row],[Department]],Departments[[Department]:[Code]],2,0)</f>
        <v>RTL</v>
      </c>
      <c r="H304" t="str">
        <f>VLOOKUP(Expenses[[#This Row],[Location]],Locations[[Location]:[BU]],3,0)</f>
        <v>G. Cairo</v>
      </c>
      <c r="I304" t="str">
        <f>VLOOKUP(Expenses[[#This Row],[Location]],Locations[[Location]:[BU]],2,0)</f>
        <v>Giza</v>
      </c>
    </row>
    <row r="305" spans="1:9" x14ac:dyDescent="0.25">
      <c r="A305" s="10">
        <v>42401</v>
      </c>
      <c r="B305" t="s">
        <v>1088</v>
      </c>
      <c r="C305" t="s">
        <v>1046</v>
      </c>
      <c r="D305" t="s">
        <v>1020</v>
      </c>
      <c r="E305" s="17">
        <v>1028.4000000000001</v>
      </c>
      <c r="F305" t="str">
        <f>VLOOKUP(Expenses[[#This Row],[Location]],Locations[[Location]:[BU]],5,0)</f>
        <v>Distribution</v>
      </c>
      <c r="G305" t="str">
        <f>VLOOKUP(Expenses[[#This Row],[Department]],Departments[[Department]:[Code]],2,0)</f>
        <v>RTL</v>
      </c>
      <c r="H305" t="str">
        <f>VLOOKUP(Expenses[[#This Row],[Location]],Locations[[Location]:[BU]],3,0)</f>
        <v>G. Cairo</v>
      </c>
      <c r="I305" t="str">
        <f>VLOOKUP(Expenses[[#This Row],[Location]],Locations[[Location]:[BU]],2,0)</f>
        <v>Giza</v>
      </c>
    </row>
    <row r="306" spans="1:9" x14ac:dyDescent="0.25">
      <c r="A306" s="10">
        <v>42401</v>
      </c>
      <c r="B306" t="s">
        <v>1088</v>
      </c>
      <c r="C306" t="s">
        <v>1049</v>
      </c>
      <c r="D306" t="s">
        <v>1020</v>
      </c>
      <c r="E306" s="17">
        <v>955.6</v>
      </c>
      <c r="F306" t="str">
        <f>VLOOKUP(Expenses[[#This Row],[Location]],Locations[[Location]:[BU]],5,0)</f>
        <v>Retail 01</v>
      </c>
      <c r="G306" t="str">
        <f>VLOOKUP(Expenses[[#This Row],[Department]],Departments[[Department]:[Code]],2,0)</f>
        <v>RTL</v>
      </c>
      <c r="H306" t="str">
        <f>VLOOKUP(Expenses[[#This Row],[Location]],Locations[[Location]:[BU]],3,0)</f>
        <v>G. Cairo</v>
      </c>
      <c r="I306" t="str">
        <f>VLOOKUP(Expenses[[#This Row],[Location]],Locations[[Location]:[BU]],2,0)</f>
        <v>Cairo</v>
      </c>
    </row>
    <row r="307" spans="1:9" x14ac:dyDescent="0.25">
      <c r="A307" s="10">
        <v>42401</v>
      </c>
      <c r="B307" t="s">
        <v>1088</v>
      </c>
      <c r="C307" t="s">
        <v>1044</v>
      </c>
      <c r="D307" t="s">
        <v>1020</v>
      </c>
      <c r="E307" s="17">
        <v>797.40000000000009</v>
      </c>
      <c r="F307" t="str">
        <f>VLOOKUP(Expenses[[#This Row],[Location]],Locations[[Location]:[BU]],5,0)</f>
        <v>Retail 01</v>
      </c>
      <c r="G307" t="str">
        <f>VLOOKUP(Expenses[[#This Row],[Department]],Departments[[Department]:[Code]],2,0)</f>
        <v>RTL</v>
      </c>
      <c r="H307" t="str">
        <f>VLOOKUP(Expenses[[#This Row],[Location]],Locations[[Location]:[BU]],3,0)</f>
        <v>G. Cairo</v>
      </c>
      <c r="I307" t="str">
        <f>VLOOKUP(Expenses[[#This Row],[Location]],Locations[[Location]:[BU]],2,0)</f>
        <v>Cairo</v>
      </c>
    </row>
    <row r="308" spans="1:9" x14ac:dyDescent="0.25">
      <c r="A308" s="10">
        <v>42401</v>
      </c>
      <c r="B308" t="s">
        <v>1088</v>
      </c>
      <c r="C308" t="s">
        <v>1064</v>
      </c>
      <c r="D308" t="s">
        <v>1020</v>
      </c>
      <c r="E308" s="17">
        <v>723</v>
      </c>
      <c r="F308" t="str">
        <f>VLOOKUP(Expenses[[#This Row],[Location]],Locations[[Location]:[BU]],5,0)</f>
        <v>Retail 01</v>
      </c>
      <c r="G308" t="str">
        <f>VLOOKUP(Expenses[[#This Row],[Department]],Departments[[Department]:[Code]],2,0)</f>
        <v>RTL</v>
      </c>
      <c r="H308" t="str">
        <f>VLOOKUP(Expenses[[#This Row],[Location]],Locations[[Location]:[BU]],3,0)</f>
        <v>G. Cairo</v>
      </c>
      <c r="I308" t="str">
        <f>VLOOKUP(Expenses[[#This Row],[Location]],Locations[[Location]:[BU]],2,0)</f>
        <v>Giza</v>
      </c>
    </row>
    <row r="309" spans="1:9" x14ac:dyDescent="0.25">
      <c r="A309" s="10">
        <v>42401</v>
      </c>
      <c r="B309" t="s">
        <v>1088</v>
      </c>
      <c r="C309" t="s">
        <v>1082</v>
      </c>
      <c r="D309" t="s">
        <v>1020</v>
      </c>
      <c r="E309" s="17">
        <v>838.6</v>
      </c>
      <c r="F309" t="str">
        <f>VLOOKUP(Expenses[[#This Row],[Location]],Locations[[Location]:[BU]],5,0)</f>
        <v>Retail 02</v>
      </c>
      <c r="G309" t="str">
        <f>VLOOKUP(Expenses[[#This Row],[Department]],Departments[[Department]:[Code]],2,0)</f>
        <v>RTL</v>
      </c>
      <c r="H309" t="str">
        <f>VLOOKUP(Expenses[[#This Row],[Location]],Locations[[Location]:[BU]],3,0)</f>
        <v>G. Cairo</v>
      </c>
      <c r="I309" t="str">
        <f>VLOOKUP(Expenses[[#This Row],[Location]],Locations[[Location]:[BU]],2,0)</f>
        <v>Cairo</v>
      </c>
    </row>
    <row r="310" spans="1:9" x14ac:dyDescent="0.25">
      <c r="A310" s="10">
        <v>42401</v>
      </c>
      <c r="B310" t="s">
        <v>1088</v>
      </c>
      <c r="C310" t="s">
        <v>1078</v>
      </c>
      <c r="D310" t="s">
        <v>1020</v>
      </c>
      <c r="E310" s="17">
        <v>782.80000000000007</v>
      </c>
      <c r="F310" t="str">
        <f>VLOOKUP(Expenses[[#This Row],[Location]],Locations[[Location]:[BU]],5,0)</f>
        <v>Retail 02</v>
      </c>
      <c r="G310" t="str">
        <f>VLOOKUP(Expenses[[#This Row],[Department]],Departments[[Department]:[Code]],2,0)</f>
        <v>RTL</v>
      </c>
      <c r="H310" t="str">
        <f>VLOOKUP(Expenses[[#This Row],[Location]],Locations[[Location]:[BU]],3,0)</f>
        <v>G. Cairo</v>
      </c>
      <c r="I310" t="str">
        <f>VLOOKUP(Expenses[[#This Row],[Location]],Locations[[Location]:[BU]],2,0)</f>
        <v>Cairo</v>
      </c>
    </row>
    <row r="311" spans="1:9" x14ac:dyDescent="0.25">
      <c r="A311" s="10">
        <v>42401</v>
      </c>
      <c r="B311" t="s">
        <v>1088</v>
      </c>
      <c r="C311" t="s">
        <v>1068</v>
      </c>
      <c r="D311" t="s">
        <v>1020</v>
      </c>
      <c r="E311" s="17">
        <v>864.80000000000007</v>
      </c>
      <c r="F311" t="str">
        <f>VLOOKUP(Expenses[[#This Row],[Location]],Locations[[Location]:[BU]],5,0)</f>
        <v>Retail 02</v>
      </c>
      <c r="G311" t="str">
        <f>VLOOKUP(Expenses[[#This Row],[Department]],Departments[[Department]:[Code]],2,0)</f>
        <v>RTL</v>
      </c>
      <c r="H311" t="str">
        <f>VLOOKUP(Expenses[[#This Row],[Location]],Locations[[Location]:[BU]],3,0)</f>
        <v>Delta</v>
      </c>
      <c r="I311" t="str">
        <f>VLOOKUP(Expenses[[#This Row],[Location]],Locations[[Location]:[BU]],2,0)</f>
        <v>Gharbia</v>
      </c>
    </row>
    <row r="312" spans="1:9" x14ac:dyDescent="0.25">
      <c r="A312" s="10">
        <v>42401</v>
      </c>
      <c r="B312" t="s">
        <v>1088</v>
      </c>
      <c r="C312" t="s">
        <v>1060</v>
      </c>
      <c r="D312" t="s">
        <v>1020</v>
      </c>
      <c r="E312" s="17">
        <v>1104.8</v>
      </c>
      <c r="F312" t="str">
        <f>VLOOKUP(Expenses[[#This Row],[Location]],Locations[[Location]:[BU]],5,0)</f>
        <v>Retail 02</v>
      </c>
      <c r="G312" t="str">
        <f>VLOOKUP(Expenses[[#This Row],[Department]],Departments[[Department]:[Code]],2,0)</f>
        <v>RTL</v>
      </c>
      <c r="H312" t="str">
        <f>VLOOKUP(Expenses[[#This Row],[Location]],Locations[[Location]:[BU]],3,0)</f>
        <v>Alex</v>
      </c>
      <c r="I312" t="str">
        <f>VLOOKUP(Expenses[[#This Row],[Location]],Locations[[Location]:[BU]],2,0)</f>
        <v>Alex</v>
      </c>
    </row>
    <row r="313" spans="1:9" x14ac:dyDescent="0.25">
      <c r="A313" s="10">
        <v>42401</v>
      </c>
      <c r="B313" t="s">
        <v>1088</v>
      </c>
      <c r="C313" t="s">
        <v>1076</v>
      </c>
      <c r="D313" t="s">
        <v>1020</v>
      </c>
      <c r="E313" s="17">
        <v>1112.8</v>
      </c>
      <c r="F313" t="str">
        <f>VLOOKUP(Expenses[[#This Row],[Location]],Locations[[Location]:[BU]],5,0)</f>
        <v>Retail 02</v>
      </c>
      <c r="G313" t="str">
        <f>VLOOKUP(Expenses[[#This Row],[Department]],Departments[[Department]:[Code]],2,0)</f>
        <v>RTL</v>
      </c>
      <c r="H313" t="str">
        <f>VLOOKUP(Expenses[[#This Row],[Location]],Locations[[Location]:[BU]],3,0)</f>
        <v>G. Cairo</v>
      </c>
      <c r="I313" t="str">
        <f>VLOOKUP(Expenses[[#This Row],[Location]],Locations[[Location]:[BU]],2,0)</f>
        <v>Cairo</v>
      </c>
    </row>
    <row r="314" spans="1:9" x14ac:dyDescent="0.25">
      <c r="A314" s="10">
        <v>42401</v>
      </c>
      <c r="B314" t="s">
        <v>1088</v>
      </c>
      <c r="C314" t="s">
        <v>1067</v>
      </c>
      <c r="D314" t="s">
        <v>1020</v>
      </c>
      <c r="E314" s="17">
        <v>615.20000000000005</v>
      </c>
      <c r="F314" t="str">
        <f>VLOOKUP(Expenses[[#This Row],[Location]],Locations[[Location]:[BU]],5,0)</f>
        <v>Retail 02</v>
      </c>
      <c r="G314" t="str">
        <f>VLOOKUP(Expenses[[#This Row],[Department]],Departments[[Department]:[Code]],2,0)</f>
        <v>RTL</v>
      </c>
      <c r="H314" t="str">
        <f>VLOOKUP(Expenses[[#This Row],[Location]],Locations[[Location]:[BU]],3,0)</f>
        <v>Alex</v>
      </c>
      <c r="I314" t="str">
        <f>VLOOKUP(Expenses[[#This Row],[Location]],Locations[[Location]:[BU]],2,0)</f>
        <v>Alex</v>
      </c>
    </row>
    <row r="315" spans="1:9" x14ac:dyDescent="0.25">
      <c r="A315" s="10">
        <v>42401</v>
      </c>
      <c r="B315" t="s">
        <v>1088</v>
      </c>
      <c r="C315" t="s">
        <v>1052</v>
      </c>
      <c r="D315" t="s">
        <v>1020</v>
      </c>
      <c r="E315" s="17">
        <v>659.7</v>
      </c>
      <c r="F315" t="str">
        <f>VLOOKUP(Expenses[[#This Row],[Location]],Locations[[Location]:[BU]],5,0)</f>
        <v>Distribution</v>
      </c>
      <c r="G315" t="str">
        <f>VLOOKUP(Expenses[[#This Row],[Department]],Departments[[Department]:[Code]],2,0)</f>
        <v>RTL</v>
      </c>
      <c r="H315" t="str">
        <f>VLOOKUP(Expenses[[#This Row],[Location]],Locations[[Location]:[BU]],3,0)</f>
        <v>Alex</v>
      </c>
      <c r="I315" t="str">
        <f>VLOOKUP(Expenses[[#This Row],[Location]],Locations[[Location]:[BU]],2,0)</f>
        <v>Alex</v>
      </c>
    </row>
    <row r="316" spans="1:9" x14ac:dyDescent="0.25">
      <c r="A316" s="10">
        <v>42401</v>
      </c>
      <c r="B316" t="s">
        <v>1088</v>
      </c>
      <c r="C316" t="s">
        <v>1084</v>
      </c>
      <c r="D316" t="s">
        <v>1020</v>
      </c>
      <c r="E316" s="17">
        <v>752.40000000000009</v>
      </c>
      <c r="F316" t="str">
        <f>VLOOKUP(Expenses[[#This Row],[Location]],Locations[[Location]:[BU]],5,0)</f>
        <v>Retail 03</v>
      </c>
      <c r="G316" t="str">
        <f>VLOOKUP(Expenses[[#This Row],[Department]],Departments[[Department]:[Code]],2,0)</f>
        <v>RTL</v>
      </c>
      <c r="H316" t="str">
        <f>VLOOKUP(Expenses[[#This Row],[Location]],Locations[[Location]:[BU]],3,0)</f>
        <v>G. Cairo</v>
      </c>
      <c r="I316" t="str">
        <f>VLOOKUP(Expenses[[#This Row],[Location]],Locations[[Location]:[BU]],2,0)</f>
        <v>Cairo</v>
      </c>
    </row>
    <row r="317" spans="1:9" x14ac:dyDescent="0.25">
      <c r="A317" s="10">
        <v>42401</v>
      </c>
      <c r="B317" t="s">
        <v>1088</v>
      </c>
      <c r="C317" t="s">
        <v>1075</v>
      </c>
      <c r="D317" t="s">
        <v>1020</v>
      </c>
      <c r="E317" s="17">
        <v>1157.4000000000001</v>
      </c>
      <c r="F317" t="str">
        <f>VLOOKUP(Expenses[[#This Row],[Location]],Locations[[Location]:[BU]],5,0)</f>
        <v>Distribution</v>
      </c>
      <c r="G317" t="str">
        <f>VLOOKUP(Expenses[[#This Row],[Department]],Departments[[Department]:[Code]],2,0)</f>
        <v>RTL</v>
      </c>
      <c r="H317" t="str">
        <f>VLOOKUP(Expenses[[#This Row],[Location]],Locations[[Location]:[BU]],3,0)</f>
        <v>U. Egypt</v>
      </c>
      <c r="I317" t="str">
        <f>VLOOKUP(Expenses[[#This Row],[Location]],Locations[[Location]:[BU]],2,0)</f>
        <v>Assuit</v>
      </c>
    </row>
    <row r="318" spans="1:9" x14ac:dyDescent="0.25">
      <c r="A318" s="10">
        <v>42401</v>
      </c>
      <c r="B318" t="s">
        <v>1088</v>
      </c>
      <c r="C318" t="s">
        <v>1080</v>
      </c>
      <c r="D318" t="s">
        <v>1020</v>
      </c>
      <c r="E318" s="17">
        <v>609.5</v>
      </c>
      <c r="F318" t="str">
        <f>VLOOKUP(Expenses[[#This Row],[Location]],Locations[[Location]:[BU]],5,0)</f>
        <v>Distribution</v>
      </c>
      <c r="G318" t="str">
        <f>VLOOKUP(Expenses[[#This Row],[Department]],Departments[[Department]:[Code]],2,0)</f>
        <v>RTL</v>
      </c>
      <c r="H318" t="str">
        <f>VLOOKUP(Expenses[[#This Row],[Location]],Locations[[Location]:[BU]],3,0)</f>
        <v>G. Cairo</v>
      </c>
      <c r="I318" t="str">
        <f>VLOOKUP(Expenses[[#This Row],[Location]],Locations[[Location]:[BU]],2,0)</f>
        <v>Giza</v>
      </c>
    </row>
    <row r="319" spans="1:9" x14ac:dyDescent="0.25">
      <c r="A319" s="10">
        <v>42401</v>
      </c>
      <c r="B319" t="s">
        <v>1088</v>
      </c>
      <c r="C319" t="s">
        <v>1070</v>
      </c>
      <c r="D319" t="s">
        <v>1020</v>
      </c>
      <c r="E319" s="17">
        <v>1005</v>
      </c>
      <c r="F319" t="str">
        <f>VLOOKUP(Expenses[[#This Row],[Location]],Locations[[Location]:[BU]],5,0)</f>
        <v>Retail 03</v>
      </c>
      <c r="G319" t="str">
        <f>VLOOKUP(Expenses[[#This Row],[Department]],Departments[[Department]:[Code]],2,0)</f>
        <v>RTL</v>
      </c>
      <c r="H319" t="str">
        <f>VLOOKUP(Expenses[[#This Row],[Location]],Locations[[Location]:[BU]],3,0)</f>
        <v>Alex</v>
      </c>
      <c r="I319" t="str">
        <f>VLOOKUP(Expenses[[#This Row],[Location]],Locations[[Location]:[BU]],2,0)</f>
        <v>Marasa Matrouh</v>
      </c>
    </row>
    <row r="320" spans="1:9" x14ac:dyDescent="0.25">
      <c r="A320" s="10">
        <v>42401</v>
      </c>
      <c r="B320" t="s">
        <v>1088</v>
      </c>
      <c r="C320" t="s">
        <v>1047</v>
      </c>
      <c r="D320" t="s">
        <v>1020</v>
      </c>
      <c r="E320" s="17">
        <v>932.90000000000009</v>
      </c>
      <c r="F320" t="str">
        <f>VLOOKUP(Expenses[[#This Row],[Location]],Locations[[Location]:[BU]],5,0)</f>
        <v>Retail 03</v>
      </c>
      <c r="G320" t="str">
        <f>VLOOKUP(Expenses[[#This Row],[Department]],Departments[[Department]:[Code]],2,0)</f>
        <v>RTL</v>
      </c>
      <c r="H320" t="str">
        <f>VLOOKUP(Expenses[[#This Row],[Location]],Locations[[Location]:[BU]],3,0)</f>
        <v>G. Cairo</v>
      </c>
      <c r="I320" t="str">
        <f>VLOOKUP(Expenses[[#This Row],[Location]],Locations[[Location]:[BU]],2,0)</f>
        <v>Giza</v>
      </c>
    </row>
    <row r="321" spans="1:9" x14ac:dyDescent="0.25">
      <c r="A321" s="10">
        <v>42401</v>
      </c>
      <c r="B321" t="s">
        <v>1088</v>
      </c>
      <c r="C321" t="s">
        <v>1058</v>
      </c>
      <c r="D321" t="s">
        <v>1020</v>
      </c>
      <c r="E321" s="17">
        <v>1158.2</v>
      </c>
      <c r="F321" t="str">
        <f>VLOOKUP(Expenses[[#This Row],[Location]],Locations[[Location]:[BU]],5,0)</f>
        <v>Retail 03</v>
      </c>
      <c r="G321" t="str">
        <f>VLOOKUP(Expenses[[#This Row],[Department]],Departments[[Department]:[Code]],2,0)</f>
        <v>RTL</v>
      </c>
      <c r="H321" t="str">
        <f>VLOOKUP(Expenses[[#This Row],[Location]],Locations[[Location]:[BU]],3,0)</f>
        <v>G. Cairo</v>
      </c>
      <c r="I321" t="str">
        <f>VLOOKUP(Expenses[[#This Row],[Location]],Locations[[Location]:[BU]],2,0)</f>
        <v>Cairo</v>
      </c>
    </row>
    <row r="322" spans="1:9" x14ac:dyDescent="0.25">
      <c r="A322" s="10">
        <v>42401</v>
      </c>
      <c r="B322" t="s">
        <v>1088</v>
      </c>
      <c r="C322" t="s">
        <v>1072</v>
      </c>
      <c r="D322" t="s">
        <v>1020</v>
      </c>
      <c r="E322" s="17">
        <v>817.90000000000009</v>
      </c>
      <c r="F322" t="str">
        <f>VLOOKUP(Expenses[[#This Row],[Location]],Locations[[Location]:[BU]],5,0)</f>
        <v>Retail 03</v>
      </c>
      <c r="G322" t="str">
        <f>VLOOKUP(Expenses[[#This Row],[Department]],Departments[[Department]:[Code]],2,0)</f>
        <v>RTL</v>
      </c>
      <c r="H322" t="str">
        <f>VLOOKUP(Expenses[[#This Row],[Location]],Locations[[Location]:[BU]],3,0)</f>
        <v>Alex</v>
      </c>
      <c r="I322" t="str">
        <f>VLOOKUP(Expenses[[#This Row],[Location]],Locations[[Location]:[BU]],2,0)</f>
        <v>Alex</v>
      </c>
    </row>
    <row r="323" spans="1:9" x14ac:dyDescent="0.25">
      <c r="A323" s="10">
        <v>42401</v>
      </c>
      <c r="B323" t="s">
        <v>1088</v>
      </c>
      <c r="C323" t="s">
        <v>1071</v>
      </c>
      <c r="D323" t="s">
        <v>1020</v>
      </c>
      <c r="E323" s="17">
        <v>998.40000000000009</v>
      </c>
      <c r="F323" t="str">
        <f>VLOOKUP(Expenses[[#This Row],[Location]],Locations[[Location]:[BU]],5,0)</f>
        <v>Retail 03</v>
      </c>
      <c r="G323" t="str">
        <f>VLOOKUP(Expenses[[#This Row],[Department]],Departments[[Department]:[Code]],2,0)</f>
        <v>RTL</v>
      </c>
      <c r="H323" t="str">
        <f>VLOOKUP(Expenses[[#This Row],[Location]],Locations[[Location]:[BU]],3,0)</f>
        <v>G. Cairo</v>
      </c>
      <c r="I323" t="str">
        <f>VLOOKUP(Expenses[[#This Row],[Location]],Locations[[Location]:[BU]],2,0)</f>
        <v>Giza</v>
      </c>
    </row>
    <row r="324" spans="1:9" x14ac:dyDescent="0.25">
      <c r="A324" s="10">
        <v>42401</v>
      </c>
      <c r="B324" t="s">
        <v>1088</v>
      </c>
      <c r="C324" t="s">
        <v>1065</v>
      </c>
      <c r="D324" t="s">
        <v>1020</v>
      </c>
      <c r="E324" s="17">
        <v>853</v>
      </c>
      <c r="F324" t="str">
        <f>VLOOKUP(Expenses[[#This Row],[Location]],Locations[[Location]:[BU]],5,0)</f>
        <v>Distribution</v>
      </c>
      <c r="G324" t="str">
        <f>VLOOKUP(Expenses[[#This Row],[Department]],Departments[[Department]:[Code]],2,0)</f>
        <v>RTL</v>
      </c>
      <c r="H324" t="str">
        <f>VLOOKUP(Expenses[[#This Row],[Location]],Locations[[Location]:[BU]],3,0)</f>
        <v>Delta</v>
      </c>
      <c r="I324" t="str">
        <f>VLOOKUP(Expenses[[#This Row],[Location]],Locations[[Location]:[BU]],2,0)</f>
        <v>Gharbia</v>
      </c>
    </row>
    <row r="325" spans="1:9" x14ac:dyDescent="0.25">
      <c r="A325" s="10">
        <v>42401</v>
      </c>
      <c r="B325" t="s">
        <v>1087</v>
      </c>
      <c r="C325" t="s">
        <v>1014</v>
      </c>
      <c r="D325" t="s">
        <v>1013</v>
      </c>
      <c r="E325" s="17">
        <v>5102.2000000000007</v>
      </c>
      <c r="F325" t="str">
        <f>VLOOKUP(Expenses[[#This Row],[Location]],Locations[[Location]:[BU]],5,0)</f>
        <v>HQ</v>
      </c>
      <c r="G325" t="str">
        <f>VLOOKUP(Expenses[[#This Row],[Department]],Departments[[Department]:[Code]],2,0)</f>
        <v>FIN</v>
      </c>
      <c r="H325" t="str">
        <f>VLOOKUP(Expenses[[#This Row],[Location]],Locations[[Location]:[BU]],3,0)</f>
        <v>G. Cairo</v>
      </c>
      <c r="I325" t="str">
        <f>VLOOKUP(Expenses[[#This Row],[Location]],Locations[[Location]:[BU]],2,0)</f>
        <v>Cairo</v>
      </c>
    </row>
    <row r="326" spans="1:9" x14ac:dyDescent="0.25">
      <c r="A326" s="10">
        <v>42401</v>
      </c>
      <c r="B326" t="s">
        <v>1087</v>
      </c>
      <c r="C326" t="s">
        <v>1083</v>
      </c>
      <c r="D326" t="s">
        <v>1025</v>
      </c>
      <c r="E326" s="17">
        <v>1624.4</v>
      </c>
      <c r="F326" t="str">
        <f>VLOOKUP(Expenses[[#This Row],[Location]],Locations[[Location]:[BU]],5,0)</f>
        <v>Distribution</v>
      </c>
      <c r="G326" t="str">
        <f>VLOOKUP(Expenses[[#This Row],[Department]],Departments[[Department]:[Code]],2,0)</f>
        <v>SLS</v>
      </c>
      <c r="H326" t="str">
        <f>VLOOKUP(Expenses[[#This Row],[Location]],Locations[[Location]:[BU]],3,0)</f>
        <v>G. Cairo</v>
      </c>
      <c r="I326" t="str">
        <f>VLOOKUP(Expenses[[#This Row],[Location]],Locations[[Location]:[BU]],2,0)</f>
        <v>Cairo</v>
      </c>
    </row>
    <row r="327" spans="1:9" x14ac:dyDescent="0.25">
      <c r="A327" s="10">
        <v>42401</v>
      </c>
      <c r="B327" t="s">
        <v>1087</v>
      </c>
      <c r="C327" t="s">
        <v>1077</v>
      </c>
      <c r="D327" t="s">
        <v>1025</v>
      </c>
      <c r="E327" s="17">
        <v>1537.6000000000001</v>
      </c>
      <c r="F327" t="str">
        <f>VLOOKUP(Expenses[[#This Row],[Location]],Locations[[Location]:[BU]],5,0)</f>
        <v>Distribution</v>
      </c>
      <c r="G327" t="str">
        <f>VLOOKUP(Expenses[[#This Row],[Department]],Departments[[Department]:[Code]],2,0)</f>
        <v>SLS</v>
      </c>
      <c r="H327" t="str">
        <f>VLOOKUP(Expenses[[#This Row],[Location]],Locations[[Location]:[BU]],3,0)</f>
        <v>G. Cairo</v>
      </c>
      <c r="I327" t="str">
        <f>VLOOKUP(Expenses[[#This Row],[Location]],Locations[[Location]:[BU]],2,0)</f>
        <v>Giza</v>
      </c>
    </row>
    <row r="328" spans="1:9" x14ac:dyDescent="0.25">
      <c r="A328" s="10">
        <v>42401</v>
      </c>
      <c r="B328" t="s">
        <v>1087</v>
      </c>
      <c r="C328" t="s">
        <v>1069</v>
      </c>
      <c r="D328" t="s">
        <v>1025</v>
      </c>
      <c r="E328" s="17">
        <v>1738.4</v>
      </c>
      <c r="F328" t="str">
        <f>VLOOKUP(Expenses[[#This Row],[Location]],Locations[[Location]:[BU]],5,0)</f>
        <v>Distribution</v>
      </c>
      <c r="G328" t="str">
        <f>VLOOKUP(Expenses[[#This Row],[Department]],Departments[[Department]:[Code]],2,0)</f>
        <v>SLS</v>
      </c>
      <c r="H328" t="str">
        <f>VLOOKUP(Expenses[[#This Row],[Location]],Locations[[Location]:[BU]],3,0)</f>
        <v>U. Egypt</v>
      </c>
      <c r="I328" t="str">
        <f>VLOOKUP(Expenses[[#This Row],[Location]],Locations[[Location]:[BU]],2,0)</f>
        <v>Luxor</v>
      </c>
    </row>
    <row r="329" spans="1:9" x14ac:dyDescent="0.25">
      <c r="A329" s="10">
        <v>42401</v>
      </c>
      <c r="B329" t="s">
        <v>1087</v>
      </c>
      <c r="C329" t="s">
        <v>1054</v>
      </c>
      <c r="D329" t="s">
        <v>1025</v>
      </c>
      <c r="E329" s="17">
        <v>1686.6000000000001</v>
      </c>
      <c r="F329" t="str">
        <f>VLOOKUP(Expenses[[#This Row],[Location]],Locations[[Location]:[BU]],5,0)</f>
        <v>Distribution</v>
      </c>
      <c r="G329" t="str">
        <f>VLOOKUP(Expenses[[#This Row],[Department]],Departments[[Department]:[Code]],2,0)</f>
        <v>SLS</v>
      </c>
      <c r="H329" t="str">
        <f>VLOOKUP(Expenses[[#This Row],[Location]],Locations[[Location]:[BU]],3,0)</f>
        <v>Delta</v>
      </c>
      <c r="I329" t="str">
        <f>VLOOKUP(Expenses[[#This Row],[Location]],Locations[[Location]:[BU]],2,0)</f>
        <v>Dakahlia</v>
      </c>
    </row>
    <row r="330" spans="1:9" x14ac:dyDescent="0.25">
      <c r="A330" s="10">
        <v>42401</v>
      </c>
      <c r="B330" t="s">
        <v>1087</v>
      </c>
      <c r="C330" t="s">
        <v>1062</v>
      </c>
      <c r="D330" t="s">
        <v>1025</v>
      </c>
      <c r="E330" s="17">
        <v>1376.2</v>
      </c>
      <c r="F330" t="str">
        <f>VLOOKUP(Expenses[[#This Row],[Location]],Locations[[Location]:[BU]],5,0)</f>
        <v>Distribution</v>
      </c>
      <c r="G330" t="str">
        <f>VLOOKUP(Expenses[[#This Row],[Department]],Departments[[Department]:[Code]],2,0)</f>
        <v>SLS</v>
      </c>
      <c r="H330" t="str">
        <f>VLOOKUP(Expenses[[#This Row],[Location]],Locations[[Location]:[BU]],3,0)</f>
        <v>U. Egypt</v>
      </c>
      <c r="I330" t="str">
        <f>VLOOKUP(Expenses[[#This Row],[Location]],Locations[[Location]:[BU]],2,0)</f>
        <v>Menia</v>
      </c>
    </row>
    <row r="331" spans="1:9" x14ac:dyDescent="0.25">
      <c r="A331" s="10">
        <v>42401</v>
      </c>
      <c r="B331" t="s">
        <v>1087</v>
      </c>
      <c r="C331" t="s">
        <v>1059</v>
      </c>
      <c r="D331" t="s">
        <v>1025</v>
      </c>
      <c r="E331" s="17">
        <v>2129.6</v>
      </c>
      <c r="F331" t="str">
        <f>VLOOKUP(Expenses[[#This Row],[Location]],Locations[[Location]:[BU]],5,0)</f>
        <v>Distribution</v>
      </c>
      <c r="G331" t="str">
        <f>VLOOKUP(Expenses[[#This Row],[Department]],Departments[[Department]:[Code]],2,0)</f>
        <v>SLS</v>
      </c>
      <c r="H331" t="str">
        <f>VLOOKUP(Expenses[[#This Row],[Location]],Locations[[Location]:[BU]],3,0)</f>
        <v>G. Cairo</v>
      </c>
      <c r="I331" t="str">
        <f>VLOOKUP(Expenses[[#This Row],[Location]],Locations[[Location]:[BU]],2,0)</f>
        <v>Cairo</v>
      </c>
    </row>
    <row r="332" spans="1:9" x14ac:dyDescent="0.25">
      <c r="A332" s="10">
        <v>42401</v>
      </c>
      <c r="B332" t="s">
        <v>1087</v>
      </c>
      <c r="C332" t="s">
        <v>1073</v>
      </c>
      <c r="D332" t="s">
        <v>1025</v>
      </c>
      <c r="E332" s="17">
        <v>2440.6</v>
      </c>
      <c r="F332" t="str">
        <f>VLOOKUP(Expenses[[#This Row],[Location]],Locations[[Location]:[BU]],5,0)</f>
        <v>Distribution</v>
      </c>
      <c r="G332" t="str">
        <f>VLOOKUP(Expenses[[#This Row],[Department]],Departments[[Department]:[Code]],2,0)</f>
        <v>SLS</v>
      </c>
      <c r="H332" t="str">
        <f>VLOOKUP(Expenses[[#This Row],[Location]],Locations[[Location]:[BU]],3,0)</f>
        <v>Delta</v>
      </c>
      <c r="I332" t="str">
        <f>VLOOKUP(Expenses[[#This Row],[Location]],Locations[[Location]:[BU]],2,0)</f>
        <v>Sharkia</v>
      </c>
    </row>
    <row r="333" spans="1:9" x14ac:dyDescent="0.25">
      <c r="A333" s="10">
        <v>42401</v>
      </c>
      <c r="B333" t="s">
        <v>1087</v>
      </c>
      <c r="C333" t="s">
        <v>1081</v>
      </c>
      <c r="D333" t="s">
        <v>1020</v>
      </c>
      <c r="E333" s="17">
        <v>1741.4</v>
      </c>
      <c r="F333" t="str">
        <f>VLOOKUP(Expenses[[#This Row],[Location]],Locations[[Location]:[BU]],5,0)</f>
        <v>Retail 01</v>
      </c>
      <c r="G333" t="str">
        <f>VLOOKUP(Expenses[[#This Row],[Department]],Departments[[Department]:[Code]],2,0)</f>
        <v>RTL</v>
      </c>
      <c r="H333" t="str">
        <f>VLOOKUP(Expenses[[#This Row],[Location]],Locations[[Location]:[BU]],3,0)</f>
        <v>G. Cairo</v>
      </c>
      <c r="I333" t="str">
        <f>VLOOKUP(Expenses[[#This Row],[Location]],Locations[[Location]:[BU]],2,0)</f>
        <v>Giza</v>
      </c>
    </row>
    <row r="334" spans="1:9" x14ac:dyDescent="0.25">
      <c r="A334" s="10">
        <v>42401</v>
      </c>
      <c r="B334" t="s">
        <v>1087</v>
      </c>
      <c r="C334" t="s">
        <v>1079</v>
      </c>
      <c r="D334" t="s">
        <v>1020</v>
      </c>
      <c r="E334" s="17">
        <v>1169.2</v>
      </c>
      <c r="F334" t="str">
        <f>VLOOKUP(Expenses[[#This Row],[Location]],Locations[[Location]:[BU]],5,0)</f>
        <v>Retail 01</v>
      </c>
      <c r="G334" t="str">
        <f>VLOOKUP(Expenses[[#This Row],[Department]],Departments[[Department]:[Code]],2,0)</f>
        <v>RTL</v>
      </c>
      <c r="H334" t="str">
        <f>VLOOKUP(Expenses[[#This Row],[Location]],Locations[[Location]:[BU]],3,0)</f>
        <v>G. Cairo</v>
      </c>
      <c r="I334" t="str">
        <f>VLOOKUP(Expenses[[#This Row],[Location]],Locations[[Location]:[BU]],2,0)</f>
        <v>Giza</v>
      </c>
    </row>
    <row r="335" spans="1:9" x14ac:dyDescent="0.25">
      <c r="A335" s="10">
        <v>42401</v>
      </c>
      <c r="B335" t="s">
        <v>1087</v>
      </c>
      <c r="C335" t="s">
        <v>1050</v>
      </c>
      <c r="D335" t="s">
        <v>1020</v>
      </c>
      <c r="E335" s="17">
        <v>2280.4</v>
      </c>
      <c r="F335" t="str">
        <f>VLOOKUP(Expenses[[#This Row],[Location]],Locations[[Location]:[BU]],5,0)</f>
        <v>Retail 01</v>
      </c>
      <c r="G335" t="str">
        <f>VLOOKUP(Expenses[[#This Row],[Department]],Departments[[Department]:[Code]],2,0)</f>
        <v>RTL</v>
      </c>
      <c r="H335" t="str">
        <f>VLOOKUP(Expenses[[#This Row],[Location]],Locations[[Location]:[BU]],3,0)</f>
        <v>Alex</v>
      </c>
      <c r="I335" t="str">
        <f>VLOOKUP(Expenses[[#This Row],[Location]],Locations[[Location]:[BU]],2,0)</f>
        <v>Alex</v>
      </c>
    </row>
    <row r="336" spans="1:9" x14ac:dyDescent="0.25">
      <c r="A336" s="10">
        <v>42401</v>
      </c>
      <c r="B336" t="s">
        <v>1087</v>
      </c>
      <c r="C336" t="s">
        <v>1053</v>
      </c>
      <c r="D336" t="s">
        <v>1020</v>
      </c>
      <c r="E336" s="17">
        <v>2192.2000000000003</v>
      </c>
      <c r="F336" t="str">
        <f>VLOOKUP(Expenses[[#This Row],[Location]],Locations[[Location]:[BU]],5,0)</f>
        <v>Retail 01</v>
      </c>
      <c r="G336" t="str">
        <f>VLOOKUP(Expenses[[#This Row],[Department]],Departments[[Department]:[Code]],2,0)</f>
        <v>RTL</v>
      </c>
      <c r="H336" t="str">
        <f>VLOOKUP(Expenses[[#This Row],[Location]],Locations[[Location]:[BU]],3,0)</f>
        <v>G. Cairo</v>
      </c>
      <c r="I336" t="str">
        <f>VLOOKUP(Expenses[[#This Row],[Location]],Locations[[Location]:[BU]],2,0)</f>
        <v>Giza</v>
      </c>
    </row>
    <row r="337" spans="1:9" x14ac:dyDescent="0.25">
      <c r="A337" s="10">
        <v>42401</v>
      </c>
      <c r="B337" t="s">
        <v>1087</v>
      </c>
      <c r="C337" t="s">
        <v>1046</v>
      </c>
      <c r="D337" t="s">
        <v>1020</v>
      </c>
      <c r="E337" s="17">
        <v>1208.6000000000001</v>
      </c>
      <c r="F337" t="str">
        <f>VLOOKUP(Expenses[[#This Row],[Location]],Locations[[Location]:[BU]],5,0)</f>
        <v>Distribution</v>
      </c>
      <c r="G337" t="str">
        <f>VLOOKUP(Expenses[[#This Row],[Department]],Departments[[Department]:[Code]],2,0)</f>
        <v>RTL</v>
      </c>
      <c r="H337" t="str">
        <f>VLOOKUP(Expenses[[#This Row],[Location]],Locations[[Location]:[BU]],3,0)</f>
        <v>G. Cairo</v>
      </c>
      <c r="I337" t="str">
        <f>VLOOKUP(Expenses[[#This Row],[Location]],Locations[[Location]:[BU]],2,0)</f>
        <v>Giza</v>
      </c>
    </row>
    <row r="338" spans="1:9" x14ac:dyDescent="0.25">
      <c r="A338" s="10">
        <v>42401</v>
      </c>
      <c r="B338" t="s">
        <v>1087</v>
      </c>
      <c r="C338" t="s">
        <v>1049</v>
      </c>
      <c r="D338" t="s">
        <v>1020</v>
      </c>
      <c r="E338" s="17">
        <v>1063.2</v>
      </c>
      <c r="F338" t="str">
        <f>VLOOKUP(Expenses[[#This Row],[Location]],Locations[[Location]:[BU]],5,0)</f>
        <v>Retail 01</v>
      </c>
      <c r="G338" t="str">
        <f>VLOOKUP(Expenses[[#This Row],[Department]],Departments[[Department]:[Code]],2,0)</f>
        <v>RTL</v>
      </c>
      <c r="H338" t="str">
        <f>VLOOKUP(Expenses[[#This Row],[Location]],Locations[[Location]:[BU]],3,0)</f>
        <v>G. Cairo</v>
      </c>
      <c r="I338" t="str">
        <f>VLOOKUP(Expenses[[#This Row],[Location]],Locations[[Location]:[BU]],2,0)</f>
        <v>Cairo</v>
      </c>
    </row>
    <row r="339" spans="1:9" x14ac:dyDescent="0.25">
      <c r="A339" s="10">
        <v>42401</v>
      </c>
      <c r="B339" t="s">
        <v>1087</v>
      </c>
      <c r="C339" t="s">
        <v>1044</v>
      </c>
      <c r="D339" t="s">
        <v>1020</v>
      </c>
      <c r="E339" s="17">
        <v>2165.4</v>
      </c>
      <c r="F339" t="str">
        <f>VLOOKUP(Expenses[[#This Row],[Location]],Locations[[Location]:[BU]],5,0)</f>
        <v>Retail 01</v>
      </c>
      <c r="G339" t="str">
        <f>VLOOKUP(Expenses[[#This Row],[Department]],Departments[[Department]:[Code]],2,0)</f>
        <v>RTL</v>
      </c>
      <c r="H339" t="str">
        <f>VLOOKUP(Expenses[[#This Row],[Location]],Locations[[Location]:[BU]],3,0)</f>
        <v>G. Cairo</v>
      </c>
      <c r="I339" t="str">
        <f>VLOOKUP(Expenses[[#This Row],[Location]],Locations[[Location]:[BU]],2,0)</f>
        <v>Cairo</v>
      </c>
    </row>
    <row r="340" spans="1:9" x14ac:dyDescent="0.25">
      <c r="A340" s="10">
        <v>42401</v>
      </c>
      <c r="B340" t="s">
        <v>1087</v>
      </c>
      <c r="C340" t="s">
        <v>1064</v>
      </c>
      <c r="D340" t="s">
        <v>1020</v>
      </c>
      <c r="E340" s="17">
        <v>1212.4000000000001</v>
      </c>
      <c r="F340" t="str">
        <f>VLOOKUP(Expenses[[#This Row],[Location]],Locations[[Location]:[BU]],5,0)</f>
        <v>Retail 01</v>
      </c>
      <c r="G340" t="str">
        <f>VLOOKUP(Expenses[[#This Row],[Department]],Departments[[Department]:[Code]],2,0)</f>
        <v>RTL</v>
      </c>
      <c r="H340" t="str">
        <f>VLOOKUP(Expenses[[#This Row],[Location]],Locations[[Location]:[BU]],3,0)</f>
        <v>G. Cairo</v>
      </c>
      <c r="I340" t="str">
        <f>VLOOKUP(Expenses[[#This Row],[Location]],Locations[[Location]:[BU]],2,0)</f>
        <v>Giza</v>
      </c>
    </row>
    <row r="341" spans="1:9" x14ac:dyDescent="0.25">
      <c r="A341" s="10">
        <v>42401</v>
      </c>
      <c r="B341" t="s">
        <v>1087</v>
      </c>
      <c r="C341" t="s">
        <v>1082</v>
      </c>
      <c r="D341" t="s">
        <v>1020</v>
      </c>
      <c r="E341" s="17">
        <v>1281.4000000000001</v>
      </c>
      <c r="F341" t="str">
        <f>VLOOKUP(Expenses[[#This Row],[Location]],Locations[[Location]:[BU]],5,0)</f>
        <v>Retail 02</v>
      </c>
      <c r="G341" t="str">
        <f>VLOOKUP(Expenses[[#This Row],[Department]],Departments[[Department]:[Code]],2,0)</f>
        <v>RTL</v>
      </c>
      <c r="H341" t="str">
        <f>VLOOKUP(Expenses[[#This Row],[Location]],Locations[[Location]:[BU]],3,0)</f>
        <v>G. Cairo</v>
      </c>
      <c r="I341" t="str">
        <f>VLOOKUP(Expenses[[#This Row],[Location]],Locations[[Location]:[BU]],2,0)</f>
        <v>Cairo</v>
      </c>
    </row>
    <row r="342" spans="1:9" x14ac:dyDescent="0.25">
      <c r="A342" s="10">
        <v>42401</v>
      </c>
      <c r="B342" t="s">
        <v>1087</v>
      </c>
      <c r="C342" t="s">
        <v>1078</v>
      </c>
      <c r="D342" t="s">
        <v>1020</v>
      </c>
      <c r="E342" s="17">
        <v>1637.2</v>
      </c>
      <c r="F342" t="str">
        <f>VLOOKUP(Expenses[[#This Row],[Location]],Locations[[Location]:[BU]],5,0)</f>
        <v>Retail 02</v>
      </c>
      <c r="G342" t="str">
        <f>VLOOKUP(Expenses[[#This Row],[Department]],Departments[[Department]:[Code]],2,0)</f>
        <v>RTL</v>
      </c>
      <c r="H342" t="str">
        <f>VLOOKUP(Expenses[[#This Row],[Location]],Locations[[Location]:[BU]],3,0)</f>
        <v>G. Cairo</v>
      </c>
      <c r="I342" t="str">
        <f>VLOOKUP(Expenses[[#This Row],[Location]],Locations[[Location]:[BU]],2,0)</f>
        <v>Cairo</v>
      </c>
    </row>
    <row r="343" spans="1:9" x14ac:dyDescent="0.25">
      <c r="A343" s="10">
        <v>42401</v>
      </c>
      <c r="B343" t="s">
        <v>1087</v>
      </c>
      <c r="C343" t="s">
        <v>1068</v>
      </c>
      <c r="D343" t="s">
        <v>1020</v>
      </c>
      <c r="E343" s="17">
        <v>2452.4</v>
      </c>
      <c r="F343" t="str">
        <f>VLOOKUP(Expenses[[#This Row],[Location]],Locations[[Location]:[BU]],5,0)</f>
        <v>Retail 02</v>
      </c>
      <c r="G343" t="str">
        <f>VLOOKUP(Expenses[[#This Row],[Department]],Departments[[Department]:[Code]],2,0)</f>
        <v>RTL</v>
      </c>
      <c r="H343" t="str">
        <f>VLOOKUP(Expenses[[#This Row],[Location]],Locations[[Location]:[BU]],3,0)</f>
        <v>Delta</v>
      </c>
      <c r="I343" t="str">
        <f>VLOOKUP(Expenses[[#This Row],[Location]],Locations[[Location]:[BU]],2,0)</f>
        <v>Gharbia</v>
      </c>
    </row>
    <row r="344" spans="1:9" x14ac:dyDescent="0.25">
      <c r="A344" s="10">
        <v>42401</v>
      </c>
      <c r="B344" t="s">
        <v>1087</v>
      </c>
      <c r="C344" t="s">
        <v>1060</v>
      </c>
      <c r="D344" t="s">
        <v>1020</v>
      </c>
      <c r="E344" s="17">
        <v>2356.8000000000002</v>
      </c>
      <c r="F344" t="str">
        <f>VLOOKUP(Expenses[[#This Row],[Location]],Locations[[Location]:[BU]],5,0)</f>
        <v>Retail 02</v>
      </c>
      <c r="G344" t="str">
        <f>VLOOKUP(Expenses[[#This Row],[Department]],Departments[[Department]:[Code]],2,0)</f>
        <v>RTL</v>
      </c>
      <c r="H344" t="str">
        <f>VLOOKUP(Expenses[[#This Row],[Location]],Locations[[Location]:[BU]],3,0)</f>
        <v>Alex</v>
      </c>
      <c r="I344" t="str">
        <f>VLOOKUP(Expenses[[#This Row],[Location]],Locations[[Location]:[BU]],2,0)</f>
        <v>Alex</v>
      </c>
    </row>
    <row r="345" spans="1:9" x14ac:dyDescent="0.25">
      <c r="A345" s="10">
        <v>42401</v>
      </c>
      <c r="B345" t="s">
        <v>1087</v>
      </c>
      <c r="C345" t="s">
        <v>1076</v>
      </c>
      <c r="D345" t="s">
        <v>1020</v>
      </c>
      <c r="E345" s="17">
        <v>1611.2</v>
      </c>
      <c r="F345" t="str">
        <f>VLOOKUP(Expenses[[#This Row],[Location]],Locations[[Location]:[BU]],5,0)</f>
        <v>Retail 02</v>
      </c>
      <c r="G345" t="str">
        <f>VLOOKUP(Expenses[[#This Row],[Department]],Departments[[Department]:[Code]],2,0)</f>
        <v>RTL</v>
      </c>
      <c r="H345" t="str">
        <f>VLOOKUP(Expenses[[#This Row],[Location]],Locations[[Location]:[BU]],3,0)</f>
        <v>G. Cairo</v>
      </c>
      <c r="I345" t="str">
        <f>VLOOKUP(Expenses[[#This Row],[Location]],Locations[[Location]:[BU]],2,0)</f>
        <v>Cairo</v>
      </c>
    </row>
    <row r="346" spans="1:9" x14ac:dyDescent="0.25">
      <c r="A346" s="10">
        <v>42401</v>
      </c>
      <c r="B346" t="s">
        <v>1087</v>
      </c>
      <c r="C346" t="s">
        <v>1067</v>
      </c>
      <c r="D346" t="s">
        <v>1020</v>
      </c>
      <c r="E346" s="17">
        <v>1061.4000000000001</v>
      </c>
      <c r="F346" t="str">
        <f>VLOOKUP(Expenses[[#This Row],[Location]],Locations[[Location]:[BU]],5,0)</f>
        <v>Retail 02</v>
      </c>
      <c r="G346" t="str">
        <f>VLOOKUP(Expenses[[#This Row],[Department]],Departments[[Department]:[Code]],2,0)</f>
        <v>RTL</v>
      </c>
      <c r="H346" t="str">
        <f>VLOOKUP(Expenses[[#This Row],[Location]],Locations[[Location]:[BU]],3,0)</f>
        <v>Alex</v>
      </c>
      <c r="I346" t="str">
        <f>VLOOKUP(Expenses[[#This Row],[Location]],Locations[[Location]:[BU]],2,0)</f>
        <v>Alex</v>
      </c>
    </row>
    <row r="347" spans="1:9" x14ac:dyDescent="0.25">
      <c r="A347" s="10">
        <v>42401</v>
      </c>
      <c r="B347" t="s">
        <v>1087</v>
      </c>
      <c r="C347" t="s">
        <v>1052</v>
      </c>
      <c r="D347" t="s">
        <v>1020</v>
      </c>
      <c r="E347" s="17">
        <v>1878.4</v>
      </c>
      <c r="F347" t="str">
        <f>VLOOKUP(Expenses[[#This Row],[Location]],Locations[[Location]:[BU]],5,0)</f>
        <v>Distribution</v>
      </c>
      <c r="G347" t="str">
        <f>VLOOKUP(Expenses[[#This Row],[Department]],Departments[[Department]:[Code]],2,0)</f>
        <v>RTL</v>
      </c>
      <c r="H347" t="str">
        <f>VLOOKUP(Expenses[[#This Row],[Location]],Locations[[Location]:[BU]],3,0)</f>
        <v>Alex</v>
      </c>
      <c r="I347" t="str">
        <f>VLOOKUP(Expenses[[#This Row],[Location]],Locations[[Location]:[BU]],2,0)</f>
        <v>Alex</v>
      </c>
    </row>
    <row r="348" spans="1:9" x14ac:dyDescent="0.25">
      <c r="A348" s="10">
        <v>42401</v>
      </c>
      <c r="B348" t="s">
        <v>1087</v>
      </c>
      <c r="C348" t="s">
        <v>1084</v>
      </c>
      <c r="D348" t="s">
        <v>1020</v>
      </c>
      <c r="E348" s="17">
        <v>2236.8000000000002</v>
      </c>
      <c r="F348" t="str">
        <f>VLOOKUP(Expenses[[#This Row],[Location]],Locations[[Location]:[BU]],5,0)</f>
        <v>Retail 03</v>
      </c>
      <c r="G348" t="str">
        <f>VLOOKUP(Expenses[[#This Row],[Department]],Departments[[Department]:[Code]],2,0)</f>
        <v>RTL</v>
      </c>
      <c r="H348" t="str">
        <f>VLOOKUP(Expenses[[#This Row],[Location]],Locations[[Location]:[BU]],3,0)</f>
        <v>G. Cairo</v>
      </c>
      <c r="I348" t="str">
        <f>VLOOKUP(Expenses[[#This Row],[Location]],Locations[[Location]:[BU]],2,0)</f>
        <v>Cairo</v>
      </c>
    </row>
    <row r="349" spans="1:9" x14ac:dyDescent="0.25">
      <c r="A349" s="10">
        <v>42401</v>
      </c>
      <c r="B349" t="s">
        <v>1087</v>
      </c>
      <c r="C349" t="s">
        <v>1075</v>
      </c>
      <c r="D349" t="s">
        <v>1020</v>
      </c>
      <c r="E349" s="17">
        <v>1757.4</v>
      </c>
      <c r="F349" t="str">
        <f>VLOOKUP(Expenses[[#This Row],[Location]],Locations[[Location]:[BU]],5,0)</f>
        <v>Distribution</v>
      </c>
      <c r="G349" t="str">
        <f>VLOOKUP(Expenses[[#This Row],[Department]],Departments[[Department]:[Code]],2,0)</f>
        <v>RTL</v>
      </c>
      <c r="H349" t="str">
        <f>VLOOKUP(Expenses[[#This Row],[Location]],Locations[[Location]:[BU]],3,0)</f>
        <v>U. Egypt</v>
      </c>
      <c r="I349" t="str">
        <f>VLOOKUP(Expenses[[#This Row],[Location]],Locations[[Location]:[BU]],2,0)</f>
        <v>Assuit</v>
      </c>
    </row>
    <row r="350" spans="1:9" x14ac:dyDescent="0.25">
      <c r="A350" s="10">
        <v>42401</v>
      </c>
      <c r="B350" t="s">
        <v>1087</v>
      </c>
      <c r="C350" t="s">
        <v>1080</v>
      </c>
      <c r="D350" t="s">
        <v>1020</v>
      </c>
      <c r="E350" s="17">
        <v>1162.4000000000001</v>
      </c>
      <c r="F350" t="str">
        <f>VLOOKUP(Expenses[[#This Row],[Location]],Locations[[Location]:[BU]],5,0)</f>
        <v>Distribution</v>
      </c>
      <c r="G350" t="str">
        <f>VLOOKUP(Expenses[[#This Row],[Department]],Departments[[Department]:[Code]],2,0)</f>
        <v>RTL</v>
      </c>
      <c r="H350" t="str">
        <f>VLOOKUP(Expenses[[#This Row],[Location]],Locations[[Location]:[BU]],3,0)</f>
        <v>G. Cairo</v>
      </c>
      <c r="I350" t="str">
        <f>VLOOKUP(Expenses[[#This Row],[Location]],Locations[[Location]:[BU]],2,0)</f>
        <v>Giza</v>
      </c>
    </row>
    <row r="351" spans="1:9" x14ac:dyDescent="0.25">
      <c r="A351" s="10">
        <v>42401</v>
      </c>
      <c r="B351" t="s">
        <v>1087</v>
      </c>
      <c r="C351" t="s">
        <v>1070</v>
      </c>
      <c r="D351" t="s">
        <v>1020</v>
      </c>
      <c r="E351" s="17">
        <v>2258.2000000000003</v>
      </c>
      <c r="F351" t="str">
        <f>VLOOKUP(Expenses[[#This Row],[Location]],Locations[[Location]:[BU]],5,0)</f>
        <v>Retail 03</v>
      </c>
      <c r="G351" t="str">
        <f>VLOOKUP(Expenses[[#This Row],[Department]],Departments[[Department]:[Code]],2,0)</f>
        <v>RTL</v>
      </c>
      <c r="H351" t="str">
        <f>VLOOKUP(Expenses[[#This Row],[Location]],Locations[[Location]:[BU]],3,0)</f>
        <v>Alex</v>
      </c>
      <c r="I351" t="str">
        <f>VLOOKUP(Expenses[[#This Row],[Location]],Locations[[Location]:[BU]],2,0)</f>
        <v>Marasa Matrouh</v>
      </c>
    </row>
    <row r="352" spans="1:9" x14ac:dyDescent="0.25">
      <c r="A352" s="10">
        <v>42401</v>
      </c>
      <c r="B352" t="s">
        <v>1087</v>
      </c>
      <c r="C352" t="s">
        <v>1047</v>
      </c>
      <c r="D352" t="s">
        <v>1020</v>
      </c>
      <c r="E352" s="17">
        <v>2044.2</v>
      </c>
      <c r="F352" t="str">
        <f>VLOOKUP(Expenses[[#This Row],[Location]],Locations[[Location]:[BU]],5,0)</f>
        <v>Retail 03</v>
      </c>
      <c r="G352" t="str">
        <f>VLOOKUP(Expenses[[#This Row],[Department]],Departments[[Department]:[Code]],2,0)</f>
        <v>RTL</v>
      </c>
      <c r="H352" t="str">
        <f>VLOOKUP(Expenses[[#This Row],[Location]],Locations[[Location]:[BU]],3,0)</f>
        <v>G. Cairo</v>
      </c>
      <c r="I352" t="str">
        <f>VLOOKUP(Expenses[[#This Row],[Location]],Locations[[Location]:[BU]],2,0)</f>
        <v>Giza</v>
      </c>
    </row>
    <row r="353" spans="1:9" x14ac:dyDescent="0.25">
      <c r="A353" s="10">
        <v>42401</v>
      </c>
      <c r="B353" t="s">
        <v>1087</v>
      </c>
      <c r="C353" t="s">
        <v>1058</v>
      </c>
      <c r="D353" t="s">
        <v>1020</v>
      </c>
      <c r="E353" s="17">
        <v>2407.2000000000003</v>
      </c>
      <c r="F353" t="str">
        <f>VLOOKUP(Expenses[[#This Row],[Location]],Locations[[Location]:[BU]],5,0)</f>
        <v>Retail 03</v>
      </c>
      <c r="G353" t="str">
        <f>VLOOKUP(Expenses[[#This Row],[Department]],Departments[[Department]:[Code]],2,0)</f>
        <v>RTL</v>
      </c>
      <c r="H353" t="str">
        <f>VLOOKUP(Expenses[[#This Row],[Location]],Locations[[Location]:[BU]],3,0)</f>
        <v>G. Cairo</v>
      </c>
      <c r="I353" t="str">
        <f>VLOOKUP(Expenses[[#This Row],[Location]],Locations[[Location]:[BU]],2,0)</f>
        <v>Cairo</v>
      </c>
    </row>
    <row r="354" spans="1:9" x14ac:dyDescent="0.25">
      <c r="A354" s="10">
        <v>42401</v>
      </c>
      <c r="B354" t="s">
        <v>1087</v>
      </c>
      <c r="C354" t="s">
        <v>1072</v>
      </c>
      <c r="D354" t="s">
        <v>1020</v>
      </c>
      <c r="E354" s="17">
        <v>1706.4</v>
      </c>
      <c r="F354" t="str">
        <f>VLOOKUP(Expenses[[#This Row],[Location]],Locations[[Location]:[BU]],5,0)</f>
        <v>Retail 03</v>
      </c>
      <c r="G354" t="str">
        <f>VLOOKUP(Expenses[[#This Row],[Department]],Departments[[Department]:[Code]],2,0)</f>
        <v>RTL</v>
      </c>
      <c r="H354" t="str">
        <f>VLOOKUP(Expenses[[#This Row],[Location]],Locations[[Location]:[BU]],3,0)</f>
        <v>Alex</v>
      </c>
      <c r="I354" t="str">
        <f>VLOOKUP(Expenses[[#This Row],[Location]],Locations[[Location]:[BU]],2,0)</f>
        <v>Alex</v>
      </c>
    </row>
    <row r="355" spans="1:9" x14ac:dyDescent="0.25">
      <c r="A355" s="10">
        <v>42401</v>
      </c>
      <c r="B355" t="s">
        <v>1087</v>
      </c>
      <c r="C355" t="s">
        <v>1071</v>
      </c>
      <c r="D355" t="s">
        <v>1020</v>
      </c>
      <c r="E355" s="17">
        <v>1322.8000000000002</v>
      </c>
      <c r="F355" t="str">
        <f>VLOOKUP(Expenses[[#This Row],[Location]],Locations[[Location]:[BU]],5,0)</f>
        <v>Retail 03</v>
      </c>
      <c r="G355" t="str">
        <f>VLOOKUP(Expenses[[#This Row],[Department]],Departments[[Department]:[Code]],2,0)</f>
        <v>RTL</v>
      </c>
      <c r="H355" t="str">
        <f>VLOOKUP(Expenses[[#This Row],[Location]],Locations[[Location]:[BU]],3,0)</f>
        <v>G. Cairo</v>
      </c>
      <c r="I355" t="str">
        <f>VLOOKUP(Expenses[[#This Row],[Location]],Locations[[Location]:[BU]],2,0)</f>
        <v>Giza</v>
      </c>
    </row>
    <row r="356" spans="1:9" x14ac:dyDescent="0.25">
      <c r="A356" s="10">
        <v>42401</v>
      </c>
      <c r="B356" t="s">
        <v>1087</v>
      </c>
      <c r="C356" t="s">
        <v>1065</v>
      </c>
      <c r="D356" t="s">
        <v>1020</v>
      </c>
      <c r="E356" s="17">
        <v>2166.4</v>
      </c>
      <c r="F356" t="str">
        <f>VLOOKUP(Expenses[[#This Row],[Location]],Locations[[Location]:[BU]],5,0)</f>
        <v>Distribution</v>
      </c>
      <c r="G356" t="str">
        <f>VLOOKUP(Expenses[[#This Row],[Department]],Departments[[Department]:[Code]],2,0)</f>
        <v>RTL</v>
      </c>
      <c r="H356" t="str">
        <f>VLOOKUP(Expenses[[#This Row],[Location]],Locations[[Location]:[BU]],3,0)</f>
        <v>Delta</v>
      </c>
      <c r="I356" t="str">
        <f>VLOOKUP(Expenses[[#This Row],[Location]],Locations[[Location]:[BU]],2,0)</f>
        <v>Gharbia</v>
      </c>
    </row>
    <row r="357" spans="1:9" x14ac:dyDescent="0.25">
      <c r="A357" s="10">
        <v>42401</v>
      </c>
      <c r="B357" t="s">
        <v>1086</v>
      </c>
      <c r="C357" t="s">
        <v>1014</v>
      </c>
      <c r="D357" t="s">
        <v>1017</v>
      </c>
      <c r="E357" s="17">
        <v>11225</v>
      </c>
      <c r="F357" t="str">
        <f>VLOOKUP(Expenses[[#This Row],[Location]],Locations[[Location]:[BU]],5,0)</f>
        <v>HQ</v>
      </c>
      <c r="G357" t="str">
        <f>VLOOKUP(Expenses[[#This Row],[Department]],Departments[[Department]:[Code]],2,0)</f>
        <v>ACC</v>
      </c>
      <c r="H357" t="str">
        <f>VLOOKUP(Expenses[[#This Row],[Location]],Locations[[Location]:[BU]],3,0)</f>
        <v>G. Cairo</v>
      </c>
      <c r="I357" t="str">
        <f>VLOOKUP(Expenses[[#This Row],[Location]],Locations[[Location]:[BU]],2,0)</f>
        <v>Cairo</v>
      </c>
    </row>
    <row r="358" spans="1:9" x14ac:dyDescent="0.25">
      <c r="A358" s="10">
        <v>42401</v>
      </c>
      <c r="B358" t="s">
        <v>1089</v>
      </c>
      <c r="C358" t="s">
        <v>1014</v>
      </c>
      <c r="D358" t="s">
        <v>1017</v>
      </c>
      <c r="E358" s="17">
        <v>1250</v>
      </c>
      <c r="F358" t="str">
        <f>VLOOKUP(Expenses[[#This Row],[Location]],Locations[[Location]:[BU]],5,0)</f>
        <v>HQ</v>
      </c>
      <c r="G358" t="str">
        <f>VLOOKUP(Expenses[[#This Row],[Department]],Departments[[Department]:[Code]],2,0)</f>
        <v>ACC</v>
      </c>
      <c r="H358" t="str">
        <f>VLOOKUP(Expenses[[#This Row],[Location]],Locations[[Location]:[BU]],3,0)</f>
        <v>G. Cairo</v>
      </c>
      <c r="I358" t="str">
        <f>VLOOKUP(Expenses[[#This Row],[Location]],Locations[[Location]:[BU]],2,0)</f>
        <v>Cairo</v>
      </c>
    </row>
    <row r="359" spans="1:9" x14ac:dyDescent="0.25">
      <c r="A359" s="10">
        <v>42401</v>
      </c>
      <c r="B359" t="s">
        <v>1087</v>
      </c>
      <c r="C359" t="s">
        <v>1014</v>
      </c>
      <c r="D359" t="s">
        <v>1017</v>
      </c>
      <c r="E359" s="17">
        <v>1242</v>
      </c>
      <c r="F359" t="str">
        <f>VLOOKUP(Expenses[[#This Row],[Location]],Locations[[Location]:[BU]],5,0)</f>
        <v>HQ</v>
      </c>
      <c r="G359" t="str">
        <f>VLOOKUP(Expenses[[#This Row],[Department]],Departments[[Department]:[Code]],2,0)</f>
        <v>ACC</v>
      </c>
      <c r="H359" t="str">
        <f>VLOOKUP(Expenses[[#This Row],[Location]],Locations[[Location]:[BU]],3,0)</f>
        <v>G. Cairo</v>
      </c>
      <c r="I359" t="str">
        <f>VLOOKUP(Expenses[[#This Row],[Location]],Locations[[Location]:[BU]],2,0)</f>
        <v>Cairo</v>
      </c>
    </row>
    <row r="360" spans="1:9" x14ac:dyDescent="0.25">
      <c r="A360" s="10">
        <v>42401</v>
      </c>
      <c r="B360" t="s">
        <v>1086</v>
      </c>
      <c r="C360" t="s">
        <v>1014</v>
      </c>
      <c r="D360" t="s">
        <v>1033</v>
      </c>
      <c r="E360" s="17">
        <v>6704</v>
      </c>
      <c r="F360" t="str">
        <f>VLOOKUP(Expenses[[#This Row],[Location]],Locations[[Location]:[BU]],5,0)</f>
        <v>HQ</v>
      </c>
      <c r="G360" t="str">
        <f>VLOOKUP(Expenses[[#This Row],[Department]],Departments[[Department]:[Code]],2,0)</f>
        <v>HRM</v>
      </c>
      <c r="H360" t="str">
        <f>VLOOKUP(Expenses[[#This Row],[Location]],Locations[[Location]:[BU]],3,0)</f>
        <v>G. Cairo</v>
      </c>
      <c r="I360" t="str">
        <f>VLOOKUP(Expenses[[#This Row],[Location]],Locations[[Location]:[BU]],2,0)</f>
        <v>Cairo</v>
      </c>
    </row>
    <row r="361" spans="1:9" x14ac:dyDescent="0.25">
      <c r="A361" s="10">
        <v>42401</v>
      </c>
      <c r="B361" t="s">
        <v>1089</v>
      </c>
      <c r="C361" t="s">
        <v>1014</v>
      </c>
      <c r="D361" t="s">
        <v>1033</v>
      </c>
      <c r="E361" s="17">
        <v>1250</v>
      </c>
      <c r="F361" t="str">
        <f>VLOOKUP(Expenses[[#This Row],[Location]],Locations[[Location]:[BU]],5,0)</f>
        <v>HQ</v>
      </c>
      <c r="G361" t="str">
        <f>VLOOKUP(Expenses[[#This Row],[Department]],Departments[[Department]:[Code]],2,0)</f>
        <v>HRM</v>
      </c>
      <c r="H361" t="str">
        <f>VLOOKUP(Expenses[[#This Row],[Location]],Locations[[Location]:[BU]],3,0)</f>
        <v>G. Cairo</v>
      </c>
      <c r="I361" t="str">
        <f>VLOOKUP(Expenses[[#This Row],[Location]],Locations[[Location]:[BU]],2,0)</f>
        <v>Cairo</v>
      </c>
    </row>
    <row r="362" spans="1:9" x14ac:dyDescent="0.25">
      <c r="A362" s="10">
        <v>42401</v>
      </c>
      <c r="B362" t="s">
        <v>1087</v>
      </c>
      <c r="C362" t="s">
        <v>1014</v>
      </c>
      <c r="D362" t="s">
        <v>1033</v>
      </c>
      <c r="E362" s="17">
        <v>1093.2</v>
      </c>
      <c r="F362" t="str">
        <f>VLOOKUP(Expenses[[#This Row],[Location]],Locations[[Location]:[BU]],5,0)</f>
        <v>HQ</v>
      </c>
      <c r="G362" t="str">
        <f>VLOOKUP(Expenses[[#This Row],[Department]],Departments[[Department]:[Code]],2,0)</f>
        <v>HRM</v>
      </c>
      <c r="H362" t="str">
        <f>VLOOKUP(Expenses[[#This Row],[Location]],Locations[[Location]:[BU]],3,0)</f>
        <v>G. Cairo</v>
      </c>
      <c r="I362" t="str">
        <f>VLOOKUP(Expenses[[#This Row],[Location]],Locations[[Location]:[BU]],2,0)</f>
        <v>Cairo</v>
      </c>
    </row>
    <row r="363" spans="1:9" x14ac:dyDescent="0.25">
      <c r="A363" s="10">
        <v>42401</v>
      </c>
      <c r="B363" t="s">
        <v>1086</v>
      </c>
      <c r="C363" t="s">
        <v>1014</v>
      </c>
      <c r="D363" t="s">
        <v>1020</v>
      </c>
      <c r="E363" s="17">
        <v>12083</v>
      </c>
      <c r="F363" t="str">
        <f>VLOOKUP(Expenses[[#This Row],[Location]],Locations[[Location]:[BU]],5,0)</f>
        <v>HQ</v>
      </c>
      <c r="G363" t="str">
        <f>VLOOKUP(Expenses[[#This Row],[Department]],Departments[[Department]:[Code]],2,0)</f>
        <v>RTL</v>
      </c>
      <c r="H363" t="str">
        <f>VLOOKUP(Expenses[[#This Row],[Location]],Locations[[Location]:[BU]],3,0)</f>
        <v>G. Cairo</v>
      </c>
      <c r="I363" t="str">
        <f>VLOOKUP(Expenses[[#This Row],[Location]],Locations[[Location]:[BU]],2,0)</f>
        <v>Cairo</v>
      </c>
    </row>
    <row r="364" spans="1:9" x14ac:dyDescent="0.25">
      <c r="A364" s="10">
        <v>42401</v>
      </c>
      <c r="B364" t="s">
        <v>1089</v>
      </c>
      <c r="C364" t="s">
        <v>1014</v>
      </c>
      <c r="D364" t="s">
        <v>1020</v>
      </c>
      <c r="E364" s="17">
        <v>1250</v>
      </c>
      <c r="F364" t="str">
        <f>VLOOKUP(Expenses[[#This Row],[Location]],Locations[[Location]:[BU]],5,0)</f>
        <v>HQ</v>
      </c>
      <c r="G364" t="str">
        <f>VLOOKUP(Expenses[[#This Row],[Department]],Departments[[Department]:[Code]],2,0)</f>
        <v>RTL</v>
      </c>
      <c r="H364" t="str">
        <f>VLOOKUP(Expenses[[#This Row],[Location]],Locations[[Location]:[BU]],3,0)</f>
        <v>G. Cairo</v>
      </c>
      <c r="I364" t="str">
        <f>VLOOKUP(Expenses[[#This Row],[Location]],Locations[[Location]:[BU]],2,0)</f>
        <v>Cairo</v>
      </c>
    </row>
    <row r="365" spans="1:9" x14ac:dyDescent="0.25">
      <c r="A365" s="10">
        <v>42401</v>
      </c>
      <c r="B365" t="s">
        <v>1088</v>
      </c>
      <c r="C365" t="s">
        <v>1014</v>
      </c>
      <c r="D365" t="s">
        <v>1020</v>
      </c>
      <c r="E365" s="17">
        <v>598</v>
      </c>
      <c r="F365" t="str">
        <f>VLOOKUP(Expenses[[#This Row],[Location]],Locations[[Location]:[BU]],5,0)</f>
        <v>HQ</v>
      </c>
      <c r="G365" t="str">
        <f>VLOOKUP(Expenses[[#This Row],[Department]],Departments[[Department]:[Code]],2,0)</f>
        <v>RTL</v>
      </c>
      <c r="H365" t="str">
        <f>VLOOKUP(Expenses[[#This Row],[Location]],Locations[[Location]:[BU]],3,0)</f>
        <v>G. Cairo</v>
      </c>
      <c r="I365" t="str">
        <f>VLOOKUP(Expenses[[#This Row],[Location]],Locations[[Location]:[BU]],2,0)</f>
        <v>Cairo</v>
      </c>
    </row>
    <row r="366" spans="1:9" x14ac:dyDescent="0.25">
      <c r="A366" s="10">
        <v>42401</v>
      </c>
      <c r="B366" t="s">
        <v>1087</v>
      </c>
      <c r="C366" t="s">
        <v>1014</v>
      </c>
      <c r="D366" t="s">
        <v>1020</v>
      </c>
      <c r="E366" s="17">
        <v>2464.2000000000003</v>
      </c>
      <c r="F366" t="str">
        <f>VLOOKUP(Expenses[[#This Row],[Location]],Locations[[Location]:[BU]],5,0)</f>
        <v>HQ</v>
      </c>
      <c r="G366" t="str">
        <f>VLOOKUP(Expenses[[#This Row],[Department]],Departments[[Department]:[Code]],2,0)</f>
        <v>RTL</v>
      </c>
      <c r="H366" t="str">
        <f>VLOOKUP(Expenses[[#This Row],[Location]],Locations[[Location]:[BU]],3,0)</f>
        <v>G. Cairo</v>
      </c>
      <c r="I366" t="str">
        <f>VLOOKUP(Expenses[[#This Row],[Location]],Locations[[Location]:[BU]],2,0)</f>
        <v>Cairo</v>
      </c>
    </row>
    <row r="367" spans="1:9" x14ac:dyDescent="0.25">
      <c r="A367" s="10">
        <v>42401</v>
      </c>
      <c r="B367" t="s">
        <v>1086</v>
      </c>
      <c r="C367" t="s">
        <v>1014</v>
      </c>
      <c r="D367" t="s">
        <v>1025</v>
      </c>
      <c r="E367" s="17">
        <v>13032</v>
      </c>
      <c r="F367" t="str">
        <f>VLOOKUP(Expenses[[#This Row],[Location]],Locations[[Location]:[BU]],5,0)</f>
        <v>HQ</v>
      </c>
      <c r="G367" t="str">
        <f>VLOOKUP(Expenses[[#This Row],[Department]],Departments[[Department]:[Code]],2,0)</f>
        <v>SLS</v>
      </c>
      <c r="H367" t="str">
        <f>VLOOKUP(Expenses[[#This Row],[Location]],Locations[[Location]:[BU]],3,0)</f>
        <v>G. Cairo</v>
      </c>
      <c r="I367" t="str">
        <f>VLOOKUP(Expenses[[#This Row],[Location]],Locations[[Location]:[BU]],2,0)</f>
        <v>Cairo</v>
      </c>
    </row>
    <row r="368" spans="1:9" x14ac:dyDescent="0.25">
      <c r="A368" s="10">
        <v>42401</v>
      </c>
      <c r="B368" t="s">
        <v>1089</v>
      </c>
      <c r="C368" t="s">
        <v>1014</v>
      </c>
      <c r="D368" t="s">
        <v>1025</v>
      </c>
      <c r="E368" s="17">
        <v>1250</v>
      </c>
      <c r="F368" t="str">
        <f>VLOOKUP(Expenses[[#This Row],[Location]],Locations[[Location]:[BU]],5,0)</f>
        <v>HQ</v>
      </c>
      <c r="G368" t="str">
        <f>VLOOKUP(Expenses[[#This Row],[Department]],Departments[[Department]:[Code]],2,0)</f>
        <v>SLS</v>
      </c>
      <c r="H368" t="str">
        <f>VLOOKUP(Expenses[[#This Row],[Location]],Locations[[Location]:[BU]],3,0)</f>
        <v>G. Cairo</v>
      </c>
      <c r="I368" t="str">
        <f>VLOOKUP(Expenses[[#This Row],[Location]],Locations[[Location]:[BU]],2,0)</f>
        <v>Cairo</v>
      </c>
    </row>
    <row r="369" spans="1:9" x14ac:dyDescent="0.25">
      <c r="A369" s="10">
        <v>42401</v>
      </c>
      <c r="B369" t="s">
        <v>1087</v>
      </c>
      <c r="C369" t="s">
        <v>1014</v>
      </c>
      <c r="D369" t="s">
        <v>1025</v>
      </c>
      <c r="E369" s="17">
        <v>2960.2000000000003</v>
      </c>
      <c r="F369" t="str">
        <f>VLOOKUP(Expenses[[#This Row],[Location]],Locations[[Location]:[BU]],5,0)</f>
        <v>HQ</v>
      </c>
      <c r="G369" t="str">
        <f>VLOOKUP(Expenses[[#This Row],[Department]],Departments[[Department]:[Code]],2,0)</f>
        <v>SLS</v>
      </c>
      <c r="H369" t="str">
        <f>VLOOKUP(Expenses[[#This Row],[Location]],Locations[[Location]:[BU]],3,0)</f>
        <v>G. Cairo</v>
      </c>
      <c r="I369" t="str">
        <f>VLOOKUP(Expenses[[#This Row],[Location]],Locations[[Location]:[BU]],2,0)</f>
        <v>Cairo</v>
      </c>
    </row>
    <row r="370" spans="1:9" x14ac:dyDescent="0.25">
      <c r="A370" s="10">
        <v>42401</v>
      </c>
      <c r="B370" t="s">
        <v>1086</v>
      </c>
      <c r="C370" t="s">
        <v>1014</v>
      </c>
      <c r="D370" t="s">
        <v>1022</v>
      </c>
      <c r="E370" s="17">
        <v>5680</v>
      </c>
      <c r="F370" t="str">
        <f>VLOOKUP(Expenses[[#This Row],[Location]],Locations[[Location]:[BU]],5,0)</f>
        <v>HQ</v>
      </c>
      <c r="G370" t="str">
        <f>VLOOKUP(Expenses[[#This Row],[Department]],Departments[[Department]:[Code]],2,0)</f>
        <v>LGL</v>
      </c>
      <c r="H370" t="str">
        <f>VLOOKUP(Expenses[[#This Row],[Location]],Locations[[Location]:[BU]],3,0)</f>
        <v>G. Cairo</v>
      </c>
      <c r="I370" t="str">
        <f>VLOOKUP(Expenses[[#This Row],[Location]],Locations[[Location]:[BU]],2,0)</f>
        <v>Cairo</v>
      </c>
    </row>
    <row r="371" spans="1:9" x14ac:dyDescent="0.25">
      <c r="A371" s="10">
        <v>42401</v>
      </c>
      <c r="B371" t="s">
        <v>1089</v>
      </c>
      <c r="C371" t="s">
        <v>1014</v>
      </c>
      <c r="D371" t="s">
        <v>1022</v>
      </c>
      <c r="E371" s="17">
        <v>1250</v>
      </c>
      <c r="F371" t="str">
        <f>VLOOKUP(Expenses[[#This Row],[Location]],Locations[[Location]:[BU]],5,0)</f>
        <v>HQ</v>
      </c>
      <c r="G371" t="str">
        <f>VLOOKUP(Expenses[[#This Row],[Department]],Departments[[Department]:[Code]],2,0)</f>
        <v>LGL</v>
      </c>
      <c r="H371" t="str">
        <f>VLOOKUP(Expenses[[#This Row],[Location]],Locations[[Location]:[BU]],3,0)</f>
        <v>G. Cairo</v>
      </c>
      <c r="I371" t="str">
        <f>VLOOKUP(Expenses[[#This Row],[Location]],Locations[[Location]:[BU]],2,0)</f>
        <v>Cairo</v>
      </c>
    </row>
    <row r="372" spans="1:9" x14ac:dyDescent="0.25">
      <c r="A372" s="10">
        <v>42401</v>
      </c>
      <c r="B372" t="s">
        <v>1087</v>
      </c>
      <c r="C372" t="s">
        <v>1014</v>
      </c>
      <c r="D372" t="s">
        <v>1022</v>
      </c>
      <c r="E372" s="17">
        <v>890.2</v>
      </c>
      <c r="F372" t="str">
        <f>VLOOKUP(Expenses[[#This Row],[Location]],Locations[[Location]:[BU]],5,0)</f>
        <v>HQ</v>
      </c>
      <c r="G372" t="str">
        <f>VLOOKUP(Expenses[[#This Row],[Department]],Departments[[Department]:[Code]],2,0)</f>
        <v>LGL</v>
      </c>
      <c r="H372" t="str">
        <f>VLOOKUP(Expenses[[#This Row],[Location]],Locations[[Location]:[BU]],3,0)</f>
        <v>G. Cairo</v>
      </c>
      <c r="I372" t="str">
        <f>VLOOKUP(Expenses[[#This Row],[Location]],Locations[[Location]:[BU]],2,0)</f>
        <v>Cairo</v>
      </c>
    </row>
    <row r="373" spans="1:9" x14ac:dyDescent="0.25">
      <c r="A373" s="10">
        <v>42401</v>
      </c>
      <c r="B373" t="s">
        <v>1086</v>
      </c>
      <c r="C373" t="s">
        <v>1014</v>
      </c>
      <c r="D373" t="s">
        <v>1032</v>
      </c>
      <c r="E373" s="17">
        <v>7906</v>
      </c>
      <c r="F373" t="str">
        <f>VLOOKUP(Expenses[[#This Row],[Location]],Locations[[Location]:[BU]],5,0)</f>
        <v>HQ</v>
      </c>
      <c r="G373" t="str">
        <f>VLOOKUP(Expenses[[#This Row],[Department]],Departments[[Department]:[Code]],2,0)</f>
        <v>ADM</v>
      </c>
      <c r="H373" t="str">
        <f>VLOOKUP(Expenses[[#This Row],[Location]],Locations[[Location]:[BU]],3,0)</f>
        <v>G. Cairo</v>
      </c>
      <c r="I373" t="str">
        <f>VLOOKUP(Expenses[[#This Row],[Location]],Locations[[Location]:[BU]],2,0)</f>
        <v>Cairo</v>
      </c>
    </row>
    <row r="374" spans="1:9" x14ac:dyDescent="0.25">
      <c r="A374" s="10">
        <v>42401</v>
      </c>
      <c r="B374" t="s">
        <v>1089</v>
      </c>
      <c r="C374" t="s">
        <v>1014</v>
      </c>
      <c r="D374" t="s">
        <v>1032</v>
      </c>
      <c r="E374" s="17">
        <v>1250</v>
      </c>
      <c r="F374" t="str">
        <f>VLOOKUP(Expenses[[#This Row],[Location]],Locations[[Location]:[BU]],5,0)</f>
        <v>HQ</v>
      </c>
      <c r="G374" t="str">
        <f>VLOOKUP(Expenses[[#This Row],[Department]],Departments[[Department]:[Code]],2,0)</f>
        <v>ADM</v>
      </c>
      <c r="H374" t="str">
        <f>VLOOKUP(Expenses[[#This Row],[Location]],Locations[[Location]:[BU]],3,0)</f>
        <v>G. Cairo</v>
      </c>
      <c r="I374" t="str">
        <f>VLOOKUP(Expenses[[#This Row],[Location]],Locations[[Location]:[BU]],2,0)</f>
        <v>Cairo</v>
      </c>
    </row>
    <row r="375" spans="1:9" x14ac:dyDescent="0.25">
      <c r="A375" s="10">
        <v>42401</v>
      </c>
      <c r="B375" t="s">
        <v>1087</v>
      </c>
      <c r="C375" t="s">
        <v>1014</v>
      </c>
      <c r="D375" t="s">
        <v>1032</v>
      </c>
      <c r="E375" s="17">
        <v>1531.8000000000002</v>
      </c>
      <c r="F375" t="str">
        <f>VLOOKUP(Expenses[[#This Row],[Location]],Locations[[Location]:[BU]],5,0)</f>
        <v>HQ</v>
      </c>
      <c r="G375" t="str">
        <f>VLOOKUP(Expenses[[#This Row],[Department]],Departments[[Department]:[Code]],2,0)</f>
        <v>ADM</v>
      </c>
      <c r="H375" t="str">
        <f>VLOOKUP(Expenses[[#This Row],[Location]],Locations[[Location]:[BU]],3,0)</f>
        <v>G. Cairo</v>
      </c>
      <c r="I375" t="str">
        <f>VLOOKUP(Expenses[[#This Row],[Location]],Locations[[Location]:[BU]],2,0)</f>
        <v>Cairo</v>
      </c>
    </row>
    <row r="376" spans="1:9" x14ac:dyDescent="0.25">
      <c r="A376" s="10">
        <v>42401</v>
      </c>
      <c r="B376" t="s">
        <v>1086</v>
      </c>
      <c r="C376" t="s">
        <v>1014</v>
      </c>
      <c r="D376" t="s">
        <v>1027</v>
      </c>
      <c r="E376" s="17">
        <v>7355</v>
      </c>
      <c r="F376" t="str">
        <f>VLOOKUP(Expenses[[#This Row],[Location]],Locations[[Location]:[BU]],5,0)</f>
        <v>HQ</v>
      </c>
      <c r="G376" t="str">
        <f>VLOOKUP(Expenses[[#This Row],[Department]],Departments[[Department]:[Code]],2,0)</f>
        <v>LOG</v>
      </c>
      <c r="H376" t="str">
        <f>VLOOKUP(Expenses[[#This Row],[Location]],Locations[[Location]:[BU]],3,0)</f>
        <v>G. Cairo</v>
      </c>
      <c r="I376" t="str">
        <f>VLOOKUP(Expenses[[#This Row],[Location]],Locations[[Location]:[BU]],2,0)</f>
        <v>Cairo</v>
      </c>
    </row>
    <row r="377" spans="1:9" x14ac:dyDescent="0.25">
      <c r="A377" s="10">
        <v>42401</v>
      </c>
      <c r="B377" t="s">
        <v>1089</v>
      </c>
      <c r="C377" t="s">
        <v>1014</v>
      </c>
      <c r="D377" t="s">
        <v>1027</v>
      </c>
      <c r="E377" s="17">
        <v>1250</v>
      </c>
      <c r="F377" t="str">
        <f>VLOOKUP(Expenses[[#This Row],[Location]],Locations[[Location]:[BU]],5,0)</f>
        <v>HQ</v>
      </c>
      <c r="G377" t="str">
        <f>VLOOKUP(Expenses[[#This Row],[Department]],Departments[[Department]:[Code]],2,0)</f>
        <v>LOG</v>
      </c>
      <c r="H377" t="str">
        <f>VLOOKUP(Expenses[[#This Row],[Location]],Locations[[Location]:[BU]],3,0)</f>
        <v>G. Cairo</v>
      </c>
      <c r="I377" t="str">
        <f>VLOOKUP(Expenses[[#This Row],[Location]],Locations[[Location]:[BU]],2,0)</f>
        <v>Cairo</v>
      </c>
    </row>
    <row r="378" spans="1:9" x14ac:dyDescent="0.25">
      <c r="A378" s="10">
        <v>42401</v>
      </c>
      <c r="B378" t="s">
        <v>1087</v>
      </c>
      <c r="C378" t="s">
        <v>1014</v>
      </c>
      <c r="D378" t="s">
        <v>1027</v>
      </c>
      <c r="E378" s="17">
        <v>1571.8000000000002</v>
      </c>
      <c r="F378" t="str">
        <f>VLOOKUP(Expenses[[#This Row],[Location]],Locations[[Location]:[BU]],5,0)</f>
        <v>HQ</v>
      </c>
      <c r="G378" t="str">
        <f>VLOOKUP(Expenses[[#This Row],[Department]],Departments[[Department]:[Code]],2,0)</f>
        <v>LOG</v>
      </c>
      <c r="H378" t="str">
        <f>VLOOKUP(Expenses[[#This Row],[Location]],Locations[[Location]:[BU]],3,0)</f>
        <v>G. Cairo</v>
      </c>
      <c r="I378" t="str">
        <f>VLOOKUP(Expenses[[#This Row],[Location]],Locations[[Location]:[BU]],2,0)</f>
        <v>Cairo</v>
      </c>
    </row>
    <row r="379" spans="1:9" x14ac:dyDescent="0.25">
      <c r="A379" s="10">
        <v>42401</v>
      </c>
      <c r="B379" t="s">
        <v>1086</v>
      </c>
      <c r="C379" t="s">
        <v>1014</v>
      </c>
      <c r="D379" t="s">
        <v>1028</v>
      </c>
      <c r="E379" s="17">
        <v>68759</v>
      </c>
      <c r="F379" t="str">
        <f>VLOOKUP(Expenses[[#This Row],[Location]],Locations[[Location]:[BU]],5,0)</f>
        <v>HQ</v>
      </c>
      <c r="G379" t="str">
        <f>VLOOKUP(Expenses[[#This Row],[Department]],Departments[[Department]:[Code]],2,0)</f>
        <v>BRD</v>
      </c>
      <c r="H379" t="str">
        <f>VLOOKUP(Expenses[[#This Row],[Location]],Locations[[Location]:[BU]],3,0)</f>
        <v>G. Cairo</v>
      </c>
      <c r="I379" t="str">
        <f>VLOOKUP(Expenses[[#This Row],[Location]],Locations[[Location]:[BU]],2,0)</f>
        <v>Cairo</v>
      </c>
    </row>
    <row r="380" spans="1:9" x14ac:dyDescent="0.25">
      <c r="A380" s="10">
        <v>42401</v>
      </c>
      <c r="B380" t="s">
        <v>1089</v>
      </c>
      <c r="C380" t="s">
        <v>1014</v>
      </c>
      <c r="D380" t="s">
        <v>1028</v>
      </c>
      <c r="E380" s="17">
        <v>1250</v>
      </c>
      <c r="F380" t="str">
        <f>VLOOKUP(Expenses[[#This Row],[Location]],Locations[[Location]:[BU]],5,0)</f>
        <v>HQ</v>
      </c>
      <c r="G380" t="str">
        <f>VLOOKUP(Expenses[[#This Row],[Department]],Departments[[Department]:[Code]],2,0)</f>
        <v>BRD</v>
      </c>
      <c r="H380" t="str">
        <f>VLOOKUP(Expenses[[#This Row],[Location]],Locations[[Location]:[BU]],3,0)</f>
        <v>G. Cairo</v>
      </c>
      <c r="I380" t="str">
        <f>VLOOKUP(Expenses[[#This Row],[Location]],Locations[[Location]:[BU]],2,0)</f>
        <v>Cairo</v>
      </c>
    </row>
    <row r="381" spans="1:9" x14ac:dyDescent="0.25">
      <c r="A381" s="10">
        <v>42401</v>
      </c>
      <c r="B381" t="s">
        <v>1087</v>
      </c>
      <c r="C381" t="s">
        <v>1014</v>
      </c>
      <c r="D381" t="s">
        <v>1028</v>
      </c>
      <c r="E381" s="17">
        <v>10954.800000000001</v>
      </c>
      <c r="F381" t="str">
        <f>VLOOKUP(Expenses[[#This Row],[Location]],Locations[[Location]:[BU]],5,0)</f>
        <v>HQ</v>
      </c>
      <c r="G381" t="str">
        <f>VLOOKUP(Expenses[[#This Row],[Department]],Departments[[Department]:[Code]],2,0)</f>
        <v>BRD</v>
      </c>
      <c r="H381" t="str">
        <f>VLOOKUP(Expenses[[#This Row],[Location]],Locations[[Location]:[BU]],3,0)</f>
        <v>G. Cairo</v>
      </c>
      <c r="I381" t="str">
        <f>VLOOKUP(Expenses[[#This Row],[Location]],Locations[[Location]:[BU]],2,0)</f>
        <v>Cairo</v>
      </c>
    </row>
    <row r="382" spans="1:9" x14ac:dyDescent="0.25">
      <c r="A382" s="10">
        <v>42401</v>
      </c>
      <c r="B382" t="s">
        <v>1086</v>
      </c>
      <c r="C382" t="s">
        <v>1014</v>
      </c>
      <c r="D382" t="s">
        <v>1030</v>
      </c>
      <c r="E382" s="17">
        <v>7246</v>
      </c>
      <c r="F382" t="str">
        <f>VLOOKUP(Expenses[[#This Row],[Location]],Locations[[Location]:[BU]],5,0)</f>
        <v>HQ</v>
      </c>
      <c r="G382" t="str">
        <f>VLOOKUP(Expenses[[#This Row],[Department]],Departments[[Department]:[Code]],2,0)</f>
        <v>AFS</v>
      </c>
      <c r="H382" t="str">
        <f>VLOOKUP(Expenses[[#This Row],[Location]],Locations[[Location]:[BU]],3,0)</f>
        <v>G. Cairo</v>
      </c>
      <c r="I382" t="str">
        <f>VLOOKUP(Expenses[[#This Row],[Location]],Locations[[Location]:[BU]],2,0)</f>
        <v>Cairo</v>
      </c>
    </row>
    <row r="383" spans="1:9" x14ac:dyDescent="0.25">
      <c r="A383" s="10">
        <v>42401</v>
      </c>
      <c r="B383" t="s">
        <v>1089</v>
      </c>
      <c r="C383" t="s">
        <v>1014</v>
      </c>
      <c r="D383" t="s">
        <v>1030</v>
      </c>
      <c r="E383" s="17">
        <v>1250</v>
      </c>
      <c r="F383" t="str">
        <f>VLOOKUP(Expenses[[#This Row],[Location]],Locations[[Location]:[BU]],5,0)</f>
        <v>HQ</v>
      </c>
      <c r="G383" t="str">
        <f>VLOOKUP(Expenses[[#This Row],[Department]],Departments[[Department]:[Code]],2,0)</f>
        <v>AFS</v>
      </c>
      <c r="H383" t="str">
        <f>VLOOKUP(Expenses[[#This Row],[Location]],Locations[[Location]:[BU]],3,0)</f>
        <v>G. Cairo</v>
      </c>
      <c r="I383" t="str">
        <f>VLOOKUP(Expenses[[#This Row],[Location]],Locations[[Location]:[BU]],2,0)</f>
        <v>Cairo</v>
      </c>
    </row>
    <row r="384" spans="1:9" x14ac:dyDescent="0.25">
      <c r="A384" s="10">
        <v>42401</v>
      </c>
      <c r="B384" t="s">
        <v>1087</v>
      </c>
      <c r="C384" t="s">
        <v>1014</v>
      </c>
      <c r="D384" t="s">
        <v>1030</v>
      </c>
      <c r="E384" s="17">
        <v>982.2</v>
      </c>
      <c r="F384" t="str">
        <f>VLOOKUP(Expenses[[#This Row],[Location]],Locations[[Location]:[BU]],5,0)</f>
        <v>HQ</v>
      </c>
      <c r="G384" t="str">
        <f>VLOOKUP(Expenses[[#This Row],[Department]],Departments[[Department]:[Code]],2,0)</f>
        <v>AFS</v>
      </c>
      <c r="H384" t="str">
        <f>VLOOKUP(Expenses[[#This Row],[Location]],Locations[[Location]:[BU]],3,0)</f>
        <v>G. Cairo</v>
      </c>
      <c r="I384" t="str">
        <f>VLOOKUP(Expenses[[#This Row],[Location]],Locations[[Location]:[BU]],2,0)</f>
        <v>Cairo</v>
      </c>
    </row>
    <row r="385" spans="1:9" x14ac:dyDescent="0.25">
      <c r="A385" s="10">
        <v>42401</v>
      </c>
      <c r="B385" t="s">
        <v>1086</v>
      </c>
      <c r="C385" t="s">
        <v>1014</v>
      </c>
      <c r="D385" t="s">
        <v>1031</v>
      </c>
      <c r="E385" s="17">
        <v>6172</v>
      </c>
      <c r="F385" t="str">
        <f>VLOOKUP(Expenses[[#This Row],[Location]],Locations[[Location]:[BU]],5,0)</f>
        <v>HQ</v>
      </c>
      <c r="G385" t="str">
        <f>VLOOKUP(Expenses[[#This Row],[Department]],Departments[[Department]:[Code]],2,0)</f>
        <v>ITC</v>
      </c>
      <c r="H385" t="str">
        <f>VLOOKUP(Expenses[[#This Row],[Location]],Locations[[Location]:[BU]],3,0)</f>
        <v>G. Cairo</v>
      </c>
      <c r="I385" t="str">
        <f>VLOOKUP(Expenses[[#This Row],[Location]],Locations[[Location]:[BU]],2,0)</f>
        <v>Cairo</v>
      </c>
    </row>
    <row r="386" spans="1:9" x14ac:dyDescent="0.25">
      <c r="A386" s="10">
        <v>42401</v>
      </c>
      <c r="B386" t="s">
        <v>1089</v>
      </c>
      <c r="C386" t="s">
        <v>1014</v>
      </c>
      <c r="D386" t="s">
        <v>1031</v>
      </c>
      <c r="E386" s="17">
        <v>1250</v>
      </c>
      <c r="F386" t="str">
        <f>VLOOKUP(Expenses[[#This Row],[Location]],Locations[[Location]:[BU]],5,0)</f>
        <v>HQ</v>
      </c>
      <c r="G386" t="str">
        <f>VLOOKUP(Expenses[[#This Row],[Department]],Departments[[Department]:[Code]],2,0)</f>
        <v>ITC</v>
      </c>
      <c r="H386" t="str">
        <f>VLOOKUP(Expenses[[#This Row],[Location]],Locations[[Location]:[BU]],3,0)</f>
        <v>G. Cairo</v>
      </c>
      <c r="I386" t="str">
        <f>VLOOKUP(Expenses[[#This Row],[Location]],Locations[[Location]:[BU]],2,0)</f>
        <v>Cairo</v>
      </c>
    </row>
    <row r="387" spans="1:9" x14ac:dyDescent="0.25">
      <c r="A387" s="10">
        <v>42401</v>
      </c>
      <c r="B387" t="s">
        <v>1087</v>
      </c>
      <c r="C387" t="s">
        <v>1014</v>
      </c>
      <c r="D387" t="s">
        <v>1031</v>
      </c>
      <c r="E387" s="17">
        <v>1454.2</v>
      </c>
      <c r="F387" t="str">
        <f>VLOOKUP(Expenses[[#This Row],[Location]],Locations[[Location]:[BU]],5,0)</f>
        <v>HQ</v>
      </c>
      <c r="G387" t="str">
        <f>VLOOKUP(Expenses[[#This Row],[Department]],Departments[[Department]:[Code]],2,0)</f>
        <v>ITC</v>
      </c>
      <c r="H387" t="str">
        <f>VLOOKUP(Expenses[[#This Row],[Location]],Locations[[Location]:[BU]],3,0)</f>
        <v>G. Cairo</v>
      </c>
      <c r="I387" t="str">
        <f>VLOOKUP(Expenses[[#This Row],[Location]],Locations[[Location]:[BU]],2,0)</f>
        <v>Cairo</v>
      </c>
    </row>
    <row r="388" spans="1:9" x14ac:dyDescent="0.25">
      <c r="A388" s="10">
        <v>42401</v>
      </c>
      <c r="B388" t="s">
        <v>1086</v>
      </c>
      <c r="C388" t="s">
        <v>1083</v>
      </c>
      <c r="D388" t="s">
        <v>1017</v>
      </c>
      <c r="E388" s="17">
        <v>2572</v>
      </c>
      <c r="F388" t="str">
        <f>VLOOKUP(Expenses[[#This Row],[Location]],Locations[[Location]:[BU]],5,0)</f>
        <v>Distribution</v>
      </c>
      <c r="G388" t="str">
        <f>VLOOKUP(Expenses[[#This Row],[Department]],Departments[[Department]:[Code]],2,0)</f>
        <v>ACC</v>
      </c>
      <c r="H388" t="str">
        <f>VLOOKUP(Expenses[[#This Row],[Location]],Locations[[Location]:[BU]],3,0)</f>
        <v>G. Cairo</v>
      </c>
      <c r="I388" t="str">
        <f>VLOOKUP(Expenses[[#This Row],[Location]],Locations[[Location]:[BU]],2,0)</f>
        <v>Cairo</v>
      </c>
    </row>
    <row r="389" spans="1:9" x14ac:dyDescent="0.25">
      <c r="A389" s="10">
        <v>42401</v>
      </c>
      <c r="B389" t="s">
        <v>1086</v>
      </c>
      <c r="C389" t="s">
        <v>1083</v>
      </c>
      <c r="D389" t="s">
        <v>1032</v>
      </c>
      <c r="E389" s="17">
        <v>3534</v>
      </c>
      <c r="F389" t="str">
        <f>VLOOKUP(Expenses[[#This Row],[Location]],Locations[[Location]:[BU]],5,0)</f>
        <v>Distribution</v>
      </c>
      <c r="G389" t="str">
        <f>VLOOKUP(Expenses[[#This Row],[Department]],Departments[[Department]:[Code]],2,0)</f>
        <v>ADM</v>
      </c>
      <c r="H389" t="str">
        <f>VLOOKUP(Expenses[[#This Row],[Location]],Locations[[Location]:[BU]],3,0)</f>
        <v>G. Cairo</v>
      </c>
      <c r="I389" t="str">
        <f>VLOOKUP(Expenses[[#This Row],[Location]],Locations[[Location]:[BU]],2,0)</f>
        <v>Cairo</v>
      </c>
    </row>
    <row r="390" spans="1:9" x14ac:dyDescent="0.25">
      <c r="A390" s="10">
        <v>42401</v>
      </c>
      <c r="B390" t="s">
        <v>1086</v>
      </c>
      <c r="C390" t="s">
        <v>1077</v>
      </c>
      <c r="D390" t="s">
        <v>1017</v>
      </c>
      <c r="E390" s="17">
        <v>3888</v>
      </c>
      <c r="F390" t="str">
        <f>VLOOKUP(Expenses[[#This Row],[Location]],Locations[[Location]:[BU]],5,0)</f>
        <v>Distribution</v>
      </c>
      <c r="G390" t="str">
        <f>VLOOKUP(Expenses[[#This Row],[Department]],Departments[[Department]:[Code]],2,0)</f>
        <v>ACC</v>
      </c>
      <c r="H390" t="str">
        <f>VLOOKUP(Expenses[[#This Row],[Location]],Locations[[Location]:[BU]],3,0)</f>
        <v>G. Cairo</v>
      </c>
      <c r="I390" t="str">
        <f>VLOOKUP(Expenses[[#This Row],[Location]],Locations[[Location]:[BU]],2,0)</f>
        <v>Giza</v>
      </c>
    </row>
    <row r="391" spans="1:9" x14ac:dyDescent="0.25">
      <c r="A391" s="10">
        <v>42401</v>
      </c>
      <c r="B391" t="s">
        <v>1086</v>
      </c>
      <c r="C391" t="s">
        <v>1077</v>
      </c>
      <c r="D391" t="s">
        <v>1032</v>
      </c>
      <c r="E391" s="17">
        <v>3648</v>
      </c>
      <c r="F391" t="str">
        <f>VLOOKUP(Expenses[[#This Row],[Location]],Locations[[Location]:[BU]],5,0)</f>
        <v>Distribution</v>
      </c>
      <c r="G391" t="str">
        <f>VLOOKUP(Expenses[[#This Row],[Department]],Departments[[Department]:[Code]],2,0)</f>
        <v>ADM</v>
      </c>
      <c r="H391" t="str">
        <f>VLOOKUP(Expenses[[#This Row],[Location]],Locations[[Location]:[BU]],3,0)</f>
        <v>G. Cairo</v>
      </c>
      <c r="I391" t="str">
        <f>VLOOKUP(Expenses[[#This Row],[Location]],Locations[[Location]:[BU]],2,0)</f>
        <v>Giza</v>
      </c>
    </row>
    <row r="392" spans="1:9" x14ac:dyDescent="0.25">
      <c r="A392" s="10">
        <v>42401</v>
      </c>
      <c r="B392" t="s">
        <v>1086</v>
      </c>
      <c r="C392" t="s">
        <v>1069</v>
      </c>
      <c r="D392" t="s">
        <v>1017</v>
      </c>
      <c r="E392" s="17">
        <v>3781</v>
      </c>
      <c r="F392" t="str">
        <f>VLOOKUP(Expenses[[#This Row],[Location]],Locations[[Location]:[BU]],5,0)</f>
        <v>Distribution</v>
      </c>
      <c r="G392" t="str">
        <f>VLOOKUP(Expenses[[#This Row],[Department]],Departments[[Department]:[Code]],2,0)</f>
        <v>ACC</v>
      </c>
      <c r="H392" t="str">
        <f>VLOOKUP(Expenses[[#This Row],[Location]],Locations[[Location]:[BU]],3,0)</f>
        <v>U. Egypt</v>
      </c>
      <c r="I392" t="str">
        <f>VLOOKUP(Expenses[[#This Row],[Location]],Locations[[Location]:[BU]],2,0)</f>
        <v>Luxor</v>
      </c>
    </row>
    <row r="393" spans="1:9" x14ac:dyDescent="0.25">
      <c r="A393" s="10">
        <v>42401</v>
      </c>
      <c r="B393" t="s">
        <v>1086</v>
      </c>
      <c r="C393" t="s">
        <v>1069</v>
      </c>
      <c r="D393" t="s">
        <v>1032</v>
      </c>
      <c r="E393" s="17">
        <v>2608</v>
      </c>
      <c r="F393" t="str">
        <f>VLOOKUP(Expenses[[#This Row],[Location]],Locations[[Location]:[BU]],5,0)</f>
        <v>Distribution</v>
      </c>
      <c r="G393" t="str">
        <f>VLOOKUP(Expenses[[#This Row],[Department]],Departments[[Department]:[Code]],2,0)</f>
        <v>ADM</v>
      </c>
      <c r="H393" t="str">
        <f>VLOOKUP(Expenses[[#This Row],[Location]],Locations[[Location]:[BU]],3,0)</f>
        <v>U. Egypt</v>
      </c>
      <c r="I393" t="str">
        <f>VLOOKUP(Expenses[[#This Row],[Location]],Locations[[Location]:[BU]],2,0)</f>
        <v>Luxor</v>
      </c>
    </row>
    <row r="394" spans="1:9" x14ac:dyDescent="0.25">
      <c r="A394" s="10">
        <v>42401</v>
      </c>
      <c r="B394" t="s">
        <v>1086</v>
      </c>
      <c r="C394" t="s">
        <v>1054</v>
      </c>
      <c r="D394" t="s">
        <v>1017</v>
      </c>
      <c r="E394" s="17">
        <v>3997</v>
      </c>
      <c r="F394" t="str">
        <f>VLOOKUP(Expenses[[#This Row],[Location]],Locations[[Location]:[BU]],5,0)</f>
        <v>Distribution</v>
      </c>
      <c r="G394" t="str">
        <f>VLOOKUP(Expenses[[#This Row],[Department]],Departments[[Department]:[Code]],2,0)</f>
        <v>ACC</v>
      </c>
      <c r="H394" t="str">
        <f>VLOOKUP(Expenses[[#This Row],[Location]],Locations[[Location]:[BU]],3,0)</f>
        <v>Delta</v>
      </c>
      <c r="I394" t="str">
        <f>VLOOKUP(Expenses[[#This Row],[Location]],Locations[[Location]:[BU]],2,0)</f>
        <v>Dakahlia</v>
      </c>
    </row>
    <row r="395" spans="1:9" x14ac:dyDescent="0.25">
      <c r="A395" s="10">
        <v>42401</v>
      </c>
      <c r="B395" t="s">
        <v>1086</v>
      </c>
      <c r="C395" t="s">
        <v>1054</v>
      </c>
      <c r="D395" t="s">
        <v>1032</v>
      </c>
      <c r="E395" s="17">
        <v>2533</v>
      </c>
      <c r="F395" t="str">
        <f>VLOOKUP(Expenses[[#This Row],[Location]],Locations[[Location]:[BU]],5,0)</f>
        <v>Distribution</v>
      </c>
      <c r="G395" t="str">
        <f>VLOOKUP(Expenses[[#This Row],[Department]],Departments[[Department]:[Code]],2,0)</f>
        <v>ADM</v>
      </c>
      <c r="H395" t="str">
        <f>VLOOKUP(Expenses[[#This Row],[Location]],Locations[[Location]:[BU]],3,0)</f>
        <v>Delta</v>
      </c>
      <c r="I395" t="str">
        <f>VLOOKUP(Expenses[[#This Row],[Location]],Locations[[Location]:[BU]],2,0)</f>
        <v>Dakahlia</v>
      </c>
    </row>
    <row r="396" spans="1:9" x14ac:dyDescent="0.25">
      <c r="A396" s="10">
        <v>42401</v>
      </c>
      <c r="B396" t="s">
        <v>1086</v>
      </c>
      <c r="C396" t="s">
        <v>1062</v>
      </c>
      <c r="D396" t="s">
        <v>1017</v>
      </c>
      <c r="E396" s="17">
        <v>3876</v>
      </c>
      <c r="F396" t="str">
        <f>VLOOKUP(Expenses[[#This Row],[Location]],Locations[[Location]:[BU]],5,0)</f>
        <v>Distribution</v>
      </c>
      <c r="G396" t="str">
        <f>VLOOKUP(Expenses[[#This Row],[Department]],Departments[[Department]:[Code]],2,0)</f>
        <v>ACC</v>
      </c>
      <c r="H396" t="str">
        <f>VLOOKUP(Expenses[[#This Row],[Location]],Locations[[Location]:[BU]],3,0)</f>
        <v>U. Egypt</v>
      </c>
      <c r="I396" t="str">
        <f>VLOOKUP(Expenses[[#This Row],[Location]],Locations[[Location]:[BU]],2,0)</f>
        <v>Menia</v>
      </c>
    </row>
    <row r="397" spans="1:9" x14ac:dyDescent="0.25">
      <c r="A397" s="10">
        <v>42401</v>
      </c>
      <c r="B397" t="s">
        <v>1086</v>
      </c>
      <c r="C397" t="s">
        <v>1062</v>
      </c>
      <c r="D397" t="s">
        <v>1032</v>
      </c>
      <c r="E397" s="17">
        <v>3987</v>
      </c>
      <c r="F397" t="str">
        <f>VLOOKUP(Expenses[[#This Row],[Location]],Locations[[Location]:[BU]],5,0)</f>
        <v>Distribution</v>
      </c>
      <c r="G397" t="str">
        <f>VLOOKUP(Expenses[[#This Row],[Department]],Departments[[Department]:[Code]],2,0)</f>
        <v>ADM</v>
      </c>
      <c r="H397" t="str">
        <f>VLOOKUP(Expenses[[#This Row],[Location]],Locations[[Location]:[BU]],3,0)</f>
        <v>U. Egypt</v>
      </c>
      <c r="I397" t="str">
        <f>VLOOKUP(Expenses[[#This Row],[Location]],Locations[[Location]:[BU]],2,0)</f>
        <v>Menia</v>
      </c>
    </row>
    <row r="398" spans="1:9" x14ac:dyDescent="0.25">
      <c r="A398" s="10">
        <v>42401</v>
      </c>
      <c r="B398" t="s">
        <v>1086</v>
      </c>
      <c r="C398" t="s">
        <v>1059</v>
      </c>
      <c r="D398" t="s">
        <v>1017</v>
      </c>
      <c r="E398" s="17">
        <v>2805</v>
      </c>
      <c r="F398" t="str">
        <f>VLOOKUP(Expenses[[#This Row],[Location]],Locations[[Location]:[BU]],5,0)</f>
        <v>Distribution</v>
      </c>
      <c r="G398" t="str">
        <f>VLOOKUP(Expenses[[#This Row],[Department]],Departments[[Department]:[Code]],2,0)</f>
        <v>ACC</v>
      </c>
      <c r="H398" t="str">
        <f>VLOOKUP(Expenses[[#This Row],[Location]],Locations[[Location]:[BU]],3,0)</f>
        <v>G. Cairo</v>
      </c>
      <c r="I398" t="str">
        <f>VLOOKUP(Expenses[[#This Row],[Location]],Locations[[Location]:[BU]],2,0)</f>
        <v>Cairo</v>
      </c>
    </row>
    <row r="399" spans="1:9" x14ac:dyDescent="0.25">
      <c r="A399" s="10">
        <v>42401</v>
      </c>
      <c r="B399" t="s">
        <v>1086</v>
      </c>
      <c r="C399" t="s">
        <v>1059</v>
      </c>
      <c r="D399" t="s">
        <v>1032</v>
      </c>
      <c r="E399" s="17">
        <v>3937</v>
      </c>
      <c r="F399" t="str">
        <f>VLOOKUP(Expenses[[#This Row],[Location]],Locations[[Location]:[BU]],5,0)</f>
        <v>Distribution</v>
      </c>
      <c r="G399" t="str">
        <f>VLOOKUP(Expenses[[#This Row],[Department]],Departments[[Department]:[Code]],2,0)</f>
        <v>ADM</v>
      </c>
      <c r="H399" t="str">
        <f>VLOOKUP(Expenses[[#This Row],[Location]],Locations[[Location]:[BU]],3,0)</f>
        <v>G. Cairo</v>
      </c>
      <c r="I399" t="str">
        <f>VLOOKUP(Expenses[[#This Row],[Location]],Locations[[Location]:[BU]],2,0)</f>
        <v>Cairo</v>
      </c>
    </row>
    <row r="400" spans="1:9" x14ac:dyDescent="0.25">
      <c r="A400" s="10">
        <v>42401</v>
      </c>
      <c r="B400" t="s">
        <v>1086</v>
      </c>
      <c r="C400" t="s">
        <v>1073</v>
      </c>
      <c r="D400" t="s">
        <v>1017</v>
      </c>
      <c r="E400" s="17">
        <v>2778</v>
      </c>
      <c r="F400" t="str">
        <f>VLOOKUP(Expenses[[#This Row],[Location]],Locations[[Location]:[BU]],5,0)</f>
        <v>Distribution</v>
      </c>
      <c r="G400" t="str">
        <f>VLOOKUP(Expenses[[#This Row],[Department]],Departments[[Department]:[Code]],2,0)</f>
        <v>ACC</v>
      </c>
      <c r="H400" t="str">
        <f>VLOOKUP(Expenses[[#This Row],[Location]],Locations[[Location]:[BU]],3,0)</f>
        <v>Delta</v>
      </c>
      <c r="I400" t="str">
        <f>VLOOKUP(Expenses[[#This Row],[Location]],Locations[[Location]:[BU]],2,0)</f>
        <v>Sharkia</v>
      </c>
    </row>
    <row r="401" spans="1:9" x14ac:dyDescent="0.25">
      <c r="A401" s="10">
        <v>42401</v>
      </c>
      <c r="B401" t="s">
        <v>1086</v>
      </c>
      <c r="C401" t="s">
        <v>1073</v>
      </c>
      <c r="D401" t="s">
        <v>1032</v>
      </c>
      <c r="E401" s="17">
        <v>3619</v>
      </c>
      <c r="F401" t="str">
        <f>VLOOKUP(Expenses[[#This Row],[Location]],Locations[[Location]:[BU]],5,0)</f>
        <v>Distribution</v>
      </c>
      <c r="G401" t="str">
        <f>VLOOKUP(Expenses[[#This Row],[Department]],Departments[[Department]:[Code]],2,0)</f>
        <v>ADM</v>
      </c>
      <c r="H401" t="str">
        <f>VLOOKUP(Expenses[[#This Row],[Location]],Locations[[Location]:[BU]],3,0)</f>
        <v>Delta</v>
      </c>
      <c r="I401" t="str">
        <f>VLOOKUP(Expenses[[#This Row],[Location]],Locations[[Location]:[BU]],2,0)</f>
        <v>Sharkia</v>
      </c>
    </row>
    <row r="402" spans="1:9" x14ac:dyDescent="0.25">
      <c r="A402" s="10">
        <v>42401</v>
      </c>
      <c r="B402" t="s">
        <v>1089</v>
      </c>
      <c r="C402" t="s">
        <v>1083</v>
      </c>
      <c r="D402" t="s">
        <v>1017</v>
      </c>
      <c r="E402" s="17">
        <v>3487</v>
      </c>
      <c r="F402" t="str">
        <f>VLOOKUP(Expenses[[#This Row],[Location]],Locations[[Location]:[BU]],5,0)</f>
        <v>Distribution</v>
      </c>
      <c r="G402" t="str">
        <f>VLOOKUP(Expenses[[#This Row],[Department]],Departments[[Department]:[Code]],2,0)</f>
        <v>ACC</v>
      </c>
      <c r="H402" t="str">
        <f>VLOOKUP(Expenses[[#This Row],[Location]],Locations[[Location]:[BU]],3,0)</f>
        <v>G. Cairo</v>
      </c>
      <c r="I402" t="str">
        <f>VLOOKUP(Expenses[[#This Row],[Location]],Locations[[Location]:[BU]],2,0)</f>
        <v>Cairo</v>
      </c>
    </row>
    <row r="403" spans="1:9" x14ac:dyDescent="0.25">
      <c r="A403" s="10">
        <v>42401</v>
      </c>
      <c r="B403" t="s">
        <v>1089</v>
      </c>
      <c r="C403" t="s">
        <v>1083</v>
      </c>
      <c r="D403" t="s">
        <v>1032</v>
      </c>
      <c r="E403" s="17">
        <v>2714</v>
      </c>
      <c r="F403" t="str">
        <f>VLOOKUP(Expenses[[#This Row],[Location]],Locations[[Location]:[BU]],5,0)</f>
        <v>Distribution</v>
      </c>
      <c r="G403" t="str">
        <f>VLOOKUP(Expenses[[#This Row],[Department]],Departments[[Department]:[Code]],2,0)</f>
        <v>ADM</v>
      </c>
      <c r="H403" t="str">
        <f>VLOOKUP(Expenses[[#This Row],[Location]],Locations[[Location]:[BU]],3,0)</f>
        <v>G. Cairo</v>
      </c>
      <c r="I403" t="str">
        <f>VLOOKUP(Expenses[[#This Row],[Location]],Locations[[Location]:[BU]],2,0)</f>
        <v>Cairo</v>
      </c>
    </row>
    <row r="404" spans="1:9" x14ac:dyDescent="0.25">
      <c r="A404" s="10">
        <v>42401</v>
      </c>
      <c r="B404" t="s">
        <v>1089</v>
      </c>
      <c r="C404" t="s">
        <v>1077</v>
      </c>
      <c r="D404" t="s">
        <v>1017</v>
      </c>
      <c r="E404" s="17">
        <v>2562</v>
      </c>
      <c r="F404" t="str">
        <f>VLOOKUP(Expenses[[#This Row],[Location]],Locations[[Location]:[BU]],5,0)</f>
        <v>Distribution</v>
      </c>
      <c r="G404" t="str">
        <f>VLOOKUP(Expenses[[#This Row],[Department]],Departments[[Department]:[Code]],2,0)</f>
        <v>ACC</v>
      </c>
      <c r="H404" t="str">
        <f>VLOOKUP(Expenses[[#This Row],[Location]],Locations[[Location]:[BU]],3,0)</f>
        <v>G. Cairo</v>
      </c>
      <c r="I404" t="str">
        <f>VLOOKUP(Expenses[[#This Row],[Location]],Locations[[Location]:[BU]],2,0)</f>
        <v>Giza</v>
      </c>
    </row>
    <row r="405" spans="1:9" x14ac:dyDescent="0.25">
      <c r="A405" s="10">
        <v>42401</v>
      </c>
      <c r="B405" t="s">
        <v>1089</v>
      </c>
      <c r="C405" t="s">
        <v>1077</v>
      </c>
      <c r="D405" t="s">
        <v>1032</v>
      </c>
      <c r="E405" s="17">
        <v>3844</v>
      </c>
      <c r="F405" t="str">
        <f>VLOOKUP(Expenses[[#This Row],[Location]],Locations[[Location]:[BU]],5,0)</f>
        <v>Distribution</v>
      </c>
      <c r="G405" t="str">
        <f>VLOOKUP(Expenses[[#This Row],[Department]],Departments[[Department]:[Code]],2,0)</f>
        <v>ADM</v>
      </c>
      <c r="H405" t="str">
        <f>VLOOKUP(Expenses[[#This Row],[Location]],Locations[[Location]:[BU]],3,0)</f>
        <v>G. Cairo</v>
      </c>
      <c r="I405" t="str">
        <f>VLOOKUP(Expenses[[#This Row],[Location]],Locations[[Location]:[BU]],2,0)</f>
        <v>Giza</v>
      </c>
    </row>
    <row r="406" spans="1:9" x14ac:dyDescent="0.25">
      <c r="A406" s="10">
        <v>42401</v>
      </c>
      <c r="B406" t="s">
        <v>1089</v>
      </c>
      <c r="C406" t="s">
        <v>1069</v>
      </c>
      <c r="D406" t="s">
        <v>1017</v>
      </c>
      <c r="E406" s="17">
        <v>4466</v>
      </c>
      <c r="F406" t="str">
        <f>VLOOKUP(Expenses[[#This Row],[Location]],Locations[[Location]:[BU]],5,0)</f>
        <v>Distribution</v>
      </c>
      <c r="G406" t="str">
        <f>VLOOKUP(Expenses[[#This Row],[Department]],Departments[[Department]:[Code]],2,0)</f>
        <v>ACC</v>
      </c>
      <c r="H406" t="str">
        <f>VLOOKUP(Expenses[[#This Row],[Location]],Locations[[Location]:[BU]],3,0)</f>
        <v>U. Egypt</v>
      </c>
      <c r="I406" t="str">
        <f>VLOOKUP(Expenses[[#This Row],[Location]],Locations[[Location]:[BU]],2,0)</f>
        <v>Luxor</v>
      </c>
    </row>
    <row r="407" spans="1:9" x14ac:dyDescent="0.25">
      <c r="A407" s="10">
        <v>42401</v>
      </c>
      <c r="B407" t="s">
        <v>1089</v>
      </c>
      <c r="C407" t="s">
        <v>1069</v>
      </c>
      <c r="D407" t="s">
        <v>1032</v>
      </c>
      <c r="E407" s="17">
        <v>2533</v>
      </c>
      <c r="F407" t="str">
        <f>VLOOKUP(Expenses[[#This Row],[Location]],Locations[[Location]:[BU]],5,0)</f>
        <v>Distribution</v>
      </c>
      <c r="G407" t="str">
        <f>VLOOKUP(Expenses[[#This Row],[Department]],Departments[[Department]:[Code]],2,0)</f>
        <v>ADM</v>
      </c>
      <c r="H407" t="str">
        <f>VLOOKUP(Expenses[[#This Row],[Location]],Locations[[Location]:[BU]],3,0)</f>
        <v>U. Egypt</v>
      </c>
      <c r="I407" t="str">
        <f>VLOOKUP(Expenses[[#This Row],[Location]],Locations[[Location]:[BU]],2,0)</f>
        <v>Luxor</v>
      </c>
    </row>
    <row r="408" spans="1:9" x14ac:dyDescent="0.25">
      <c r="A408" s="10">
        <v>42401</v>
      </c>
      <c r="B408" t="s">
        <v>1089</v>
      </c>
      <c r="C408" t="s">
        <v>1054</v>
      </c>
      <c r="D408" t="s">
        <v>1017</v>
      </c>
      <c r="E408" s="17">
        <v>3079</v>
      </c>
      <c r="F408" t="str">
        <f>VLOOKUP(Expenses[[#This Row],[Location]],Locations[[Location]:[BU]],5,0)</f>
        <v>Distribution</v>
      </c>
      <c r="G408" t="str">
        <f>VLOOKUP(Expenses[[#This Row],[Department]],Departments[[Department]:[Code]],2,0)</f>
        <v>ACC</v>
      </c>
      <c r="H408" t="str">
        <f>VLOOKUP(Expenses[[#This Row],[Location]],Locations[[Location]:[BU]],3,0)</f>
        <v>Delta</v>
      </c>
      <c r="I408" t="str">
        <f>VLOOKUP(Expenses[[#This Row],[Location]],Locations[[Location]:[BU]],2,0)</f>
        <v>Dakahlia</v>
      </c>
    </row>
    <row r="409" spans="1:9" x14ac:dyDescent="0.25">
      <c r="A409" s="10">
        <v>42401</v>
      </c>
      <c r="B409" t="s">
        <v>1089</v>
      </c>
      <c r="C409" t="s">
        <v>1054</v>
      </c>
      <c r="D409" t="s">
        <v>1032</v>
      </c>
      <c r="E409" s="17">
        <v>3890</v>
      </c>
      <c r="F409" t="str">
        <f>VLOOKUP(Expenses[[#This Row],[Location]],Locations[[Location]:[BU]],5,0)</f>
        <v>Distribution</v>
      </c>
      <c r="G409" t="str">
        <f>VLOOKUP(Expenses[[#This Row],[Department]],Departments[[Department]:[Code]],2,0)</f>
        <v>ADM</v>
      </c>
      <c r="H409" t="str">
        <f>VLOOKUP(Expenses[[#This Row],[Location]],Locations[[Location]:[BU]],3,0)</f>
        <v>Delta</v>
      </c>
      <c r="I409" t="str">
        <f>VLOOKUP(Expenses[[#This Row],[Location]],Locations[[Location]:[BU]],2,0)</f>
        <v>Dakahlia</v>
      </c>
    </row>
    <row r="410" spans="1:9" x14ac:dyDescent="0.25">
      <c r="A410" s="10">
        <v>42401</v>
      </c>
      <c r="B410" t="s">
        <v>1089</v>
      </c>
      <c r="C410" t="s">
        <v>1062</v>
      </c>
      <c r="D410" t="s">
        <v>1017</v>
      </c>
      <c r="E410" s="17">
        <v>3749</v>
      </c>
      <c r="F410" t="str">
        <f>VLOOKUP(Expenses[[#This Row],[Location]],Locations[[Location]:[BU]],5,0)</f>
        <v>Distribution</v>
      </c>
      <c r="G410" t="str">
        <f>VLOOKUP(Expenses[[#This Row],[Department]],Departments[[Department]:[Code]],2,0)</f>
        <v>ACC</v>
      </c>
      <c r="H410" t="str">
        <f>VLOOKUP(Expenses[[#This Row],[Location]],Locations[[Location]:[BU]],3,0)</f>
        <v>U. Egypt</v>
      </c>
      <c r="I410" t="str">
        <f>VLOOKUP(Expenses[[#This Row],[Location]],Locations[[Location]:[BU]],2,0)</f>
        <v>Menia</v>
      </c>
    </row>
    <row r="411" spans="1:9" x14ac:dyDescent="0.25">
      <c r="A411" s="10">
        <v>42401</v>
      </c>
      <c r="B411" t="s">
        <v>1089</v>
      </c>
      <c r="C411" t="s">
        <v>1062</v>
      </c>
      <c r="D411" t="s">
        <v>1032</v>
      </c>
      <c r="E411" s="17">
        <v>3111</v>
      </c>
      <c r="F411" t="str">
        <f>VLOOKUP(Expenses[[#This Row],[Location]],Locations[[Location]:[BU]],5,0)</f>
        <v>Distribution</v>
      </c>
      <c r="G411" t="str">
        <f>VLOOKUP(Expenses[[#This Row],[Department]],Departments[[Department]:[Code]],2,0)</f>
        <v>ADM</v>
      </c>
      <c r="H411" t="str">
        <f>VLOOKUP(Expenses[[#This Row],[Location]],Locations[[Location]:[BU]],3,0)</f>
        <v>U. Egypt</v>
      </c>
      <c r="I411" t="str">
        <f>VLOOKUP(Expenses[[#This Row],[Location]],Locations[[Location]:[BU]],2,0)</f>
        <v>Menia</v>
      </c>
    </row>
    <row r="412" spans="1:9" x14ac:dyDescent="0.25">
      <c r="A412" s="10">
        <v>42401</v>
      </c>
      <c r="B412" t="s">
        <v>1089</v>
      </c>
      <c r="C412" t="s">
        <v>1059</v>
      </c>
      <c r="D412" t="s">
        <v>1017</v>
      </c>
      <c r="E412" s="17">
        <v>4011</v>
      </c>
      <c r="F412" t="str">
        <f>VLOOKUP(Expenses[[#This Row],[Location]],Locations[[Location]:[BU]],5,0)</f>
        <v>Distribution</v>
      </c>
      <c r="G412" t="str">
        <f>VLOOKUP(Expenses[[#This Row],[Department]],Departments[[Department]:[Code]],2,0)</f>
        <v>ACC</v>
      </c>
      <c r="H412" t="str">
        <f>VLOOKUP(Expenses[[#This Row],[Location]],Locations[[Location]:[BU]],3,0)</f>
        <v>G. Cairo</v>
      </c>
      <c r="I412" t="str">
        <f>VLOOKUP(Expenses[[#This Row],[Location]],Locations[[Location]:[BU]],2,0)</f>
        <v>Cairo</v>
      </c>
    </row>
    <row r="413" spans="1:9" x14ac:dyDescent="0.25">
      <c r="A413" s="10">
        <v>42401</v>
      </c>
      <c r="B413" t="s">
        <v>1089</v>
      </c>
      <c r="C413" t="s">
        <v>1059</v>
      </c>
      <c r="D413" t="s">
        <v>1032</v>
      </c>
      <c r="E413" s="17">
        <v>3126</v>
      </c>
      <c r="F413" t="str">
        <f>VLOOKUP(Expenses[[#This Row],[Location]],Locations[[Location]:[BU]],5,0)</f>
        <v>Distribution</v>
      </c>
      <c r="G413" t="str">
        <f>VLOOKUP(Expenses[[#This Row],[Department]],Departments[[Department]:[Code]],2,0)</f>
        <v>ADM</v>
      </c>
      <c r="H413" t="str">
        <f>VLOOKUP(Expenses[[#This Row],[Location]],Locations[[Location]:[BU]],3,0)</f>
        <v>G. Cairo</v>
      </c>
      <c r="I413" t="str">
        <f>VLOOKUP(Expenses[[#This Row],[Location]],Locations[[Location]:[BU]],2,0)</f>
        <v>Cairo</v>
      </c>
    </row>
    <row r="414" spans="1:9" x14ac:dyDescent="0.25">
      <c r="A414" s="10">
        <v>42401</v>
      </c>
      <c r="B414" t="s">
        <v>1089</v>
      </c>
      <c r="C414" t="s">
        <v>1073</v>
      </c>
      <c r="D414" t="s">
        <v>1017</v>
      </c>
      <c r="E414" s="17">
        <v>3335</v>
      </c>
      <c r="F414" t="str">
        <f>VLOOKUP(Expenses[[#This Row],[Location]],Locations[[Location]:[BU]],5,0)</f>
        <v>Distribution</v>
      </c>
      <c r="G414" t="str">
        <f>VLOOKUP(Expenses[[#This Row],[Department]],Departments[[Department]:[Code]],2,0)</f>
        <v>ACC</v>
      </c>
      <c r="H414" t="str">
        <f>VLOOKUP(Expenses[[#This Row],[Location]],Locations[[Location]:[BU]],3,0)</f>
        <v>Delta</v>
      </c>
      <c r="I414" t="str">
        <f>VLOOKUP(Expenses[[#This Row],[Location]],Locations[[Location]:[BU]],2,0)</f>
        <v>Sharkia</v>
      </c>
    </row>
    <row r="415" spans="1:9" x14ac:dyDescent="0.25">
      <c r="A415" s="10">
        <v>42401</v>
      </c>
      <c r="B415" t="s">
        <v>1089</v>
      </c>
      <c r="C415" t="s">
        <v>1073</v>
      </c>
      <c r="D415" t="s">
        <v>1032</v>
      </c>
      <c r="E415" s="17">
        <v>4144</v>
      </c>
      <c r="F415" t="str">
        <f>VLOOKUP(Expenses[[#This Row],[Location]],Locations[[Location]:[BU]],5,0)</f>
        <v>Distribution</v>
      </c>
      <c r="G415" t="str">
        <f>VLOOKUP(Expenses[[#This Row],[Department]],Departments[[Department]:[Code]],2,0)</f>
        <v>ADM</v>
      </c>
      <c r="H415" t="str">
        <f>VLOOKUP(Expenses[[#This Row],[Location]],Locations[[Location]:[BU]],3,0)</f>
        <v>Delta</v>
      </c>
      <c r="I415" t="str">
        <f>VLOOKUP(Expenses[[#This Row],[Location]],Locations[[Location]:[BU]],2,0)</f>
        <v>Sharkia</v>
      </c>
    </row>
    <row r="416" spans="1:9" x14ac:dyDescent="0.25">
      <c r="A416" s="10">
        <v>42401</v>
      </c>
      <c r="B416" t="s">
        <v>1088</v>
      </c>
      <c r="C416" t="s">
        <v>1083</v>
      </c>
      <c r="D416" t="s">
        <v>1017</v>
      </c>
      <c r="E416" s="17">
        <v>3352</v>
      </c>
      <c r="F416" t="str">
        <f>VLOOKUP(Expenses[[#This Row],[Location]],Locations[[Location]:[BU]],5,0)</f>
        <v>Distribution</v>
      </c>
      <c r="G416" t="str">
        <f>VLOOKUP(Expenses[[#This Row],[Department]],Departments[[Department]:[Code]],2,0)</f>
        <v>ACC</v>
      </c>
      <c r="H416" t="str">
        <f>VLOOKUP(Expenses[[#This Row],[Location]],Locations[[Location]:[BU]],3,0)</f>
        <v>G. Cairo</v>
      </c>
      <c r="I416" t="str">
        <f>VLOOKUP(Expenses[[#This Row],[Location]],Locations[[Location]:[BU]],2,0)</f>
        <v>Cairo</v>
      </c>
    </row>
    <row r="417" spans="1:9" x14ac:dyDescent="0.25">
      <c r="A417" s="10">
        <v>42401</v>
      </c>
      <c r="B417" t="s">
        <v>1088</v>
      </c>
      <c r="C417" t="s">
        <v>1083</v>
      </c>
      <c r="D417" t="s">
        <v>1032</v>
      </c>
      <c r="E417" s="17">
        <v>4412</v>
      </c>
      <c r="F417" t="str">
        <f>VLOOKUP(Expenses[[#This Row],[Location]],Locations[[Location]:[BU]],5,0)</f>
        <v>Distribution</v>
      </c>
      <c r="G417" t="str">
        <f>VLOOKUP(Expenses[[#This Row],[Department]],Departments[[Department]:[Code]],2,0)</f>
        <v>ADM</v>
      </c>
      <c r="H417" t="str">
        <f>VLOOKUP(Expenses[[#This Row],[Location]],Locations[[Location]:[BU]],3,0)</f>
        <v>G. Cairo</v>
      </c>
      <c r="I417" t="str">
        <f>VLOOKUP(Expenses[[#This Row],[Location]],Locations[[Location]:[BU]],2,0)</f>
        <v>Cairo</v>
      </c>
    </row>
    <row r="418" spans="1:9" x14ac:dyDescent="0.25">
      <c r="A418" s="10">
        <v>42401</v>
      </c>
      <c r="B418" t="s">
        <v>1088</v>
      </c>
      <c r="C418" t="s">
        <v>1077</v>
      </c>
      <c r="D418" t="s">
        <v>1017</v>
      </c>
      <c r="E418" s="17">
        <v>3780</v>
      </c>
      <c r="F418" t="str">
        <f>VLOOKUP(Expenses[[#This Row],[Location]],Locations[[Location]:[BU]],5,0)</f>
        <v>Distribution</v>
      </c>
      <c r="G418" t="str">
        <f>VLOOKUP(Expenses[[#This Row],[Department]],Departments[[Department]:[Code]],2,0)</f>
        <v>ACC</v>
      </c>
      <c r="H418" t="str">
        <f>VLOOKUP(Expenses[[#This Row],[Location]],Locations[[Location]:[BU]],3,0)</f>
        <v>G. Cairo</v>
      </c>
      <c r="I418" t="str">
        <f>VLOOKUP(Expenses[[#This Row],[Location]],Locations[[Location]:[BU]],2,0)</f>
        <v>Giza</v>
      </c>
    </row>
    <row r="419" spans="1:9" x14ac:dyDescent="0.25">
      <c r="A419" s="10">
        <v>42401</v>
      </c>
      <c r="B419" t="s">
        <v>1088</v>
      </c>
      <c r="C419" t="s">
        <v>1077</v>
      </c>
      <c r="D419" t="s">
        <v>1032</v>
      </c>
      <c r="E419" s="17">
        <v>3013</v>
      </c>
      <c r="F419" t="str">
        <f>VLOOKUP(Expenses[[#This Row],[Location]],Locations[[Location]:[BU]],5,0)</f>
        <v>Distribution</v>
      </c>
      <c r="G419" t="str">
        <f>VLOOKUP(Expenses[[#This Row],[Department]],Departments[[Department]:[Code]],2,0)</f>
        <v>ADM</v>
      </c>
      <c r="H419" t="str">
        <f>VLOOKUP(Expenses[[#This Row],[Location]],Locations[[Location]:[BU]],3,0)</f>
        <v>G. Cairo</v>
      </c>
      <c r="I419" t="str">
        <f>VLOOKUP(Expenses[[#This Row],[Location]],Locations[[Location]:[BU]],2,0)</f>
        <v>Giza</v>
      </c>
    </row>
    <row r="420" spans="1:9" x14ac:dyDescent="0.25">
      <c r="A420" s="10">
        <v>42401</v>
      </c>
      <c r="B420" t="s">
        <v>1088</v>
      </c>
      <c r="C420" t="s">
        <v>1069</v>
      </c>
      <c r="D420" t="s">
        <v>1017</v>
      </c>
      <c r="E420" s="17">
        <v>2764</v>
      </c>
      <c r="F420" t="str">
        <f>VLOOKUP(Expenses[[#This Row],[Location]],Locations[[Location]:[BU]],5,0)</f>
        <v>Distribution</v>
      </c>
      <c r="G420" t="str">
        <f>VLOOKUP(Expenses[[#This Row],[Department]],Departments[[Department]:[Code]],2,0)</f>
        <v>ACC</v>
      </c>
      <c r="H420" t="str">
        <f>VLOOKUP(Expenses[[#This Row],[Location]],Locations[[Location]:[BU]],3,0)</f>
        <v>U. Egypt</v>
      </c>
      <c r="I420" t="str">
        <f>VLOOKUP(Expenses[[#This Row],[Location]],Locations[[Location]:[BU]],2,0)</f>
        <v>Luxor</v>
      </c>
    </row>
    <row r="421" spans="1:9" x14ac:dyDescent="0.25">
      <c r="A421" s="10">
        <v>42401</v>
      </c>
      <c r="B421" t="s">
        <v>1088</v>
      </c>
      <c r="C421" t="s">
        <v>1069</v>
      </c>
      <c r="D421" t="s">
        <v>1032</v>
      </c>
      <c r="E421" s="17">
        <v>4191</v>
      </c>
      <c r="F421" t="str">
        <f>VLOOKUP(Expenses[[#This Row],[Location]],Locations[[Location]:[BU]],5,0)</f>
        <v>Distribution</v>
      </c>
      <c r="G421" t="str">
        <f>VLOOKUP(Expenses[[#This Row],[Department]],Departments[[Department]:[Code]],2,0)</f>
        <v>ADM</v>
      </c>
      <c r="H421" t="str">
        <f>VLOOKUP(Expenses[[#This Row],[Location]],Locations[[Location]:[BU]],3,0)</f>
        <v>U. Egypt</v>
      </c>
      <c r="I421" t="str">
        <f>VLOOKUP(Expenses[[#This Row],[Location]],Locations[[Location]:[BU]],2,0)</f>
        <v>Luxor</v>
      </c>
    </row>
    <row r="422" spans="1:9" x14ac:dyDescent="0.25">
      <c r="A422" s="10">
        <v>42401</v>
      </c>
      <c r="B422" t="s">
        <v>1088</v>
      </c>
      <c r="C422" t="s">
        <v>1054</v>
      </c>
      <c r="D422" t="s">
        <v>1017</v>
      </c>
      <c r="E422" s="17">
        <v>2807</v>
      </c>
      <c r="F422" t="str">
        <f>VLOOKUP(Expenses[[#This Row],[Location]],Locations[[Location]:[BU]],5,0)</f>
        <v>Distribution</v>
      </c>
      <c r="G422" t="str">
        <f>VLOOKUP(Expenses[[#This Row],[Department]],Departments[[Department]:[Code]],2,0)</f>
        <v>ACC</v>
      </c>
      <c r="H422" t="str">
        <f>VLOOKUP(Expenses[[#This Row],[Location]],Locations[[Location]:[BU]],3,0)</f>
        <v>Delta</v>
      </c>
      <c r="I422" t="str">
        <f>VLOOKUP(Expenses[[#This Row],[Location]],Locations[[Location]:[BU]],2,0)</f>
        <v>Dakahlia</v>
      </c>
    </row>
    <row r="423" spans="1:9" x14ac:dyDescent="0.25">
      <c r="A423" s="10">
        <v>42401</v>
      </c>
      <c r="B423" t="s">
        <v>1088</v>
      </c>
      <c r="C423" t="s">
        <v>1054</v>
      </c>
      <c r="D423" t="s">
        <v>1032</v>
      </c>
      <c r="E423" s="17">
        <v>3089</v>
      </c>
      <c r="F423" t="str">
        <f>VLOOKUP(Expenses[[#This Row],[Location]],Locations[[Location]:[BU]],5,0)</f>
        <v>Distribution</v>
      </c>
      <c r="G423" t="str">
        <f>VLOOKUP(Expenses[[#This Row],[Department]],Departments[[Department]:[Code]],2,0)</f>
        <v>ADM</v>
      </c>
      <c r="H423" t="str">
        <f>VLOOKUP(Expenses[[#This Row],[Location]],Locations[[Location]:[BU]],3,0)</f>
        <v>Delta</v>
      </c>
      <c r="I423" t="str">
        <f>VLOOKUP(Expenses[[#This Row],[Location]],Locations[[Location]:[BU]],2,0)</f>
        <v>Dakahlia</v>
      </c>
    </row>
    <row r="424" spans="1:9" x14ac:dyDescent="0.25">
      <c r="A424" s="10">
        <v>42401</v>
      </c>
      <c r="B424" t="s">
        <v>1088</v>
      </c>
      <c r="C424" t="s">
        <v>1062</v>
      </c>
      <c r="D424" t="s">
        <v>1017</v>
      </c>
      <c r="E424" s="17">
        <v>3648</v>
      </c>
      <c r="F424" t="str">
        <f>VLOOKUP(Expenses[[#This Row],[Location]],Locations[[Location]:[BU]],5,0)</f>
        <v>Distribution</v>
      </c>
      <c r="G424" t="str">
        <f>VLOOKUP(Expenses[[#This Row],[Department]],Departments[[Department]:[Code]],2,0)</f>
        <v>ACC</v>
      </c>
      <c r="H424" t="str">
        <f>VLOOKUP(Expenses[[#This Row],[Location]],Locations[[Location]:[BU]],3,0)</f>
        <v>U. Egypt</v>
      </c>
      <c r="I424" t="str">
        <f>VLOOKUP(Expenses[[#This Row],[Location]],Locations[[Location]:[BU]],2,0)</f>
        <v>Menia</v>
      </c>
    </row>
    <row r="425" spans="1:9" x14ac:dyDescent="0.25">
      <c r="A425" s="10">
        <v>42401</v>
      </c>
      <c r="B425" t="s">
        <v>1088</v>
      </c>
      <c r="C425" t="s">
        <v>1062</v>
      </c>
      <c r="D425" t="s">
        <v>1032</v>
      </c>
      <c r="E425" s="17">
        <v>3156</v>
      </c>
      <c r="F425" t="str">
        <f>VLOOKUP(Expenses[[#This Row],[Location]],Locations[[Location]:[BU]],5,0)</f>
        <v>Distribution</v>
      </c>
      <c r="G425" t="str">
        <f>VLOOKUP(Expenses[[#This Row],[Department]],Departments[[Department]:[Code]],2,0)</f>
        <v>ADM</v>
      </c>
      <c r="H425" t="str">
        <f>VLOOKUP(Expenses[[#This Row],[Location]],Locations[[Location]:[BU]],3,0)</f>
        <v>U. Egypt</v>
      </c>
      <c r="I425" t="str">
        <f>VLOOKUP(Expenses[[#This Row],[Location]],Locations[[Location]:[BU]],2,0)</f>
        <v>Menia</v>
      </c>
    </row>
    <row r="426" spans="1:9" x14ac:dyDescent="0.25">
      <c r="A426" s="10">
        <v>42401</v>
      </c>
      <c r="B426" t="s">
        <v>1088</v>
      </c>
      <c r="C426" t="s">
        <v>1059</v>
      </c>
      <c r="D426" t="s">
        <v>1017</v>
      </c>
      <c r="E426" s="17">
        <v>2864</v>
      </c>
      <c r="F426" t="str">
        <f>VLOOKUP(Expenses[[#This Row],[Location]],Locations[[Location]:[BU]],5,0)</f>
        <v>Distribution</v>
      </c>
      <c r="G426" t="str">
        <f>VLOOKUP(Expenses[[#This Row],[Department]],Departments[[Department]:[Code]],2,0)</f>
        <v>ACC</v>
      </c>
      <c r="H426" t="str">
        <f>VLOOKUP(Expenses[[#This Row],[Location]],Locations[[Location]:[BU]],3,0)</f>
        <v>G. Cairo</v>
      </c>
      <c r="I426" t="str">
        <f>VLOOKUP(Expenses[[#This Row],[Location]],Locations[[Location]:[BU]],2,0)</f>
        <v>Cairo</v>
      </c>
    </row>
    <row r="427" spans="1:9" x14ac:dyDescent="0.25">
      <c r="A427" s="10">
        <v>42401</v>
      </c>
      <c r="B427" t="s">
        <v>1088</v>
      </c>
      <c r="C427" t="s">
        <v>1059</v>
      </c>
      <c r="D427" t="s">
        <v>1032</v>
      </c>
      <c r="E427" s="17">
        <v>2830</v>
      </c>
      <c r="F427" t="str">
        <f>VLOOKUP(Expenses[[#This Row],[Location]],Locations[[Location]:[BU]],5,0)</f>
        <v>Distribution</v>
      </c>
      <c r="G427" t="str">
        <f>VLOOKUP(Expenses[[#This Row],[Department]],Departments[[Department]:[Code]],2,0)</f>
        <v>ADM</v>
      </c>
      <c r="H427" t="str">
        <f>VLOOKUP(Expenses[[#This Row],[Location]],Locations[[Location]:[BU]],3,0)</f>
        <v>G. Cairo</v>
      </c>
      <c r="I427" t="str">
        <f>VLOOKUP(Expenses[[#This Row],[Location]],Locations[[Location]:[BU]],2,0)</f>
        <v>Cairo</v>
      </c>
    </row>
    <row r="428" spans="1:9" x14ac:dyDescent="0.25">
      <c r="A428" s="10">
        <v>42401</v>
      </c>
      <c r="B428" t="s">
        <v>1088</v>
      </c>
      <c r="C428" t="s">
        <v>1073</v>
      </c>
      <c r="D428" t="s">
        <v>1017</v>
      </c>
      <c r="E428" s="17">
        <v>3658</v>
      </c>
      <c r="F428" t="str">
        <f>VLOOKUP(Expenses[[#This Row],[Location]],Locations[[Location]:[BU]],5,0)</f>
        <v>Distribution</v>
      </c>
      <c r="G428" t="str">
        <f>VLOOKUP(Expenses[[#This Row],[Department]],Departments[[Department]:[Code]],2,0)</f>
        <v>ACC</v>
      </c>
      <c r="H428" t="str">
        <f>VLOOKUP(Expenses[[#This Row],[Location]],Locations[[Location]:[BU]],3,0)</f>
        <v>Delta</v>
      </c>
      <c r="I428" t="str">
        <f>VLOOKUP(Expenses[[#This Row],[Location]],Locations[[Location]:[BU]],2,0)</f>
        <v>Sharkia</v>
      </c>
    </row>
    <row r="429" spans="1:9" x14ac:dyDescent="0.25">
      <c r="A429" s="10">
        <v>42401</v>
      </c>
      <c r="B429" t="s">
        <v>1088</v>
      </c>
      <c r="C429" t="s">
        <v>1073</v>
      </c>
      <c r="D429" t="s">
        <v>1032</v>
      </c>
      <c r="E429" s="17">
        <v>4025</v>
      </c>
      <c r="F429" t="str">
        <f>VLOOKUP(Expenses[[#This Row],[Location]],Locations[[Location]:[BU]],5,0)</f>
        <v>Distribution</v>
      </c>
      <c r="G429" t="str">
        <f>VLOOKUP(Expenses[[#This Row],[Department]],Departments[[Department]:[Code]],2,0)</f>
        <v>ADM</v>
      </c>
      <c r="H429" t="str">
        <f>VLOOKUP(Expenses[[#This Row],[Location]],Locations[[Location]:[BU]],3,0)</f>
        <v>Delta</v>
      </c>
      <c r="I429" t="str">
        <f>VLOOKUP(Expenses[[#This Row],[Location]],Locations[[Location]:[BU]],2,0)</f>
        <v>Sharkia</v>
      </c>
    </row>
    <row r="430" spans="1:9" x14ac:dyDescent="0.25">
      <c r="A430" s="10">
        <v>42401</v>
      </c>
      <c r="B430" t="s">
        <v>1090</v>
      </c>
      <c r="C430" t="s">
        <v>1083</v>
      </c>
      <c r="D430" t="s">
        <v>1017</v>
      </c>
      <c r="E430" s="17">
        <v>3949</v>
      </c>
      <c r="F430" t="str">
        <f>VLOOKUP(Expenses[[#This Row],[Location]],Locations[[Location]:[BU]],5,0)</f>
        <v>Distribution</v>
      </c>
      <c r="G430" t="str">
        <f>VLOOKUP(Expenses[[#This Row],[Department]],Departments[[Department]:[Code]],2,0)</f>
        <v>ACC</v>
      </c>
      <c r="H430" t="str">
        <f>VLOOKUP(Expenses[[#This Row],[Location]],Locations[[Location]:[BU]],3,0)</f>
        <v>G. Cairo</v>
      </c>
      <c r="I430" t="str">
        <f>VLOOKUP(Expenses[[#This Row],[Location]],Locations[[Location]:[BU]],2,0)</f>
        <v>Cairo</v>
      </c>
    </row>
    <row r="431" spans="1:9" x14ac:dyDescent="0.25">
      <c r="A431" s="10">
        <v>42401</v>
      </c>
      <c r="B431" t="s">
        <v>1090</v>
      </c>
      <c r="C431" t="s">
        <v>1083</v>
      </c>
      <c r="D431" t="s">
        <v>1032</v>
      </c>
      <c r="E431" s="17">
        <v>2831</v>
      </c>
      <c r="F431" t="str">
        <f>VLOOKUP(Expenses[[#This Row],[Location]],Locations[[Location]:[BU]],5,0)</f>
        <v>Distribution</v>
      </c>
      <c r="G431" t="str">
        <f>VLOOKUP(Expenses[[#This Row],[Department]],Departments[[Department]:[Code]],2,0)</f>
        <v>ADM</v>
      </c>
      <c r="H431" t="str">
        <f>VLOOKUP(Expenses[[#This Row],[Location]],Locations[[Location]:[BU]],3,0)</f>
        <v>G. Cairo</v>
      </c>
      <c r="I431" t="str">
        <f>VLOOKUP(Expenses[[#This Row],[Location]],Locations[[Location]:[BU]],2,0)</f>
        <v>Cairo</v>
      </c>
    </row>
    <row r="432" spans="1:9" x14ac:dyDescent="0.25">
      <c r="A432" s="10">
        <v>42401</v>
      </c>
      <c r="B432" t="s">
        <v>1090</v>
      </c>
      <c r="C432" t="s">
        <v>1077</v>
      </c>
      <c r="D432" t="s">
        <v>1017</v>
      </c>
      <c r="E432" s="17">
        <v>4447</v>
      </c>
      <c r="F432" t="str">
        <f>VLOOKUP(Expenses[[#This Row],[Location]],Locations[[Location]:[BU]],5,0)</f>
        <v>Distribution</v>
      </c>
      <c r="G432" t="str">
        <f>VLOOKUP(Expenses[[#This Row],[Department]],Departments[[Department]:[Code]],2,0)</f>
        <v>ACC</v>
      </c>
      <c r="H432" t="str">
        <f>VLOOKUP(Expenses[[#This Row],[Location]],Locations[[Location]:[BU]],3,0)</f>
        <v>G. Cairo</v>
      </c>
      <c r="I432" t="str">
        <f>VLOOKUP(Expenses[[#This Row],[Location]],Locations[[Location]:[BU]],2,0)</f>
        <v>Giza</v>
      </c>
    </row>
    <row r="433" spans="1:9" x14ac:dyDescent="0.25">
      <c r="A433" s="10">
        <v>42401</v>
      </c>
      <c r="B433" t="s">
        <v>1090</v>
      </c>
      <c r="C433" t="s">
        <v>1077</v>
      </c>
      <c r="D433" t="s">
        <v>1032</v>
      </c>
      <c r="E433" s="17">
        <v>2514</v>
      </c>
      <c r="F433" t="str">
        <f>VLOOKUP(Expenses[[#This Row],[Location]],Locations[[Location]:[BU]],5,0)</f>
        <v>Distribution</v>
      </c>
      <c r="G433" t="str">
        <f>VLOOKUP(Expenses[[#This Row],[Department]],Departments[[Department]:[Code]],2,0)</f>
        <v>ADM</v>
      </c>
      <c r="H433" t="str">
        <f>VLOOKUP(Expenses[[#This Row],[Location]],Locations[[Location]:[BU]],3,0)</f>
        <v>G. Cairo</v>
      </c>
      <c r="I433" t="str">
        <f>VLOOKUP(Expenses[[#This Row],[Location]],Locations[[Location]:[BU]],2,0)</f>
        <v>Giza</v>
      </c>
    </row>
    <row r="434" spans="1:9" x14ac:dyDescent="0.25">
      <c r="A434" s="10">
        <v>42401</v>
      </c>
      <c r="B434" t="s">
        <v>1090</v>
      </c>
      <c r="C434" t="s">
        <v>1069</v>
      </c>
      <c r="D434" t="s">
        <v>1017</v>
      </c>
      <c r="E434" s="17">
        <v>2780</v>
      </c>
      <c r="F434" t="str">
        <f>VLOOKUP(Expenses[[#This Row],[Location]],Locations[[Location]:[BU]],5,0)</f>
        <v>Distribution</v>
      </c>
      <c r="G434" t="str">
        <f>VLOOKUP(Expenses[[#This Row],[Department]],Departments[[Department]:[Code]],2,0)</f>
        <v>ACC</v>
      </c>
      <c r="H434" t="str">
        <f>VLOOKUP(Expenses[[#This Row],[Location]],Locations[[Location]:[BU]],3,0)</f>
        <v>U. Egypt</v>
      </c>
      <c r="I434" t="str">
        <f>VLOOKUP(Expenses[[#This Row],[Location]],Locations[[Location]:[BU]],2,0)</f>
        <v>Luxor</v>
      </c>
    </row>
    <row r="435" spans="1:9" x14ac:dyDescent="0.25">
      <c r="A435" s="10">
        <v>42401</v>
      </c>
      <c r="B435" t="s">
        <v>1090</v>
      </c>
      <c r="C435" t="s">
        <v>1069</v>
      </c>
      <c r="D435" t="s">
        <v>1032</v>
      </c>
      <c r="E435" s="17">
        <v>2994</v>
      </c>
      <c r="F435" t="str">
        <f>VLOOKUP(Expenses[[#This Row],[Location]],Locations[[Location]:[BU]],5,0)</f>
        <v>Distribution</v>
      </c>
      <c r="G435" t="str">
        <f>VLOOKUP(Expenses[[#This Row],[Department]],Departments[[Department]:[Code]],2,0)</f>
        <v>ADM</v>
      </c>
      <c r="H435" t="str">
        <f>VLOOKUP(Expenses[[#This Row],[Location]],Locations[[Location]:[BU]],3,0)</f>
        <v>U. Egypt</v>
      </c>
      <c r="I435" t="str">
        <f>VLOOKUP(Expenses[[#This Row],[Location]],Locations[[Location]:[BU]],2,0)</f>
        <v>Luxor</v>
      </c>
    </row>
    <row r="436" spans="1:9" x14ac:dyDescent="0.25">
      <c r="A436" s="10">
        <v>42401</v>
      </c>
      <c r="B436" t="s">
        <v>1090</v>
      </c>
      <c r="C436" t="s">
        <v>1054</v>
      </c>
      <c r="D436" t="s">
        <v>1017</v>
      </c>
      <c r="E436" s="17">
        <v>2889</v>
      </c>
      <c r="F436" t="str">
        <f>VLOOKUP(Expenses[[#This Row],[Location]],Locations[[Location]:[BU]],5,0)</f>
        <v>Distribution</v>
      </c>
      <c r="G436" t="str">
        <f>VLOOKUP(Expenses[[#This Row],[Department]],Departments[[Department]:[Code]],2,0)</f>
        <v>ACC</v>
      </c>
      <c r="H436" t="str">
        <f>VLOOKUP(Expenses[[#This Row],[Location]],Locations[[Location]:[BU]],3,0)</f>
        <v>Delta</v>
      </c>
      <c r="I436" t="str">
        <f>VLOOKUP(Expenses[[#This Row],[Location]],Locations[[Location]:[BU]],2,0)</f>
        <v>Dakahlia</v>
      </c>
    </row>
    <row r="437" spans="1:9" x14ac:dyDescent="0.25">
      <c r="A437" s="10">
        <v>42401</v>
      </c>
      <c r="B437" t="s">
        <v>1090</v>
      </c>
      <c r="C437" t="s">
        <v>1054</v>
      </c>
      <c r="D437" t="s">
        <v>1032</v>
      </c>
      <c r="E437" s="17">
        <v>3484</v>
      </c>
      <c r="F437" t="str">
        <f>VLOOKUP(Expenses[[#This Row],[Location]],Locations[[Location]:[BU]],5,0)</f>
        <v>Distribution</v>
      </c>
      <c r="G437" t="str">
        <f>VLOOKUP(Expenses[[#This Row],[Department]],Departments[[Department]:[Code]],2,0)</f>
        <v>ADM</v>
      </c>
      <c r="H437" t="str">
        <f>VLOOKUP(Expenses[[#This Row],[Location]],Locations[[Location]:[BU]],3,0)</f>
        <v>Delta</v>
      </c>
      <c r="I437" t="str">
        <f>VLOOKUP(Expenses[[#This Row],[Location]],Locations[[Location]:[BU]],2,0)</f>
        <v>Dakahlia</v>
      </c>
    </row>
    <row r="438" spans="1:9" x14ac:dyDescent="0.25">
      <c r="A438" s="10">
        <v>42401</v>
      </c>
      <c r="B438" t="s">
        <v>1090</v>
      </c>
      <c r="C438" t="s">
        <v>1062</v>
      </c>
      <c r="D438" t="s">
        <v>1017</v>
      </c>
      <c r="E438" s="17">
        <v>3982</v>
      </c>
      <c r="F438" t="str">
        <f>VLOOKUP(Expenses[[#This Row],[Location]],Locations[[Location]:[BU]],5,0)</f>
        <v>Distribution</v>
      </c>
      <c r="G438" t="str">
        <f>VLOOKUP(Expenses[[#This Row],[Department]],Departments[[Department]:[Code]],2,0)</f>
        <v>ACC</v>
      </c>
      <c r="H438" t="str">
        <f>VLOOKUP(Expenses[[#This Row],[Location]],Locations[[Location]:[BU]],3,0)</f>
        <v>U. Egypt</v>
      </c>
      <c r="I438" t="str">
        <f>VLOOKUP(Expenses[[#This Row],[Location]],Locations[[Location]:[BU]],2,0)</f>
        <v>Menia</v>
      </c>
    </row>
    <row r="439" spans="1:9" x14ac:dyDescent="0.25">
      <c r="A439" s="10">
        <v>42401</v>
      </c>
      <c r="B439" t="s">
        <v>1090</v>
      </c>
      <c r="C439" t="s">
        <v>1062</v>
      </c>
      <c r="D439" t="s">
        <v>1032</v>
      </c>
      <c r="E439" s="17">
        <v>4239</v>
      </c>
      <c r="F439" t="str">
        <f>VLOOKUP(Expenses[[#This Row],[Location]],Locations[[Location]:[BU]],5,0)</f>
        <v>Distribution</v>
      </c>
      <c r="G439" t="str">
        <f>VLOOKUP(Expenses[[#This Row],[Department]],Departments[[Department]:[Code]],2,0)</f>
        <v>ADM</v>
      </c>
      <c r="H439" t="str">
        <f>VLOOKUP(Expenses[[#This Row],[Location]],Locations[[Location]:[BU]],3,0)</f>
        <v>U. Egypt</v>
      </c>
      <c r="I439" t="str">
        <f>VLOOKUP(Expenses[[#This Row],[Location]],Locations[[Location]:[BU]],2,0)</f>
        <v>Menia</v>
      </c>
    </row>
    <row r="440" spans="1:9" x14ac:dyDescent="0.25">
      <c r="A440" s="10">
        <v>42401</v>
      </c>
      <c r="B440" t="s">
        <v>1090</v>
      </c>
      <c r="C440" t="s">
        <v>1059</v>
      </c>
      <c r="D440" t="s">
        <v>1017</v>
      </c>
      <c r="E440" s="17">
        <v>3766</v>
      </c>
      <c r="F440" t="str">
        <f>VLOOKUP(Expenses[[#This Row],[Location]],Locations[[Location]:[BU]],5,0)</f>
        <v>Distribution</v>
      </c>
      <c r="G440" t="str">
        <f>VLOOKUP(Expenses[[#This Row],[Department]],Departments[[Department]:[Code]],2,0)</f>
        <v>ACC</v>
      </c>
      <c r="H440" t="str">
        <f>VLOOKUP(Expenses[[#This Row],[Location]],Locations[[Location]:[BU]],3,0)</f>
        <v>G. Cairo</v>
      </c>
      <c r="I440" t="str">
        <f>VLOOKUP(Expenses[[#This Row],[Location]],Locations[[Location]:[BU]],2,0)</f>
        <v>Cairo</v>
      </c>
    </row>
    <row r="441" spans="1:9" x14ac:dyDescent="0.25">
      <c r="A441" s="10">
        <v>42401</v>
      </c>
      <c r="B441" t="s">
        <v>1090</v>
      </c>
      <c r="C441" t="s">
        <v>1059</v>
      </c>
      <c r="D441" t="s">
        <v>1032</v>
      </c>
      <c r="E441" s="17">
        <v>2997</v>
      </c>
      <c r="F441" t="str">
        <f>VLOOKUP(Expenses[[#This Row],[Location]],Locations[[Location]:[BU]],5,0)</f>
        <v>Distribution</v>
      </c>
      <c r="G441" t="str">
        <f>VLOOKUP(Expenses[[#This Row],[Department]],Departments[[Department]:[Code]],2,0)</f>
        <v>ADM</v>
      </c>
      <c r="H441" t="str">
        <f>VLOOKUP(Expenses[[#This Row],[Location]],Locations[[Location]:[BU]],3,0)</f>
        <v>G. Cairo</v>
      </c>
      <c r="I441" t="str">
        <f>VLOOKUP(Expenses[[#This Row],[Location]],Locations[[Location]:[BU]],2,0)</f>
        <v>Cairo</v>
      </c>
    </row>
    <row r="442" spans="1:9" x14ac:dyDescent="0.25">
      <c r="A442" s="10">
        <v>42401</v>
      </c>
      <c r="B442" t="s">
        <v>1090</v>
      </c>
      <c r="C442" t="s">
        <v>1073</v>
      </c>
      <c r="D442" t="s">
        <v>1017</v>
      </c>
      <c r="E442" s="17">
        <v>3054</v>
      </c>
      <c r="F442" t="str">
        <f>VLOOKUP(Expenses[[#This Row],[Location]],Locations[[Location]:[BU]],5,0)</f>
        <v>Distribution</v>
      </c>
      <c r="G442" t="str">
        <f>VLOOKUP(Expenses[[#This Row],[Department]],Departments[[Department]:[Code]],2,0)</f>
        <v>ACC</v>
      </c>
      <c r="H442" t="str">
        <f>VLOOKUP(Expenses[[#This Row],[Location]],Locations[[Location]:[BU]],3,0)</f>
        <v>Delta</v>
      </c>
      <c r="I442" t="str">
        <f>VLOOKUP(Expenses[[#This Row],[Location]],Locations[[Location]:[BU]],2,0)</f>
        <v>Sharkia</v>
      </c>
    </row>
    <row r="443" spans="1:9" x14ac:dyDescent="0.25">
      <c r="A443" s="10">
        <v>42401</v>
      </c>
      <c r="B443" t="s">
        <v>1090</v>
      </c>
      <c r="C443" t="s">
        <v>1073</v>
      </c>
      <c r="D443" t="s">
        <v>1032</v>
      </c>
      <c r="E443" s="17">
        <v>3450</v>
      </c>
      <c r="F443" t="str">
        <f>VLOOKUP(Expenses[[#This Row],[Location]],Locations[[Location]:[BU]],5,0)</f>
        <v>Distribution</v>
      </c>
      <c r="G443" t="str">
        <f>VLOOKUP(Expenses[[#This Row],[Department]],Departments[[Department]:[Code]],2,0)</f>
        <v>ADM</v>
      </c>
      <c r="H443" t="str">
        <f>VLOOKUP(Expenses[[#This Row],[Location]],Locations[[Location]:[BU]],3,0)</f>
        <v>Delta</v>
      </c>
      <c r="I443" t="str">
        <f>VLOOKUP(Expenses[[#This Row],[Location]],Locations[[Location]:[BU]],2,0)</f>
        <v>Sharkia</v>
      </c>
    </row>
    <row r="444" spans="1:9" x14ac:dyDescent="0.25">
      <c r="A444" s="10">
        <v>42401</v>
      </c>
      <c r="B444" t="s">
        <v>1091</v>
      </c>
      <c r="C444" t="s">
        <v>1083</v>
      </c>
      <c r="D444" t="s">
        <v>1017</v>
      </c>
      <c r="E444" s="17">
        <v>4418</v>
      </c>
      <c r="F444" t="str">
        <f>VLOOKUP(Expenses[[#This Row],[Location]],Locations[[Location]:[BU]],5,0)</f>
        <v>Distribution</v>
      </c>
      <c r="G444" t="str">
        <f>VLOOKUP(Expenses[[#This Row],[Department]],Departments[[Department]:[Code]],2,0)</f>
        <v>ACC</v>
      </c>
      <c r="H444" t="str">
        <f>VLOOKUP(Expenses[[#This Row],[Location]],Locations[[Location]:[BU]],3,0)</f>
        <v>G. Cairo</v>
      </c>
      <c r="I444" t="str">
        <f>VLOOKUP(Expenses[[#This Row],[Location]],Locations[[Location]:[BU]],2,0)</f>
        <v>Cairo</v>
      </c>
    </row>
    <row r="445" spans="1:9" x14ac:dyDescent="0.25">
      <c r="A445" s="10">
        <v>42401</v>
      </c>
      <c r="B445" t="s">
        <v>1091</v>
      </c>
      <c r="C445" t="s">
        <v>1083</v>
      </c>
      <c r="D445" t="s">
        <v>1032</v>
      </c>
      <c r="E445" s="17">
        <v>2839</v>
      </c>
      <c r="F445" t="str">
        <f>VLOOKUP(Expenses[[#This Row],[Location]],Locations[[Location]:[BU]],5,0)</f>
        <v>Distribution</v>
      </c>
      <c r="G445" t="str">
        <f>VLOOKUP(Expenses[[#This Row],[Department]],Departments[[Department]:[Code]],2,0)</f>
        <v>ADM</v>
      </c>
      <c r="H445" t="str">
        <f>VLOOKUP(Expenses[[#This Row],[Location]],Locations[[Location]:[BU]],3,0)</f>
        <v>G. Cairo</v>
      </c>
      <c r="I445" t="str">
        <f>VLOOKUP(Expenses[[#This Row],[Location]],Locations[[Location]:[BU]],2,0)</f>
        <v>Cairo</v>
      </c>
    </row>
    <row r="446" spans="1:9" x14ac:dyDescent="0.25">
      <c r="A446" s="10">
        <v>42401</v>
      </c>
      <c r="B446" t="s">
        <v>1091</v>
      </c>
      <c r="C446" t="s">
        <v>1077</v>
      </c>
      <c r="D446" t="s">
        <v>1017</v>
      </c>
      <c r="E446" s="17">
        <v>3736</v>
      </c>
      <c r="F446" t="str">
        <f>VLOOKUP(Expenses[[#This Row],[Location]],Locations[[Location]:[BU]],5,0)</f>
        <v>Distribution</v>
      </c>
      <c r="G446" t="str">
        <f>VLOOKUP(Expenses[[#This Row],[Department]],Departments[[Department]:[Code]],2,0)</f>
        <v>ACC</v>
      </c>
      <c r="H446" t="str">
        <f>VLOOKUP(Expenses[[#This Row],[Location]],Locations[[Location]:[BU]],3,0)</f>
        <v>G. Cairo</v>
      </c>
      <c r="I446" t="str">
        <f>VLOOKUP(Expenses[[#This Row],[Location]],Locations[[Location]:[BU]],2,0)</f>
        <v>Giza</v>
      </c>
    </row>
    <row r="447" spans="1:9" x14ac:dyDescent="0.25">
      <c r="A447" s="10">
        <v>42401</v>
      </c>
      <c r="B447" t="s">
        <v>1091</v>
      </c>
      <c r="C447" t="s">
        <v>1077</v>
      </c>
      <c r="D447" t="s">
        <v>1032</v>
      </c>
      <c r="E447" s="17">
        <v>4026</v>
      </c>
      <c r="F447" t="str">
        <f>VLOOKUP(Expenses[[#This Row],[Location]],Locations[[Location]:[BU]],5,0)</f>
        <v>Distribution</v>
      </c>
      <c r="G447" t="str">
        <f>VLOOKUP(Expenses[[#This Row],[Department]],Departments[[Department]:[Code]],2,0)</f>
        <v>ADM</v>
      </c>
      <c r="H447" t="str">
        <f>VLOOKUP(Expenses[[#This Row],[Location]],Locations[[Location]:[BU]],3,0)</f>
        <v>G. Cairo</v>
      </c>
      <c r="I447" t="str">
        <f>VLOOKUP(Expenses[[#This Row],[Location]],Locations[[Location]:[BU]],2,0)</f>
        <v>Giza</v>
      </c>
    </row>
    <row r="448" spans="1:9" x14ac:dyDescent="0.25">
      <c r="A448" s="10">
        <v>42401</v>
      </c>
      <c r="B448" t="s">
        <v>1091</v>
      </c>
      <c r="C448" t="s">
        <v>1069</v>
      </c>
      <c r="D448" t="s">
        <v>1017</v>
      </c>
      <c r="E448" s="17">
        <v>3735</v>
      </c>
      <c r="F448" t="str">
        <f>VLOOKUP(Expenses[[#This Row],[Location]],Locations[[Location]:[BU]],5,0)</f>
        <v>Distribution</v>
      </c>
      <c r="G448" t="str">
        <f>VLOOKUP(Expenses[[#This Row],[Department]],Departments[[Department]:[Code]],2,0)</f>
        <v>ACC</v>
      </c>
      <c r="H448" t="str">
        <f>VLOOKUP(Expenses[[#This Row],[Location]],Locations[[Location]:[BU]],3,0)</f>
        <v>U. Egypt</v>
      </c>
      <c r="I448" t="str">
        <f>VLOOKUP(Expenses[[#This Row],[Location]],Locations[[Location]:[BU]],2,0)</f>
        <v>Luxor</v>
      </c>
    </row>
    <row r="449" spans="1:9" x14ac:dyDescent="0.25">
      <c r="A449" s="10">
        <v>42401</v>
      </c>
      <c r="B449" t="s">
        <v>1091</v>
      </c>
      <c r="C449" t="s">
        <v>1069</v>
      </c>
      <c r="D449" t="s">
        <v>1032</v>
      </c>
      <c r="E449" s="17">
        <v>3888</v>
      </c>
      <c r="F449" t="str">
        <f>VLOOKUP(Expenses[[#This Row],[Location]],Locations[[Location]:[BU]],5,0)</f>
        <v>Distribution</v>
      </c>
      <c r="G449" t="str">
        <f>VLOOKUP(Expenses[[#This Row],[Department]],Departments[[Department]:[Code]],2,0)</f>
        <v>ADM</v>
      </c>
      <c r="H449" t="str">
        <f>VLOOKUP(Expenses[[#This Row],[Location]],Locations[[Location]:[BU]],3,0)</f>
        <v>U. Egypt</v>
      </c>
      <c r="I449" t="str">
        <f>VLOOKUP(Expenses[[#This Row],[Location]],Locations[[Location]:[BU]],2,0)</f>
        <v>Luxor</v>
      </c>
    </row>
    <row r="450" spans="1:9" x14ac:dyDescent="0.25">
      <c r="A450" s="10">
        <v>42401</v>
      </c>
      <c r="B450" t="s">
        <v>1091</v>
      </c>
      <c r="C450" t="s">
        <v>1054</v>
      </c>
      <c r="D450" t="s">
        <v>1017</v>
      </c>
      <c r="E450" s="17">
        <v>3111</v>
      </c>
      <c r="F450" t="str">
        <f>VLOOKUP(Expenses[[#This Row],[Location]],Locations[[Location]:[BU]],5,0)</f>
        <v>Distribution</v>
      </c>
      <c r="G450" t="str">
        <f>VLOOKUP(Expenses[[#This Row],[Department]],Departments[[Department]:[Code]],2,0)</f>
        <v>ACC</v>
      </c>
      <c r="H450" t="str">
        <f>VLOOKUP(Expenses[[#This Row],[Location]],Locations[[Location]:[BU]],3,0)</f>
        <v>Delta</v>
      </c>
      <c r="I450" t="str">
        <f>VLOOKUP(Expenses[[#This Row],[Location]],Locations[[Location]:[BU]],2,0)</f>
        <v>Dakahlia</v>
      </c>
    </row>
    <row r="451" spans="1:9" x14ac:dyDescent="0.25">
      <c r="A451" s="10">
        <v>42401</v>
      </c>
      <c r="B451" t="s">
        <v>1091</v>
      </c>
      <c r="C451" t="s">
        <v>1054</v>
      </c>
      <c r="D451" t="s">
        <v>1032</v>
      </c>
      <c r="E451" s="17">
        <v>2577</v>
      </c>
      <c r="F451" t="str">
        <f>VLOOKUP(Expenses[[#This Row],[Location]],Locations[[Location]:[BU]],5,0)</f>
        <v>Distribution</v>
      </c>
      <c r="G451" t="str">
        <f>VLOOKUP(Expenses[[#This Row],[Department]],Departments[[Department]:[Code]],2,0)</f>
        <v>ADM</v>
      </c>
      <c r="H451" t="str">
        <f>VLOOKUP(Expenses[[#This Row],[Location]],Locations[[Location]:[BU]],3,0)</f>
        <v>Delta</v>
      </c>
      <c r="I451" t="str">
        <f>VLOOKUP(Expenses[[#This Row],[Location]],Locations[[Location]:[BU]],2,0)</f>
        <v>Dakahlia</v>
      </c>
    </row>
    <row r="452" spans="1:9" x14ac:dyDescent="0.25">
      <c r="A452" s="10">
        <v>42401</v>
      </c>
      <c r="B452" t="s">
        <v>1091</v>
      </c>
      <c r="C452" t="s">
        <v>1062</v>
      </c>
      <c r="D452" t="s">
        <v>1017</v>
      </c>
      <c r="E452" s="17">
        <v>4227</v>
      </c>
      <c r="F452" t="str">
        <f>VLOOKUP(Expenses[[#This Row],[Location]],Locations[[Location]:[BU]],5,0)</f>
        <v>Distribution</v>
      </c>
      <c r="G452" t="str">
        <f>VLOOKUP(Expenses[[#This Row],[Department]],Departments[[Department]:[Code]],2,0)</f>
        <v>ACC</v>
      </c>
      <c r="H452" t="str">
        <f>VLOOKUP(Expenses[[#This Row],[Location]],Locations[[Location]:[BU]],3,0)</f>
        <v>U. Egypt</v>
      </c>
      <c r="I452" t="str">
        <f>VLOOKUP(Expenses[[#This Row],[Location]],Locations[[Location]:[BU]],2,0)</f>
        <v>Menia</v>
      </c>
    </row>
    <row r="453" spans="1:9" x14ac:dyDescent="0.25">
      <c r="A453" s="10">
        <v>42401</v>
      </c>
      <c r="B453" t="s">
        <v>1091</v>
      </c>
      <c r="C453" t="s">
        <v>1062</v>
      </c>
      <c r="D453" t="s">
        <v>1032</v>
      </c>
      <c r="E453" s="17">
        <v>3039</v>
      </c>
      <c r="F453" t="str">
        <f>VLOOKUP(Expenses[[#This Row],[Location]],Locations[[Location]:[BU]],5,0)</f>
        <v>Distribution</v>
      </c>
      <c r="G453" t="str">
        <f>VLOOKUP(Expenses[[#This Row],[Department]],Departments[[Department]:[Code]],2,0)</f>
        <v>ADM</v>
      </c>
      <c r="H453" t="str">
        <f>VLOOKUP(Expenses[[#This Row],[Location]],Locations[[Location]:[BU]],3,0)</f>
        <v>U. Egypt</v>
      </c>
      <c r="I453" t="str">
        <f>VLOOKUP(Expenses[[#This Row],[Location]],Locations[[Location]:[BU]],2,0)</f>
        <v>Menia</v>
      </c>
    </row>
    <row r="454" spans="1:9" x14ac:dyDescent="0.25">
      <c r="A454" s="10">
        <v>42401</v>
      </c>
      <c r="B454" t="s">
        <v>1091</v>
      </c>
      <c r="C454" t="s">
        <v>1059</v>
      </c>
      <c r="D454" t="s">
        <v>1017</v>
      </c>
      <c r="E454" s="17">
        <v>3393</v>
      </c>
      <c r="F454" t="str">
        <f>VLOOKUP(Expenses[[#This Row],[Location]],Locations[[Location]:[BU]],5,0)</f>
        <v>Distribution</v>
      </c>
      <c r="G454" t="str">
        <f>VLOOKUP(Expenses[[#This Row],[Department]],Departments[[Department]:[Code]],2,0)</f>
        <v>ACC</v>
      </c>
      <c r="H454" t="str">
        <f>VLOOKUP(Expenses[[#This Row],[Location]],Locations[[Location]:[BU]],3,0)</f>
        <v>G. Cairo</v>
      </c>
      <c r="I454" t="str">
        <f>VLOOKUP(Expenses[[#This Row],[Location]],Locations[[Location]:[BU]],2,0)</f>
        <v>Cairo</v>
      </c>
    </row>
    <row r="455" spans="1:9" x14ac:dyDescent="0.25">
      <c r="A455" s="10">
        <v>42401</v>
      </c>
      <c r="B455" t="s">
        <v>1091</v>
      </c>
      <c r="C455" t="s">
        <v>1059</v>
      </c>
      <c r="D455" t="s">
        <v>1032</v>
      </c>
      <c r="E455" s="17">
        <v>2767</v>
      </c>
      <c r="F455" t="str">
        <f>VLOOKUP(Expenses[[#This Row],[Location]],Locations[[Location]:[BU]],5,0)</f>
        <v>Distribution</v>
      </c>
      <c r="G455" t="str">
        <f>VLOOKUP(Expenses[[#This Row],[Department]],Departments[[Department]:[Code]],2,0)</f>
        <v>ADM</v>
      </c>
      <c r="H455" t="str">
        <f>VLOOKUP(Expenses[[#This Row],[Location]],Locations[[Location]:[BU]],3,0)</f>
        <v>G. Cairo</v>
      </c>
      <c r="I455" t="str">
        <f>VLOOKUP(Expenses[[#This Row],[Location]],Locations[[Location]:[BU]],2,0)</f>
        <v>Cairo</v>
      </c>
    </row>
    <row r="456" spans="1:9" x14ac:dyDescent="0.25">
      <c r="A456" s="10">
        <v>42401</v>
      </c>
      <c r="B456" t="s">
        <v>1091</v>
      </c>
      <c r="C456" t="s">
        <v>1073</v>
      </c>
      <c r="D456" t="s">
        <v>1017</v>
      </c>
      <c r="E456" s="17">
        <v>4251</v>
      </c>
      <c r="F456" t="str">
        <f>VLOOKUP(Expenses[[#This Row],[Location]],Locations[[Location]:[BU]],5,0)</f>
        <v>Distribution</v>
      </c>
      <c r="G456" t="str">
        <f>VLOOKUP(Expenses[[#This Row],[Department]],Departments[[Department]:[Code]],2,0)</f>
        <v>ACC</v>
      </c>
      <c r="H456" t="str">
        <f>VLOOKUP(Expenses[[#This Row],[Location]],Locations[[Location]:[BU]],3,0)</f>
        <v>Delta</v>
      </c>
      <c r="I456" t="str">
        <f>VLOOKUP(Expenses[[#This Row],[Location]],Locations[[Location]:[BU]],2,0)</f>
        <v>Sharkia</v>
      </c>
    </row>
    <row r="457" spans="1:9" x14ac:dyDescent="0.25">
      <c r="A457" s="10">
        <v>42401</v>
      </c>
      <c r="B457" t="s">
        <v>1091</v>
      </c>
      <c r="C457" t="s">
        <v>1073</v>
      </c>
      <c r="D457" t="s">
        <v>1032</v>
      </c>
      <c r="E457" s="17">
        <v>4327</v>
      </c>
      <c r="F457" t="str">
        <f>VLOOKUP(Expenses[[#This Row],[Location]],Locations[[Location]:[BU]],5,0)</f>
        <v>Distribution</v>
      </c>
      <c r="G457" t="str">
        <f>VLOOKUP(Expenses[[#This Row],[Department]],Departments[[Department]:[Code]],2,0)</f>
        <v>ADM</v>
      </c>
      <c r="H457" t="str">
        <f>VLOOKUP(Expenses[[#This Row],[Location]],Locations[[Location]:[BU]],3,0)</f>
        <v>Delta</v>
      </c>
      <c r="I457" t="str">
        <f>VLOOKUP(Expenses[[#This Row],[Location]],Locations[[Location]:[BU]],2,0)</f>
        <v>Sharkia</v>
      </c>
    </row>
    <row r="458" spans="1:9" x14ac:dyDescent="0.25">
      <c r="A458" s="10">
        <v>42401</v>
      </c>
      <c r="B458" t="s">
        <v>1087</v>
      </c>
      <c r="C458" t="s">
        <v>1083</v>
      </c>
      <c r="D458" t="s">
        <v>1017</v>
      </c>
      <c r="E458" s="17">
        <v>4080</v>
      </c>
      <c r="F458" t="str">
        <f>VLOOKUP(Expenses[[#This Row],[Location]],Locations[[Location]:[BU]],5,0)</f>
        <v>Distribution</v>
      </c>
      <c r="G458" t="str">
        <f>VLOOKUP(Expenses[[#This Row],[Department]],Departments[[Department]:[Code]],2,0)</f>
        <v>ACC</v>
      </c>
      <c r="H458" t="str">
        <f>VLOOKUP(Expenses[[#This Row],[Location]],Locations[[Location]:[BU]],3,0)</f>
        <v>G. Cairo</v>
      </c>
      <c r="I458" t="str">
        <f>VLOOKUP(Expenses[[#This Row],[Location]],Locations[[Location]:[BU]],2,0)</f>
        <v>Cairo</v>
      </c>
    </row>
    <row r="459" spans="1:9" x14ac:dyDescent="0.25">
      <c r="A459" s="10">
        <v>42401</v>
      </c>
      <c r="B459" t="s">
        <v>1087</v>
      </c>
      <c r="C459" t="s">
        <v>1083</v>
      </c>
      <c r="D459" t="s">
        <v>1032</v>
      </c>
      <c r="E459" s="17">
        <v>4197</v>
      </c>
      <c r="F459" t="str">
        <f>VLOOKUP(Expenses[[#This Row],[Location]],Locations[[Location]:[BU]],5,0)</f>
        <v>Distribution</v>
      </c>
      <c r="G459" t="str">
        <f>VLOOKUP(Expenses[[#This Row],[Department]],Departments[[Department]:[Code]],2,0)</f>
        <v>ADM</v>
      </c>
      <c r="H459" t="str">
        <f>VLOOKUP(Expenses[[#This Row],[Location]],Locations[[Location]:[BU]],3,0)</f>
        <v>G. Cairo</v>
      </c>
      <c r="I459" t="str">
        <f>VLOOKUP(Expenses[[#This Row],[Location]],Locations[[Location]:[BU]],2,0)</f>
        <v>Cairo</v>
      </c>
    </row>
    <row r="460" spans="1:9" x14ac:dyDescent="0.25">
      <c r="A460" s="10">
        <v>42401</v>
      </c>
      <c r="B460" t="s">
        <v>1087</v>
      </c>
      <c r="C460" t="s">
        <v>1077</v>
      </c>
      <c r="D460" t="s">
        <v>1017</v>
      </c>
      <c r="E460" s="17">
        <v>3898</v>
      </c>
      <c r="F460" t="str">
        <f>VLOOKUP(Expenses[[#This Row],[Location]],Locations[[Location]:[BU]],5,0)</f>
        <v>Distribution</v>
      </c>
      <c r="G460" t="str">
        <f>VLOOKUP(Expenses[[#This Row],[Department]],Departments[[Department]:[Code]],2,0)</f>
        <v>ACC</v>
      </c>
      <c r="H460" t="str">
        <f>VLOOKUP(Expenses[[#This Row],[Location]],Locations[[Location]:[BU]],3,0)</f>
        <v>G. Cairo</v>
      </c>
      <c r="I460" t="str">
        <f>VLOOKUP(Expenses[[#This Row],[Location]],Locations[[Location]:[BU]],2,0)</f>
        <v>Giza</v>
      </c>
    </row>
    <row r="461" spans="1:9" x14ac:dyDescent="0.25">
      <c r="A461" s="10">
        <v>42401</v>
      </c>
      <c r="B461" t="s">
        <v>1087</v>
      </c>
      <c r="C461" t="s">
        <v>1077</v>
      </c>
      <c r="D461" t="s">
        <v>1032</v>
      </c>
      <c r="E461" s="17">
        <v>3077</v>
      </c>
      <c r="F461" t="str">
        <f>VLOOKUP(Expenses[[#This Row],[Location]],Locations[[Location]:[BU]],5,0)</f>
        <v>Distribution</v>
      </c>
      <c r="G461" t="str">
        <f>VLOOKUP(Expenses[[#This Row],[Department]],Departments[[Department]:[Code]],2,0)</f>
        <v>ADM</v>
      </c>
      <c r="H461" t="str">
        <f>VLOOKUP(Expenses[[#This Row],[Location]],Locations[[Location]:[BU]],3,0)</f>
        <v>G. Cairo</v>
      </c>
      <c r="I461" t="str">
        <f>VLOOKUP(Expenses[[#This Row],[Location]],Locations[[Location]:[BU]],2,0)</f>
        <v>Giza</v>
      </c>
    </row>
    <row r="462" spans="1:9" x14ac:dyDescent="0.25">
      <c r="A462" s="10">
        <v>42401</v>
      </c>
      <c r="B462" t="s">
        <v>1087</v>
      </c>
      <c r="C462" t="s">
        <v>1069</v>
      </c>
      <c r="D462" t="s">
        <v>1017</v>
      </c>
      <c r="E462" s="17">
        <v>2545</v>
      </c>
      <c r="F462" t="str">
        <f>VLOOKUP(Expenses[[#This Row],[Location]],Locations[[Location]:[BU]],5,0)</f>
        <v>Distribution</v>
      </c>
      <c r="G462" t="str">
        <f>VLOOKUP(Expenses[[#This Row],[Department]],Departments[[Department]:[Code]],2,0)</f>
        <v>ACC</v>
      </c>
      <c r="H462" t="str">
        <f>VLOOKUP(Expenses[[#This Row],[Location]],Locations[[Location]:[BU]],3,0)</f>
        <v>U. Egypt</v>
      </c>
      <c r="I462" t="str">
        <f>VLOOKUP(Expenses[[#This Row],[Location]],Locations[[Location]:[BU]],2,0)</f>
        <v>Luxor</v>
      </c>
    </row>
    <row r="463" spans="1:9" x14ac:dyDescent="0.25">
      <c r="A463" s="10">
        <v>42401</v>
      </c>
      <c r="B463" t="s">
        <v>1087</v>
      </c>
      <c r="C463" t="s">
        <v>1069</v>
      </c>
      <c r="D463" t="s">
        <v>1032</v>
      </c>
      <c r="E463" s="17">
        <v>3098</v>
      </c>
      <c r="F463" t="str">
        <f>VLOOKUP(Expenses[[#This Row],[Location]],Locations[[Location]:[BU]],5,0)</f>
        <v>Distribution</v>
      </c>
      <c r="G463" t="str">
        <f>VLOOKUP(Expenses[[#This Row],[Department]],Departments[[Department]:[Code]],2,0)</f>
        <v>ADM</v>
      </c>
      <c r="H463" t="str">
        <f>VLOOKUP(Expenses[[#This Row],[Location]],Locations[[Location]:[BU]],3,0)</f>
        <v>U. Egypt</v>
      </c>
      <c r="I463" t="str">
        <f>VLOOKUP(Expenses[[#This Row],[Location]],Locations[[Location]:[BU]],2,0)</f>
        <v>Luxor</v>
      </c>
    </row>
    <row r="464" spans="1:9" x14ac:dyDescent="0.25">
      <c r="A464" s="10">
        <v>42401</v>
      </c>
      <c r="B464" t="s">
        <v>1087</v>
      </c>
      <c r="C464" t="s">
        <v>1054</v>
      </c>
      <c r="D464" t="s">
        <v>1017</v>
      </c>
      <c r="E464" s="17">
        <v>3212</v>
      </c>
      <c r="F464" t="str">
        <f>VLOOKUP(Expenses[[#This Row],[Location]],Locations[[Location]:[BU]],5,0)</f>
        <v>Distribution</v>
      </c>
      <c r="G464" t="str">
        <f>VLOOKUP(Expenses[[#This Row],[Department]],Departments[[Department]:[Code]],2,0)</f>
        <v>ACC</v>
      </c>
      <c r="H464" t="str">
        <f>VLOOKUP(Expenses[[#This Row],[Location]],Locations[[Location]:[BU]],3,0)</f>
        <v>Delta</v>
      </c>
      <c r="I464" t="str">
        <f>VLOOKUP(Expenses[[#This Row],[Location]],Locations[[Location]:[BU]],2,0)</f>
        <v>Dakahlia</v>
      </c>
    </row>
    <row r="465" spans="1:9" x14ac:dyDescent="0.25">
      <c r="A465" s="10">
        <v>42401</v>
      </c>
      <c r="B465" t="s">
        <v>1087</v>
      </c>
      <c r="C465" t="s">
        <v>1054</v>
      </c>
      <c r="D465" t="s">
        <v>1032</v>
      </c>
      <c r="E465" s="17">
        <v>4358</v>
      </c>
      <c r="F465" t="str">
        <f>VLOOKUP(Expenses[[#This Row],[Location]],Locations[[Location]:[BU]],5,0)</f>
        <v>Distribution</v>
      </c>
      <c r="G465" t="str">
        <f>VLOOKUP(Expenses[[#This Row],[Department]],Departments[[Department]:[Code]],2,0)</f>
        <v>ADM</v>
      </c>
      <c r="H465" t="str">
        <f>VLOOKUP(Expenses[[#This Row],[Location]],Locations[[Location]:[BU]],3,0)</f>
        <v>Delta</v>
      </c>
      <c r="I465" t="str">
        <f>VLOOKUP(Expenses[[#This Row],[Location]],Locations[[Location]:[BU]],2,0)</f>
        <v>Dakahlia</v>
      </c>
    </row>
    <row r="466" spans="1:9" x14ac:dyDescent="0.25">
      <c r="A466" s="10">
        <v>42401</v>
      </c>
      <c r="B466" t="s">
        <v>1087</v>
      </c>
      <c r="C466" t="s">
        <v>1062</v>
      </c>
      <c r="D466" t="s">
        <v>1017</v>
      </c>
      <c r="E466" s="17">
        <v>3190</v>
      </c>
      <c r="F466" t="str">
        <f>VLOOKUP(Expenses[[#This Row],[Location]],Locations[[Location]:[BU]],5,0)</f>
        <v>Distribution</v>
      </c>
      <c r="G466" t="str">
        <f>VLOOKUP(Expenses[[#This Row],[Department]],Departments[[Department]:[Code]],2,0)</f>
        <v>ACC</v>
      </c>
      <c r="H466" t="str">
        <f>VLOOKUP(Expenses[[#This Row],[Location]],Locations[[Location]:[BU]],3,0)</f>
        <v>U. Egypt</v>
      </c>
      <c r="I466" t="str">
        <f>VLOOKUP(Expenses[[#This Row],[Location]],Locations[[Location]:[BU]],2,0)</f>
        <v>Menia</v>
      </c>
    </row>
    <row r="467" spans="1:9" x14ac:dyDescent="0.25">
      <c r="A467" s="10">
        <v>42401</v>
      </c>
      <c r="B467" t="s">
        <v>1087</v>
      </c>
      <c r="C467" t="s">
        <v>1062</v>
      </c>
      <c r="D467" t="s">
        <v>1032</v>
      </c>
      <c r="E467" s="17">
        <v>3313</v>
      </c>
      <c r="F467" t="str">
        <f>VLOOKUP(Expenses[[#This Row],[Location]],Locations[[Location]:[BU]],5,0)</f>
        <v>Distribution</v>
      </c>
      <c r="G467" t="str">
        <f>VLOOKUP(Expenses[[#This Row],[Department]],Departments[[Department]:[Code]],2,0)</f>
        <v>ADM</v>
      </c>
      <c r="H467" t="str">
        <f>VLOOKUP(Expenses[[#This Row],[Location]],Locations[[Location]:[BU]],3,0)</f>
        <v>U. Egypt</v>
      </c>
      <c r="I467" t="str">
        <f>VLOOKUP(Expenses[[#This Row],[Location]],Locations[[Location]:[BU]],2,0)</f>
        <v>Menia</v>
      </c>
    </row>
    <row r="468" spans="1:9" x14ac:dyDescent="0.25">
      <c r="A468" s="10">
        <v>42401</v>
      </c>
      <c r="B468" t="s">
        <v>1087</v>
      </c>
      <c r="C468" t="s">
        <v>1059</v>
      </c>
      <c r="D468" t="s">
        <v>1017</v>
      </c>
      <c r="E468" s="17">
        <v>2991</v>
      </c>
      <c r="F468" t="str">
        <f>VLOOKUP(Expenses[[#This Row],[Location]],Locations[[Location]:[BU]],5,0)</f>
        <v>Distribution</v>
      </c>
      <c r="G468" t="str">
        <f>VLOOKUP(Expenses[[#This Row],[Department]],Departments[[Department]:[Code]],2,0)</f>
        <v>ACC</v>
      </c>
      <c r="H468" t="str">
        <f>VLOOKUP(Expenses[[#This Row],[Location]],Locations[[Location]:[BU]],3,0)</f>
        <v>G. Cairo</v>
      </c>
      <c r="I468" t="str">
        <f>VLOOKUP(Expenses[[#This Row],[Location]],Locations[[Location]:[BU]],2,0)</f>
        <v>Cairo</v>
      </c>
    </row>
    <row r="469" spans="1:9" x14ac:dyDescent="0.25">
      <c r="A469" s="10">
        <v>42401</v>
      </c>
      <c r="B469" t="s">
        <v>1087</v>
      </c>
      <c r="C469" t="s">
        <v>1059</v>
      </c>
      <c r="D469" t="s">
        <v>1032</v>
      </c>
      <c r="E469" s="17">
        <v>4329</v>
      </c>
      <c r="F469" t="str">
        <f>VLOOKUP(Expenses[[#This Row],[Location]],Locations[[Location]:[BU]],5,0)</f>
        <v>Distribution</v>
      </c>
      <c r="G469" t="str">
        <f>VLOOKUP(Expenses[[#This Row],[Department]],Departments[[Department]:[Code]],2,0)</f>
        <v>ADM</v>
      </c>
      <c r="H469" t="str">
        <f>VLOOKUP(Expenses[[#This Row],[Location]],Locations[[Location]:[BU]],3,0)</f>
        <v>G. Cairo</v>
      </c>
      <c r="I469" t="str">
        <f>VLOOKUP(Expenses[[#This Row],[Location]],Locations[[Location]:[BU]],2,0)</f>
        <v>Cairo</v>
      </c>
    </row>
    <row r="470" spans="1:9" x14ac:dyDescent="0.25">
      <c r="A470" s="10">
        <v>42401</v>
      </c>
      <c r="B470" t="s">
        <v>1087</v>
      </c>
      <c r="C470" t="s">
        <v>1073</v>
      </c>
      <c r="D470" t="s">
        <v>1017</v>
      </c>
      <c r="E470" s="17">
        <v>3549</v>
      </c>
      <c r="F470" t="str">
        <f>VLOOKUP(Expenses[[#This Row],[Location]],Locations[[Location]:[BU]],5,0)</f>
        <v>Distribution</v>
      </c>
      <c r="G470" t="str">
        <f>VLOOKUP(Expenses[[#This Row],[Department]],Departments[[Department]:[Code]],2,0)</f>
        <v>ACC</v>
      </c>
      <c r="H470" t="str">
        <f>VLOOKUP(Expenses[[#This Row],[Location]],Locations[[Location]:[BU]],3,0)</f>
        <v>Delta</v>
      </c>
      <c r="I470" t="str">
        <f>VLOOKUP(Expenses[[#This Row],[Location]],Locations[[Location]:[BU]],2,0)</f>
        <v>Sharkia</v>
      </c>
    </row>
    <row r="471" spans="1:9" x14ac:dyDescent="0.25">
      <c r="A471" s="10">
        <v>42401</v>
      </c>
      <c r="B471" t="s">
        <v>1087</v>
      </c>
      <c r="C471" t="s">
        <v>1073</v>
      </c>
      <c r="D471" t="s">
        <v>1032</v>
      </c>
      <c r="E471" s="17">
        <v>2532</v>
      </c>
      <c r="F471" t="str">
        <f>VLOOKUP(Expenses[[#This Row],[Location]],Locations[[Location]:[BU]],5,0)</f>
        <v>Distribution</v>
      </c>
      <c r="G471" t="str">
        <f>VLOOKUP(Expenses[[#This Row],[Department]],Departments[[Department]:[Code]],2,0)</f>
        <v>ADM</v>
      </c>
      <c r="H471" t="str">
        <f>VLOOKUP(Expenses[[#This Row],[Location]],Locations[[Location]:[BU]],3,0)</f>
        <v>Delta</v>
      </c>
      <c r="I471" t="str">
        <f>VLOOKUP(Expenses[[#This Row],[Location]],Locations[[Location]:[BU]],2,0)</f>
        <v>Sharkia</v>
      </c>
    </row>
    <row r="472" spans="1:9" x14ac:dyDescent="0.25">
      <c r="A472" s="10">
        <v>42430</v>
      </c>
      <c r="B472" t="s">
        <v>1086</v>
      </c>
      <c r="C472" t="s">
        <v>1014</v>
      </c>
      <c r="D472" t="s">
        <v>1013</v>
      </c>
      <c r="E472" s="17">
        <v>26942</v>
      </c>
      <c r="F472" t="str">
        <f>VLOOKUP(Expenses[[#This Row],[Location]],Locations[[Location]:[BU]],5,0)</f>
        <v>HQ</v>
      </c>
      <c r="G472" t="str">
        <f>VLOOKUP(Expenses[[#This Row],[Department]],Departments[[Department]:[Code]],2,0)</f>
        <v>FIN</v>
      </c>
      <c r="H472" t="str">
        <f>VLOOKUP(Expenses[[#This Row],[Location]],Locations[[Location]:[BU]],3,0)</f>
        <v>G. Cairo</v>
      </c>
      <c r="I472" t="str">
        <f>VLOOKUP(Expenses[[#This Row],[Location]],Locations[[Location]:[BU]],2,0)</f>
        <v>Cairo</v>
      </c>
    </row>
    <row r="473" spans="1:9" x14ac:dyDescent="0.25">
      <c r="A473" s="10">
        <v>42430</v>
      </c>
      <c r="B473" t="s">
        <v>1086</v>
      </c>
      <c r="C473" t="s">
        <v>1083</v>
      </c>
      <c r="D473" t="s">
        <v>1025</v>
      </c>
      <c r="E473" s="17">
        <v>6212</v>
      </c>
      <c r="F473" t="str">
        <f>VLOOKUP(Expenses[[#This Row],[Location]],Locations[[Location]:[BU]],5,0)</f>
        <v>Distribution</v>
      </c>
      <c r="G473" t="str">
        <f>VLOOKUP(Expenses[[#This Row],[Department]],Departments[[Department]:[Code]],2,0)</f>
        <v>SLS</v>
      </c>
      <c r="H473" t="str">
        <f>VLOOKUP(Expenses[[#This Row],[Location]],Locations[[Location]:[BU]],3,0)</f>
        <v>G. Cairo</v>
      </c>
      <c r="I473" t="str">
        <f>VLOOKUP(Expenses[[#This Row],[Location]],Locations[[Location]:[BU]],2,0)</f>
        <v>Cairo</v>
      </c>
    </row>
    <row r="474" spans="1:9" x14ac:dyDescent="0.25">
      <c r="A474" s="10">
        <v>42430</v>
      </c>
      <c r="B474" t="s">
        <v>1086</v>
      </c>
      <c r="C474" t="s">
        <v>1077</v>
      </c>
      <c r="D474" t="s">
        <v>1025</v>
      </c>
      <c r="E474" s="17">
        <v>10505</v>
      </c>
      <c r="F474" t="str">
        <f>VLOOKUP(Expenses[[#This Row],[Location]],Locations[[Location]:[BU]],5,0)</f>
        <v>Distribution</v>
      </c>
      <c r="G474" t="str">
        <f>VLOOKUP(Expenses[[#This Row],[Department]],Departments[[Department]:[Code]],2,0)</f>
        <v>SLS</v>
      </c>
      <c r="H474" t="str">
        <f>VLOOKUP(Expenses[[#This Row],[Location]],Locations[[Location]:[BU]],3,0)</f>
        <v>G. Cairo</v>
      </c>
      <c r="I474" t="str">
        <f>VLOOKUP(Expenses[[#This Row],[Location]],Locations[[Location]:[BU]],2,0)</f>
        <v>Giza</v>
      </c>
    </row>
    <row r="475" spans="1:9" x14ac:dyDescent="0.25">
      <c r="A475" s="10">
        <v>42430</v>
      </c>
      <c r="B475" t="s">
        <v>1086</v>
      </c>
      <c r="C475" t="s">
        <v>1069</v>
      </c>
      <c r="D475" t="s">
        <v>1025</v>
      </c>
      <c r="E475" s="17">
        <v>13263</v>
      </c>
      <c r="F475" t="str">
        <f>VLOOKUP(Expenses[[#This Row],[Location]],Locations[[Location]:[BU]],5,0)</f>
        <v>Distribution</v>
      </c>
      <c r="G475" t="str">
        <f>VLOOKUP(Expenses[[#This Row],[Department]],Departments[[Department]:[Code]],2,0)</f>
        <v>SLS</v>
      </c>
      <c r="H475" t="str">
        <f>VLOOKUP(Expenses[[#This Row],[Location]],Locations[[Location]:[BU]],3,0)</f>
        <v>U. Egypt</v>
      </c>
      <c r="I475" t="str">
        <f>VLOOKUP(Expenses[[#This Row],[Location]],Locations[[Location]:[BU]],2,0)</f>
        <v>Luxor</v>
      </c>
    </row>
    <row r="476" spans="1:9" x14ac:dyDescent="0.25">
      <c r="A476" s="10">
        <v>42430</v>
      </c>
      <c r="B476" t="s">
        <v>1086</v>
      </c>
      <c r="C476" t="s">
        <v>1054</v>
      </c>
      <c r="D476" t="s">
        <v>1025</v>
      </c>
      <c r="E476" s="17">
        <v>11238</v>
      </c>
      <c r="F476" t="str">
        <f>VLOOKUP(Expenses[[#This Row],[Location]],Locations[[Location]:[BU]],5,0)</f>
        <v>Distribution</v>
      </c>
      <c r="G476" t="str">
        <f>VLOOKUP(Expenses[[#This Row],[Department]],Departments[[Department]:[Code]],2,0)</f>
        <v>SLS</v>
      </c>
      <c r="H476" t="str">
        <f>VLOOKUP(Expenses[[#This Row],[Location]],Locations[[Location]:[BU]],3,0)</f>
        <v>Delta</v>
      </c>
      <c r="I476" t="str">
        <f>VLOOKUP(Expenses[[#This Row],[Location]],Locations[[Location]:[BU]],2,0)</f>
        <v>Dakahlia</v>
      </c>
    </row>
    <row r="477" spans="1:9" x14ac:dyDescent="0.25">
      <c r="A477" s="10">
        <v>42430</v>
      </c>
      <c r="B477" t="s">
        <v>1086</v>
      </c>
      <c r="C477" t="s">
        <v>1062</v>
      </c>
      <c r="D477" t="s">
        <v>1025</v>
      </c>
      <c r="E477" s="17">
        <v>7562</v>
      </c>
      <c r="F477" t="str">
        <f>VLOOKUP(Expenses[[#This Row],[Location]],Locations[[Location]:[BU]],5,0)</f>
        <v>Distribution</v>
      </c>
      <c r="G477" t="str">
        <f>VLOOKUP(Expenses[[#This Row],[Department]],Departments[[Department]:[Code]],2,0)</f>
        <v>SLS</v>
      </c>
      <c r="H477" t="str">
        <f>VLOOKUP(Expenses[[#This Row],[Location]],Locations[[Location]:[BU]],3,0)</f>
        <v>U. Egypt</v>
      </c>
      <c r="I477" t="str">
        <f>VLOOKUP(Expenses[[#This Row],[Location]],Locations[[Location]:[BU]],2,0)</f>
        <v>Menia</v>
      </c>
    </row>
    <row r="478" spans="1:9" x14ac:dyDescent="0.25">
      <c r="A478" s="10">
        <v>42430</v>
      </c>
      <c r="B478" t="s">
        <v>1086</v>
      </c>
      <c r="C478" t="s">
        <v>1059</v>
      </c>
      <c r="D478" t="s">
        <v>1025</v>
      </c>
      <c r="E478" s="17">
        <v>6995</v>
      </c>
      <c r="F478" t="str">
        <f>VLOOKUP(Expenses[[#This Row],[Location]],Locations[[Location]:[BU]],5,0)</f>
        <v>Distribution</v>
      </c>
      <c r="G478" t="str">
        <f>VLOOKUP(Expenses[[#This Row],[Department]],Departments[[Department]:[Code]],2,0)</f>
        <v>SLS</v>
      </c>
      <c r="H478" t="str">
        <f>VLOOKUP(Expenses[[#This Row],[Location]],Locations[[Location]:[BU]],3,0)</f>
        <v>G. Cairo</v>
      </c>
      <c r="I478" t="str">
        <f>VLOOKUP(Expenses[[#This Row],[Location]],Locations[[Location]:[BU]],2,0)</f>
        <v>Cairo</v>
      </c>
    </row>
    <row r="479" spans="1:9" x14ac:dyDescent="0.25">
      <c r="A479" s="10">
        <v>42430</v>
      </c>
      <c r="B479" t="s">
        <v>1086</v>
      </c>
      <c r="C479" t="s">
        <v>1073</v>
      </c>
      <c r="D479" t="s">
        <v>1025</v>
      </c>
      <c r="E479" s="17">
        <v>6758</v>
      </c>
      <c r="F479" t="str">
        <f>VLOOKUP(Expenses[[#This Row],[Location]],Locations[[Location]:[BU]],5,0)</f>
        <v>Distribution</v>
      </c>
      <c r="G479" t="str">
        <f>VLOOKUP(Expenses[[#This Row],[Department]],Departments[[Department]:[Code]],2,0)</f>
        <v>SLS</v>
      </c>
      <c r="H479" t="str">
        <f>VLOOKUP(Expenses[[#This Row],[Location]],Locations[[Location]:[BU]],3,0)</f>
        <v>Delta</v>
      </c>
      <c r="I479" t="str">
        <f>VLOOKUP(Expenses[[#This Row],[Location]],Locations[[Location]:[BU]],2,0)</f>
        <v>Sharkia</v>
      </c>
    </row>
    <row r="480" spans="1:9" x14ac:dyDescent="0.25">
      <c r="A480" s="10">
        <v>42430</v>
      </c>
      <c r="B480" t="s">
        <v>1086</v>
      </c>
      <c r="C480" t="s">
        <v>1081</v>
      </c>
      <c r="D480" t="s">
        <v>1020</v>
      </c>
      <c r="E480" s="17">
        <v>12320</v>
      </c>
      <c r="F480" t="str">
        <f>VLOOKUP(Expenses[[#This Row],[Location]],Locations[[Location]:[BU]],5,0)</f>
        <v>Retail 01</v>
      </c>
      <c r="G480" t="str">
        <f>VLOOKUP(Expenses[[#This Row],[Department]],Departments[[Department]:[Code]],2,0)</f>
        <v>RTL</v>
      </c>
      <c r="H480" t="str">
        <f>VLOOKUP(Expenses[[#This Row],[Location]],Locations[[Location]:[BU]],3,0)</f>
        <v>G. Cairo</v>
      </c>
      <c r="I480" t="str">
        <f>VLOOKUP(Expenses[[#This Row],[Location]],Locations[[Location]:[BU]],2,0)</f>
        <v>Giza</v>
      </c>
    </row>
    <row r="481" spans="1:9" x14ac:dyDescent="0.25">
      <c r="A481" s="10">
        <v>42430</v>
      </c>
      <c r="B481" t="s">
        <v>1086</v>
      </c>
      <c r="C481" t="s">
        <v>1079</v>
      </c>
      <c r="D481" t="s">
        <v>1020</v>
      </c>
      <c r="E481" s="17">
        <v>9155</v>
      </c>
      <c r="F481" t="str">
        <f>VLOOKUP(Expenses[[#This Row],[Location]],Locations[[Location]:[BU]],5,0)</f>
        <v>Retail 01</v>
      </c>
      <c r="G481" t="str">
        <f>VLOOKUP(Expenses[[#This Row],[Department]],Departments[[Department]:[Code]],2,0)</f>
        <v>RTL</v>
      </c>
      <c r="H481" t="str">
        <f>VLOOKUP(Expenses[[#This Row],[Location]],Locations[[Location]:[BU]],3,0)</f>
        <v>G. Cairo</v>
      </c>
      <c r="I481" t="str">
        <f>VLOOKUP(Expenses[[#This Row],[Location]],Locations[[Location]:[BU]],2,0)</f>
        <v>Giza</v>
      </c>
    </row>
    <row r="482" spans="1:9" x14ac:dyDescent="0.25">
      <c r="A482" s="10">
        <v>42430</v>
      </c>
      <c r="B482" t="s">
        <v>1086</v>
      </c>
      <c r="C482" t="s">
        <v>1050</v>
      </c>
      <c r="D482" t="s">
        <v>1020</v>
      </c>
      <c r="E482" s="17">
        <v>8355</v>
      </c>
      <c r="F482" t="str">
        <f>VLOOKUP(Expenses[[#This Row],[Location]],Locations[[Location]:[BU]],5,0)</f>
        <v>Retail 01</v>
      </c>
      <c r="G482" t="str">
        <f>VLOOKUP(Expenses[[#This Row],[Department]],Departments[[Department]:[Code]],2,0)</f>
        <v>RTL</v>
      </c>
      <c r="H482" t="str">
        <f>VLOOKUP(Expenses[[#This Row],[Location]],Locations[[Location]:[BU]],3,0)</f>
        <v>Alex</v>
      </c>
      <c r="I482" t="str">
        <f>VLOOKUP(Expenses[[#This Row],[Location]],Locations[[Location]:[BU]],2,0)</f>
        <v>Alex</v>
      </c>
    </row>
    <row r="483" spans="1:9" x14ac:dyDescent="0.25">
      <c r="A483" s="10">
        <v>42430</v>
      </c>
      <c r="B483" t="s">
        <v>1086</v>
      </c>
      <c r="C483" t="s">
        <v>1053</v>
      </c>
      <c r="D483" t="s">
        <v>1020</v>
      </c>
      <c r="E483" s="17">
        <v>11717</v>
      </c>
      <c r="F483" t="str">
        <f>VLOOKUP(Expenses[[#This Row],[Location]],Locations[[Location]:[BU]],5,0)</f>
        <v>Retail 01</v>
      </c>
      <c r="G483" t="str">
        <f>VLOOKUP(Expenses[[#This Row],[Department]],Departments[[Department]:[Code]],2,0)</f>
        <v>RTL</v>
      </c>
      <c r="H483" t="str">
        <f>VLOOKUP(Expenses[[#This Row],[Location]],Locations[[Location]:[BU]],3,0)</f>
        <v>G. Cairo</v>
      </c>
      <c r="I483" t="str">
        <f>VLOOKUP(Expenses[[#This Row],[Location]],Locations[[Location]:[BU]],2,0)</f>
        <v>Giza</v>
      </c>
    </row>
    <row r="484" spans="1:9" x14ac:dyDescent="0.25">
      <c r="A484" s="10">
        <v>42430</v>
      </c>
      <c r="B484" t="s">
        <v>1086</v>
      </c>
      <c r="C484" t="s">
        <v>1046</v>
      </c>
      <c r="D484" t="s">
        <v>1020</v>
      </c>
      <c r="E484" s="17">
        <v>10772</v>
      </c>
      <c r="F484" t="str">
        <f>VLOOKUP(Expenses[[#This Row],[Location]],Locations[[Location]:[BU]],5,0)</f>
        <v>Distribution</v>
      </c>
      <c r="G484" t="str">
        <f>VLOOKUP(Expenses[[#This Row],[Department]],Departments[[Department]:[Code]],2,0)</f>
        <v>RTL</v>
      </c>
      <c r="H484" t="str">
        <f>VLOOKUP(Expenses[[#This Row],[Location]],Locations[[Location]:[BU]],3,0)</f>
        <v>G. Cairo</v>
      </c>
      <c r="I484" t="str">
        <f>VLOOKUP(Expenses[[#This Row],[Location]],Locations[[Location]:[BU]],2,0)</f>
        <v>Giza</v>
      </c>
    </row>
    <row r="485" spans="1:9" x14ac:dyDescent="0.25">
      <c r="A485" s="10">
        <v>42430</v>
      </c>
      <c r="B485" t="s">
        <v>1086</v>
      </c>
      <c r="C485" t="s">
        <v>1049</v>
      </c>
      <c r="D485" t="s">
        <v>1020</v>
      </c>
      <c r="E485" s="17">
        <v>6451</v>
      </c>
      <c r="F485" t="str">
        <f>VLOOKUP(Expenses[[#This Row],[Location]],Locations[[Location]:[BU]],5,0)</f>
        <v>Retail 01</v>
      </c>
      <c r="G485" t="str">
        <f>VLOOKUP(Expenses[[#This Row],[Department]],Departments[[Department]:[Code]],2,0)</f>
        <v>RTL</v>
      </c>
      <c r="H485" t="str">
        <f>VLOOKUP(Expenses[[#This Row],[Location]],Locations[[Location]:[BU]],3,0)</f>
        <v>G. Cairo</v>
      </c>
      <c r="I485" t="str">
        <f>VLOOKUP(Expenses[[#This Row],[Location]],Locations[[Location]:[BU]],2,0)</f>
        <v>Cairo</v>
      </c>
    </row>
    <row r="486" spans="1:9" x14ac:dyDescent="0.25">
      <c r="A486" s="10">
        <v>42430</v>
      </c>
      <c r="B486" t="s">
        <v>1086</v>
      </c>
      <c r="C486" t="s">
        <v>1044</v>
      </c>
      <c r="D486" t="s">
        <v>1020</v>
      </c>
      <c r="E486" s="17">
        <v>5132</v>
      </c>
      <c r="F486" t="str">
        <f>VLOOKUP(Expenses[[#This Row],[Location]],Locations[[Location]:[BU]],5,0)</f>
        <v>Retail 01</v>
      </c>
      <c r="G486" t="str">
        <f>VLOOKUP(Expenses[[#This Row],[Department]],Departments[[Department]:[Code]],2,0)</f>
        <v>RTL</v>
      </c>
      <c r="H486" t="str">
        <f>VLOOKUP(Expenses[[#This Row],[Location]],Locations[[Location]:[BU]],3,0)</f>
        <v>G. Cairo</v>
      </c>
      <c r="I486" t="str">
        <f>VLOOKUP(Expenses[[#This Row],[Location]],Locations[[Location]:[BU]],2,0)</f>
        <v>Cairo</v>
      </c>
    </row>
    <row r="487" spans="1:9" x14ac:dyDescent="0.25">
      <c r="A487" s="10">
        <v>42430</v>
      </c>
      <c r="B487" t="s">
        <v>1086</v>
      </c>
      <c r="C487" t="s">
        <v>1064</v>
      </c>
      <c r="D487" t="s">
        <v>1020</v>
      </c>
      <c r="E487" s="17">
        <v>8902</v>
      </c>
      <c r="F487" t="str">
        <f>VLOOKUP(Expenses[[#This Row],[Location]],Locations[[Location]:[BU]],5,0)</f>
        <v>Retail 01</v>
      </c>
      <c r="G487" t="str">
        <f>VLOOKUP(Expenses[[#This Row],[Department]],Departments[[Department]:[Code]],2,0)</f>
        <v>RTL</v>
      </c>
      <c r="H487" t="str">
        <f>VLOOKUP(Expenses[[#This Row],[Location]],Locations[[Location]:[BU]],3,0)</f>
        <v>G. Cairo</v>
      </c>
      <c r="I487" t="str">
        <f>VLOOKUP(Expenses[[#This Row],[Location]],Locations[[Location]:[BU]],2,0)</f>
        <v>Giza</v>
      </c>
    </row>
    <row r="488" spans="1:9" x14ac:dyDescent="0.25">
      <c r="A488" s="10">
        <v>42430</v>
      </c>
      <c r="B488" t="s">
        <v>1086</v>
      </c>
      <c r="C488" t="s">
        <v>1082</v>
      </c>
      <c r="D488" t="s">
        <v>1020</v>
      </c>
      <c r="E488" s="17">
        <v>5638</v>
      </c>
      <c r="F488" t="str">
        <f>VLOOKUP(Expenses[[#This Row],[Location]],Locations[[Location]:[BU]],5,0)</f>
        <v>Retail 02</v>
      </c>
      <c r="G488" t="str">
        <f>VLOOKUP(Expenses[[#This Row],[Department]],Departments[[Department]:[Code]],2,0)</f>
        <v>RTL</v>
      </c>
      <c r="H488" t="str">
        <f>VLOOKUP(Expenses[[#This Row],[Location]],Locations[[Location]:[BU]],3,0)</f>
        <v>G. Cairo</v>
      </c>
      <c r="I488" t="str">
        <f>VLOOKUP(Expenses[[#This Row],[Location]],Locations[[Location]:[BU]],2,0)</f>
        <v>Cairo</v>
      </c>
    </row>
    <row r="489" spans="1:9" x14ac:dyDescent="0.25">
      <c r="A489" s="10">
        <v>42430</v>
      </c>
      <c r="B489" t="s">
        <v>1086</v>
      </c>
      <c r="C489" t="s">
        <v>1078</v>
      </c>
      <c r="D489" t="s">
        <v>1020</v>
      </c>
      <c r="E489" s="17">
        <v>7847</v>
      </c>
      <c r="F489" t="str">
        <f>VLOOKUP(Expenses[[#This Row],[Location]],Locations[[Location]:[BU]],5,0)</f>
        <v>Retail 02</v>
      </c>
      <c r="G489" t="str">
        <f>VLOOKUP(Expenses[[#This Row],[Department]],Departments[[Department]:[Code]],2,0)</f>
        <v>RTL</v>
      </c>
      <c r="H489" t="str">
        <f>VLOOKUP(Expenses[[#This Row],[Location]],Locations[[Location]:[BU]],3,0)</f>
        <v>G. Cairo</v>
      </c>
      <c r="I489" t="str">
        <f>VLOOKUP(Expenses[[#This Row],[Location]],Locations[[Location]:[BU]],2,0)</f>
        <v>Cairo</v>
      </c>
    </row>
    <row r="490" spans="1:9" x14ac:dyDescent="0.25">
      <c r="A490" s="10">
        <v>42430</v>
      </c>
      <c r="B490" t="s">
        <v>1086</v>
      </c>
      <c r="C490" t="s">
        <v>1068</v>
      </c>
      <c r="D490" t="s">
        <v>1020</v>
      </c>
      <c r="E490" s="17">
        <v>5800</v>
      </c>
      <c r="F490" t="str">
        <f>VLOOKUP(Expenses[[#This Row],[Location]],Locations[[Location]:[BU]],5,0)</f>
        <v>Retail 02</v>
      </c>
      <c r="G490" t="str">
        <f>VLOOKUP(Expenses[[#This Row],[Department]],Departments[[Department]:[Code]],2,0)</f>
        <v>RTL</v>
      </c>
      <c r="H490" t="str">
        <f>VLOOKUP(Expenses[[#This Row],[Location]],Locations[[Location]:[BU]],3,0)</f>
        <v>Delta</v>
      </c>
      <c r="I490" t="str">
        <f>VLOOKUP(Expenses[[#This Row],[Location]],Locations[[Location]:[BU]],2,0)</f>
        <v>Gharbia</v>
      </c>
    </row>
    <row r="491" spans="1:9" x14ac:dyDescent="0.25">
      <c r="A491" s="10">
        <v>42430</v>
      </c>
      <c r="B491" t="s">
        <v>1086</v>
      </c>
      <c r="C491" t="s">
        <v>1060</v>
      </c>
      <c r="D491" t="s">
        <v>1020</v>
      </c>
      <c r="E491" s="17">
        <v>8955</v>
      </c>
      <c r="F491" t="str">
        <f>VLOOKUP(Expenses[[#This Row],[Location]],Locations[[Location]:[BU]],5,0)</f>
        <v>Retail 02</v>
      </c>
      <c r="G491" t="str">
        <f>VLOOKUP(Expenses[[#This Row],[Department]],Departments[[Department]:[Code]],2,0)</f>
        <v>RTL</v>
      </c>
      <c r="H491" t="str">
        <f>VLOOKUP(Expenses[[#This Row],[Location]],Locations[[Location]:[BU]],3,0)</f>
        <v>Alex</v>
      </c>
      <c r="I491" t="str">
        <f>VLOOKUP(Expenses[[#This Row],[Location]],Locations[[Location]:[BU]],2,0)</f>
        <v>Alex</v>
      </c>
    </row>
    <row r="492" spans="1:9" x14ac:dyDescent="0.25">
      <c r="A492" s="10">
        <v>42430</v>
      </c>
      <c r="B492" t="s">
        <v>1086</v>
      </c>
      <c r="C492" t="s">
        <v>1076</v>
      </c>
      <c r="D492" t="s">
        <v>1020</v>
      </c>
      <c r="E492" s="17">
        <v>9510</v>
      </c>
      <c r="F492" t="str">
        <f>VLOOKUP(Expenses[[#This Row],[Location]],Locations[[Location]:[BU]],5,0)</f>
        <v>Retail 02</v>
      </c>
      <c r="G492" t="str">
        <f>VLOOKUP(Expenses[[#This Row],[Department]],Departments[[Department]:[Code]],2,0)</f>
        <v>RTL</v>
      </c>
      <c r="H492" t="str">
        <f>VLOOKUP(Expenses[[#This Row],[Location]],Locations[[Location]:[BU]],3,0)</f>
        <v>G. Cairo</v>
      </c>
      <c r="I492" t="str">
        <f>VLOOKUP(Expenses[[#This Row],[Location]],Locations[[Location]:[BU]],2,0)</f>
        <v>Cairo</v>
      </c>
    </row>
    <row r="493" spans="1:9" x14ac:dyDescent="0.25">
      <c r="A493" s="10">
        <v>42430</v>
      </c>
      <c r="B493" t="s">
        <v>1086</v>
      </c>
      <c r="C493" t="s">
        <v>1067</v>
      </c>
      <c r="D493" t="s">
        <v>1020</v>
      </c>
      <c r="E493" s="17">
        <v>8832</v>
      </c>
      <c r="F493" t="str">
        <f>VLOOKUP(Expenses[[#This Row],[Location]],Locations[[Location]:[BU]],5,0)</f>
        <v>Retail 02</v>
      </c>
      <c r="G493" t="str">
        <f>VLOOKUP(Expenses[[#This Row],[Department]],Departments[[Department]:[Code]],2,0)</f>
        <v>RTL</v>
      </c>
      <c r="H493" t="str">
        <f>VLOOKUP(Expenses[[#This Row],[Location]],Locations[[Location]:[BU]],3,0)</f>
        <v>Alex</v>
      </c>
      <c r="I493" t="str">
        <f>VLOOKUP(Expenses[[#This Row],[Location]],Locations[[Location]:[BU]],2,0)</f>
        <v>Alex</v>
      </c>
    </row>
    <row r="494" spans="1:9" x14ac:dyDescent="0.25">
      <c r="A494" s="10">
        <v>42430</v>
      </c>
      <c r="B494" t="s">
        <v>1086</v>
      </c>
      <c r="C494" t="s">
        <v>1052</v>
      </c>
      <c r="D494" t="s">
        <v>1020</v>
      </c>
      <c r="E494" s="17">
        <v>12087</v>
      </c>
      <c r="F494" t="str">
        <f>VLOOKUP(Expenses[[#This Row],[Location]],Locations[[Location]:[BU]],5,0)</f>
        <v>Distribution</v>
      </c>
      <c r="G494" t="str">
        <f>VLOOKUP(Expenses[[#This Row],[Department]],Departments[[Department]:[Code]],2,0)</f>
        <v>RTL</v>
      </c>
      <c r="H494" t="str">
        <f>VLOOKUP(Expenses[[#This Row],[Location]],Locations[[Location]:[BU]],3,0)</f>
        <v>Alex</v>
      </c>
      <c r="I494" t="str">
        <f>VLOOKUP(Expenses[[#This Row],[Location]],Locations[[Location]:[BU]],2,0)</f>
        <v>Alex</v>
      </c>
    </row>
    <row r="495" spans="1:9" x14ac:dyDescent="0.25">
      <c r="A495" s="10">
        <v>42430</v>
      </c>
      <c r="B495" t="s">
        <v>1086</v>
      </c>
      <c r="C495" t="s">
        <v>1084</v>
      </c>
      <c r="D495" t="s">
        <v>1020</v>
      </c>
      <c r="E495" s="17">
        <v>5906</v>
      </c>
      <c r="F495" t="str">
        <f>VLOOKUP(Expenses[[#This Row],[Location]],Locations[[Location]:[BU]],5,0)</f>
        <v>Retail 03</v>
      </c>
      <c r="G495" t="str">
        <f>VLOOKUP(Expenses[[#This Row],[Department]],Departments[[Department]:[Code]],2,0)</f>
        <v>RTL</v>
      </c>
      <c r="H495" t="str">
        <f>VLOOKUP(Expenses[[#This Row],[Location]],Locations[[Location]:[BU]],3,0)</f>
        <v>G. Cairo</v>
      </c>
      <c r="I495" t="str">
        <f>VLOOKUP(Expenses[[#This Row],[Location]],Locations[[Location]:[BU]],2,0)</f>
        <v>Cairo</v>
      </c>
    </row>
    <row r="496" spans="1:9" x14ac:dyDescent="0.25">
      <c r="A496" s="10">
        <v>42430</v>
      </c>
      <c r="B496" t="s">
        <v>1086</v>
      </c>
      <c r="C496" t="s">
        <v>1075</v>
      </c>
      <c r="D496" t="s">
        <v>1020</v>
      </c>
      <c r="E496" s="17">
        <v>6821</v>
      </c>
      <c r="F496" t="str">
        <f>VLOOKUP(Expenses[[#This Row],[Location]],Locations[[Location]:[BU]],5,0)</f>
        <v>Distribution</v>
      </c>
      <c r="G496" t="str">
        <f>VLOOKUP(Expenses[[#This Row],[Department]],Departments[[Department]:[Code]],2,0)</f>
        <v>RTL</v>
      </c>
      <c r="H496" t="str">
        <f>VLOOKUP(Expenses[[#This Row],[Location]],Locations[[Location]:[BU]],3,0)</f>
        <v>U. Egypt</v>
      </c>
      <c r="I496" t="str">
        <f>VLOOKUP(Expenses[[#This Row],[Location]],Locations[[Location]:[BU]],2,0)</f>
        <v>Assuit</v>
      </c>
    </row>
    <row r="497" spans="1:9" x14ac:dyDescent="0.25">
      <c r="A497" s="10">
        <v>42430</v>
      </c>
      <c r="B497" t="s">
        <v>1086</v>
      </c>
      <c r="C497" t="s">
        <v>1080</v>
      </c>
      <c r="D497" t="s">
        <v>1020</v>
      </c>
      <c r="E497" s="17">
        <v>7364</v>
      </c>
      <c r="F497" t="str">
        <f>VLOOKUP(Expenses[[#This Row],[Location]],Locations[[Location]:[BU]],5,0)</f>
        <v>Distribution</v>
      </c>
      <c r="G497" t="str">
        <f>VLOOKUP(Expenses[[#This Row],[Department]],Departments[[Department]:[Code]],2,0)</f>
        <v>RTL</v>
      </c>
      <c r="H497" t="str">
        <f>VLOOKUP(Expenses[[#This Row],[Location]],Locations[[Location]:[BU]],3,0)</f>
        <v>G. Cairo</v>
      </c>
      <c r="I497" t="str">
        <f>VLOOKUP(Expenses[[#This Row],[Location]],Locations[[Location]:[BU]],2,0)</f>
        <v>Giza</v>
      </c>
    </row>
    <row r="498" spans="1:9" x14ac:dyDescent="0.25">
      <c r="A498" s="10">
        <v>42430</v>
      </c>
      <c r="B498" t="s">
        <v>1086</v>
      </c>
      <c r="C498" t="s">
        <v>1070</v>
      </c>
      <c r="D498" t="s">
        <v>1020</v>
      </c>
      <c r="E498" s="17">
        <v>12124</v>
      </c>
      <c r="F498" t="str">
        <f>VLOOKUP(Expenses[[#This Row],[Location]],Locations[[Location]:[BU]],5,0)</f>
        <v>Retail 03</v>
      </c>
      <c r="G498" t="str">
        <f>VLOOKUP(Expenses[[#This Row],[Department]],Departments[[Department]:[Code]],2,0)</f>
        <v>RTL</v>
      </c>
      <c r="H498" t="str">
        <f>VLOOKUP(Expenses[[#This Row],[Location]],Locations[[Location]:[BU]],3,0)</f>
        <v>Alex</v>
      </c>
      <c r="I498" t="str">
        <f>VLOOKUP(Expenses[[#This Row],[Location]],Locations[[Location]:[BU]],2,0)</f>
        <v>Marasa Matrouh</v>
      </c>
    </row>
    <row r="499" spans="1:9" x14ac:dyDescent="0.25">
      <c r="A499" s="10">
        <v>42430</v>
      </c>
      <c r="B499" t="s">
        <v>1086</v>
      </c>
      <c r="C499" t="s">
        <v>1047</v>
      </c>
      <c r="D499" t="s">
        <v>1020</v>
      </c>
      <c r="E499" s="17">
        <v>11923</v>
      </c>
      <c r="F499" t="str">
        <f>VLOOKUP(Expenses[[#This Row],[Location]],Locations[[Location]:[BU]],5,0)</f>
        <v>Retail 03</v>
      </c>
      <c r="G499" t="str">
        <f>VLOOKUP(Expenses[[#This Row],[Department]],Departments[[Department]:[Code]],2,0)</f>
        <v>RTL</v>
      </c>
      <c r="H499" t="str">
        <f>VLOOKUP(Expenses[[#This Row],[Location]],Locations[[Location]:[BU]],3,0)</f>
        <v>G. Cairo</v>
      </c>
      <c r="I499" t="str">
        <f>VLOOKUP(Expenses[[#This Row],[Location]],Locations[[Location]:[BU]],2,0)</f>
        <v>Giza</v>
      </c>
    </row>
    <row r="500" spans="1:9" x14ac:dyDescent="0.25">
      <c r="A500" s="10">
        <v>42430</v>
      </c>
      <c r="B500" t="s">
        <v>1086</v>
      </c>
      <c r="C500" t="s">
        <v>1058</v>
      </c>
      <c r="D500" t="s">
        <v>1020</v>
      </c>
      <c r="E500" s="17">
        <v>5160</v>
      </c>
      <c r="F500" t="str">
        <f>VLOOKUP(Expenses[[#This Row],[Location]],Locations[[Location]:[BU]],5,0)</f>
        <v>Retail 03</v>
      </c>
      <c r="G500" t="str">
        <f>VLOOKUP(Expenses[[#This Row],[Department]],Departments[[Department]:[Code]],2,0)</f>
        <v>RTL</v>
      </c>
      <c r="H500" t="str">
        <f>VLOOKUP(Expenses[[#This Row],[Location]],Locations[[Location]:[BU]],3,0)</f>
        <v>G. Cairo</v>
      </c>
      <c r="I500" t="str">
        <f>VLOOKUP(Expenses[[#This Row],[Location]],Locations[[Location]:[BU]],2,0)</f>
        <v>Cairo</v>
      </c>
    </row>
    <row r="501" spans="1:9" x14ac:dyDescent="0.25">
      <c r="A501" s="10">
        <v>42430</v>
      </c>
      <c r="B501" t="s">
        <v>1086</v>
      </c>
      <c r="C501" t="s">
        <v>1072</v>
      </c>
      <c r="D501" t="s">
        <v>1020</v>
      </c>
      <c r="E501" s="17">
        <v>7361</v>
      </c>
      <c r="F501" t="str">
        <f>VLOOKUP(Expenses[[#This Row],[Location]],Locations[[Location]:[BU]],5,0)</f>
        <v>Retail 03</v>
      </c>
      <c r="G501" t="str">
        <f>VLOOKUP(Expenses[[#This Row],[Department]],Departments[[Department]:[Code]],2,0)</f>
        <v>RTL</v>
      </c>
      <c r="H501" t="str">
        <f>VLOOKUP(Expenses[[#This Row],[Location]],Locations[[Location]:[BU]],3,0)</f>
        <v>Alex</v>
      </c>
      <c r="I501" t="str">
        <f>VLOOKUP(Expenses[[#This Row],[Location]],Locations[[Location]:[BU]],2,0)</f>
        <v>Alex</v>
      </c>
    </row>
    <row r="502" spans="1:9" x14ac:dyDescent="0.25">
      <c r="A502" s="10">
        <v>42430</v>
      </c>
      <c r="B502" t="s">
        <v>1086</v>
      </c>
      <c r="C502" t="s">
        <v>1071</v>
      </c>
      <c r="D502" t="s">
        <v>1020</v>
      </c>
      <c r="E502" s="17">
        <v>7724</v>
      </c>
      <c r="F502" t="str">
        <f>VLOOKUP(Expenses[[#This Row],[Location]],Locations[[Location]:[BU]],5,0)</f>
        <v>Retail 03</v>
      </c>
      <c r="G502" t="str">
        <f>VLOOKUP(Expenses[[#This Row],[Department]],Departments[[Department]:[Code]],2,0)</f>
        <v>RTL</v>
      </c>
      <c r="H502" t="str">
        <f>VLOOKUP(Expenses[[#This Row],[Location]],Locations[[Location]:[BU]],3,0)</f>
        <v>G. Cairo</v>
      </c>
      <c r="I502" t="str">
        <f>VLOOKUP(Expenses[[#This Row],[Location]],Locations[[Location]:[BU]],2,0)</f>
        <v>Giza</v>
      </c>
    </row>
    <row r="503" spans="1:9" x14ac:dyDescent="0.25">
      <c r="A503" s="10">
        <v>42430</v>
      </c>
      <c r="B503" t="s">
        <v>1086</v>
      </c>
      <c r="C503" t="s">
        <v>1065</v>
      </c>
      <c r="D503" t="s">
        <v>1020</v>
      </c>
      <c r="E503" s="17">
        <v>10920</v>
      </c>
      <c r="F503" t="str">
        <f>VLOOKUP(Expenses[[#This Row],[Location]],Locations[[Location]:[BU]],5,0)</f>
        <v>Distribution</v>
      </c>
      <c r="G503" t="str">
        <f>VLOOKUP(Expenses[[#This Row],[Department]],Departments[[Department]:[Code]],2,0)</f>
        <v>RTL</v>
      </c>
      <c r="H503" t="str">
        <f>VLOOKUP(Expenses[[#This Row],[Location]],Locations[[Location]:[BU]],3,0)</f>
        <v>Delta</v>
      </c>
      <c r="I503" t="str">
        <f>VLOOKUP(Expenses[[#This Row],[Location]],Locations[[Location]:[BU]],2,0)</f>
        <v>Gharbia</v>
      </c>
    </row>
    <row r="504" spans="1:9" x14ac:dyDescent="0.25">
      <c r="A504" s="10">
        <v>42430</v>
      </c>
      <c r="B504" t="s">
        <v>1089</v>
      </c>
      <c r="C504" t="s">
        <v>1014</v>
      </c>
      <c r="D504" t="s">
        <v>1013</v>
      </c>
      <c r="E504" s="17">
        <v>1250</v>
      </c>
      <c r="F504" t="str">
        <f>VLOOKUP(Expenses[[#This Row],[Location]],Locations[[Location]:[BU]],5,0)</f>
        <v>HQ</v>
      </c>
      <c r="G504" t="str">
        <f>VLOOKUP(Expenses[[#This Row],[Department]],Departments[[Department]:[Code]],2,0)</f>
        <v>FIN</v>
      </c>
      <c r="H504" t="str">
        <f>VLOOKUP(Expenses[[#This Row],[Location]],Locations[[Location]:[BU]],3,0)</f>
        <v>G. Cairo</v>
      </c>
      <c r="I504" t="str">
        <f>VLOOKUP(Expenses[[#This Row],[Location]],Locations[[Location]:[BU]],2,0)</f>
        <v>Cairo</v>
      </c>
    </row>
    <row r="505" spans="1:9" x14ac:dyDescent="0.25">
      <c r="A505" s="10">
        <v>42430</v>
      </c>
      <c r="B505" t="s">
        <v>1089</v>
      </c>
      <c r="C505" t="s">
        <v>1083</v>
      </c>
      <c r="D505" t="s">
        <v>1025</v>
      </c>
      <c r="E505" s="17">
        <v>1250</v>
      </c>
      <c r="F505" t="str">
        <f>VLOOKUP(Expenses[[#This Row],[Location]],Locations[[Location]:[BU]],5,0)</f>
        <v>Distribution</v>
      </c>
      <c r="G505" t="str">
        <f>VLOOKUP(Expenses[[#This Row],[Department]],Departments[[Department]:[Code]],2,0)</f>
        <v>SLS</v>
      </c>
      <c r="H505" t="str">
        <f>VLOOKUP(Expenses[[#This Row],[Location]],Locations[[Location]:[BU]],3,0)</f>
        <v>G. Cairo</v>
      </c>
      <c r="I505" t="str">
        <f>VLOOKUP(Expenses[[#This Row],[Location]],Locations[[Location]:[BU]],2,0)</f>
        <v>Cairo</v>
      </c>
    </row>
    <row r="506" spans="1:9" x14ac:dyDescent="0.25">
      <c r="A506" s="10">
        <v>42430</v>
      </c>
      <c r="B506" t="s">
        <v>1089</v>
      </c>
      <c r="C506" t="s">
        <v>1077</v>
      </c>
      <c r="D506" t="s">
        <v>1025</v>
      </c>
      <c r="E506" s="17">
        <v>1250</v>
      </c>
      <c r="F506" t="str">
        <f>VLOOKUP(Expenses[[#This Row],[Location]],Locations[[Location]:[BU]],5,0)</f>
        <v>Distribution</v>
      </c>
      <c r="G506" t="str">
        <f>VLOOKUP(Expenses[[#This Row],[Department]],Departments[[Department]:[Code]],2,0)</f>
        <v>SLS</v>
      </c>
      <c r="H506" t="str">
        <f>VLOOKUP(Expenses[[#This Row],[Location]],Locations[[Location]:[BU]],3,0)</f>
        <v>G. Cairo</v>
      </c>
      <c r="I506" t="str">
        <f>VLOOKUP(Expenses[[#This Row],[Location]],Locations[[Location]:[BU]],2,0)</f>
        <v>Giza</v>
      </c>
    </row>
    <row r="507" spans="1:9" x14ac:dyDescent="0.25">
      <c r="A507" s="10">
        <v>42430</v>
      </c>
      <c r="B507" t="s">
        <v>1089</v>
      </c>
      <c r="C507" t="s">
        <v>1069</v>
      </c>
      <c r="D507" t="s">
        <v>1025</v>
      </c>
      <c r="E507" s="17">
        <v>1250</v>
      </c>
      <c r="F507" t="str">
        <f>VLOOKUP(Expenses[[#This Row],[Location]],Locations[[Location]:[BU]],5,0)</f>
        <v>Distribution</v>
      </c>
      <c r="G507" t="str">
        <f>VLOOKUP(Expenses[[#This Row],[Department]],Departments[[Department]:[Code]],2,0)</f>
        <v>SLS</v>
      </c>
      <c r="H507" t="str">
        <f>VLOOKUP(Expenses[[#This Row],[Location]],Locations[[Location]:[BU]],3,0)</f>
        <v>U. Egypt</v>
      </c>
      <c r="I507" t="str">
        <f>VLOOKUP(Expenses[[#This Row],[Location]],Locations[[Location]:[BU]],2,0)</f>
        <v>Luxor</v>
      </c>
    </row>
    <row r="508" spans="1:9" x14ac:dyDescent="0.25">
      <c r="A508" s="10">
        <v>42430</v>
      </c>
      <c r="B508" t="s">
        <v>1089</v>
      </c>
      <c r="C508" t="s">
        <v>1054</v>
      </c>
      <c r="D508" t="s">
        <v>1025</v>
      </c>
      <c r="E508" s="17">
        <v>1250</v>
      </c>
      <c r="F508" t="str">
        <f>VLOOKUP(Expenses[[#This Row],[Location]],Locations[[Location]:[BU]],5,0)</f>
        <v>Distribution</v>
      </c>
      <c r="G508" t="str">
        <f>VLOOKUP(Expenses[[#This Row],[Department]],Departments[[Department]:[Code]],2,0)</f>
        <v>SLS</v>
      </c>
      <c r="H508" t="str">
        <f>VLOOKUP(Expenses[[#This Row],[Location]],Locations[[Location]:[BU]],3,0)</f>
        <v>Delta</v>
      </c>
      <c r="I508" t="str">
        <f>VLOOKUP(Expenses[[#This Row],[Location]],Locations[[Location]:[BU]],2,0)</f>
        <v>Dakahlia</v>
      </c>
    </row>
    <row r="509" spans="1:9" x14ac:dyDescent="0.25">
      <c r="A509" s="10">
        <v>42430</v>
      </c>
      <c r="B509" t="s">
        <v>1089</v>
      </c>
      <c r="C509" t="s">
        <v>1062</v>
      </c>
      <c r="D509" t="s">
        <v>1025</v>
      </c>
      <c r="E509" s="17">
        <v>1250</v>
      </c>
      <c r="F509" t="str">
        <f>VLOOKUP(Expenses[[#This Row],[Location]],Locations[[Location]:[BU]],5,0)</f>
        <v>Distribution</v>
      </c>
      <c r="G509" t="str">
        <f>VLOOKUP(Expenses[[#This Row],[Department]],Departments[[Department]:[Code]],2,0)</f>
        <v>SLS</v>
      </c>
      <c r="H509" t="str">
        <f>VLOOKUP(Expenses[[#This Row],[Location]],Locations[[Location]:[BU]],3,0)</f>
        <v>U. Egypt</v>
      </c>
      <c r="I509" t="str">
        <f>VLOOKUP(Expenses[[#This Row],[Location]],Locations[[Location]:[BU]],2,0)</f>
        <v>Menia</v>
      </c>
    </row>
    <row r="510" spans="1:9" x14ac:dyDescent="0.25">
      <c r="A510" s="10">
        <v>42430</v>
      </c>
      <c r="B510" t="s">
        <v>1089</v>
      </c>
      <c r="C510" t="s">
        <v>1059</v>
      </c>
      <c r="D510" t="s">
        <v>1025</v>
      </c>
      <c r="E510" s="17">
        <v>1250</v>
      </c>
      <c r="F510" t="str">
        <f>VLOOKUP(Expenses[[#This Row],[Location]],Locations[[Location]:[BU]],5,0)</f>
        <v>Distribution</v>
      </c>
      <c r="G510" t="str">
        <f>VLOOKUP(Expenses[[#This Row],[Department]],Departments[[Department]:[Code]],2,0)</f>
        <v>SLS</v>
      </c>
      <c r="H510" t="str">
        <f>VLOOKUP(Expenses[[#This Row],[Location]],Locations[[Location]:[BU]],3,0)</f>
        <v>G. Cairo</v>
      </c>
      <c r="I510" t="str">
        <f>VLOOKUP(Expenses[[#This Row],[Location]],Locations[[Location]:[BU]],2,0)</f>
        <v>Cairo</v>
      </c>
    </row>
    <row r="511" spans="1:9" x14ac:dyDescent="0.25">
      <c r="A511" s="10">
        <v>42430</v>
      </c>
      <c r="B511" t="s">
        <v>1089</v>
      </c>
      <c r="C511" t="s">
        <v>1073</v>
      </c>
      <c r="D511" t="s">
        <v>1025</v>
      </c>
      <c r="E511" s="17">
        <v>1250</v>
      </c>
      <c r="F511" t="str">
        <f>VLOOKUP(Expenses[[#This Row],[Location]],Locations[[Location]:[BU]],5,0)</f>
        <v>Distribution</v>
      </c>
      <c r="G511" t="str">
        <f>VLOOKUP(Expenses[[#This Row],[Department]],Departments[[Department]:[Code]],2,0)</f>
        <v>SLS</v>
      </c>
      <c r="H511" t="str">
        <f>VLOOKUP(Expenses[[#This Row],[Location]],Locations[[Location]:[BU]],3,0)</f>
        <v>Delta</v>
      </c>
      <c r="I511" t="str">
        <f>VLOOKUP(Expenses[[#This Row],[Location]],Locations[[Location]:[BU]],2,0)</f>
        <v>Sharkia</v>
      </c>
    </row>
    <row r="512" spans="1:9" x14ac:dyDescent="0.25">
      <c r="A512" s="10">
        <v>42430</v>
      </c>
      <c r="B512" t="s">
        <v>1089</v>
      </c>
      <c r="C512" t="s">
        <v>1081</v>
      </c>
      <c r="D512" t="s">
        <v>1020</v>
      </c>
      <c r="E512" s="17">
        <v>1250</v>
      </c>
      <c r="F512" t="str">
        <f>VLOOKUP(Expenses[[#This Row],[Location]],Locations[[Location]:[BU]],5,0)</f>
        <v>Retail 01</v>
      </c>
      <c r="G512" t="str">
        <f>VLOOKUP(Expenses[[#This Row],[Department]],Departments[[Department]:[Code]],2,0)</f>
        <v>RTL</v>
      </c>
      <c r="H512" t="str">
        <f>VLOOKUP(Expenses[[#This Row],[Location]],Locations[[Location]:[BU]],3,0)</f>
        <v>G. Cairo</v>
      </c>
      <c r="I512" t="str">
        <f>VLOOKUP(Expenses[[#This Row],[Location]],Locations[[Location]:[BU]],2,0)</f>
        <v>Giza</v>
      </c>
    </row>
    <row r="513" spans="1:9" x14ac:dyDescent="0.25">
      <c r="A513" s="10">
        <v>42430</v>
      </c>
      <c r="B513" t="s">
        <v>1089</v>
      </c>
      <c r="C513" t="s">
        <v>1079</v>
      </c>
      <c r="D513" t="s">
        <v>1020</v>
      </c>
      <c r="E513" s="17">
        <v>1250</v>
      </c>
      <c r="F513" t="str">
        <f>VLOOKUP(Expenses[[#This Row],[Location]],Locations[[Location]:[BU]],5,0)</f>
        <v>Retail 01</v>
      </c>
      <c r="G513" t="str">
        <f>VLOOKUP(Expenses[[#This Row],[Department]],Departments[[Department]:[Code]],2,0)</f>
        <v>RTL</v>
      </c>
      <c r="H513" t="str">
        <f>VLOOKUP(Expenses[[#This Row],[Location]],Locations[[Location]:[BU]],3,0)</f>
        <v>G. Cairo</v>
      </c>
      <c r="I513" t="str">
        <f>VLOOKUP(Expenses[[#This Row],[Location]],Locations[[Location]:[BU]],2,0)</f>
        <v>Giza</v>
      </c>
    </row>
    <row r="514" spans="1:9" x14ac:dyDescent="0.25">
      <c r="A514" s="10">
        <v>42430</v>
      </c>
      <c r="B514" t="s">
        <v>1089</v>
      </c>
      <c r="C514" t="s">
        <v>1050</v>
      </c>
      <c r="D514" t="s">
        <v>1020</v>
      </c>
      <c r="E514" s="17">
        <v>1250</v>
      </c>
      <c r="F514" t="str">
        <f>VLOOKUP(Expenses[[#This Row],[Location]],Locations[[Location]:[BU]],5,0)</f>
        <v>Retail 01</v>
      </c>
      <c r="G514" t="str">
        <f>VLOOKUP(Expenses[[#This Row],[Department]],Departments[[Department]:[Code]],2,0)</f>
        <v>RTL</v>
      </c>
      <c r="H514" t="str">
        <f>VLOOKUP(Expenses[[#This Row],[Location]],Locations[[Location]:[BU]],3,0)</f>
        <v>Alex</v>
      </c>
      <c r="I514" t="str">
        <f>VLOOKUP(Expenses[[#This Row],[Location]],Locations[[Location]:[BU]],2,0)</f>
        <v>Alex</v>
      </c>
    </row>
    <row r="515" spans="1:9" x14ac:dyDescent="0.25">
      <c r="A515" s="10">
        <v>42430</v>
      </c>
      <c r="B515" t="s">
        <v>1089</v>
      </c>
      <c r="C515" t="s">
        <v>1053</v>
      </c>
      <c r="D515" t="s">
        <v>1020</v>
      </c>
      <c r="E515" s="17">
        <v>1250</v>
      </c>
      <c r="F515" t="str">
        <f>VLOOKUP(Expenses[[#This Row],[Location]],Locations[[Location]:[BU]],5,0)</f>
        <v>Retail 01</v>
      </c>
      <c r="G515" t="str">
        <f>VLOOKUP(Expenses[[#This Row],[Department]],Departments[[Department]:[Code]],2,0)</f>
        <v>RTL</v>
      </c>
      <c r="H515" t="str">
        <f>VLOOKUP(Expenses[[#This Row],[Location]],Locations[[Location]:[BU]],3,0)</f>
        <v>G. Cairo</v>
      </c>
      <c r="I515" t="str">
        <f>VLOOKUP(Expenses[[#This Row],[Location]],Locations[[Location]:[BU]],2,0)</f>
        <v>Giza</v>
      </c>
    </row>
    <row r="516" spans="1:9" x14ac:dyDescent="0.25">
      <c r="A516" s="10">
        <v>42430</v>
      </c>
      <c r="B516" t="s">
        <v>1089</v>
      </c>
      <c r="C516" t="s">
        <v>1046</v>
      </c>
      <c r="D516" t="s">
        <v>1020</v>
      </c>
      <c r="E516" s="17">
        <v>1250</v>
      </c>
      <c r="F516" t="str">
        <f>VLOOKUP(Expenses[[#This Row],[Location]],Locations[[Location]:[BU]],5,0)</f>
        <v>Distribution</v>
      </c>
      <c r="G516" t="str">
        <f>VLOOKUP(Expenses[[#This Row],[Department]],Departments[[Department]:[Code]],2,0)</f>
        <v>RTL</v>
      </c>
      <c r="H516" t="str">
        <f>VLOOKUP(Expenses[[#This Row],[Location]],Locations[[Location]:[BU]],3,0)</f>
        <v>G. Cairo</v>
      </c>
      <c r="I516" t="str">
        <f>VLOOKUP(Expenses[[#This Row],[Location]],Locations[[Location]:[BU]],2,0)</f>
        <v>Giza</v>
      </c>
    </row>
    <row r="517" spans="1:9" x14ac:dyDescent="0.25">
      <c r="A517" s="10">
        <v>42430</v>
      </c>
      <c r="B517" t="s">
        <v>1089</v>
      </c>
      <c r="C517" t="s">
        <v>1049</v>
      </c>
      <c r="D517" t="s">
        <v>1020</v>
      </c>
      <c r="E517" s="17">
        <v>1250</v>
      </c>
      <c r="F517" t="str">
        <f>VLOOKUP(Expenses[[#This Row],[Location]],Locations[[Location]:[BU]],5,0)</f>
        <v>Retail 01</v>
      </c>
      <c r="G517" t="str">
        <f>VLOOKUP(Expenses[[#This Row],[Department]],Departments[[Department]:[Code]],2,0)</f>
        <v>RTL</v>
      </c>
      <c r="H517" t="str">
        <f>VLOOKUP(Expenses[[#This Row],[Location]],Locations[[Location]:[BU]],3,0)</f>
        <v>G. Cairo</v>
      </c>
      <c r="I517" t="str">
        <f>VLOOKUP(Expenses[[#This Row],[Location]],Locations[[Location]:[BU]],2,0)</f>
        <v>Cairo</v>
      </c>
    </row>
    <row r="518" spans="1:9" x14ac:dyDescent="0.25">
      <c r="A518" s="10">
        <v>42430</v>
      </c>
      <c r="B518" t="s">
        <v>1089</v>
      </c>
      <c r="C518" t="s">
        <v>1044</v>
      </c>
      <c r="D518" t="s">
        <v>1020</v>
      </c>
      <c r="E518" s="17">
        <v>1250</v>
      </c>
      <c r="F518" t="str">
        <f>VLOOKUP(Expenses[[#This Row],[Location]],Locations[[Location]:[BU]],5,0)</f>
        <v>Retail 01</v>
      </c>
      <c r="G518" t="str">
        <f>VLOOKUP(Expenses[[#This Row],[Department]],Departments[[Department]:[Code]],2,0)</f>
        <v>RTL</v>
      </c>
      <c r="H518" t="str">
        <f>VLOOKUP(Expenses[[#This Row],[Location]],Locations[[Location]:[BU]],3,0)</f>
        <v>G. Cairo</v>
      </c>
      <c r="I518" t="str">
        <f>VLOOKUP(Expenses[[#This Row],[Location]],Locations[[Location]:[BU]],2,0)</f>
        <v>Cairo</v>
      </c>
    </row>
    <row r="519" spans="1:9" x14ac:dyDescent="0.25">
      <c r="A519" s="10">
        <v>42430</v>
      </c>
      <c r="B519" t="s">
        <v>1089</v>
      </c>
      <c r="C519" t="s">
        <v>1064</v>
      </c>
      <c r="D519" t="s">
        <v>1020</v>
      </c>
      <c r="E519" s="17">
        <v>1250</v>
      </c>
      <c r="F519" t="str">
        <f>VLOOKUP(Expenses[[#This Row],[Location]],Locations[[Location]:[BU]],5,0)</f>
        <v>Retail 01</v>
      </c>
      <c r="G519" t="str">
        <f>VLOOKUP(Expenses[[#This Row],[Department]],Departments[[Department]:[Code]],2,0)</f>
        <v>RTL</v>
      </c>
      <c r="H519" t="str">
        <f>VLOOKUP(Expenses[[#This Row],[Location]],Locations[[Location]:[BU]],3,0)</f>
        <v>G. Cairo</v>
      </c>
      <c r="I519" t="str">
        <f>VLOOKUP(Expenses[[#This Row],[Location]],Locations[[Location]:[BU]],2,0)</f>
        <v>Giza</v>
      </c>
    </row>
    <row r="520" spans="1:9" x14ac:dyDescent="0.25">
      <c r="A520" s="10">
        <v>42430</v>
      </c>
      <c r="B520" t="s">
        <v>1089</v>
      </c>
      <c r="C520" t="s">
        <v>1082</v>
      </c>
      <c r="D520" t="s">
        <v>1020</v>
      </c>
      <c r="E520" s="17">
        <v>1250</v>
      </c>
      <c r="F520" t="str">
        <f>VLOOKUP(Expenses[[#This Row],[Location]],Locations[[Location]:[BU]],5,0)</f>
        <v>Retail 02</v>
      </c>
      <c r="G520" t="str">
        <f>VLOOKUP(Expenses[[#This Row],[Department]],Departments[[Department]:[Code]],2,0)</f>
        <v>RTL</v>
      </c>
      <c r="H520" t="str">
        <f>VLOOKUP(Expenses[[#This Row],[Location]],Locations[[Location]:[BU]],3,0)</f>
        <v>G. Cairo</v>
      </c>
      <c r="I520" t="str">
        <f>VLOOKUP(Expenses[[#This Row],[Location]],Locations[[Location]:[BU]],2,0)</f>
        <v>Cairo</v>
      </c>
    </row>
    <row r="521" spans="1:9" x14ac:dyDescent="0.25">
      <c r="A521" s="10">
        <v>42430</v>
      </c>
      <c r="B521" t="s">
        <v>1089</v>
      </c>
      <c r="C521" t="s">
        <v>1078</v>
      </c>
      <c r="D521" t="s">
        <v>1020</v>
      </c>
      <c r="E521" s="17">
        <v>1250</v>
      </c>
      <c r="F521" t="str">
        <f>VLOOKUP(Expenses[[#This Row],[Location]],Locations[[Location]:[BU]],5,0)</f>
        <v>Retail 02</v>
      </c>
      <c r="G521" t="str">
        <f>VLOOKUP(Expenses[[#This Row],[Department]],Departments[[Department]:[Code]],2,0)</f>
        <v>RTL</v>
      </c>
      <c r="H521" t="str">
        <f>VLOOKUP(Expenses[[#This Row],[Location]],Locations[[Location]:[BU]],3,0)</f>
        <v>G. Cairo</v>
      </c>
      <c r="I521" t="str">
        <f>VLOOKUP(Expenses[[#This Row],[Location]],Locations[[Location]:[BU]],2,0)</f>
        <v>Cairo</v>
      </c>
    </row>
    <row r="522" spans="1:9" x14ac:dyDescent="0.25">
      <c r="A522" s="10">
        <v>42430</v>
      </c>
      <c r="B522" t="s">
        <v>1089</v>
      </c>
      <c r="C522" t="s">
        <v>1068</v>
      </c>
      <c r="D522" t="s">
        <v>1020</v>
      </c>
      <c r="E522" s="17">
        <v>1250</v>
      </c>
      <c r="F522" t="str">
        <f>VLOOKUP(Expenses[[#This Row],[Location]],Locations[[Location]:[BU]],5,0)</f>
        <v>Retail 02</v>
      </c>
      <c r="G522" t="str">
        <f>VLOOKUP(Expenses[[#This Row],[Department]],Departments[[Department]:[Code]],2,0)</f>
        <v>RTL</v>
      </c>
      <c r="H522" t="str">
        <f>VLOOKUP(Expenses[[#This Row],[Location]],Locations[[Location]:[BU]],3,0)</f>
        <v>Delta</v>
      </c>
      <c r="I522" t="str">
        <f>VLOOKUP(Expenses[[#This Row],[Location]],Locations[[Location]:[BU]],2,0)</f>
        <v>Gharbia</v>
      </c>
    </row>
    <row r="523" spans="1:9" x14ac:dyDescent="0.25">
      <c r="A523" s="10">
        <v>42430</v>
      </c>
      <c r="B523" t="s">
        <v>1089</v>
      </c>
      <c r="C523" t="s">
        <v>1060</v>
      </c>
      <c r="D523" t="s">
        <v>1020</v>
      </c>
      <c r="E523" s="17">
        <v>1250</v>
      </c>
      <c r="F523" t="str">
        <f>VLOOKUP(Expenses[[#This Row],[Location]],Locations[[Location]:[BU]],5,0)</f>
        <v>Retail 02</v>
      </c>
      <c r="G523" t="str">
        <f>VLOOKUP(Expenses[[#This Row],[Department]],Departments[[Department]:[Code]],2,0)</f>
        <v>RTL</v>
      </c>
      <c r="H523" t="str">
        <f>VLOOKUP(Expenses[[#This Row],[Location]],Locations[[Location]:[BU]],3,0)</f>
        <v>Alex</v>
      </c>
      <c r="I523" t="str">
        <f>VLOOKUP(Expenses[[#This Row],[Location]],Locations[[Location]:[BU]],2,0)</f>
        <v>Alex</v>
      </c>
    </row>
    <row r="524" spans="1:9" x14ac:dyDescent="0.25">
      <c r="A524" s="10">
        <v>42430</v>
      </c>
      <c r="B524" t="s">
        <v>1089</v>
      </c>
      <c r="C524" t="s">
        <v>1076</v>
      </c>
      <c r="D524" t="s">
        <v>1020</v>
      </c>
      <c r="E524" s="17">
        <v>1250</v>
      </c>
      <c r="F524" t="str">
        <f>VLOOKUP(Expenses[[#This Row],[Location]],Locations[[Location]:[BU]],5,0)</f>
        <v>Retail 02</v>
      </c>
      <c r="G524" t="str">
        <f>VLOOKUP(Expenses[[#This Row],[Department]],Departments[[Department]:[Code]],2,0)</f>
        <v>RTL</v>
      </c>
      <c r="H524" t="str">
        <f>VLOOKUP(Expenses[[#This Row],[Location]],Locations[[Location]:[BU]],3,0)</f>
        <v>G. Cairo</v>
      </c>
      <c r="I524" t="str">
        <f>VLOOKUP(Expenses[[#This Row],[Location]],Locations[[Location]:[BU]],2,0)</f>
        <v>Cairo</v>
      </c>
    </row>
    <row r="525" spans="1:9" x14ac:dyDescent="0.25">
      <c r="A525" s="10">
        <v>42430</v>
      </c>
      <c r="B525" t="s">
        <v>1089</v>
      </c>
      <c r="C525" t="s">
        <v>1067</v>
      </c>
      <c r="D525" t="s">
        <v>1020</v>
      </c>
      <c r="E525" s="17">
        <v>1250</v>
      </c>
      <c r="F525" t="str">
        <f>VLOOKUP(Expenses[[#This Row],[Location]],Locations[[Location]:[BU]],5,0)</f>
        <v>Retail 02</v>
      </c>
      <c r="G525" t="str">
        <f>VLOOKUP(Expenses[[#This Row],[Department]],Departments[[Department]:[Code]],2,0)</f>
        <v>RTL</v>
      </c>
      <c r="H525" t="str">
        <f>VLOOKUP(Expenses[[#This Row],[Location]],Locations[[Location]:[BU]],3,0)</f>
        <v>Alex</v>
      </c>
      <c r="I525" t="str">
        <f>VLOOKUP(Expenses[[#This Row],[Location]],Locations[[Location]:[BU]],2,0)</f>
        <v>Alex</v>
      </c>
    </row>
    <row r="526" spans="1:9" x14ac:dyDescent="0.25">
      <c r="A526" s="10">
        <v>42430</v>
      </c>
      <c r="B526" t="s">
        <v>1089</v>
      </c>
      <c r="C526" t="s">
        <v>1052</v>
      </c>
      <c r="D526" t="s">
        <v>1020</v>
      </c>
      <c r="E526" s="17">
        <v>1250</v>
      </c>
      <c r="F526" t="str">
        <f>VLOOKUP(Expenses[[#This Row],[Location]],Locations[[Location]:[BU]],5,0)</f>
        <v>Distribution</v>
      </c>
      <c r="G526" t="str">
        <f>VLOOKUP(Expenses[[#This Row],[Department]],Departments[[Department]:[Code]],2,0)</f>
        <v>RTL</v>
      </c>
      <c r="H526" t="str">
        <f>VLOOKUP(Expenses[[#This Row],[Location]],Locations[[Location]:[BU]],3,0)</f>
        <v>Alex</v>
      </c>
      <c r="I526" t="str">
        <f>VLOOKUP(Expenses[[#This Row],[Location]],Locations[[Location]:[BU]],2,0)</f>
        <v>Alex</v>
      </c>
    </row>
    <row r="527" spans="1:9" x14ac:dyDescent="0.25">
      <c r="A527" s="10">
        <v>42430</v>
      </c>
      <c r="B527" t="s">
        <v>1089</v>
      </c>
      <c r="C527" t="s">
        <v>1084</v>
      </c>
      <c r="D527" t="s">
        <v>1020</v>
      </c>
      <c r="E527" s="17">
        <v>1250</v>
      </c>
      <c r="F527" t="str">
        <f>VLOOKUP(Expenses[[#This Row],[Location]],Locations[[Location]:[BU]],5,0)</f>
        <v>Retail 03</v>
      </c>
      <c r="G527" t="str">
        <f>VLOOKUP(Expenses[[#This Row],[Department]],Departments[[Department]:[Code]],2,0)</f>
        <v>RTL</v>
      </c>
      <c r="H527" t="str">
        <f>VLOOKUP(Expenses[[#This Row],[Location]],Locations[[Location]:[BU]],3,0)</f>
        <v>G. Cairo</v>
      </c>
      <c r="I527" t="str">
        <f>VLOOKUP(Expenses[[#This Row],[Location]],Locations[[Location]:[BU]],2,0)</f>
        <v>Cairo</v>
      </c>
    </row>
    <row r="528" spans="1:9" x14ac:dyDescent="0.25">
      <c r="A528" s="10">
        <v>42430</v>
      </c>
      <c r="B528" t="s">
        <v>1089</v>
      </c>
      <c r="C528" t="s">
        <v>1075</v>
      </c>
      <c r="D528" t="s">
        <v>1020</v>
      </c>
      <c r="E528" s="17">
        <v>1250</v>
      </c>
      <c r="F528" t="str">
        <f>VLOOKUP(Expenses[[#This Row],[Location]],Locations[[Location]:[BU]],5,0)</f>
        <v>Distribution</v>
      </c>
      <c r="G528" t="str">
        <f>VLOOKUP(Expenses[[#This Row],[Department]],Departments[[Department]:[Code]],2,0)</f>
        <v>RTL</v>
      </c>
      <c r="H528" t="str">
        <f>VLOOKUP(Expenses[[#This Row],[Location]],Locations[[Location]:[BU]],3,0)</f>
        <v>U. Egypt</v>
      </c>
      <c r="I528" t="str">
        <f>VLOOKUP(Expenses[[#This Row],[Location]],Locations[[Location]:[BU]],2,0)</f>
        <v>Assuit</v>
      </c>
    </row>
    <row r="529" spans="1:9" x14ac:dyDescent="0.25">
      <c r="A529" s="10">
        <v>42430</v>
      </c>
      <c r="B529" t="s">
        <v>1089</v>
      </c>
      <c r="C529" t="s">
        <v>1080</v>
      </c>
      <c r="D529" t="s">
        <v>1020</v>
      </c>
      <c r="E529" s="17">
        <v>1250</v>
      </c>
      <c r="F529" t="str">
        <f>VLOOKUP(Expenses[[#This Row],[Location]],Locations[[Location]:[BU]],5,0)</f>
        <v>Distribution</v>
      </c>
      <c r="G529" t="str">
        <f>VLOOKUP(Expenses[[#This Row],[Department]],Departments[[Department]:[Code]],2,0)</f>
        <v>RTL</v>
      </c>
      <c r="H529" t="str">
        <f>VLOOKUP(Expenses[[#This Row],[Location]],Locations[[Location]:[BU]],3,0)</f>
        <v>G. Cairo</v>
      </c>
      <c r="I529" t="str">
        <f>VLOOKUP(Expenses[[#This Row],[Location]],Locations[[Location]:[BU]],2,0)</f>
        <v>Giza</v>
      </c>
    </row>
    <row r="530" spans="1:9" x14ac:dyDescent="0.25">
      <c r="A530" s="10">
        <v>42430</v>
      </c>
      <c r="B530" t="s">
        <v>1089</v>
      </c>
      <c r="C530" t="s">
        <v>1070</v>
      </c>
      <c r="D530" t="s">
        <v>1020</v>
      </c>
      <c r="E530" s="17">
        <v>1250</v>
      </c>
      <c r="F530" t="str">
        <f>VLOOKUP(Expenses[[#This Row],[Location]],Locations[[Location]:[BU]],5,0)</f>
        <v>Retail 03</v>
      </c>
      <c r="G530" t="str">
        <f>VLOOKUP(Expenses[[#This Row],[Department]],Departments[[Department]:[Code]],2,0)</f>
        <v>RTL</v>
      </c>
      <c r="H530" t="str">
        <f>VLOOKUP(Expenses[[#This Row],[Location]],Locations[[Location]:[BU]],3,0)</f>
        <v>Alex</v>
      </c>
      <c r="I530" t="str">
        <f>VLOOKUP(Expenses[[#This Row],[Location]],Locations[[Location]:[BU]],2,0)</f>
        <v>Marasa Matrouh</v>
      </c>
    </row>
    <row r="531" spans="1:9" x14ac:dyDescent="0.25">
      <c r="A531" s="10">
        <v>42430</v>
      </c>
      <c r="B531" t="s">
        <v>1089</v>
      </c>
      <c r="C531" t="s">
        <v>1047</v>
      </c>
      <c r="D531" t="s">
        <v>1020</v>
      </c>
      <c r="E531" s="17">
        <v>1250</v>
      </c>
      <c r="F531" t="str">
        <f>VLOOKUP(Expenses[[#This Row],[Location]],Locations[[Location]:[BU]],5,0)</f>
        <v>Retail 03</v>
      </c>
      <c r="G531" t="str">
        <f>VLOOKUP(Expenses[[#This Row],[Department]],Departments[[Department]:[Code]],2,0)</f>
        <v>RTL</v>
      </c>
      <c r="H531" t="str">
        <f>VLOOKUP(Expenses[[#This Row],[Location]],Locations[[Location]:[BU]],3,0)</f>
        <v>G. Cairo</v>
      </c>
      <c r="I531" t="str">
        <f>VLOOKUP(Expenses[[#This Row],[Location]],Locations[[Location]:[BU]],2,0)</f>
        <v>Giza</v>
      </c>
    </row>
    <row r="532" spans="1:9" x14ac:dyDescent="0.25">
      <c r="A532" s="10">
        <v>42430</v>
      </c>
      <c r="B532" t="s">
        <v>1089</v>
      </c>
      <c r="C532" t="s">
        <v>1058</v>
      </c>
      <c r="D532" t="s">
        <v>1020</v>
      </c>
      <c r="E532" s="17">
        <v>1250</v>
      </c>
      <c r="F532" t="str">
        <f>VLOOKUP(Expenses[[#This Row],[Location]],Locations[[Location]:[BU]],5,0)</f>
        <v>Retail 03</v>
      </c>
      <c r="G532" t="str">
        <f>VLOOKUP(Expenses[[#This Row],[Department]],Departments[[Department]:[Code]],2,0)</f>
        <v>RTL</v>
      </c>
      <c r="H532" t="str">
        <f>VLOOKUP(Expenses[[#This Row],[Location]],Locations[[Location]:[BU]],3,0)</f>
        <v>G. Cairo</v>
      </c>
      <c r="I532" t="str">
        <f>VLOOKUP(Expenses[[#This Row],[Location]],Locations[[Location]:[BU]],2,0)</f>
        <v>Cairo</v>
      </c>
    </row>
    <row r="533" spans="1:9" x14ac:dyDescent="0.25">
      <c r="A533" s="10">
        <v>42430</v>
      </c>
      <c r="B533" t="s">
        <v>1089</v>
      </c>
      <c r="C533" t="s">
        <v>1072</v>
      </c>
      <c r="D533" t="s">
        <v>1020</v>
      </c>
      <c r="E533" s="17">
        <v>1250</v>
      </c>
      <c r="F533" t="str">
        <f>VLOOKUP(Expenses[[#This Row],[Location]],Locations[[Location]:[BU]],5,0)</f>
        <v>Retail 03</v>
      </c>
      <c r="G533" t="str">
        <f>VLOOKUP(Expenses[[#This Row],[Department]],Departments[[Department]:[Code]],2,0)</f>
        <v>RTL</v>
      </c>
      <c r="H533" t="str">
        <f>VLOOKUP(Expenses[[#This Row],[Location]],Locations[[Location]:[BU]],3,0)</f>
        <v>Alex</v>
      </c>
      <c r="I533" t="str">
        <f>VLOOKUP(Expenses[[#This Row],[Location]],Locations[[Location]:[BU]],2,0)</f>
        <v>Alex</v>
      </c>
    </row>
    <row r="534" spans="1:9" x14ac:dyDescent="0.25">
      <c r="A534" s="10">
        <v>42430</v>
      </c>
      <c r="B534" t="s">
        <v>1089</v>
      </c>
      <c r="C534" t="s">
        <v>1071</v>
      </c>
      <c r="D534" t="s">
        <v>1020</v>
      </c>
      <c r="E534" s="17">
        <v>1250</v>
      </c>
      <c r="F534" t="str">
        <f>VLOOKUP(Expenses[[#This Row],[Location]],Locations[[Location]:[BU]],5,0)</f>
        <v>Retail 03</v>
      </c>
      <c r="G534" t="str">
        <f>VLOOKUP(Expenses[[#This Row],[Department]],Departments[[Department]:[Code]],2,0)</f>
        <v>RTL</v>
      </c>
      <c r="H534" t="str">
        <f>VLOOKUP(Expenses[[#This Row],[Location]],Locations[[Location]:[BU]],3,0)</f>
        <v>G. Cairo</v>
      </c>
      <c r="I534" t="str">
        <f>VLOOKUP(Expenses[[#This Row],[Location]],Locations[[Location]:[BU]],2,0)</f>
        <v>Giza</v>
      </c>
    </row>
    <row r="535" spans="1:9" x14ac:dyDescent="0.25">
      <c r="A535" s="10">
        <v>42430</v>
      </c>
      <c r="B535" t="s">
        <v>1089</v>
      </c>
      <c r="C535" t="s">
        <v>1065</v>
      </c>
      <c r="D535" t="s">
        <v>1020</v>
      </c>
      <c r="E535" s="17">
        <v>1250</v>
      </c>
      <c r="F535" t="str">
        <f>VLOOKUP(Expenses[[#This Row],[Location]],Locations[[Location]:[BU]],5,0)</f>
        <v>Distribution</v>
      </c>
      <c r="G535" t="str">
        <f>VLOOKUP(Expenses[[#This Row],[Department]],Departments[[Department]:[Code]],2,0)</f>
        <v>RTL</v>
      </c>
      <c r="H535" t="str">
        <f>VLOOKUP(Expenses[[#This Row],[Location]],Locations[[Location]:[BU]],3,0)</f>
        <v>Delta</v>
      </c>
      <c r="I535" t="str">
        <f>VLOOKUP(Expenses[[#This Row],[Location]],Locations[[Location]:[BU]],2,0)</f>
        <v>Gharbia</v>
      </c>
    </row>
    <row r="536" spans="1:9" x14ac:dyDescent="0.25">
      <c r="A536" s="10">
        <v>42430</v>
      </c>
      <c r="B536" t="s">
        <v>1088</v>
      </c>
      <c r="C536" t="s">
        <v>1081</v>
      </c>
      <c r="D536" t="s">
        <v>1020</v>
      </c>
      <c r="E536" s="17">
        <v>1086.8</v>
      </c>
      <c r="F536" t="str">
        <f>VLOOKUP(Expenses[[#This Row],[Location]],Locations[[Location]:[BU]],5,0)</f>
        <v>Retail 01</v>
      </c>
      <c r="G536" t="str">
        <f>VLOOKUP(Expenses[[#This Row],[Department]],Departments[[Department]:[Code]],2,0)</f>
        <v>RTL</v>
      </c>
      <c r="H536" t="str">
        <f>VLOOKUP(Expenses[[#This Row],[Location]],Locations[[Location]:[BU]],3,0)</f>
        <v>G. Cairo</v>
      </c>
      <c r="I536" t="str">
        <f>VLOOKUP(Expenses[[#This Row],[Location]],Locations[[Location]:[BU]],2,0)</f>
        <v>Giza</v>
      </c>
    </row>
    <row r="537" spans="1:9" x14ac:dyDescent="0.25">
      <c r="A537" s="10">
        <v>42430</v>
      </c>
      <c r="B537" t="s">
        <v>1088</v>
      </c>
      <c r="C537" t="s">
        <v>1079</v>
      </c>
      <c r="D537" t="s">
        <v>1020</v>
      </c>
      <c r="E537" s="17">
        <v>1191.8</v>
      </c>
      <c r="F537" t="str">
        <f>VLOOKUP(Expenses[[#This Row],[Location]],Locations[[Location]:[BU]],5,0)</f>
        <v>Retail 01</v>
      </c>
      <c r="G537" t="str">
        <f>VLOOKUP(Expenses[[#This Row],[Department]],Departments[[Department]:[Code]],2,0)</f>
        <v>RTL</v>
      </c>
      <c r="H537" t="str">
        <f>VLOOKUP(Expenses[[#This Row],[Location]],Locations[[Location]:[BU]],3,0)</f>
        <v>G. Cairo</v>
      </c>
      <c r="I537" t="str">
        <f>VLOOKUP(Expenses[[#This Row],[Location]],Locations[[Location]:[BU]],2,0)</f>
        <v>Giza</v>
      </c>
    </row>
    <row r="538" spans="1:9" x14ac:dyDescent="0.25">
      <c r="A538" s="10">
        <v>42430</v>
      </c>
      <c r="B538" t="s">
        <v>1088</v>
      </c>
      <c r="C538" t="s">
        <v>1050</v>
      </c>
      <c r="D538" t="s">
        <v>1020</v>
      </c>
      <c r="E538" s="17">
        <v>962.90000000000009</v>
      </c>
      <c r="F538" t="str">
        <f>VLOOKUP(Expenses[[#This Row],[Location]],Locations[[Location]:[BU]],5,0)</f>
        <v>Retail 01</v>
      </c>
      <c r="G538" t="str">
        <f>VLOOKUP(Expenses[[#This Row],[Department]],Departments[[Department]:[Code]],2,0)</f>
        <v>RTL</v>
      </c>
      <c r="H538" t="str">
        <f>VLOOKUP(Expenses[[#This Row],[Location]],Locations[[Location]:[BU]],3,0)</f>
        <v>Alex</v>
      </c>
      <c r="I538" t="str">
        <f>VLOOKUP(Expenses[[#This Row],[Location]],Locations[[Location]:[BU]],2,0)</f>
        <v>Alex</v>
      </c>
    </row>
    <row r="539" spans="1:9" x14ac:dyDescent="0.25">
      <c r="A539" s="10">
        <v>42430</v>
      </c>
      <c r="B539" t="s">
        <v>1088</v>
      </c>
      <c r="C539" t="s">
        <v>1053</v>
      </c>
      <c r="D539" t="s">
        <v>1020</v>
      </c>
      <c r="E539" s="17">
        <v>550.70000000000005</v>
      </c>
      <c r="F539" t="str">
        <f>VLOOKUP(Expenses[[#This Row],[Location]],Locations[[Location]:[BU]],5,0)</f>
        <v>Retail 01</v>
      </c>
      <c r="G539" t="str">
        <f>VLOOKUP(Expenses[[#This Row],[Department]],Departments[[Department]:[Code]],2,0)</f>
        <v>RTL</v>
      </c>
      <c r="H539" t="str">
        <f>VLOOKUP(Expenses[[#This Row],[Location]],Locations[[Location]:[BU]],3,0)</f>
        <v>G. Cairo</v>
      </c>
      <c r="I539" t="str">
        <f>VLOOKUP(Expenses[[#This Row],[Location]],Locations[[Location]:[BU]],2,0)</f>
        <v>Giza</v>
      </c>
    </row>
    <row r="540" spans="1:9" x14ac:dyDescent="0.25">
      <c r="A540" s="10">
        <v>42430</v>
      </c>
      <c r="B540" t="s">
        <v>1088</v>
      </c>
      <c r="C540" t="s">
        <v>1046</v>
      </c>
      <c r="D540" t="s">
        <v>1020</v>
      </c>
      <c r="E540" s="17">
        <v>819.5</v>
      </c>
      <c r="F540" t="str">
        <f>VLOOKUP(Expenses[[#This Row],[Location]],Locations[[Location]:[BU]],5,0)</f>
        <v>Distribution</v>
      </c>
      <c r="G540" t="str">
        <f>VLOOKUP(Expenses[[#This Row],[Department]],Departments[[Department]:[Code]],2,0)</f>
        <v>RTL</v>
      </c>
      <c r="H540" t="str">
        <f>VLOOKUP(Expenses[[#This Row],[Location]],Locations[[Location]:[BU]],3,0)</f>
        <v>G. Cairo</v>
      </c>
      <c r="I540" t="str">
        <f>VLOOKUP(Expenses[[#This Row],[Location]],Locations[[Location]:[BU]],2,0)</f>
        <v>Giza</v>
      </c>
    </row>
    <row r="541" spans="1:9" x14ac:dyDescent="0.25">
      <c r="A541" s="10">
        <v>42430</v>
      </c>
      <c r="B541" t="s">
        <v>1088</v>
      </c>
      <c r="C541" t="s">
        <v>1049</v>
      </c>
      <c r="D541" t="s">
        <v>1020</v>
      </c>
      <c r="E541" s="17">
        <v>1101.2</v>
      </c>
      <c r="F541" t="str">
        <f>VLOOKUP(Expenses[[#This Row],[Location]],Locations[[Location]:[BU]],5,0)</f>
        <v>Retail 01</v>
      </c>
      <c r="G541" t="str">
        <f>VLOOKUP(Expenses[[#This Row],[Department]],Departments[[Department]:[Code]],2,0)</f>
        <v>RTL</v>
      </c>
      <c r="H541" t="str">
        <f>VLOOKUP(Expenses[[#This Row],[Location]],Locations[[Location]:[BU]],3,0)</f>
        <v>G. Cairo</v>
      </c>
      <c r="I541" t="str">
        <f>VLOOKUP(Expenses[[#This Row],[Location]],Locations[[Location]:[BU]],2,0)</f>
        <v>Cairo</v>
      </c>
    </row>
    <row r="542" spans="1:9" x14ac:dyDescent="0.25">
      <c r="A542" s="10">
        <v>42430</v>
      </c>
      <c r="B542" t="s">
        <v>1088</v>
      </c>
      <c r="C542" t="s">
        <v>1044</v>
      </c>
      <c r="D542" t="s">
        <v>1020</v>
      </c>
      <c r="E542" s="17">
        <v>1027.4000000000001</v>
      </c>
      <c r="F542" t="str">
        <f>VLOOKUP(Expenses[[#This Row],[Location]],Locations[[Location]:[BU]],5,0)</f>
        <v>Retail 01</v>
      </c>
      <c r="G542" t="str">
        <f>VLOOKUP(Expenses[[#This Row],[Department]],Departments[[Department]:[Code]],2,0)</f>
        <v>RTL</v>
      </c>
      <c r="H542" t="str">
        <f>VLOOKUP(Expenses[[#This Row],[Location]],Locations[[Location]:[BU]],3,0)</f>
        <v>G. Cairo</v>
      </c>
      <c r="I542" t="str">
        <f>VLOOKUP(Expenses[[#This Row],[Location]],Locations[[Location]:[BU]],2,0)</f>
        <v>Cairo</v>
      </c>
    </row>
    <row r="543" spans="1:9" x14ac:dyDescent="0.25">
      <c r="A543" s="10">
        <v>42430</v>
      </c>
      <c r="B543" t="s">
        <v>1088</v>
      </c>
      <c r="C543" t="s">
        <v>1064</v>
      </c>
      <c r="D543" t="s">
        <v>1020</v>
      </c>
      <c r="E543" s="17">
        <v>882.30000000000007</v>
      </c>
      <c r="F543" t="str">
        <f>VLOOKUP(Expenses[[#This Row],[Location]],Locations[[Location]:[BU]],5,0)</f>
        <v>Retail 01</v>
      </c>
      <c r="G543" t="str">
        <f>VLOOKUP(Expenses[[#This Row],[Department]],Departments[[Department]:[Code]],2,0)</f>
        <v>RTL</v>
      </c>
      <c r="H543" t="str">
        <f>VLOOKUP(Expenses[[#This Row],[Location]],Locations[[Location]:[BU]],3,0)</f>
        <v>G. Cairo</v>
      </c>
      <c r="I543" t="str">
        <f>VLOOKUP(Expenses[[#This Row],[Location]],Locations[[Location]:[BU]],2,0)</f>
        <v>Giza</v>
      </c>
    </row>
    <row r="544" spans="1:9" x14ac:dyDescent="0.25">
      <c r="A544" s="10">
        <v>42430</v>
      </c>
      <c r="B544" t="s">
        <v>1088</v>
      </c>
      <c r="C544" t="s">
        <v>1082</v>
      </c>
      <c r="D544" t="s">
        <v>1020</v>
      </c>
      <c r="E544" s="17">
        <v>583.4</v>
      </c>
      <c r="F544" t="str">
        <f>VLOOKUP(Expenses[[#This Row],[Location]],Locations[[Location]:[BU]],5,0)</f>
        <v>Retail 02</v>
      </c>
      <c r="G544" t="str">
        <f>VLOOKUP(Expenses[[#This Row],[Department]],Departments[[Department]:[Code]],2,0)</f>
        <v>RTL</v>
      </c>
      <c r="H544" t="str">
        <f>VLOOKUP(Expenses[[#This Row],[Location]],Locations[[Location]:[BU]],3,0)</f>
        <v>G. Cairo</v>
      </c>
      <c r="I544" t="str">
        <f>VLOOKUP(Expenses[[#This Row],[Location]],Locations[[Location]:[BU]],2,0)</f>
        <v>Cairo</v>
      </c>
    </row>
    <row r="545" spans="1:9" x14ac:dyDescent="0.25">
      <c r="A545" s="10">
        <v>42430</v>
      </c>
      <c r="B545" t="s">
        <v>1088</v>
      </c>
      <c r="C545" t="s">
        <v>1078</v>
      </c>
      <c r="D545" t="s">
        <v>1020</v>
      </c>
      <c r="E545" s="17">
        <v>933.90000000000009</v>
      </c>
      <c r="F545" t="str">
        <f>VLOOKUP(Expenses[[#This Row],[Location]],Locations[[Location]:[BU]],5,0)</f>
        <v>Retail 02</v>
      </c>
      <c r="G545" t="str">
        <f>VLOOKUP(Expenses[[#This Row],[Department]],Departments[[Department]:[Code]],2,0)</f>
        <v>RTL</v>
      </c>
      <c r="H545" t="str">
        <f>VLOOKUP(Expenses[[#This Row],[Location]],Locations[[Location]:[BU]],3,0)</f>
        <v>G. Cairo</v>
      </c>
      <c r="I545" t="str">
        <f>VLOOKUP(Expenses[[#This Row],[Location]],Locations[[Location]:[BU]],2,0)</f>
        <v>Cairo</v>
      </c>
    </row>
    <row r="546" spans="1:9" x14ac:dyDescent="0.25">
      <c r="A546" s="10">
        <v>42430</v>
      </c>
      <c r="B546" t="s">
        <v>1088</v>
      </c>
      <c r="C546" t="s">
        <v>1068</v>
      </c>
      <c r="D546" t="s">
        <v>1020</v>
      </c>
      <c r="E546" s="17">
        <v>950.80000000000007</v>
      </c>
      <c r="F546" t="str">
        <f>VLOOKUP(Expenses[[#This Row],[Location]],Locations[[Location]:[BU]],5,0)</f>
        <v>Retail 02</v>
      </c>
      <c r="G546" t="str">
        <f>VLOOKUP(Expenses[[#This Row],[Department]],Departments[[Department]:[Code]],2,0)</f>
        <v>RTL</v>
      </c>
      <c r="H546" t="str">
        <f>VLOOKUP(Expenses[[#This Row],[Location]],Locations[[Location]:[BU]],3,0)</f>
        <v>Delta</v>
      </c>
      <c r="I546" t="str">
        <f>VLOOKUP(Expenses[[#This Row],[Location]],Locations[[Location]:[BU]],2,0)</f>
        <v>Gharbia</v>
      </c>
    </row>
    <row r="547" spans="1:9" x14ac:dyDescent="0.25">
      <c r="A547" s="10">
        <v>42430</v>
      </c>
      <c r="B547" t="s">
        <v>1088</v>
      </c>
      <c r="C547" t="s">
        <v>1060</v>
      </c>
      <c r="D547" t="s">
        <v>1020</v>
      </c>
      <c r="E547" s="17">
        <v>642.90000000000009</v>
      </c>
      <c r="F547" t="str">
        <f>VLOOKUP(Expenses[[#This Row],[Location]],Locations[[Location]:[BU]],5,0)</f>
        <v>Retail 02</v>
      </c>
      <c r="G547" t="str">
        <f>VLOOKUP(Expenses[[#This Row],[Department]],Departments[[Department]:[Code]],2,0)</f>
        <v>RTL</v>
      </c>
      <c r="H547" t="str">
        <f>VLOOKUP(Expenses[[#This Row],[Location]],Locations[[Location]:[BU]],3,0)</f>
        <v>Alex</v>
      </c>
      <c r="I547" t="str">
        <f>VLOOKUP(Expenses[[#This Row],[Location]],Locations[[Location]:[BU]],2,0)</f>
        <v>Alex</v>
      </c>
    </row>
    <row r="548" spans="1:9" x14ac:dyDescent="0.25">
      <c r="A548" s="10">
        <v>42430</v>
      </c>
      <c r="B548" t="s">
        <v>1088</v>
      </c>
      <c r="C548" t="s">
        <v>1076</v>
      </c>
      <c r="D548" t="s">
        <v>1020</v>
      </c>
      <c r="E548" s="17">
        <v>698</v>
      </c>
      <c r="F548" t="str">
        <f>VLOOKUP(Expenses[[#This Row],[Location]],Locations[[Location]:[BU]],5,0)</f>
        <v>Retail 02</v>
      </c>
      <c r="G548" t="str">
        <f>VLOOKUP(Expenses[[#This Row],[Department]],Departments[[Department]:[Code]],2,0)</f>
        <v>RTL</v>
      </c>
      <c r="H548" t="str">
        <f>VLOOKUP(Expenses[[#This Row],[Location]],Locations[[Location]:[BU]],3,0)</f>
        <v>G. Cairo</v>
      </c>
      <c r="I548" t="str">
        <f>VLOOKUP(Expenses[[#This Row],[Location]],Locations[[Location]:[BU]],2,0)</f>
        <v>Cairo</v>
      </c>
    </row>
    <row r="549" spans="1:9" x14ac:dyDescent="0.25">
      <c r="A549" s="10">
        <v>42430</v>
      </c>
      <c r="B549" t="s">
        <v>1088</v>
      </c>
      <c r="C549" t="s">
        <v>1067</v>
      </c>
      <c r="D549" t="s">
        <v>1020</v>
      </c>
      <c r="E549" s="17">
        <v>560</v>
      </c>
      <c r="F549" t="str">
        <f>VLOOKUP(Expenses[[#This Row],[Location]],Locations[[Location]:[BU]],5,0)</f>
        <v>Retail 02</v>
      </c>
      <c r="G549" t="str">
        <f>VLOOKUP(Expenses[[#This Row],[Department]],Departments[[Department]:[Code]],2,0)</f>
        <v>RTL</v>
      </c>
      <c r="H549" t="str">
        <f>VLOOKUP(Expenses[[#This Row],[Location]],Locations[[Location]:[BU]],3,0)</f>
        <v>Alex</v>
      </c>
      <c r="I549" t="str">
        <f>VLOOKUP(Expenses[[#This Row],[Location]],Locations[[Location]:[BU]],2,0)</f>
        <v>Alex</v>
      </c>
    </row>
    <row r="550" spans="1:9" x14ac:dyDescent="0.25">
      <c r="A550" s="10">
        <v>42430</v>
      </c>
      <c r="B550" t="s">
        <v>1088</v>
      </c>
      <c r="C550" t="s">
        <v>1052</v>
      </c>
      <c r="D550" t="s">
        <v>1020</v>
      </c>
      <c r="E550" s="17">
        <v>1194.9000000000001</v>
      </c>
      <c r="F550" t="str">
        <f>VLOOKUP(Expenses[[#This Row],[Location]],Locations[[Location]:[BU]],5,0)</f>
        <v>Distribution</v>
      </c>
      <c r="G550" t="str">
        <f>VLOOKUP(Expenses[[#This Row],[Department]],Departments[[Department]:[Code]],2,0)</f>
        <v>RTL</v>
      </c>
      <c r="H550" t="str">
        <f>VLOOKUP(Expenses[[#This Row],[Location]],Locations[[Location]:[BU]],3,0)</f>
        <v>Alex</v>
      </c>
      <c r="I550" t="str">
        <f>VLOOKUP(Expenses[[#This Row],[Location]],Locations[[Location]:[BU]],2,0)</f>
        <v>Alex</v>
      </c>
    </row>
    <row r="551" spans="1:9" x14ac:dyDescent="0.25">
      <c r="A551" s="10">
        <v>42430</v>
      </c>
      <c r="B551" t="s">
        <v>1088</v>
      </c>
      <c r="C551" t="s">
        <v>1084</v>
      </c>
      <c r="D551" t="s">
        <v>1020</v>
      </c>
      <c r="E551" s="17">
        <v>891.5</v>
      </c>
      <c r="F551" t="str">
        <f>VLOOKUP(Expenses[[#This Row],[Location]],Locations[[Location]:[BU]],5,0)</f>
        <v>Retail 03</v>
      </c>
      <c r="G551" t="str">
        <f>VLOOKUP(Expenses[[#This Row],[Department]],Departments[[Department]:[Code]],2,0)</f>
        <v>RTL</v>
      </c>
      <c r="H551" t="str">
        <f>VLOOKUP(Expenses[[#This Row],[Location]],Locations[[Location]:[BU]],3,0)</f>
        <v>G. Cairo</v>
      </c>
      <c r="I551" t="str">
        <f>VLOOKUP(Expenses[[#This Row],[Location]],Locations[[Location]:[BU]],2,0)</f>
        <v>Cairo</v>
      </c>
    </row>
    <row r="552" spans="1:9" x14ac:dyDescent="0.25">
      <c r="A552" s="10">
        <v>42430</v>
      </c>
      <c r="B552" t="s">
        <v>1088</v>
      </c>
      <c r="C552" t="s">
        <v>1075</v>
      </c>
      <c r="D552" t="s">
        <v>1020</v>
      </c>
      <c r="E552" s="17">
        <v>819.2</v>
      </c>
      <c r="F552" t="str">
        <f>VLOOKUP(Expenses[[#This Row],[Location]],Locations[[Location]:[BU]],5,0)</f>
        <v>Distribution</v>
      </c>
      <c r="G552" t="str">
        <f>VLOOKUP(Expenses[[#This Row],[Department]],Departments[[Department]:[Code]],2,0)</f>
        <v>RTL</v>
      </c>
      <c r="H552" t="str">
        <f>VLOOKUP(Expenses[[#This Row],[Location]],Locations[[Location]:[BU]],3,0)</f>
        <v>U. Egypt</v>
      </c>
      <c r="I552" t="str">
        <f>VLOOKUP(Expenses[[#This Row],[Location]],Locations[[Location]:[BU]],2,0)</f>
        <v>Assuit</v>
      </c>
    </row>
    <row r="553" spans="1:9" x14ac:dyDescent="0.25">
      <c r="A553" s="10">
        <v>42430</v>
      </c>
      <c r="B553" t="s">
        <v>1088</v>
      </c>
      <c r="C553" t="s">
        <v>1080</v>
      </c>
      <c r="D553" t="s">
        <v>1020</v>
      </c>
      <c r="E553" s="17">
        <v>749.80000000000007</v>
      </c>
      <c r="F553" t="str">
        <f>VLOOKUP(Expenses[[#This Row],[Location]],Locations[[Location]:[BU]],5,0)</f>
        <v>Distribution</v>
      </c>
      <c r="G553" t="str">
        <f>VLOOKUP(Expenses[[#This Row],[Department]],Departments[[Department]:[Code]],2,0)</f>
        <v>RTL</v>
      </c>
      <c r="H553" t="str">
        <f>VLOOKUP(Expenses[[#This Row],[Location]],Locations[[Location]:[BU]],3,0)</f>
        <v>G. Cairo</v>
      </c>
      <c r="I553" t="str">
        <f>VLOOKUP(Expenses[[#This Row],[Location]],Locations[[Location]:[BU]],2,0)</f>
        <v>Giza</v>
      </c>
    </row>
    <row r="554" spans="1:9" x14ac:dyDescent="0.25">
      <c r="A554" s="10">
        <v>42430</v>
      </c>
      <c r="B554" t="s">
        <v>1088</v>
      </c>
      <c r="C554" t="s">
        <v>1070</v>
      </c>
      <c r="D554" t="s">
        <v>1020</v>
      </c>
      <c r="E554" s="17">
        <v>659</v>
      </c>
      <c r="F554" t="str">
        <f>VLOOKUP(Expenses[[#This Row],[Location]],Locations[[Location]:[BU]],5,0)</f>
        <v>Retail 03</v>
      </c>
      <c r="G554" t="str">
        <f>VLOOKUP(Expenses[[#This Row],[Department]],Departments[[Department]:[Code]],2,0)</f>
        <v>RTL</v>
      </c>
      <c r="H554" t="str">
        <f>VLOOKUP(Expenses[[#This Row],[Location]],Locations[[Location]:[BU]],3,0)</f>
        <v>Alex</v>
      </c>
      <c r="I554" t="str">
        <f>VLOOKUP(Expenses[[#This Row],[Location]],Locations[[Location]:[BU]],2,0)</f>
        <v>Marasa Matrouh</v>
      </c>
    </row>
    <row r="555" spans="1:9" x14ac:dyDescent="0.25">
      <c r="A555" s="10">
        <v>42430</v>
      </c>
      <c r="B555" t="s">
        <v>1088</v>
      </c>
      <c r="C555" t="s">
        <v>1047</v>
      </c>
      <c r="D555" t="s">
        <v>1020</v>
      </c>
      <c r="E555" s="17">
        <v>863</v>
      </c>
      <c r="F555" t="str">
        <f>VLOOKUP(Expenses[[#This Row],[Location]],Locations[[Location]:[BU]],5,0)</f>
        <v>Retail 03</v>
      </c>
      <c r="G555" t="str">
        <f>VLOOKUP(Expenses[[#This Row],[Department]],Departments[[Department]:[Code]],2,0)</f>
        <v>RTL</v>
      </c>
      <c r="H555" t="str">
        <f>VLOOKUP(Expenses[[#This Row],[Location]],Locations[[Location]:[BU]],3,0)</f>
        <v>G. Cairo</v>
      </c>
      <c r="I555" t="str">
        <f>VLOOKUP(Expenses[[#This Row],[Location]],Locations[[Location]:[BU]],2,0)</f>
        <v>Giza</v>
      </c>
    </row>
    <row r="556" spans="1:9" x14ac:dyDescent="0.25">
      <c r="A556" s="10">
        <v>42430</v>
      </c>
      <c r="B556" t="s">
        <v>1088</v>
      </c>
      <c r="C556" t="s">
        <v>1058</v>
      </c>
      <c r="D556" t="s">
        <v>1020</v>
      </c>
      <c r="E556" s="17">
        <v>812.2</v>
      </c>
      <c r="F556" t="str">
        <f>VLOOKUP(Expenses[[#This Row],[Location]],Locations[[Location]:[BU]],5,0)</f>
        <v>Retail 03</v>
      </c>
      <c r="G556" t="str">
        <f>VLOOKUP(Expenses[[#This Row],[Department]],Departments[[Department]:[Code]],2,0)</f>
        <v>RTL</v>
      </c>
      <c r="H556" t="str">
        <f>VLOOKUP(Expenses[[#This Row],[Location]],Locations[[Location]:[BU]],3,0)</f>
        <v>G. Cairo</v>
      </c>
      <c r="I556" t="str">
        <f>VLOOKUP(Expenses[[#This Row],[Location]],Locations[[Location]:[BU]],2,0)</f>
        <v>Cairo</v>
      </c>
    </row>
    <row r="557" spans="1:9" x14ac:dyDescent="0.25">
      <c r="A557" s="10">
        <v>42430</v>
      </c>
      <c r="B557" t="s">
        <v>1088</v>
      </c>
      <c r="C557" t="s">
        <v>1072</v>
      </c>
      <c r="D557" t="s">
        <v>1020</v>
      </c>
      <c r="E557" s="17">
        <v>811.80000000000007</v>
      </c>
      <c r="F557" t="str">
        <f>VLOOKUP(Expenses[[#This Row],[Location]],Locations[[Location]:[BU]],5,0)</f>
        <v>Retail 03</v>
      </c>
      <c r="G557" t="str">
        <f>VLOOKUP(Expenses[[#This Row],[Department]],Departments[[Department]:[Code]],2,0)</f>
        <v>RTL</v>
      </c>
      <c r="H557" t="str">
        <f>VLOOKUP(Expenses[[#This Row],[Location]],Locations[[Location]:[BU]],3,0)</f>
        <v>Alex</v>
      </c>
      <c r="I557" t="str">
        <f>VLOOKUP(Expenses[[#This Row],[Location]],Locations[[Location]:[BU]],2,0)</f>
        <v>Alex</v>
      </c>
    </row>
    <row r="558" spans="1:9" x14ac:dyDescent="0.25">
      <c r="A558" s="10">
        <v>42430</v>
      </c>
      <c r="B558" t="s">
        <v>1088</v>
      </c>
      <c r="C558" t="s">
        <v>1071</v>
      </c>
      <c r="D558" t="s">
        <v>1020</v>
      </c>
      <c r="E558" s="17">
        <v>871.7</v>
      </c>
      <c r="F558" t="str">
        <f>VLOOKUP(Expenses[[#This Row],[Location]],Locations[[Location]:[BU]],5,0)</f>
        <v>Retail 03</v>
      </c>
      <c r="G558" t="str">
        <f>VLOOKUP(Expenses[[#This Row],[Department]],Departments[[Department]:[Code]],2,0)</f>
        <v>RTL</v>
      </c>
      <c r="H558" t="str">
        <f>VLOOKUP(Expenses[[#This Row],[Location]],Locations[[Location]:[BU]],3,0)</f>
        <v>G. Cairo</v>
      </c>
      <c r="I558" t="str">
        <f>VLOOKUP(Expenses[[#This Row],[Location]],Locations[[Location]:[BU]],2,0)</f>
        <v>Giza</v>
      </c>
    </row>
    <row r="559" spans="1:9" x14ac:dyDescent="0.25">
      <c r="A559" s="10">
        <v>42430</v>
      </c>
      <c r="B559" t="s">
        <v>1088</v>
      </c>
      <c r="C559" t="s">
        <v>1065</v>
      </c>
      <c r="D559" t="s">
        <v>1020</v>
      </c>
      <c r="E559" s="17">
        <v>1064.2</v>
      </c>
      <c r="F559" t="str">
        <f>VLOOKUP(Expenses[[#This Row],[Location]],Locations[[Location]:[BU]],5,0)</f>
        <v>Distribution</v>
      </c>
      <c r="G559" t="str">
        <f>VLOOKUP(Expenses[[#This Row],[Department]],Departments[[Department]:[Code]],2,0)</f>
        <v>RTL</v>
      </c>
      <c r="H559" t="str">
        <f>VLOOKUP(Expenses[[#This Row],[Location]],Locations[[Location]:[BU]],3,0)</f>
        <v>Delta</v>
      </c>
      <c r="I559" t="str">
        <f>VLOOKUP(Expenses[[#This Row],[Location]],Locations[[Location]:[BU]],2,0)</f>
        <v>Gharbia</v>
      </c>
    </row>
    <row r="560" spans="1:9" x14ac:dyDescent="0.25">
      <c r="A560" s="10">
        <v>42430</v>
      </c>
      <c r="B560" t="s">
        <v>1087</v>
      </c>
      <c r="C560" t="s">
        <v>1014</v>
      </c>
      <c r="D560" t="s">
        <v>1013</v>
      </c>
      <c r="E560" s="17">
        <v>8892</v>
      </c>
      <c r="F560" t="str">
        <f>VLOOKUP(Expenses[[#This Row],[Location]],Locations[[Location]:[BU]],5,0)</f>
        <v>HQ</v>
      </c>
      <c r="G560" t="str">
        <f>VLOOKUP(Expenses[[#This Row],[Department]],Departments[[Department]:[Code]],2,0)</f>
        <v>FIN</v>
      </c>
      <c r="H560" t="str">
        <f>VLOOKUP(Expenses[[#This Row],[Location]],Locations[[Location]:[BU]],3,0)</f>
        <v>G. Cairo</v>
      </c>
      <c r="I560" t="str">
        <f>VLOOKUP(Expenses[[#This Row],[Location]],Locations[[Location]:[BU]],2,0)</f>
        <v>Cairo</v>
      </c>
    </row>
    <row r="561" spans="1:9" x14ac:dyDescent="0.25">
      <c r="A561" s="10">
        <v>42430</v>
      </c>
      <c r="B561" t="s">
        <v>1087</v>
      </c>
      <c r="C561" t="s">
        <v>1083</v>
      </c>
      <c r="D561" t="s">
        <v>1025</v>
      </c>
      <c r="E561" s="17">
        <v>1661.4</v>
      </c>
      <c r="F561" t="str">
        <f>VLOOKUP(Expenses[[#This Row],[Location]],Locations[[Location]:[BU]],5,0)</f>
        <v>Distribution</v>
      </c>
      <c r="G561" t="str">
        <f>VLOOKUP(Expenses[[#This Row],[Department]],Departments[[Department]:[Code]],2,0)</f>
        <v>SLS</v>
      </c>
      <c r="H561" t="str">
        <f>VLOOKUP(Expenses[[#This Row],[Location]],Locations[[Location]:[BU]],3,0)</f>
        <v>G. Cairo</v>
      </c>
      <c r="I561" t="str">
        <f>VLOOKUP(Expenses[[#This Row],[Location]],Locations[[Location]:[BU]],2,0)</f>
        <v>Cairo</v>
      </c>
    </row>
    <row r="562" spans="1:9" x14ac:dyDescent="0.25">
      <c r="A562" s="10">
        <v>42430</v>
      </c>
      <c r="B562" t="s">
        <v>1087</v>
      </c>
      <c r="C562" t="s">
        <v>1077</v>
      </c>
      <c r="D562" t="s">
        <v>1025</v>
      </c>
      <c r="E562" s="17">
        <v>2021.4</v>
      </c>
      <c r="F562" t="str">
        <f>VLOOKUP(Expenses[[#This Row],[Location]],Locations[[Location]:[BU]],5,0)</f>
        <v>Distribution</v>
      </c>
      <c r="G562" t="str">
        <f>VLOOKUP(Expenses[[#This Row],[Department]],Departments[[Department]:[Code]],2,0)</f>
        <v>SLS</v>
      </c>
      <c r="H562" t="str">
        <f>VLOOKUP(Expenses[[#This Row],[Location]],Locations[[Location]:[BU]],3,0)</f>
        <v>G. Cairo</v>
      </c>
      <c r="I562" t="str">
        <f>VLOOKUP(Expenses[[#This Row],[Location]],Locations[[Location]:[BU]],2,0)</f>
        <v>Giza</v>
      </c>
    </row>
    <row r="563" spans="1:9" x14ac:dyDescent="0.25">
      <c r="A563" s="10">
        <v>42430</v>
      </c>
      <c r="B563" t="s">
        <v>1087</v>
      </c>
      <c r="C563" t="s">
        <v>1069</v>
      </c>
      <c r="D563" t="s">
        <v>1025</v>
      </c>
      <c r="E563" s="17">
        <v>1634.8000000000002</v>
      </c>
      <c r="F563" t="str">
        <f>VLOOKUP(Expenses[[#This Row],[Location]],Locations[[Location]:[BU]],5,0)</f>
        <v>Distribution</v>
      </c>
      <c r="G563" t="str">
        <f>VLOOKUP(Expenses[[#This Row],[Department]],Departments[[Department]:[Code]],2,0)</f>
        <v>SLS</v>
      </c>
      <c r="H563" t="str">
        <f>VLOOKUP(Expenses[[#This Row],[Location]],Locations[[Location]:[BU]],3,0)</f>
        <v>U. Egypt</v>
      </c>
      <c r="I563" t="str">
        <f>VLOOKUP(Expenses[[#This Row],[Location]],Locations[[Location]:[BU]],2,0)</f>
        <v>Luxor</v>
      </c>
    </row>
    <row r="564" spans="1:9" x14ac:dyDescent="0.25">
      <c r="A564" s="10">
        <v>42430</v>
      </c>
      <c r="B564" t="s">
        <v>1087</v>
      </c>
      <c r="C564" t="s">
        <v>1054</v>
      </c>
      <c r="D564" t="s">
        <v>1025</v>
      </c>
      <c r="E564" s="17">
        <v>2554</v>
      </c>
      <c r="F564" t="str">
        <f>VLOOKUP(Expenses[[#This Row],[Location]],Locations[[Location]:[BU]],5,0)</f>
        <v>Distribution</v>
      </c>
      <c r="G564" t="str">
        <f>VLOOKUP(Expenses[[#This Row],[Department]],Departments[[Department]:[Code]],2,0)</f>
        <v>SLS</v>
      </c>
      <c r="H564" t="str">
        <f>VLOOKUP(Expenses[[#This Row],[Location]],Locations[[Location]:[BU]],3,0)</f>
        <v>Delta</v>
      </c>
      <c r="I564" t="str">
        <f>VLOOKUP(Expenses[[#This Row],[Location]],Locations[[Location]:[BU]],2,0)</f>
        <v>Dakahlia</v>
      </c>
    </row>
    <row r="565" spans="1:9" x14ac:dyDescent="0.25">
      <c r="A565" s="10">
        <v>42430</v>
      </c>
      <c r="B565" t="s">
        <v>1087</v>
      </c>
      <c r="C565" t="s">
        <v>1062</v>
      </c>
      <c r="D565" t="s">
        <v>1025</v>
      </c>
      <c r="E565" s="17">
        <v>1932.4</v>
      </c>
      <c r="F565" t="str">
        <f>VLOOKUP(Expenses[[#This Row],[Location]],Locations[[Location]:[BU]],5,0)</f>
        <v>Distribution</v>
      </c>
      <c r="G565" t="str">
        <f>VLOOKUP(Expenses[[#This Row],[Department]],Departments[[Department]:[Code]],2,0)</f>
        <v>SLS</v>
      </c>
      <c r="H565" t="str">
        <f>VLOOKUP(Expenses[[#This Row],[Location]],Locations[[Location]:[BU]],3,0)</f>
        <v>U. Egypt</v>
      </c>
      <c r="I565" t="str">
        <f>VLOOKUP(Expenses[[#This Row],[Location]],Locations[[Location]:[BU]],2,0)</f>
        <v>Menia</v>
      </c>
    </row>
    <row r="566" spans="1:9" x14ac:dyDescent="0.25">
      <c r="A566" s="10">
        <v>42430</v>
      </c>
      <c r="B566" t="s">
        <v>1087</v>
      </c>
      <c r="C566" t="s">
        <v>1059</v>
      </c>
      <c r="D566" t="s">
        <v>1025</v>
      </c>
      <c r="E566" s="17">
        <v>1941.4</v>
      </c>
      <c r="F566" t="str">
        <f>VLOOKUP(Expenses[[#This Row],[Location]],Locations[[Location]:[BU]],5,0)</f>
        <v>Distribution</v>
      </c>
      <c r="G566" t="str">
        <f>VLOOKUP(Expenses[[#This Row],[Department]],Departments[[Department]:[Code]],2,0)</f>
        <v>SLS</v>
      </c>
      <c r="H566" t="str">
        <f>VLOOKUP(Expenses[[#This Row],[Location]],Locations[[Location]:[BU]],3,0)</f>
        <v>G. Cairo</v>
      </c>
      <c r="I566" t="str">
        <f>VLOOKUP(Expenses[[#This Row],[Location]],Locations[[Location]:[BU]],2,0)</f>
        <v>Cairo</v>
      </c>
    </row>
    <row r="567" spans="1:9" x14ac:dyDescent="0.25">
      <c r="A567" s="10">
        <v>42430</v>
      </c>
      <c r="B567" t="s">
        <v>1087</v>
      </c>
      <c r="C567" t="s">
        <v>1073</v>
      </c>
      <c r="D567" t="s">
        <v>1025</v>
      </c>
      <c r="E567" s="17">
        <v>2254</v>
      </c>
      <c r="F567" t="str">
        <f>VLOOKUP(Expenses[[#This Row],[Location]],Locations[[Location]:[BU]],5,0)</f>
        <v>Distribution</v>
      </c>
      <c r="G567" t="str">
        <f>VLOOKUP(Expenses[[#This Row],[Department]],Departments[[Department]:[Code]],2,0)</f>
        <v>SLS</v>
      </c>
      <c r="H567" t="str">
        <f>VLOOKUP(Expenses[[#This Row],[Location]],Locations[[Location]:[BU]],3,0)</f>
        <v>Delta</v>
      </c>
      <c r="I567" t="str">
        <f>VLOOKUP(Expenses[[#This Row],[Location]],Locations[[Location]:[BU]],2,0)</f>
        <v>Sharkia</v>
      </c>
    </row>
    <row r="568" spans="1:9" x14ac:dyDescent="0.25">
      <c r="A568" s="10">
        <v>42430</v>
      </c>
      <c r="B568" t="s">
        <v>1087</v>
      </c>
      <c r="C568" t="s">
        <v>1081</v>
      </c>
      <c r="D568" t="s">
        <v>1020</v>
      </c>
      <c r="E568" s="17">
        <v>2133.4</v>
      </c>
      <c r="F568" t="str">
        <f>VLOOKUP(Expenses[[#This Row],[Location]],Locations[[Location]:[BU]],5,0)</f>
        <v>Retail 01</v>
      </c>
      <c r="G568" t="str">
        <f>VLOOKUP(Expenses[[#This Row],[Department]],Departments[[Department]:[Code]],2,0)</f>
        <v>RTL</v>
      </c>
      <c r="H568" t="str">
        <f>VLOOKUP(Expenses[[#This Row],[Location]],Locations[[Location]:[BU]],3,0)</f>
        <v>G. Cairo</v>
      </c>
      <c r="I568" t="str">
        <f>VLOOKUP(Expenses[[#This Row],[Location]],Locations[[Location]:[BU]],2,0)</f>
        <v>Giza</v>
      </c>
    </row>
    <row r="569" spans="1:9" x14ac:dyDescent="0.25">
      <c r="A569" s="10">
        <v>42430</v>
      </c>
      <c r="B569" t="s">
        <v>1087</v>
      </c>
      <c r="C569" t="s">
        <v>1079</v>
      </c>
      <c r="D569" t="s">
        <v>1020</v>
      </c>
      <c r="E569" s="17">
        <v>1812.4</v>
      </c>
      <c r="F569" t="str">
        <f>VLOOKUP(Expenses[[#This Row],[Location]],Locations[[Location]:[BU]],5,0)</f>
        <v>Retail 01</v>
      </c>
      <c r="G569" t="str">
        <f>VLOOKUP(Expenses[[#This Row],[Department]],Departments[[Department]:[Code]],2,0)</f>
        <v>RTL</v>
      </c>
      <c r="H569" t="str">
        <f>VLOOKUP(Expenses[[#This Row],[Location]],Locations[[Location]:[BU]],3,0)</f>
        <v>G. Cairo</v>
      </c>
      <c r="I569" t="str">
        <f>VLOOKUP(Expenses[[#This Row],[Location]],Locations[[Location]:[BU]],2,0)</f>
        <v>Giza</v>
      </c>
    </row>
    <row r="570" spans="1:9" x14ac:dyDescent="0.25">
      <c r="A570" s="10">
        <v>42430</v>
      </c>
      <c r="B570" t="s">
        <v>1087</v>
      </c>
      <c r="C570" t="s">
        <v>1050</v>
      </c>
      <c r="D570" t="s">
        <v>1020</v>
      </c>
      <c r="E570" s="17">
        <v>1688.4</v>
      </c>
      <c r="F570" t="str">
        <f>VLOOKUP(Expenses[[#This Row],[Location]],Locations[[Location]:[BU]],5,0)</f>
        <v>Retail 01</v>
      </c>
      <c r="G570" t="str">
        <f>VLOOKUP(Expenses[[#This Row],[Department]],Departments[[Department]:[Code]],2,0)</f>
        <v>RTL</v>
      </c>
      <c r="H570" t="str">
        <f>VLOOKUP(Expenses[[#This Row],[Location]],Locations[[Location]:[BU]],3,0)</f>
        <v>Alex</v>
      </c>
      <c r="I570" t="str">
        <f>VLOOKUP(Expenses[[#This Row],[Location]],Locations[[Location]:[BU]],2,0)</f>
        <v>Alex</v>
      </c>
    </row>
    <row r="571" spans="1:9" x14ac:dyDescent="0.25">
      <c r="A571" s="10">
        <v>42430</v>
      </c>
      <c r="B571" t="s">
        <v>1087</v>
      </c>
      <c r="C571" t="s">
        <v>1053</v>
      </c>
      <c r="D571" t="s">
        <v>1020</v>
      </c>
      <c r="E571" s="17">
        <v>1159</v>
      </c>
      <c r="F571" t="str">
        <f>VLOOKUP(Expenses[[#This Row],[Location]],Locations[[Location]:[BU]],5,0)</f>
        <v>Retail 01</v>
      </c>
      <c r="G571" t="str">
        <f>VLOOKUP(Expenses[[#This Row],[Department]],Departments[[Department]:[Code]],2,0)</f>
        <v>RTL</v>
      </c>
      <c r="H571" t="str">
        <f>VLOOKUP(Expenses[[#This Row],[Location]],Locations[[Location]:[BU]],3,0)</f>
        <v>G. Cairo</v>
      </c>
      <c r="I571" t="str">
        <f>VLOOKUP(Expenses[[#This Row],[Location]],Locations[[Location]:[BU]],2,0)</f>
        <v>Giza</v>
      </c>
    </row>
    <row r="572" spans="1:9" x14ac:dyDescent="0.25">
      <c r="A572" s="10">
        <v>42430</v>
      </c>
      <c r="B572" t="s">
        <v>1087</v>
      </c>
      <c r="C572" t="s">
        <v>1046</v>
      </c>
      <c r="D572" t="s">
        <v>1020</v>
      </c>
      <c r="E572" s="17">
        <v>1082.2</v>
      </c>
      <c r="F572" t="str">
        <f>VLOOKUP(Expenses[[#This Row],[Location]],Locations[[Location]:[BU]],5,0)</f>
        <v>Distribution</v>
      </c>
      <c r="G572" t="str">
        <f>VLOOKUP(Expenses[[#This Row],[Department]],Departments[[Department]:[Code]],2,0)</f>
        <v>RTL</v>
      </c>
      <c r="H572" t="str">
        <f>VLOOKUP(Expenses[[#This Row],[Location]],Locations[[Location]:[BU]],3,0)</f>
        <v>G. Cairo</v>
      </c>
      <c r="I572" t="str">
        <f>VLOOKUP(Expenses[[#This Row],[Location]],Locations[[Location]:[BU]],2,0)</f>
        <v>Giza</v>
      </c>
    </row>
    <row r="573" spans="1:9" x14ac:dyDescent="0.25">
      <c r="A573" s="10">
        <v>42430</v>
      </c>
      <c r="B573" t="s">
        <v>1087</v>
      </c>
      <c r="C573" t="s">
        <v>1049</v>
      </c>
      <c r="D573" t="s">
        <v>1020</v>
      </c>
      <c r="E573" s="17">
        <v>2385.4</v>
      </c>
      <c r="F573" t="str">
        <f>VLOOKUP(Expenses[[#This Row],[Location]],Locations[[Location]:[BU]],5,0)</f>
        <v>Retail 01</v>
      </c>
      <c r="G573" t="str">
        <f>VLOOKUP(Expenses[[#This Row],[Department]],Departments[[Department]:[Code]],2,0)</f>
        <v>RTL</v>
      </c>
      <c r="H573" t="str">
        <f>VLOOKUP(Expenses[[#This Row],[Location]],Locations[[Location]:[BU]],3,0)</f>
        <v>G. Cairo</v>
      </c>
      <c r="I573" t="str">
        <f>VLOOKUP(Expenses[[#This Row],[Location]],Locations[[Location]:[BU]],2,0)</f>
        <v>Cairo</v>
      </c>
    </row>
    <row r="574" spans="1:9" x14ac:dyDescent="0.25">
      <c r="A574" s="10">
        <v>42430</v>
      </c>
      <c r="B574" t="s">
        <v>1087</v>
      </c>
      <c r="C574" t="s">
        <v>1044</v>
      </c>
      <c r="D574" t="s">
        <v>1020</v>
      </c>
      <c r="E574" s="17">
        <v>2399.4</v>
      </c>
      <c r="F574" t="str">
        <f>VLOOKUP(Expenses[[#This Row],[Location]],Locations[[Location]:[BU]],5,0)</f>
        <v>Retail 01</v>
      </c>
      <c r="G574" t="str">
        <f>VLOOKUP(Expenses[[#This Row],[Department]],Departments[[Department]:[Code]],2,0)</f>
        <v>RTL</v>
      </c>
      <c r="H574" t="str">
        <f>VLOOKUP(Expenses[[#This Row],[Location]],Locations[[Location]:[BU]],3,0)</f>
        <v>G. Cairo</v>
      </c>
      <c r="I574" t="str">
        <f>VLOOKUP(Expenses[[#This Row],[Location]],Locations[[Location]:[BU]],2,0)</f>
        <v>Cairo</v>
      </c>
    </row>
    <row r="575" spans="1:9" x14ac:dyDescent="0.25">
      <c r="A575" s="10">
        <v>42430</v>
      </c>
      <c r="B575" t="s">
        <v>1087</v>
      </c>
      <c r="C575" t="s">
        <v>1064</v>
      </c>
      <c r="D575" t="s">
        <v>1020</v>
      </c>
      <c r="E575" s="17">
        <v>1826.2</v>
      </c>
      <c r="F575" t="str">
        <f>VLOOKUP(Expenses[[#This Row],[Location]],Locations[[Location]:[BU]],5,0)</f>
        <v>Retail 01</v>
      </c>
      <c r="G575" t="str">
        <f>VLOOKUP(Expenses[[#This Row],[Department]],Departments[[Department]:[Code]],2,0)</f>
        <v>RTL</v>
      </c>
      <c r="H575" t="str">
        <f>VLOOKUP(Expenses[[#This Row],[Location]],Locations[[Location]:[BU]],3,0)</f>
        <v>G. Cairo</v>
      </c>
      <c r="I575" t="str">
        <f>VLOOKUP(Expenses[[#This Row],[Location]],Locations[[Location]:[BU]],2,0)</f>
        <v>Giza</v>
      </c>
    </row>
    <row r="576" spans="1:9" x14ac:dyDescent="0.25">
      <c r="A576" s="10">
        <v>42430</v>
      </c>
      <c r="B576" t="s">
        <v>1087</v>
      </c>
      <c r="C576" t="s">
        <v>1082</v>
      </c>
      <c r="D576" t="s">
        <v>1020</v>
      </c>
      <c r="E576" s="17">
        <v>1530.6000000000001</v>
      </c>
      <c r="F576" t="str">
        <f>VLOOKUP(Expenses[[#This Row],[Location]],Locations[[Location]:[BU]],5,0)</f>
        <v>Retail 02</v>
      </c>
      <c r="G576" t="str">
        <f>VLOOKUP(Expenses[[#This Row],[Department]],Departments[[Department]:[Code]],2,0)</f>
        <v>RTL</v>
      </c>
      <c r="H576" t="str">
        <f>VLOOKUP(Expenses[[#This Row],[Location]],Locations[[Location]:[BU]],3,0)</f>
        <v>G. Cairo</v>
      </c>
      <c r="I576" t="str">
        <f>VLOOKUP(Expenses[[#This Row],[Location]],Locations[[Location]:[BU]],2,0)</f>
        <v>Cairo</v>
      </c>
    </row>
    <row r="577" spans="1:9" x14ac:dyDescent="0.25">
      <c r="A577" s="10">
        <v>42430</v>
      </c>
      <c r="B577" t="s">
        <v>1087</v>
      </c>
      <c r="C577" t="s">
        <v>1078</v>
      </c>
      <c r="D577" t="s">
        <v>1020</v>
      </c>
      <c r="E577" s="17">
        <v>1189.2</v>
      </c>
      <c r="F577" t="str">
        <f>VLOOKUP(Expenses[[#This Row],[Location]],Locations[[Location]:[BU]],5,0)</f>
        <v>Retail 02</v>
      </c>
      <c r="G577" t="str">
        <f>VLOOKUP(Expenses[[#This Row],[Department]],Departments[[Department]:[Code]],2,0)</f>
        <v>RTL</v>
      </c>
      <c r="H577" t="str">
        <f>VLOOKUP(Expenses[[#This Row],[Location]],Locations[[Location]:[BU]],3,0)</f>
        <v>G. Cairo</v>
      </c>
      <c r="I577" t="str">
        <f>VLOOKUP(Expenses[[#This Row],[Location]],Locations[[Location]:[BU]],2,0)</f>
        <v>Cairo</v>
      </c>
    </row>
    <row r="578" spans="1:9" x14ac:dyDescent="0.25">
      <c r="A578" s="10">
        <v>42430</v>
      </c>
      <c r="B578" t="s">
        <v>1087</v>
      </c>
      <c r="C578" t="s">
        <v>1068</v>
      </c>
      <c r="D578" t="s">
        <v>1020</v>
      </c>
      <c r="E578" s="17">
        <v>1856.2</v>
      </c>
      <c r="F578" t="str">
        <f>VLOOKUP(Expenses[[#This Row],[Location]],Locations[[Location]:[BU]],5,0)</f>
        <v>Retail 02</v>
      </c>
      <c r="G578" t="str">
        <f>VLOOKUP(Expenses[[#This Row],[Department]],Departments[[Department]:[Code]],2,0)</f>
        <v>RTL</v>
      </c>
      <c r="H578" t="str">
        <f>VLOOKUP(Expenses[[#This Row],[Location]],Locations[[Location]:[BU]],3,0)</f>
        <v>Delta</v>
      </c>
      <c r="I578" t="str">
        <f>VLOOKUP(Expenses[[#This Row],[Location]],Locations[[Location]:[BU]],2,0)</f>
        <v>Gharbia</v>
      </c>
    </row>
    <row r="579" spans="1:9" x14ac:dyDescent="0.25">
      <c r="A579" s="10">
        <v>42430</v>
      </c>
      <c r="B579" t="s">
        <v>1087</v>
      </c>
      <c r="C579" t="s">
        <v>1060</v>
      </c>
      <c r="D579" t="s">
        <v>1020</v>
      </c>
      <c r="E579" s="17">
        <v>2488.2000000000003</v>
      </c>
      <c r="F579" t="str">
        <f>VLOOKUP(Expenses[[#This Row],[Location]],Locations[[Location]:[BU]],5,0)</f>
        <v>Retail 02</v>
      </c>
      <c r="G579" t="str">
        <f>VLOOKUP(Expenses[[#This Row],[Department]],Departments[[Department]:[Code]],2,0)</f>
        <v>RTL</v>
      </c>
      <c r="H579" t="str">
        <f>VLOOKUP(Expenses[[#This Row],[Location]],Locations[[Location]:[BU]],3,0)</f>
        <v>Alex</v>
      </c>
      <c r="I579" t="str">
        <f>VLOOKUP(Expenses[[#This Row],[Location]],Locations[[Location]:[BU]],2,0)</f>
        <v>Alex</v>
      </c>
    </row>
    <row r="580" spans="1:9" x14ac:dyDescent="0.25">
      <c r="A580" s="10">
        <v>42430</v>
      </c>
      <c r="B580" t="s">
        <v>1087</v>
      </c>
      <c r="C580" t="s">
        <v>1076</v>
      </c>
      <c r="D580" t="s">
        <v>1020</v>
      </c>
      <c r="E580" s="17">
        <v>2121</v>
      </c>
      <c r="F580" t="str">
        <f>VLOOKUP(Expenses[[#This Row],[Location]],Locations[[Location]:[BU]],5,0)</f>
        <v>Retail 02</v>
      </c>
      <c r="G580" t="str">
        <f>VLOOKUP(Expenses[[#This Row],[Department]],Departments[[Department]:[Code]],2,0)</f>
        <v>RTL</v>
      </c>
      <c r="H580" t="str">
        <f>VLOOKUP(Expenses[[#This Row],[Location]],Locations[[Location]:[BU]],3,0)</f>
        <v>G. Cairo</v>
      </c>
      <c r="I580" t="str">
        <f>VLOOKUP(Expenses[[#This Row],[Location]],Locations[[Location]:[BU]],2,0)</f>
        <v>Cairo</v>
      </c>
    </row>
    <row r="581" spans="1:9" x14ac:dyDescent="0.25">
      <c r="A581" s="10">
        <v>42430</v>
      </c>
      <c r="B581" t="s">
        <v>1087</v>
      </c>
      <c r="C581" t="s">
        <v>1067</v>
      </c>
      <c r="D581" t="s">
        <v>1020</v>
      </c>
      <c r="E581" s="17">
        <v>1587.2</v>
      </c>
      <c r="F581" t="str">
        <f>VLOOKUP(Expenses[[#This Row],[Location]],Locations[[Location]:[BU]],5,0)</f>
        <v>Retail 02</v>
      </c>
      <c r="G581" t="str">
        <f>VLOOKUP(Expenses[[#This Row],[Department]],Departments[[Department]:[Code]],2,0)</f>
        <v>RTL</v>
      </c>
      <c r="H581" t="str">
        <f>VLOOKUP(Expenses[[#This Row],[Location]],Locations[[Location]:[BU]],3,0)</f>
        <v>Alex</v>
      </c>
      <c r="I581" t="str">
        <f>VLOOKUP(Expenses[[#This Row],[Location]],Locations[[Location]:[BU]],2,0)</f>
        <v>Alex</v>
      </c>
    </row>
    <row r="582" spans="1:9" x14ac:dyDescent="0.25">
      <c r="A582" s="10">
        <v>42430</v>
      </c>
      <c r="B582" t="s">
        <v>1087</v>
      </c>
      <c r="C582" t="s">
        <v>1052</v>
      </c>
      <c r="D582" t="s">
        <v>1020</v>
      </c>
      <c r="E582" s="17">
        <v>1619.6000000000001</v>
      </c>
      <c r="F582" t="str">
        <f>VLOOKUP(Expenses[[#This Row],[Location]],Locations[[Location]:[BU]],5,0)</f>
        <v>Distribution</v>
      </c>
      <c r="G582" t="str">
        <f>VLOOKUP(Expenses[[#This Row],[Department]],Departments[[Department]:[Code]],2,0)</f>
        <v>RTL</v>
      </c>
      <c r="H582" t="str">
        <f>VLOOKUP(Expenses[[#This Row],[Location]],Locations[[Location]:[BU]],3,0)</f>
        <v>Alex</v>
      </c>
      <c r="I582" t="str">
        <f>VLOOKUP(Expenses[[#This Row],[Location]],Locations[[Location]:[BU]],2,0)</f>
        <v>Alex</v>
      </c>
    </row>
    <row r="583" spans="1:9" x14ac:dyDescent="0.25">
      <c r="A583" s="10">
        <v>42430</v>
      </c>
      <c r="B583" t="s">
        <v>1087</v>
      </c>
      <c r="C583" t="s">
        <v>1084</v>
      </c>
      <c r="D583" t="s">
        <v>1020</v>
      </c>
      <c r="E583" s="17">
        <v>1174</v>
      </c>
      <c r="F583" t="str">
        <f>VLOOKUP(Expenses[[#This Row],[Location]],Locations[[Location]:[BU]],5,0)</f>
        <v>Retail 03</v>
      </c>
      <c r="G583" t="str">
        <f>VLOOKUP(Expenses[[#This Row],[Department]],Departments[[Department]:[Code]],2,0)</f>
        <v>RTL</v>
      </c>
      <c r="H583" t="str">
        <f>VLOOKUP(Expenses[[#This Row],[Location]],Locations[[Location]:[BU]],3,0)</f>
        <v>G. Cairo</v>
      </c>
      <c r="I583" t="str">
        <f>VLOOKUP(Expenses[[#This Row],[Location]],Locations[[Location]:[BU]],2,0)</f>
        <v>Cairo</v>
      </c>
    </row>
    <row r="584" spans="1:9" x14ac:dyDescent="0.25">
      <c r="A584" s="10">
        <v>42430</v>
      </c>
      <c r="B584" t="s">
        <v>1087</v>
      </c>
      <c r="C584" t="s">
        <v>1075</v>
      </c>
      <c r="D584" t="s">
        <v>1020</v>
      </c>
      <c r="E584" s="17">
        <v>1578.8000000000002</v>
      </c>
      <c r="F584" t="str">
        <f>VLOOKUP(Expenses[[#This Row],[Location]],Locations[[Location]:[BU]],5,0)</f>
        <v>Distribution</v>
      </c>
      <c r="G584" t="str">
        <f>VLOOKUP(Expenses[[#This Row],[Department]],Departments[[Department]:[Code]],2,0)</f>
        <v>RTL</v>
      </c>
      <c r="H584" t="str">
        <f>VLOOKUP(Expenses[[#This Row],[Location]],Locations[[Location]:[BU]],3,0)</f>
        <v>U. Egypt</v>
      </c>
      <c r="I584" t="str">
        <f>VLOOKUP(Expenses[[#This Row],[Location]],Locations[[Location]:[BU]],2,0)</f>
        <v>Assuit</v>
      </c>
    </row>
    <row r="585" spans="1:9" x14ac:dyDescent="0.25">
      <c r="A585" s="10">
        <v>42430</v>
      </c>
      <c r="B585" t="s">
        <v>1087</v>
      </c>
      <c r="C585" t="s">
        <v>1080</v>
      </c>
      <c r="D585" t="s">
        <v>1020</v>
      </c>
      <c r="E585" s="17">
        <v>1214.8</v>
      </c>
      <c r="F585" t="str">
        <f>VLOOKUP(Expenses[[#This Row],[Location]],Locations[[Location]:[BU]],5,0)</f>
        <v>Distribution</v>
      </c>
      <c r="G585" t="str">
        <f>VLOOKUP(Expenses[[#This Row],[Department]],Departments[[Department]:[Code]],2,0)</f>
        <v>RTL</v>
      </c>
      <c r="H585" t="str">
        <f>VLOOKUP(Expenses[[#This Row],[Location]],Locations[[Location]:[BU]],3,0)</f>
        <v>G. Cairo</v>
      </c>
      <c r="I585" t="str">
        <f>VLOOKUP(Expenses[[#This Row],[Location]],Locations[[Location]:[BU]],2,0)</f>
        <v>Giza</v>
      </c>
    </row>
    <row r="586" spans="1:9" x14ac:dyDescent="0.25">
      <c r="A586" s="10">
        <v>42430</v>
      </c>
      <c r="B586" t="s">
        <v>1087</v>
      </c>
      <c r="C586" t="s">
        <v>1070</v>
      </c>
      <c r="D586" t="s">
        <v>1020</v>
      </c>
      <c r="E586" s="17">
        <v>1884</v>
      </c>
      <c r="F586" t="str">
        <f>VLOOKUP(Expenses[[#This Row],[Location]],Locations[[Location]:[BU]],5,0)</f>
        <v>Retail 03</v>
      </c>
      <c r="G586" t="str">
        <f>VLOOKUP(Expenses[[#This Row],[Department]],Departments[[Department]:[Code]],2,0)</f>
        <v>RTL</v>
      </c>
      <c r="H586" t="str">
        <f>VLOOKUP(Expenses[[#This Row],[Location]],Locations[[Location]:[BU]],3,0)</f>
        <v>Alex</v>
      </c>
      <c r="I586" t="str">
        <f>VLOOKUP(Expenses[[#This Row],[Location]],Locations[[Location]:[BU]],2,0)</f>
        <v>Marasa Matrouh</v>
      </c>
    </row>
    <row r="587" spans="1:9" x14ac:dyDescent="0.25">
      <c r="A587" s="10">
        <v>42430</v>
      </c>
      <c r="B587" t="s">
        <v>1087</v>
      </c>
      <c r="C587" t="s">
        <v>1047</v>
      </c>
      <c r="D587" t="s">
        <v>1020</v>
      </c>
      <c r="E587" s="17">
        <v>1638.6000000000001</v>
      </c>
      <c r="F587" t="str">
        <f>VLOOKUP(Expenses[[#This Row],[Location]],Locations[[Location]:[BU]],5,0)</f>
        <v>Retail 03</v>
      </c>
      <c r="G587" t="str">
        <f>VLOOKUP(Expenses[[#This Row],[Department]],Departments[[Department]:[Code]],2,0)</f>
        <v>RTL</v>
      </c>
      <c r="H587" t="str">
        <f>VLOOKUP(Expenses[[#This Row],[Location]],Locations[[Location]:[BU]],3,0)</f>
        <v>G. Cairo</v>
      </c>
      <c r="I587" t="str">
        <f>VLOOKUP(Expenses[[#This Row],[Location]],Locations[[Location]:[BU]],2,0)</f>
        <v>Giza</v>
      </c>
    </row>
    <row r="588" spans="1:9" x14ac:dyDescent="0.25">
      <c r="A588" s="10">
        <v>42430</v>
      </c>
      <c r="B588" t="s">
        <v>1087</v>
      </c>
      <c r="C588" t="s">
        <v>1058</v>
      </c>
      <c r="D588" t="s">
        <v>1020</v>
      </c>
      <c r="E588" s="17">
        <v>1628.8000000000002</v>
      </c>
      <c r="F588" t="str">
        <f>VLOOKUP(Expenses[[#This Row],[Location]],Locations[[Location]:[BU]],5,0)</f>
        <v>Retail 03</v>
      </c>
      <c r="G588" t="str">
        <f>VLOOKUP(Expenses[[#This Row],[Department]],Departments[[Department]:[Code]],2,0)</f>
        <v>RTL</v>
      </c>
      <c r="H588" t="str">
        <f>VLOOKUP(Expenses[[#This Row],[Location]],Locations[[Location]:[BU]],3,0)</f>
        <v>G. Cairo</v>
      </c>
      <c r="I588" t="str">
        <f>VLOOKUP(Expenses[[#This Row],[Location]],Locations[[Location]:[BU]],2,0)</f>
        <v>Cairo</v>
      </c>
    </row>
    <row r="589" spans="1:9" x14ac:dyDescent="0.25">
      <c r="A589" s="10">
        <v>42430</v>
      </c>
      <c r="B589" t="s">
        <v>1087</v>
      </c>
      <c r="C589" t="s">
        <v>1072</v>
      </c>
      <c r="D589" t="s">
        <v>1020</v>
      </c>
      <c r="E589" s="17">
        <v>1033.4000000000001</v>
      </c>
      <c r="F589" t="str">
        <f>VLOOKUP(Expenses[[#This Row],[Location]],Locations[[Location]:[BU]],5,0)</f>
        <v>Retail 03</v>
      </c>
      <c r="G589" t="str">
        <f>VLOOKUP(Expenses[[#This Row],[Department]],Departments[[Department]:[Code]],2,0)</f>
        <v>RTL</v>
      </c>
      <c r="H589" t="str">
        <f>VLOOKUP(Expenses[[#This Row],[Location]],Locations[[Location]:[BU]],3,0)</f>
        <v>Alex</v>
      </c>
      <c r="I589" t="str">
        <f>VLOOKUP(Expenses[[#This Row],[Location]],Locations[[Location]:[BU]],2,0)</f>
        <v>Alex</v>
      </c>
    </row>
    <row r="590" spans="1:9" x14ac:dyDescent="0.25">
      <c r="A590" s="10">
        <v>42430</v>
      </c>
      <c r="B590" t="s">
        <v>1087</v>
      </c>
      <c r="C590" t="s">
        <v>1071</v>
      </c>
      <c r="D590" t="s">
        <v>1020</v>
      </c>
      <c r="E590" s="17">
        <v>1061.4000000000001</v>
      </c>
      <c r="F590" t="str">
        <f>VLOOKUP(Expenses[[#This Row],[Location]],Locations[[Location]:[BU]],5,0)</f>
        <v>Retail 03</v>
      </c>
      <c r="G590" t="str">
        <f>VLOOKUP(Expenses[[#This Row],[Department]],Departments[[Department]:[Code]],2,0)</f>
        <v>RTL</v>
      </c>
      <c r="H590" t="str">
        <f>VLOOKUP(Expenses[[#This Row],[Location]],Locations[[Location]:[BU]],3,0)</f>
        <v>G. Cairo</v>
      </c>
      <c r="I590" t="str">
        <f>VLOOKUP(Expenses[[#This Row],[Location]],Locations[[Location]:[BU]],2,0)</f>
        <v>Giza</v>
      </c>
    </row>
    <row r="591" spans="1:9" x14ac:dyDescent="0.25">
      <c r="A591" s="10">
        <v>42430</v>
      </c>
      <c r="B591" t="s">
        <v>1087</v>
      </c>
      <c r="C591" t="s">
        <v>1065</v>
      </c>
      <c r="D591" t="s">
        <v>1020</v>
      </c>
      <c r="E591" s="17">
        <v>1261.6000000000001</v>
      </c>
      <c r="F591" t="str">
        <f>VLOOKUP(Expenses[[#This Row],[Location]],Locations[[Location]:[BU]],5,0)</f>
        <v>Distribution</v>
      </c>
      <c r="G591" t="str">
        <f>VLOOKUP(Expenses[[#This Row],[Department]],Departments[[Department]:[Code]],2,0)</f>
        <v>RTL</v>
      </c>
      <c r="H591" t="str">
        <f>VLOOKUP(Expenses[[#This Row],[Location]],Locations[[Location]:[BU]],3,0)</f>
        <v>Delta</v>
      </c>
      <c r="I591" t="str">
        <f>VLOOKUP(Expenses[[#This Row],[Location]],Locations[[Location]:[BU]],2,0)</f>
        <v>Gharbia</v>
      </c>
    </row>
    <row r="592" spans="1:9" x14ac:dyDescent="0.25">
      <c r="A592" s="10">
        <v>42430</v>
      </c>
      <c r="B592" t="s">
        <v>1086</v>
      </c>
      <c r="C592" t="s">
        <v>1014</v>
      </c>
      <c r="D592" t="s">
        <v>1017</v>
      </c>
      <c r="E592" s="17">
        <v>6650</v>
      </c>
      <c r="F592" t="str">
        <f>VLOOKUP(Expenses[[#This Row],[Location]],Locations[[Location]:[BU]],5,0)</f>
        <v>HQ</v>
      </c>
      <c r="G592" t="str">
        <f>VLOOKUP(Expenses[[#This Row],[Department]],Departments[[Department]:[Code]],2,0)</f>
        <v>ACC</v>
      </c>
      <c r="H592" t="str">
        <f>VLOOKUP(Expenses[[#This Row],[Location]],Locations[[Location]:[BU]],3,0)</f>
        <v>G. Cairo</v>
      </c>
      <c r="I592" t="str">
        <f>VLOOKUP(Expenses[[#This Row],[Location]],Locations[[Location]:[BU]],2,0)</f>
        <v>Cairo</v>
      </c>
    </row>
    <row r="593" spans="1:9" x14ac:dyDescent="0.25">
      <c r="A593" s="10">
        <v>42430</v>
      </c>
      <c r="B593" t="s">
        <v>1089</v>
      </c>
      <c r="C593" t="s">
        <v>1014</v>
      </c>
      <c r="D593" t="s">
        <v>1017</v>
      </c>
      <c r="E593" s="17">
        <v>1250</v>
      </c>
      <c r="F593" t="str">
        <f>VLOOKUP(Expenses[[#This Row],[Location]],Locations[[Location]:[BU]],5,0)</f>
        <v>HQ</v>
      </c>
      <c r="G593" t="str">
        <f>VLOOKUP(Expenses[[#This Row],[Department]],Departments[[Department]:[Code]],2,0)</f>
        <v>ACC</v>
      </c>
      <c r="H593" t="str">
        <f>VLOOKUP(Expenses[[#This Row],[Location]],Locations[[Location]:[BU]],3,0)</f>
        <v>G. Cairo</v>
      </c>
      <c r="I593" t="str">
        <f>VLOOKUP(Expenses[[#This Row],[Location]],Locations[[Location]:[BU]],2,0)</f>
        <v>Cairo</v>
      </c>
    </row>
    <row r="594" spans="1:9" x14ac:dyDescent="0.25">
      <c r="A594" s="10">
        <v>42430</v>
      </c>
      <c r="B594" t="s">
        <v>1087</v>
      </c>
      <c r="C594" t="s">
        <v>1014</v>
      </c>
      <c r="D594" t="s">
        <v>1017</v>
      </c>
      <c r="E594" s="17">
        <v>988.80000000000007</v>
      </c>
      <c r="F594" t="str">
        <f>VLOOKUP(Expenses[[#This Row],[Location]],Locations[[Location]:[BU]],5,0)</f>
        <v>HQ</v>
      </c>
      <c r="G594" t="str">
        <f>VLOOKUP(Expenses[[#This Row],[Department]],Departments[[Department]:[Code]],2,0)</f>
        <v>ACC</v>
      </c>
      <c r="H594" t="str">
        <f>VLOOKUP(Expenses[[#This Row],[Location]],Locations[[Location]:[BU]],3,0)</f>
        <v>G. Cairo</v>
      </c>
      <c r="I594" t="str">
        <f>VLOOKUP(Expenses[[#This Row],[Location]],Locations[[Location]:[BU]],2,0)</f>
        <v>Cairo</v>
      </c>
    </row>
    <row r="595" spans="1:9" x14ac:dyDescent="0.25">
      <c r="A595" s="10">
        <v>42430</v>
      </c>
      <c r="B595" t="s">
        <v>1086</v>
      </c>
      <c r="C595" t="s">
        <v>1014</v>
      </c>
      <c r="D595" t="s">
        <v>1033</v>
      </c>
      <c r="E595" s="17">
        <v>7164</v>
      </c>
      <c r="F595" t="str">
        <f>VLOOKUP(Expenses[[#This Row],[Location]],Locations[[Location]:[BU]],5,0)</f>
        <v>HQ</v>
      </c>
      <c r="G595" t="str">
        <f>VLOOKUP(Expenses[[#This Row],[Department]],Departments[[Department]:[Code]],2,0)</f>
        <v>HRM</v>
      </c>
      <c r="H595" t="str">
        <f>VLOOKUP(Expenses[[#This Row],[Location]],Locations[[Location]:[BU]],3,0)</f>
        <v>G. Cairo</v>
      </c>
      <c r="I595" t="str">
        <f>VLOOKUP(Expenses[[#This Row],[Location]],Locations[[Location]:[BU]],2,0)</f>
        <v>Cairo</v>
      </c>
    </row>
    <row r="596" spans="1:9" x14ac:dyDescent="0.25">
      <c r="A596" s="10">
        <v>42430</v>
      </c>
      <c r="B596" t="s">
        <v>1089</v>
      </c>
      <c r="C596" t="s">
        <v>1014</v>
      </c>
      <c r="D596" t="s">
        <v>1033</v>
      </c>
      <c r="E596" s="17">
        <v>1250</v>
      </c>
      <c r="F596" t="str">
        <f>VLOOKUP(Expenses[[#This Row],[Location]],Locations[[Location]:[BU]],5,0)</f>
        <v>HQ</v>
      </c>
      <c r="G596" t="str">
        <f>VLOOKUP(Expenses[[#This Row],[Department]],Departments[[Department]:[Code]],2,0)</f>
        <v>HRM</v>
      </c>
      <c r="H596" t="str">
        <f>VLOOKUP(Expenses[[#This Row],[Location]],Locations[[Location]:[BU]],3,0)</f>
        <v>G. Cairo</v>
      </c>
      <c r="I596" t="str">
        <f>VLOOKUP(Expenses[[#This Row],[Location]],Locations[[Location]:[BU]],2,0)</f>
        <v>Cairo</v>
      </c>
    </row>
    <row r="597" spans="1:9" x14ac:dyDescent="0.25">
      <c r="A597" s="10">
        <v>42430</v>
      </c>
      <c r="B597" t="s">
        <v>1087</v>
      </c>
      <c r="C597" t="s">
        <v>1014</v>
      </c>
      <c r="D597" t="s">
        <v>1033</v>
      </c>
      <c r="E597" s="17">
        <v>1014</v>
      </c>
      <c r="F597" t="str">
        <f>VLOOKUP(Expenses[[#This Row],[Location]],Locations[[Location]:[BU]],5,0)</f>
        <v>HQ</v>
      </c>
      <c r="G597" t="str">
        <f>VLOOKUP(Expenses[[#This Row],[Department]],Departments[[Department]:[Code]],2,0)</f>
        <v>HRM</v>
      </c>
      <c r="H597" t="str">
        <f>VLOOKUP(Expenses[[#This Row],[Location]],Locations[[Location]:[BU]],3,0)</f>
        <v>G. Cairo</v>
      </c>
      <c r="I597" t="str">
        <f>VLOOKUP(Expenses[[#This Row],[Location]],Locations[[Location]:[BU]],2,0)</f>
        <v>Cairo</v>
      </c>
    </row>
    <row r="598" spans="1:9" x14ac:dyDescent="0.25">
      <c r="A598" s="10">
        <v>42430</v>
      </c>
      <c r="B598" t="s">
        <v>1086</v>
      </c>
      <c r="C598" t="s">
        <v>1014</v>
      </c>
      <c r="D598" t="s">
        <v>1020</v>
      </c>
      <c r="E598" s="17">
        <v>11257</v>
      </c>
      <c r="F598" t="str">
        <f>VLOOKUP(Expenses[[#This Row],[Location]],Locations[[Location]:[BU]],5,0)</f>
        <v>HQ</v>
      </c>
      <c r="G598" t="str">
        <f>VLOOKUP(Expenses[[#This Row],[Department]],Departments[[Department]:[Code]],2,0)</f>
        <v>RTL</v>
      </c>
      <c r="H598" t="str">
        <f>VLOOKUP(Expenses[[#This Row],[Location]],Locations[[Location]:[BU]],3,0)</f>
        <v>G. Cairo</v>
      </c>
      <c r="I598" t="str">
        <f>VLOOKUP(Expenses[[#This Row],[Location]],Locations[[Location]:[BU]],2,0)</f>
        <v>Cairo</v>
      </c>
    </row>
    <row r="599" spans="1:9" x14ac:dyDescent="0.25">
      <c r="A599" s="10">
        <v>42430</v>
      </c>
      <c r="B599" t="s">
        <v>1089</v>
      </c>
      <c r="C599" t="s">
        <v>1014</v>
      </c>
      <c r="D599" t="s">
        <v>1020</v>
      </c>
      <c r="E599" s="17">
        <v>1250</v>
      </c>
      <c r="F599" t="str">
        <f>VLOOKUP(Expenses[[#This Row],[Location]],Locations[[Location]:[BU]],5,0)</f>
        <v>HQ</v>
      </c>
      <c r="G599" t="str">
        <f>VLOOKUP(Expenses[[#This Row],[Department]],Departments[[Department]:[Code]],2,0)</f>
        <v>RTL</v>
      </c>
      <c r="H599" t="str">
        <f>VLOOKUP(Expenses[[#This Row],[Location]],Locations[[Location]:[BU]],3,0)</f>
        <v>G. Cairo</v>
      </c>
      <c r="I599" t="str">
        <f>VLOOKUP(Expenses[[#This Row],[Location]],Locations[[Location]:[BU]],2,0)</f>
        <v>Cairo</v>
      </c>
    </row>
    <row r="600" spans="1:9" x14ac:dyDescent="0.25">
      <c r="A600" s="10">
        <v>42430</v>
      </c>
      <c r="B600" t="s">
        <v>1088</v>
      </c>
      <c r="C600" t="s">
        <v>1014</v>
      </c>
      <c r="D600" t="s">
        <v>1020</v>
      </c>
      <c r="E600" s="17">
        <v>868.2</v>
      </c>
      <c r="F600" t="str">
        <f>VLOOKUP(Expenses[[#This Row],[Location]],Locations[[Location]:[BU]],5,0)</f>
        <v>HQ</v>
      </c>
      <c r="G600" t="str">
        <f>VLOOKUP(Expenses[[#This Row],[Department]],Departments[[Department]:[Code]],2,0)</f>
        <v>RTL</v>
      </c>
      <c r="H600" t="str">
        <f>VLOOKUP(Expenses[[#This Row],[Location]],Locations[[Location]:[BU]],3,0)</f>
        <v>G. Cairo</v>
      </c>
      <c r="I600" t="str">
        <f>VLOOKUP(Expenses[[#This Row],[Location]],Locations[[Location]:[BU]],2,0)</f>
        <v>Cairo</v>
      </c>
    </row>
    <row r="601" spans="1:9" x14ac:dyDescent="0.25">
      <c r="A601" s="10">
        <v>42430</v>
      </c>
      <c r="B601" t="s">
        <v>1087</v>
      </c>
      <c r="C601" t="s">
        <v>1014</v>
      </c>
      <c r="D601" t="s">
        <v>1020</v>
      </c>
      <c r="E601" s="17">
        <v>2277.6</v>
      </c>
      <c r="F601" t="str">
        <f>VLOOKUP(Expenses[[#This Row],[Location]],Locations[[Location]:[BU]],5,0)</f>
        <v>HQ</v>
      </c>
      <c r="G601" t="str">
        <f>VLOOKUP(Expenses[[#This Row],[Department]],Departments[[Department]:[Code]],2,0)</f>
        <v>RTL</v>
      </c>
      <c r="H601" t="str">
        <f>VLOOKUP(Expenses[[#This Row],[Location]],Locations[[Location]:[BU]],3,0)</f>
        <v>G. Cairo</v>
      </c>
      <c r="I601" t="str">
        <f>VLOOKUP(Expenses[[#This Row],[Location]],Locations[[Location]:[BU]],2,0)</f>
        <v>Cairo</v>
      </c>
    </row>
    <row r="602" spans="1:9" x14ac:dyDescent="0.25">
      <c r="A602" s="10">
        <v>42430</v>
      </c>
      <c r="B602" t="s">
        <v>1086</v>
      </c>
      <c r="C602" t="s">
        <v>1014</v>
      </c>
      <c r="D602" t="s">
        <v>1025</v>
      </c>
      <c r="E602" s="17">
        <v>7665</v>
      </c>
      <c r="F602" t="str">
        <f>VLOOKUP(Expenses[[#This Row],[Location]],Locations[[Location]:[BU]],5,0)</f>
        <v>HQ</v>
      </c>
      <c r="G602" t="str">
        <f>VLOOKUP(Expenses[[#This Row],[Department]],Departments[[Department]:[Code]],2,0)</f>
        <v>SLS</v>
      </c>
      <c r="H602" t="str">
        <f>VLOOKUP(Expenses[[#This Row],[Location]],Locations[[Location]:[BU]],3,0)</f>
        <v>G. Cairo</v>
      </c>
      <c r="I602" t="str">
        <f>VLOOKUP(Expenses[[#This Row],[Location]],Locations[[Location]:[BU]],2,0)</f>
        <v>Cairo</v>
      </c>
    </row>
    <row r="603" spans="1:9" x14ac:dyDescent="0.25">
      <c r="A603" s="10">
        <v>42430</v>
      </c>
      <c r="B603" t="s">
        <v>1089</v>
      </c>
      <c r="C603" t="s">
        <v>1014</v>
      </c>
      <c r="D603" t="s">
        <v>1025</v>
      </c>
      <c r="E603" s="17">
        <v>1250</v>
      </c>
      <c r="F603" t="str">
        <f>VLOOKUP(Expenses[[#This Row],[Location]],Locations[[Location]:[BU]],5,0)</f>
        <v>HQ</v>
      </c>
      <c r="G603" t="str">
        <f>VLOOKUP(Expenses[[#This Row],[Department]],Departments[[Department]:[Code]],2,0)</f>
        <v>SLS</v>
      </c>
      <c r="H603" t="str">
        <f>VLOOKUP(Expenses[[#This Row],[Location]],Locations[[Location]:[BU]],3,0)</f>
        <v>G. Cairo</v>
      </c>
      <c r="I603" t="str">
        <f>VLOOKUP(Expenses[[#This Row],[Location]],Locations[[Location]:[BU]],2,0)</f>
        <v>Cairo</v>
      </c>
    </row>
    <row r="604" spans="1:9" x14ac:dyDescent="0.25">
      <c r="A604" s="10">
        <v>42430</v>
      </c>
      <c r="B604" t="s">
        <v>1087</v>
      </c>
      <c r="C604" t="s">
        <v>1014</v>
      </c>
      <c r="D604" t="s">
        <v>1025</v>
      </c>
      <c r="E604" s="17">
        <v>1317.2</v>
      </c>
      <c r="F604" t="str">
        <f>VLOOKUP(Expenses[[#This Row],[Location]],Locations[[Location]:[BU]],5,0)</f>
        <v>HQ</v>
      </c>
      <c r="G604" t="str">
        <f>VLOOKUP(Expenses[[#This Row],[Department]],Departments[[Department]:[Code]],2,0)</f>
        <v>SLS</v>
      </c>
      <c r="H604" t="str">
        <f>VLOOKUP(Expenses[[#This Row],[Location]],Locations[[Location]:[BU]],3,0)</f>
        <v>G. Cairo</v>
      </c>
      <c r="I604" t="str">
        <f>VLOOKUP(Expenses[[#This Row],[Location]],Locations[[Location]:[BU]],2,0)</f>
        <v>Cairo</v>
      </c>
    </row>
    <row r="605" spans="1:9" x14ac:dyDescent="0.25">
      <c r="A605" s="10">
        <v>42430</v>
      </c>
      <c r="B605" t="s">
        <v>1086</v>
      </c>
      <c r="C605" t="s">
        <v>1014</v>
      </c>
      <c r="D605" t="s">
        <v>1022</v>
      </c>
      <c r="E605" s="17">
        <v>4120</v>
      </c>
      <c r="F605" t="str">
        <f>VLOOKUP(Expenses[[#This Row],[Location]],Locations[[Location]:[BU]],5,0)</f>
        <v>HQ</v>
      </c>
      <c r="G605" t="str">
        <f>VLOOKUP(Expenses[[#This Row],[Department]],Departments[[Department]:[Code]],2,0)</f>
        <v>LGL</v>
      </c>
      <c r="H605" t="str">
        <f>VLOOKUP(Expenses[[#This Row],[Location]],Locations[[Location]:[BU]],3,0)</f>
        <v>G. Cairo</v>
      </c>
      <c r="I605" t="str">
        <f>VLOOKUP(Expenses[[#This Row],[Location]],Locations[[Location]:[BU]],2,0)</f>
        <v>Cairo</v>
      </c>
    </row>
    <row r="606" spans="1:9" x14ac:dyDescent="0.25">
      <c r="A606" s="10">
        <v>42430</v>
      </c>
      <c r="B606" t="s">
        <v>1089</v>
      </c>
      <c r="C606" t="s">
        <v>1014</v>
      </c>
      <c r="D606" t="s">
        <v>1022</v>
      </c>
      <c r="E606" s="17">
        <v>1250</v>
      </c>
      <c r="F606" t="str">
        <f>VLOOKUP(Expenses[[#This Row],[Location]],Locations[[Location]:[BU]],5,0)</f>
        <v>HQ</v>
      </c>
      <c r="G606" t="str">
        <f>VLOOKUP(Expenses[[#This Row],[Department]],Departments[[Department]:[Code]],2,0)</f>
        <v>LGL</v>
      </c>
      <c r="H606" t="str">
        <f>VLOOKUP(Expenses[[#This Row],[Location]],Locations[[Location]:[BU]],3,0)</f>
        <v>G. Cairo</v>
      </c>
      <c r="I606" t="str">
        <f>VLOOKUP(Expenses[[#This Row],[Location]],Locations[[Location]:[BU]],2,0)</f>
        <v>Cairo</v>
      </c>
    </row>
    <row r="607" spans="1:9" x14ac:dyDescent="0.25">
      <c r="A607" s="10">
        <v>42430</v>
      </c>
      <c r="B607" t="s">
        <v>1087</v>
      </c>
      <c r="C607" t="s">
        <v>1014</v>
      </c>
      <c r="D607" t="s">
        <v>1022</v>
      </c>
      <c r="E607" s="17">
        <v>1277.2</v>
      </c>
      <c r="F607" t="str">
        <f>VLOOKUP(Expenses[[#This Row],[Location]],Locations[[Location]:[BU]],5,0)</f>
        <v>HQ</v>
      </c>
      <c r="G607" t="str">
        <f>VLOOKUP(Expenses[[#This Row],[Department]],Departments[[Department]:[Code]],2,0)</f>
        <v>LGL</v>
      </c>
      <c r="H607" t="str">
        <f>VLOOKUP(Expenses[[#This Row],[Location]],Locations[[Location]:[BU]],3,0)</f>
        <v>G. Cairo</v>
      </c>
      <c r="I607" t="str">
        <f>VLOOKUP(Expenses[[#This Row],[Location]],Locations[[Location]:[BU]],2,0)</f>
        <v>Cairo</v>
      </c>
    </row>
    <row r="608" spans="1:9" x14ac:dyDescent="0.25">
      <c r="A608" s="10">
        <v>42430</v>
      </c>
      <c r="B608" t="s">
        <v>1086</v>
      </c>
      <c r="C608" t="s">
        <v>1014</v>
      </c>
      <c r="D608" t="s">
        <v>1032</v>
      </c>
      <c r="E608" s="17">
        <v>5793</v>
      </c>
      <c r="F608" t="str">
        <f>VLOOKUP(Expenses[[#This Row],[Location]],Locations[[Location]:[BU]],5,0)</f>
        <v>HQ</v>
      </c>
      <c r="G608" t="str">
        <f>VLOOKUP(Expenses[[#This Row],[Department]],Departments[[Department]:[Code]],2,0)</f>
        <v>ADM</v>
      </c>
      <c r="H608" t="str">
        <f>VLOOKUP(Expenses[[#This Row],[Location]],Locations[[Location]:[BU]],3,0)</f>
        <v>G. Cairo</v>
      </c>
      <c r="I608" t="str">
        <f>VLOOKUP(Expenses[[#This Row],[Location]],Locations[[Location]:[BU]],2,0)</f>
        <v>Cairo</v>
      </c>
    </row>
    <row r="609" spans="1:9" x14ac:dyDescent="0.25">
      <c r="A609" s="10">
        <v>42430</v>
      </c>
      <c r="B609" t="s">
        <v>1089</v>
      </c>
      <c r="C609" t="s">
        <v>1014</v>
      </c>
      <c r="D609" t="s">
        <v>1032</v>
      </c>
      <c r="E609" s="17">
        <v>1250</v>
      </c>
      <c r="F609" t="str">
        <f>VLOOKUP(Expenses[[#This Row],[Location]],Locations[[Location]:[BU]],5,0)</f>
        <v>HQ</v>
      </c>
      <c r="G609" t="str">
        <f>VLOOKUP(Expenses[[#This Row],[Department]],Departments[[Department]:[Code]],2,0)</f>
        <v>ADM</v>
      </c>
      <c r="H609" t="str">
        <f>VLOOKUP(Expenses[[#This Row],[Location]],Locations[[Location]:[BU]],3,0)</f>
        <v>G. Cairo</v>
      </c>
      <c r="I609" t="str">
        <f>VLOOKUP(Expenses[[#This Row],[Location]],Locations[[Location]:[BU]],2,0)</f>
        <v>Cairo</v>
      </c>
    </row>
    <row r="610" spans="1:9" x14ac:dyDescent="0.25">
      <c r="A610" s="10">
        <v>42430</v>
      </c>
      <c r="B610" t="s">
        <v>1087</v>
      </c>
      <c r="C610" t="s">
        <v>1014</v>
      </c>
      <c r="D610" t="s">
        <v>1032</v>
      </c>
      <c r="E610" s="17">
        <v>1521</v>
      </c>
      <c r="F610" t="str">
        <f>VLOOKUP(Expenses[[#This Row],[Location]],Locations[[Location]:[BU]],5,0)</f>
        <v>HQ</v>
      </c>
      <c r="G610" t="str">
        <f>VLOOKUP(Expenses[[#This Row],[Department]],Departments[[Department]:[Code]],2,0)</f>
        <v>ADM</v>
      </c>
      <c r="H610" t="str">
        <f>VLOOKUP(Expenses[[#This Row],[Location]],Locations[[Location]:[BU]],3,0)</f>
        <v>G. Cairo</v>
      </c>
      <c r="I610" t="str">
        <f>VLOOKUP(Expenses[[#This Row],[Location]],Locations[[Location]:[BU]],2,0)</f>
        <v>Cairo</v>
      </c>
    </row>
    <row r="611" spans="1:9" x14ac:dyDescent="0.25">
      <c r="A611" s="10">
        <v>42430</v>
      </c>
      <c r="B611" t="s">
        <v>1086</v>
      </c>
      <c r="C611" t="s">
        <v>1014</v>
      </c>
      <c r="D611" t="s">
        <v>1027</v>
      </c>
      <c r="E611" s="17">
        <v>5618</v>
      </c>
      <c r="F611" t="str">
        <f>VLOOKUP(Expenses[[#This Row],[Location]],Locations[[Location]:[BU]],5,0)</f>
        <v>HQ</v>
      </c>
      <c r="G611" t="str">
        <f>VLOOKUP(Expenses[[#This Row],[Department]],Departments[[Department]:[Code]],2,0)</f>
        <v>LOG</v>
      </c>
      <c r="H611" t="str">
        <f>VLOOKUP(Expenses[[#This Row],[Location]],Locations[[Location]:[BU]],3,0)</f>
        <v>G. Cairo</v>
      </c>
      <c r="I611" t="str">
        <f>VLOOKUP(Expenses[[#This Row],[Location]],Locations[[Location]:[BU]],2,0)</f>
        <v>Cairo</v>
      </c>
    </row>
    <row r="612" spans="1:9" x14ac:dyDescent="0.25">
      <c r="A612" s="10">
        <v>42430</v>
      </c>
      <c r="B612" t="s">
        <v>1089</v>
      </c>
      <c r="C612" t="s">
        <v>1014</v>
      </c>
      <c r="D612" t="s">
        <v>1027</v>
      </c>
      <c r="E612" s="17">
        <v>1250</v>
      </c>
      <c r="F612" t="str">
        <f>VLOOKUP(Expenses[[#This Row],[Location]],Locations[[Location]:[BU]],5,0)</f>
        <v>HQ</v>
      </c>
      <c r="G612" t="str">
        <f>VLOOKUP(Expenses[[#This Row],[Department]],Departments[[Department]:[Code]],2,0)</f>
        <v>LOG</v>
      </c>
      <c r="H612" t="str">
        <f>VLOOKUP(Expenses[[#This Row],[Location]],Locations[[Location]:[BU]],3,0)</f>
        <v>G. Cairo</v>
      </c>
      <c r="I612" t="str">
        <f>VLOOKUP(Expenses[[#This Row],[Location]],Locations[[Location]:[BU]],2,0)</f>
        <v>Cairo</v>
      </c>
    </row>
    <row r="613" spans="1:9" x14ac:dyDescent="0.25">
      <c r="A613" s="10">
        <v>42430</v>
      </c>
      <c r="B613" t="s">
        <v>1087</v>
      </c>
      <c r="C613" t="s">
        <v>1014</v>
      </c>
      <c r="D613" t="s">
        <v>1027</v>
      </c>
      <c r="E613" s="17">
        <v>936.2</v>
      </c>
      <c r="F613" t="str">
        <f>VLOOKUP(Expenses[[#This Row],[Location]],Locations[[Location]:[BU]],5,0)</f>
        <v>HQ</v>
      </c>
      <c r="G613" t="str">
        <f>VLOOKUP(Expenses[[#This Row],[Department]],Departments[[Department]:[Code]],2,0)</f>
        <v>LOG</v>
      </c>
      <c r="H613" t="str">
        <f>VLOOKUP(Expenses[[#This Row],[Location]],Locations[[Location]:[BU]],3,0)</f>
        <v>G. Cairo</v>
      </c>
      <c r="I613" t="str">
        <f>VLOOKUP(Expenses[[#This Row],[Location]],Locations[[Location]:[BU]],2,0)</f>
        <v>Cairo</v>
      </c>
    </row>
    <row r="614" spans="1:9" x14ac:dyDescent="0.25">
      <c r="A614" s="10">
        <v>42430</v>
      </c>
      <c r="B614" t="s">
        <v>1086</v>
      </c>
      <c r="C614" t="s">
        <v>1014</v>
      </c>
      <c r="D614" t="s">
        <v>1028</v>
      </c>
      <c r="E614" s="17">
        <v>22277</v>
      </c>
      <c r="F614" t="str">
        <f>VLOOKUP(Expenses[[#This Row],[Location]],Locations[[Location]:[BU]],5,0)</f>
        <v>HQ</v>
      </c>
      <c r="G614" t="str">
        <f>VLOOKUP(Expenses[[#This Row],[Department]],Departments[[Department]:[Code]],2,0)</f>
        <v>BRD</v>
      </c>
      <c r="H614" t="str">
        <f>VLOOKUP(Expenses[[#This Row],[Location]],Locations[[Location]:[BU]],3,0)</f>
        <v>G. Cairo</v>
      </c>
      <c r="I614" t="str">
        <f>VLOOKUP(Expenses[[#This Row],[Location]],Locations[[Location]:[BU]],2,0)</f>
        <v>Cairo</v>
      </c>
    </row>
    <row r="615" spans="1:9" x14ac:dyDescent="0.25">
      <c r="A615" s="10">
        <v>42430</v>
      </c>
      <c r="B615" t="s">
        <v>1089</v>
      </c>
      <c r="C615" t="s">
        <v>1014</v>
      </c>
      <c r="D615" t="s">
        <v>1028</v>
      </c>
      <c r="E615" s="17">
        <v>1250</v>
      </c>
      <c r="F615" t="str">
        <f>VLOOKUP(Expenses[[#This Row],[Location]],Locations[[Location]:[BU]],5,0)</f>
        <v>HQ</v>
      </c>
      <c r="G615" t="str">
        <f>VLOOKUP(Expenses[[#This Row],[Department]],Departments[[Department]:[Code]],2,0)</f>
        <v>BRD</v>
      </c>
      <c r="H615" t="str">
        <f>VLOOKUP(Expenses[[#This Row],[Location]],Locations[[Location]:[BU]],3,0)</f>
        <v>G. Cairo</v>
      </c>
      <c r="I615" t="str">
        <f>VLOOKUP(Expenses[[#This Row],[Location]],Locations[[Location]:[BU]],2,0)</f>
        <v>Cairo</v>
      </c>
    </row>
    <row r="616" spans="1:9" x14ac:dyDescent="0.25">
      <c r="A616" s="10">
        <v>42430</v>
      </c>
      <c r="B616" t="s">
        <v>1087</v>
      </c>
      <c r="C616" t="s">
        <v>1014</v>
      </c>
      <c r="D616" t="s">
        <v>1028</v>
      </c>
      <c r="E616" s="17">
        <v>14683.400000000001</v>
      </c>
      <c r="F616" t="str">
        <f>VLOOKUP(Expenses[[#This Row],[Location]],Locations[[Location]:[BU]],5,0)</f>
        <v>HQ</v>
      </c>
      <c r="G616" t="str">
        <f>VLOOKUP(Expenses[[#This Row],[Department]],Departments[[Department]:[Code]],2,0)</f>
        <v>BRD</v>
      </c>
      <c r="H616" t="str">
        <f>VLOOKUP(Expenses[[#This Row],[Location]],Locations[[Location]:[BU]],3,0)</f>
        <v>G. Cairo</v>
      </c>
      <c r="I616" t="str">
        <f>VLOOKUP(Expenses[[#This Row],[Location]],Locations[[Location]:[BU]],2,0)</f>
        <v>Cairo</v>
      </c>
    </row>
    <row r="617" spans="1:9" x14ac:dyDescent="0.25">
      <c r="A617" s="10">
        <v>42430</v>
      </c>
      <c r="B617" t="s">
        <v>1086</v>
      </c>
      <c r="C617" t="s">
        <v>1014</v>
      </c>
      <c r="D617" t="s">
        <v>1030</v>
      </c>
      <c r="E617" s="17">
        <v>7940</v>
      </c>
      <c r="F617" t="str">
        <f>VLOOKUP(Expenses[[#This Row],[Location]],Locations[[Location]:[BU]],5,0)</f>
        <v>HQ</v>
      </c>
      <c r="G617" t="str">
        <f>VLOOKUP(Expenses[[#This Row],[Department]],Departments[[Department]:[Code]],2,0)</f>
        <v>AFS</v>
      </c>
      <c r="H617" t="str">
        <f>VLOOKUP(Expenses[[#This Row],[Location]],Locations[[Location]:[BU]],3,0)</f>
        <v>G. Cairo</v>
      </c>
      <c r="I617" t="str">
        <f>VLOOKUP(Expenses[[#This Row],[Location]],Locations[[Location]:[BU]],2,0)</f>
        <v>Cairo</v>
      </c>
    </row>
    <row r="618" spans="1:9" x14ac:dyDescent="0.25">
      <c r="A618" s="10">
        <v>42430</v>
      </c>
      <c r="B618" t="s">
        <v>1089</v>
      </c>
      <c r="C618" t="s">
        <v>1014</v>
      </c>
      <c r="D618" t="s">
        <v>1030</v>
      </c>
      <c r="E618" s="17">
        <v>1250</v>
      </c>
      <c r="F618" t="str">
        <f>VLOOKUP(Expenses[[#This Row],[Location]],Locations[[Location]:[BU]],5,0)</f>
        <v>HQ</v>
      </c>
      <c r="G618" t="str">
        <f>VLOOKUP(Expenses[[#This Row],[Department]],Departments[[Department]:[Code]],2,0)</f>
        <v>AFS</v>
      </c>
      <c r="H618" t="str">
        <f>VLOOKUP(Expenses[[#This Row],[Location]],Locations[[Location]:[BU]],3,0)</f>
        <v>G. Cairo</v>
      </c>
      <c r="I618" t="str">
        <f>VLOOKUP(Expenses[[#This Row],[Location]],Locations[[Location]:[BU]],2,0)</f>
        <v>Cairo</v>
      </c>
    </row>
    <row r="619" spans="1:9" x14ac:dyDescent="0.25">
      <c r="A619" s="10">
        <v>42430</v>
      </c>
      <c r="B619" t="s">
        <v>1087</v>
      </c>
      <c r="C619" t="s">
        <v>1014</v>
      </c>
      <c r="D619" t="s">
        <v>1030</v>
      </c>
      <c r="E619" s="17">
        <v>1052.4000000000001</v>
      </c>
      <c r="F619" t="str">
        <f>VLOOKUP(Expenses[[#This Row],[Location]],Locations[[Location]:[BU]],5,0)</f>
        <v>HQ</v>
      </c>
      <c r="G619" t="str">
        <f>VLOOKUP(Expenses[[#This Row],[Department]],Departments[[Department]:[Code]],2,0)</f>
        <v>AFS</v>
      </c>
      <c r="H619" t="str">
        <f>VLOOKUP(Expenses[[#This Row],[Location]],Locations[[Location]:[BU]],3,0)</f>
        <v>G. Cairo</v>
      </c>
      <c r="I619" t="str">
        <f>VLOOKUP(Expenses[[#This Row],[Location]],Locations[[Location]:[BU]],2,0)</f>
        <v>Cairo</v>
      </c>
    </row>
    <row r="620" spans="1:9" x14ac:dyDescent="0.25">
      <c r="A620" s="10">
        <v>42430</v>
      </c>
      <c r="B620" t="s">
        <v>1086</v>
      </c>
      <c r="C620" t="s">
        <v>1014</v>
      </c>
      <c r="D620" t="s">
        <v>1031</v>
      </c>
      <c r="E620" s="17">
        <v>7753</v>
      </c>
      <c r="F620" t="str">
        <f>VLOOKUP(Expenses[[#This Row],[Location]],Locations[[Location]:[BU]],5,0)</f>
        <v>HQ</v>
      </c>
      <c r="G620" t="str">
        <f>VLOOKUP(Expenses[[#This Row],[Department]],Departments[[Department]:[Code]],2,0)</f>
        <v>ITC</v>
      </c>
      <c r="H620" t="str">
        <f>VLOOKUP(Expenses[[#This Row],[Location]],Locations[[Location]:[BU]],3,0)</f>
        <v>G. Cairo</v>
      </c>
      <c r="I620" t="str">
        <f>VLOOKUP(Expenses[[#This Row],[Location]],Locations[[Location]:[BU]],2,0)</f>
        <v>Cairo</v>
      </c>
    </row>
    <row r="621" spans="1:9" x14ac:dyDescent="0.25">
      <c r="A621" s="10">
        <v>42430</v>
      </c>
      <c r="B621" t="s">
        <v>1089</v>
      </c>
      <c r="C621" t="s">
        <v>1014</v>
      </c>
      <c r="D621" t="s">
        <v>1031</v>
      </c>
      <c r="E621" s="17">
        <v>1250</v>
      </c>
      <c r="F621" t="str">
        <f>VLOOKUP(Expenses[[#This Row],[Location]],Locations[[Location]:[BU]],5,0)</f>
        <v>HQ</v>
      </c>
      <c r="G621" t="str">
        <f>VLOOKUP(Expenses[[#This Row],[Department]],Departments[[Department]:[Code]],2,0)</f>
        <v>ITC</v>
      </c>
      <c r="H621" t="str">
        <f>VLOOKUP(Expenses[[#This Row],[Location]],Locations[[Location]:[BU]],3,0)</f>
        <v>G. Cairo</v>
      </c>
      <c r="I621" t="str">
        <f>VLOOKUP(Expenses[[#This Row],[Location]],Locations[[Location]:[BU]],2,0)</f>
        <v>Cairo</v>
      </c>
    </row>
    <row r="622" spans="1:9" x14ac:dyDescent="0.25">
      <c r="A622" s="10">
        <v>42430</v>
      </c>
      <c r="B622" t="s">
        <v>1087</v>
      </c>
      <c r="C622" t="s">
        <v>1014</v>
      </c>
      <c r="D622" t="s">
        <v>1031</v>
      </c>
      <c r="E622" s="17">
        <v>1162.2</v>
      </c>
      <c r="F622" t="str">
        <f>VLOOKUP(Expenses[[#This Row],[Location]],Locations[[Location]:[BU]],5,0)</f>
        <v>HQ</v>
      </c>
      <c r="G622" t="str">
        <f>VLOOKUP(Expenses[[#This Row],[Department]],Departments[[Department]:[Code]],2,0)</f>
        <v>ITC</v>
      </c>
      <c r="H622" t="str">
        <f>VLOOKUP(Expenses[[#This Row],[Location]],Locations[[Location]:[BU]],3,0)</f>
        <v>G. Cairo</v>
      </c>
      <c r="I622" t="str">
        <f>VLOOKUP(Expenses[[#This Row],[Location]],Locations[[Location]:[BU]],2,0)</f>
        <v>Cairo</v>
      </c>
    </row>
    <row r="623" spans="1:9" x14ac:dyDescent="0.25">
      <c r="A623" s="10">
        <v>42430</v>
      </c>
      <c r="B623" t="s">
        <v>1086</v>
      </c>
      <c r="C623" t="s">
        <v>1083</v>
      </c>
      <c r="D623" t="s">
        <v>1017</v>
      </c>
      <c r="E623" s="17">
        <v>3141</v>
      </c>
      <c r="F623" t="str">
        <f>VLOOKUP(Expenses[[#This Row],[Location]],Locations[[Location]:[BU]],5,0)</f>
        <v>Distribution</v>
      </c>
      <c r="G623" t="str">
        <f>VLOOKUP(Expenses[[#This Row],[Department]],Departments[[Department]:[Code]],2,0)</f>
        <v>ACC</v>
      </c>
      <c r="H623" t="str">
        <f>VLOOKUP(Expenses[[#This Row],[Location]],Locations[[Location]:[BU]],3,0)</f>
        <v>G. Cairo</v>
      </c>
      <c r="I623" t="str">
        <f>VLOOKUP(Expenses[[#This Row],[Location]],Locations[[Location]:[BU]],2,0)</f>
        <v>Cairo</v>
      </c>
    </row>
    <row r="624" spans="1:9" x14ac:dyDescent="0.25">
      <c r="A624" s="10">
        <v>42430</v>
      </c>
      <c r="B624" t="s">
        <v>1086</v>
      </c>
      <c r="C624" t="s">
        <v>1083</v>
      </c>
      <c r="D624" t="s">
        <v>1032</v>
      </c>
      <c r="E624" s="17">
        <v>3871</v>
      </c>
      <c r="F624" t="str">
        <f>VLOOKUP(Expenses[[#This Row],[Location]],Locations[[Location]:[BU]],5,0)</f>
        <v>Distribution</v>
      </c>
      <c r="G624" t="str">
        <f>VLOOKUP(Expenses[[#This Row],[Department]],Departments[[Department]:[Code]],2,0)</f>
        <v>ADM</v>
      </c>
      <c r="H624" t="str">
        <f>VLOOKUP(Expenses[[#This Row],[Location]],Locations[[Location]:[BU]],3,0)</f>
        <v>G. Cairo</v>
      </c>
      <c r="I624" t="str">
        <f>VLOOKUP(Expenses[[#This Row],[Location]],Locations[[Location]:[BU]],2,0)</f>
        <v>Cairo</v>
      </c>
    </row>
    <row r="625" spans="1:9" x14ac:dyDescent="0.25">
      <c r="A625" s="10">
        <v>42430</v>
      </c>
      <c r="B625" t="s">
        <v>1086</v>
      </c>
      <c r="C625" t="s">
        <v>1077</v>
      </c>
      <c r="D625" t="s">
        <v>1017</v>
      </c>
      <c r="E625" s="17">
        <v>4471</v>
      </c>
      <c r="F625" t="str">
        <f>VLOOKUP(Expenses[[#This Row],[Location]],Locations[[Location]:[BU]],5,0)</f>
        <v>Distribution</v>
      </c>
      <c r="G625" t="str">
        <f>VLOOKUP(Expenses[[#This Row],[Department]],Departments[[Department]:[Code]],2,0)</f>
        <v>ACC</v>
      </c>
      <c r="H625" t="str">
        <f>VLOOKUP(Expenses[[#This Row],[Location]],Locations[[Location]:[BU]],3,0)</f>
        <v>G. Cairo</v>
      </c>
      <c r="I625" t="str">
        <f>VLOOKUP(Expenses[[#This Row],[Location]],Locations[[Location]:[BU]],2,0)</f>
        <v>Giza</v>
      </c>
    </row>
    <row r="626" spans="1:9" x14ac:dyDescent="0.25">
      <c r="A626" s="10">
        <v>42430</v>
      </c>
      <c r="B626" t="s">
        <v>1086</v>
      </c>
      <c r="C626" t="s">
        <v>1077</v>
      </c>
      <c r="D626" t="s">
        <v>1032</v>
      </c>
      <c r="E626" s="17">
        <v>4227</v>
      </c>
      <c r="F626" t="str">
        <f>VLOOKUP(Expenses[[#This Row],[Location]],Locations[[Location]:[BU]],5,0)</f>
        <v>Distribution</v>
      </c>
      <c r="G626" t="str">
        <f>VLOOKUP(Expenses[[#This Row],[Department]],Departments[[Department]:[Code]],2,0)</f>
        <v>ADM</v>
      </c>
      <c r="H626" t="str">
        <f>VLOOKUP(Expenses[[#This Row],[Location]],Locations[[Location]:[BU]],3,0)</f>
        <v>G. Cairo</v>
      </c>
      <c r="I626" t="str">
        <f>VLOOKUP(Expenses[[#This Row],[Location]],Locations[[Location]:[BU]],2,0)</f>
        <v>Giza</v>
      </c>
    </row>
    <row r="627" spans="1:9" x14ac:dyDescent="0.25">
      <c r="A627" s="10">
        <v>42430</v>
      </c>
      <c r="B627" t="s">
        <v>1086</v>
      </c>
      <c r="C627" t="s">
        <v>1069</v>
      </c>
      <c r="D627" t="s">
        <v>1017</v>
      </c>
      <c r="E627" s="17">
        <v>2796</v>
      </c>
      <c r="F627" t="str">
        <f>VLOOKUP(Expenses[[#This Row],[Location]],Locations[[Location]:[BU]],5,0)</f>
        <v>Distribution</v>
      </c>
      <c r="G627" t="str">
        <f>VLOOKUP(Expenses[[#This Row],[Department]],Departments[[Department]:[Code]],2,0)</f>
        <v>ACC</v>
      </c>
      <c r="H627" t="str">
        <f>VLOOKUP(Expenses[[#This Row],[Location]],Locations[[Location]:[BU]],3,0)</f>
        <v>U. Egypt</v>
      </c>
      <c r="I627" t="str">
        <f>VLOOKUP(Expenses[[#This Row],[Location]],Locations[[Location]:[BU]],2,0)</f>
        <v>Luxor</v>
      </c>
    </row>
    <row r="628" spans="1:9" x14ac:dyDescent="0.25">
      <c r="A628" s="10">
        <v>42430</v>
      </c>
      <c r="B628" t="s">
        <v>1086</v>
      </c>
      <c r="C628" t="s">
        <v>1069</v>
      </c>
      <c r="D628" t="s">
        <v>1032</v>
      </c>
      <c r="E628" s="17">
        <v>2692</v>
      </c>
      <c r="F628" t="str">
        <f>VLOOKUP(Expenses[[#This Row],[Location]],Locations[[Location]:[BU]],5,0)</f>
        <v>Distribution</v>
      </c>
      <c r="G628" t="str">
        <f>VLOOKUP(Expenses[[#This Row],[Department]],Departments[[Department]:[Code]],2,0)</f>
        <v>ADM</v>
      </c>
      <c r="H628" t="str">
        <f>VLOOKUP(Expenses[[#This Row],[Location]],Locations[[Location]:[BU]],3,0)</f>
        <v>U. Egypt</v>
      </c>
      <c r="I628" t="str">
        <f>VLOOKUP(Expenses[[#This Row],[Location]],Locations[[Location]:[BU]],2,0)</f>
        <v>Luxor</v>
      </c>
    </row>
    <row r="629" spans="1:9" x14ac:dyDescent="0.25">
      <c r="A629" s="10">
        <v>42430</v>
      </c>
      <c r="B629" t="s">
        <v>1086</v>
      </c>
      <c r="C629" t="s">
        <v>1054</v>
      </c>
      <c r="D629" t="s">
        <v>1017</v>
      </c>
      <c r="E629" s="17">
        <v>4201</v>
      </c>
      <c r="F629" t="str">
        <f>VLOOKUP(Expenses[[#This Row],[Location]],Locations[[Location]:[BU]],5,0)</f>
        <v>Distribution</v>
      </c>
      <c r="G629" t="str">
        <f>VLOOKUP(Expenses[[#This Row],[Department]],Departments[[Department]:[Code]],2,0)</f>
        <v>ACC</v>
      </c>
      <c r="H629" t="str">
        <f>VLOOKUP(Expenses[[#This Row],[Location]],Locations[[Location]:[BU]],3,0)</f>
        <v>Delta</v>
      </c>
      <c r="I629" t="str">
        <f>VLOOKUP(Expenses[[#This Row],[Location]],Locations[[Location]:[BU]],2,0)</f>
        <v>Dakahlia</v>
      </c>
    </row>
    <row r="630" spans="1:9" x14ac:dyDescent="0.25">
      <c r="A630" s="10">
        <v>42430</v>
      </c>
      <c r="B630" t="s">
        <v>1086</v>
      </c>
      <c r="C630" t="s">
        <v>1054</v>
      </c>
      <c r="D630" t="s">
        <v>1032</v>
      </c>
      <c r="E630" s="17">
        <v>4000</v>
      </c>
      <c r="F630" t="str">
        <f>VLOOKUP(Expenses[[#This Row],[Location]],Locations[[Location]:[BU]],5,0)</f>
        <v>Distribution</v>
      </c>
      <c r="G630" t="str">
        <f>VLOOKUP(Expenses[[#This Row],[Department]],Departments[[Department]:[Code]],2,0)</f>
        <v>ADM</v>
      </c>
      <c r="H630" t="str">
        <f>VLOOKUP(Expenses[[#This Row],[Location]],Locations[[Location]:[BU]],3,0)</f>
        <v>Delta</v>
      </c>
      <c r="I630" t="str">
        <f>VLOOKUP(Expenses[[#This Row],[Location]],Locations[[Location]:[BU]],2,0)</f>
        <v>Dakahlia</v>
      </c>
    </row>
    <row r="631" spans="1:9" x14ac:dyDescent="0.25">
      <c r="A631" s="10">
        <v>42430</v>
      </c>
      <c r="B631" t="s">
        <v>1086</v>
      </c>
      <c r="C631" t="s">
        <v>1062</v>
      </c>
      <c r="D631" t="s">
        <v>1017</v>
      </c>
      <c r="E631" s="17">
        <v>3982</v>
      </c>
      <c r="F631" t="str">
        <f>VLOOKUP(Expenses[[#This Row],[Location]],Locations[[Location]:[BU]],5,0)</f>
        <v>Distribution</v>
      </c>
      <c r="G631" t="str">
        <f>VLOOKUP(Expenses[[#This Row],[Department]],Departments[[Department]:[Code]],2,0)</f>
        <v>ACC</v>
      </c>
      <c r="H631" t="str">
        <f>VLOOKUP(Expenses[[#This Row],[Location]],Locations[[Location]:[BU]],3,0)</f>
        <v>U. Egypt</v>
      </c>
      <c r="I631" t="str">
        <f>VLOOKUP(Expenses[[#This Row],[Location]],Locations[[Location]:[BU]],2,0)</f>
        <v>Menia</v>
      </c>
    </row>
    <row r="632" spans="1:9" x14ac:dyDescent="0.25">
      <c r="A632" s="10">
        <v>42430</v>
      </c>
      <c r="B632" t="s">
        <v>1086</v>
      </c>
      <c r="C632" t="s">
        <v>1062</v>
      </c>
      <c r="D632" t="s">
        <v>1032</v>
      </c>
      <c r="E632" s="17">
        <v>3562</v>
      </c>
      <c r="F632" t="str">
        <f>VLOOKUP(Expenses[[#This Row],[Location]],Locations[[Location]:[BU]],5,0)</f>
        <v>Distribution</v>
      </c>
      <c r="G632" t="str">
        <f>VLOOKUP(Expenses[[#This Row],[Department]],Departments[[Department]:[Code]],2,0)</f>
        <v>ADM</v>
      </c>
      <c r="H632" t="str">
        <f>VLOOKUP(Expenses[[#This Row],[Location]],Locations[[Location]:[BU]],3,0)</f>
        <v>U. Egypt</v>
      </c>
      <c r="I632" t="str">
        <f>VLOOKUP(Expenses[[#This Row],[Location]],Locations[[Location]:[BU]],2,0)</f>
        <v>Menia</v>
      </c>
    </row>
    <row r="633" spans="1:9" x14ac:dyDescent="0.25">
      <c r="A633" s="10">
        <v>42430</v>
      </c>
      <c r="B633" t="s">
        <v>1086</v>
      </c>
      <c r="C633" t="s">
        <v>1059</v>
      </c>
      <c r="D633" t="s">
        <v>1017</v>
      </c>
      <c r="E633" s="17">
        <v>3194</v>
      </c>
      <c r="F633" t="str">
        <f>VLOOKUP(Expenses[[#This Row],[Location]],Locations[[Location]:[BU]],5,0)</f>
        <v>Distribution</v>
      </c>
      <c r="G633" t="str">
        <f>VLOOKUP(Expenses[[#This Row],[Department]],Departments[[Department]:[Code]],2,0)</f>
        <v>ACC</v>
      </c>
      <c r="H633" t="str">
        <f>VLOOKUP(Expenses[[#This Row],[Location]],Locations[[Location]:[BU]],3,0)</f>
        <v>G. Cairo</v>
      </c>
      <c r="I633" t="str">
        <f>VLOOKUP(Expenses[[#This Row],[Location]],Locations[[Location]:[BU]],2,0)</f>
        <v>Cairo</v>
      </c>
    </row>
    <row r="634" spans="1:9" x14ac:dyDescent="0.25">
      <c r="A634" s="10">
        <v>42430</v>
      </c>
      <c r="B634" t="s">
        <v>1086</v>
      </c>
      <c r="C634" t="s">
        <v>1059</v>
      </c>
      <c r="D634" t="s">
        <v>1032</v>
      </c>
      <c r="E634" s="17">
        <v>2773</v>
      </c>
      <c r="F634" t="str">
        <f>VLOOKUP(Expenses[[#This Row],[Location]],Locations[[Location]:[BU]],5,0)</f>
        <v>Distribution</v>
      </c>
      <c r="G634" t="str">
        <f>VLOOKUP(Expenses[[#This Row],[Department]],Departments[[Department]:[Code]],2,0)</f>
        <v>ADM</v>
      </c>
      <c r="H634" t="str">
        <f>VLOOKUP(Expenses[[#This Row],[Location]],Locations[[Location]:[BU]],3,0)</f>
        <v>G. Cairo</v>
      </c>
      <c r="I634" t="str">
        <f>VLOOKUP(Expenses[[#This Row],[Location]],Locations[[Location]:[BU]],2,0)</f>
        <v>Cairo</v>
      </c>
    </row>
    <row r="635" spans="1:9" x14ac:dyDescent="0.25">
      <c r="A635" s="10">
        <v>42430</v>
      </c>
      <c r="B635" t="s">
        <v>1086</v>
      </c>
      <c r="C635" t="s">
        <v>1073</v>
      </c>
      <c r="D635" t="s">
        <v>1017</v>
      </c>
      <c r="E635" s="17">
        <v>3078</v>
      </c>
      <c r="F635" t="str">
        <f>VLOOKUP(Expenses[[#This Row],[Location]],Locations[[Location]:[BU]],5,0)</f>
        <v>Distribution</v>
      </c>
      <c r="G635" t="str">
        <f>VLOOKUP(Expenses[[#This Row],[Department]],Departments[[Department]:[Code]],2,0)</f>
        <v>ACC</v>
      </c>
      <c r="H635" t="str">
        <f>VLOOKUP(Expenses[[#This Row],[Location]],Locations[[Location]:[BU]],3,0)</f>
        <v>Delta</v>
      </c>
      <c r="I635" t="str">
        <f>VLOOKUP(Expenses[[#This Row],[Location]],Locations[[Location]:[BU]],2,0)</f>
        <v>Sharkia</v>
      </c>
    </row>
    <row r="636" spans="1:9" x14ac:dyDescent="0.25">
      <c r="A636" s="10">
        <v>42430</v>
      </c>
      <c r="B636" t="s">
        <v>1086</v>
      </c>
      <c r="C636" t="s">
        <v>1073</v>
      </c>
      <c r="D636" t="s">
        <v>1032</v>
      </c>
      <c r="E636" s="17">
        <v>3969</v>
      </c>
      <c r="F636" t="str">
        <f>VLOOKUP(Expenses[[#This Row],[Location]],Locations[[Location]:[BU]],5,0)</f>
        <v>Distribution</v>
      </c>
      <c r="G636" t="str">
        <f>VLOOKUP(Expenses[[#This Row],[Department]],Departments[[Department]:[Code]],2,0)</f>
        <v>ADM</v>
      </c>
      <c r="H636" t="str">
        <f>VLOOKUP(Expenses[[#This Row],[Location]],Locations[[Location]:[BU]],3,0)</f>
        <v>Delta</v>
      </c>
      <c r="I636" t="str">
        <f>VLOOKUP(Expenses[[#This Row],[Location]],Locations[[Location]:[BU]],2,0)</f>
        <v>Sharkia</v>
      </c>
    </row>
    <row r="637" spans="1:9" x14ac:dyDescent="0.25">
      <c r="A637" s="10">
        <v>42430</v>
      </c>
      <c r="B637" t="s">
        <v>1089</v>
      </c>
      <c r="C637" t="s">
        <v>1083</v>
      </c>
      <c r="D637" t="s">
        <v>1017</v>
      </c>
      <c r="E637" s="17">
        <v>3032</v>
      </c>
      <c r="F637" t="str">
        <f>VLOOKUP(Expenses[[#This Row],[Location]],Locations[[Location]:[BU]],5,0)</f>
        <v>Distribution</v>
      </c>
      <c r="G637" t="str">
        <f>VLOOKUP(Expenses[[#This Row],[Department]],Departments[[Department]:[Code]],2,0)</f>
        <v>ACC</v>
      </c>
      <c r="H637" t="str">
        <f>VLOOKUP(Expenses[[#This Row],[Location]],Locations[[Location]:[BU]],3,0)</f>
        <v>G. Cairo</v>
      </c>
      <c r="I637" t="str">
        <f>VLOOKUP(Expenses[[#This Row],[Location]],Locations[[Location]:[BU]],2,0)</f>
        <v>Cairo</v>
      </c>
    </row>
    <row r="638" spans="1:9" x14ac:dyDescent="0.25">
      <c r="A638" s="10">
        <v>42430</v>
      </c>
      <c r="B638" t="s">
        <v>1089</v>
      </c>
      <c r="C638" t="s">
        <v>1083</v>
      </c>
      <c r="D638" t="s">
        <v>1032</v>
      </c>
      <c r="E638" s="17">
        <v>3337</v>
      </c>
      <c r="F638" t="str">
        <f>VLOOKUP(Expenses[[#This Row],[Location]],Locations[[Location]:[BU]],5,0)</f>
        <v>Distribution</v>
      </c>
      <c r="G638" t="str">
        <f>VLOOKUP(Expenses[[#This Row],[Department]],Departments[[Department]:[Code]],2,0)</f>
        <v>ADM</v>
      </c>
      <c r="H638" t="str">
        <f>VLOOKUP(Expenses[[#This Row],[Location]],Locations[[Location]:[BU]],3,0)</f>
        <v>G. Cairo</v>
      </c>
      <c r="I638" t="str">
        <f>VLOOKUP(Expenses[[#This Row],[Location]],Locations[[Location]:[BU]],2,0)</f>
        <v>Cairo</v>
      </c>
    </row>
    <row r="639" spans="1:9" x14ac:dyDescent="0.25">
      <c r="A639" s="10">
        <v>42430</v>
      </c>
      <c r="B639" t="s">
        <v>1089</v>
      </c>
      <c r="C639" t="s">
        <v>1077</v>
      </c>
      <c r="D639" t="s">
        <v>1017</v>
      </c>
      <c r="E639" s="17">
        <v>3147</v>
      </c>
      <c r="F639" t="str">
        <f>VLOOKUP(Expenses[[#This Row],[Location]],Locations[[Location]:[BU]],5,0)</f>
        <v>Distribution</v>
      </c>
      <c r="G639" t="str">
        <f>VLOOKUP(Expenses[[#This Row],[Department]],Departments[[Department]:[Code]],2,0)</f>
        <v>ACC</v>
      </c>
      <c r="H639" t="str">
        <f>VLOOKUP(Expenses[[#This Row],[Location]],Locations[[Location]:[BU]],3,0)</f>
        <v>G. Cairo</v>
      </c>
      <c r="I639" t="str">
        <f>VLOOKUP(Expenses[[#This Row],[Location]],Locations[[Location]:[BU]],2,0)</f>
        <v>Giza</v>
      </c>
    </row>
    <row r="640" spans="1:9" x14ac:dyDescent="0.25">
      <c r="A640" s="10">
        <v>42430</v>
      </c>
      <c r="B640" t="s">
        <v>1089</v>
      </c>
      <c r="C640" t="s">
        <v>1077</v>
      </c>
      <c r="D640" t="s">
        <v>1032</v>
      </c>
      <c r="E640" s="17">
        <v>3970</v>
      </c>
      <c r="F640" t="str">
        <f>VLOOKUP(Expenses[[#This Row],[Location]],Locations[[Location]:[BU]],5,0)</f>
        <v>Distribution</v>
      </c>
      <c r="G640" t="str">
        <f>VLOOKUP(Expenses[[#This Row],[Department]],Departments[[Department]:[Code]],2,0)</f>
        <v>ADM</v>
      </c>
      <c r="H640" t="str">
        <f>VLOOKUP(Expenses[[#This Row],[Location]],Locations[[Location]:[BU]],3,0)</f>
        <v>G. Cairo</v>
      </c>
      <c r="I640" t="str">
        <f>VLOOKUP(Expenses[[#This Row],[Location]],Locations[[Location]:[BU]],2,0)</f>
        <v>Giza</v>
      </c>
    </row>
    <row r="641" spans="1:9" x14ac:dyDescent="0.25">
      <c r="A641" s="10">
        <v>42430</v>
      </c>
      <c r="B641" t="s">
        <v>1089</v>
      </c>
      <c r="C641" t="s">
        <v>1069</v>
      </c>
      <c r="D641" t="s">
        <v>1017</v>
      </c>
      <c r="E641" s="17">
        <v>4108</v>
      </c>
      <c r="F641" t="str">
        <f>VLOOKUP(Expenses[[#This Row],[Location]],Locations[[Location]:[BU]],5,0)</f>
        <v>Distribution</v>
      </c>
      <c r="G641" t="str">
        <f>VLOOKUP(Expenses[[#This Row],[Department]],Departments[[Department]:[Code]],2,0)</f>
        <v>ACC</v>
      </c>
      <c r="H641" t="str">
        <f>VLOOKUP(Expenses[[#This Row],[Location]],Locations[[Location]:[BU]],3,0)</f>
        <v>U. Egypt</v>
      </c>
      <c r="I641" t="str">
        <f>VLOOKUP(Expenses[[#This Row],[Location]],Locations[[Location]:[BU]],2,0)</f>
        <v>Luxor</v>
      </c>
    </row>
    <row r="642" spans="1:9" x14ac:dyDescent="0.25">
      <c r="A642" s="10">
        <v>42430</v>
      </c>
      <c r="B642" t="s">
        <v>1089</v>
      </c>
      <c r="C642" t="s">
        <v>1069</v>
      </c>
      <c r="D642" t="s">
        <v>1032</v>
      </c>
      <c r="E642" s="17">
        <v>3633</v>
      </c>
      <c r="F642" t="str">
        <f>VLOOKUP(Expenses[[#This Row],[Location]],Locations[[Location]:[BU]],5,0)</f>
        <v>Distribution</v>
      </c>
      <c r="G642" t="str">
        <f>VLOOKUP(Expenses[[#This Row],[Department]],Departments[[Department]:[Code]],2,0)</f>
        <v>ADM</v>
      </c>
      <c r="H642" t="str">
        <f>VLOOKUP(Expenses[[#This Row],[Location]],Locations[[Location]:[BU]],3,0)</f>
        <v>U. Egypt</v>
      </c>
      <c r="I642" t="str">
        <f>VLOOKUP(Expenses[[#This Row],[Location]],Locations[[Location]:[BU]],2,0)</f>
        <v>Luxor</v>
      </c>
    </row>
    <row r="643" spans="1:9" x14ac:dyDescent="0.25">
      <c r="A643" s="10">
        <v>42430</v>
      </c>
      <c r="B643" t="s">
        <v>1089</v>
      </c>
      <c r="C643" t="s">
        <v>1054</v>
      </c>
      <c r="D643" t="s">
        <v>1017</v>
      </c>
      <c r="E643" s="17">
        <v>3730</v>
      </c>
      <c r="F643" t="str">
        <f>VLOOKUP(Expenses[[#This Row],[Location]],Locations[[Location]:[BU]],5,0)</f>
        <v>Distribution</v>
      </c>
      <c r="G643" t="str">
        <f>VLOOKUP(Expenses[[#This Row],[Department]],Departments[[Department]:[Code]],2,0)</f>
        <v>ACC</v>
      </c>
      <c r="H643" t="str">
        <f>VLOOKUP(Expenses[[#This Row],[Location]],Locations[[Location]:[BU]],3,0)</f>
        <v>Delta</v>
      </c>
      <c r="I643" t="str">
        <f>VLOOKUP(Expenses[[#This Row],[Location]],Locations[[Location]:[BU]],2,0)</f>
        <v>Dakahlia</v>
      </c>
    </row>
    <row r="644" spans="1:9" x14ac:dyDescent="0.25">
      <c r="A644" s="10">
        <v>42430</v>
      </c>
      <c r="B644" t="s">
        <v>1089</v>
      </c>
      <c r="C644" t="s">
        <v>1054</v>
      </c>
      <c r="D644" t="s">
        <v>1032</v>
      </c>
      <c r="E644" s="17">
        <v>2655</v>
      </c>
      <c r="F644" t="str">
        <f>VLOOKUP(Expenses[[#This Row],[Location]],Locations[[Location]:[BU]],5,0)</f>
        <v>Distribution</v>
      </c>
      <c r="G644" t="str">
        <f>VLOOKUP(Expenses[[#This Row],[Department]],Departments[[Department]:[Code]],2,0)</f>
        <v>ADM</v>
      </c>
      <c r="H644" t="str">
        <f>VLOOKUP(Expenses[[#This Row],[Location]],Locations[[Location]:[BU]],3,0)</f>
        <v>Delta</v>
      </c>
      <c r="I644" t="str">
        <f>VLOOKUP(Expenses[[#This Row],[Location]],Locations[[Location]:[BU]],2,0)</f>
        <v>Dakahlia</v>
      </c>
    </row>
    <row r="645" spans="1:9" x14ac:dyDescent="0.25">
      <c r="A645" s="10">
        <v>42430</v>
      </c>
      <c r="B645" t="s">
        <v>1089</v>
      </c>
      <c r="C645" t="s">
        <v>1062</v>
      </c>
      <c r="D645" t="s">
        <v>1017</v>
      </c>
      <c r="E645" s="17">
        <v>3151</v>
      </c>
      <c r="F645" t="str">
        <f>VLOOKUP(Expenses[[#This Row],[Location]],Locations[[Location]:[BU]],5,0)</f>
        <v>Distribution</v>
      </c>
      <c r="G645" t="str">
        <f>VLOOKUP(Expenses[[#This Row],[Department]],Departments[[Department]:[Code]],2,0)</f>
        <v>ACC</v>
      </c>
      <c r="H645" t="str">
        <f>VLOOKUP(Expenses[[#This Row],[Location]],Locations[[Location]:[BU]],3,0)</f>
        <v>U. Egypt</v>
      </c>
      <c r="I645" t="str">
        <f>VLOOKUP(Expenses[[#This Row],[Location]],Locations[[Location]:[BU]],2,0)</f>
        <v>Menia</v>
      </c>
    </row>
    <row r="646" spans="1:9" x14ac:dyDescent="0.25">
      <c r="A646" s="10">
        <v>42430</v>
      </c>
      <c r="B646" t="s">
        <v>1089</v>
      </c>
      <c r="C646" t="s">
        <v>1062</v>
      </c>
      <c r="D646" t="s">
        <v>1032</v>
      </c>
      <c r="E646" s="17">
        <v>3259</v>
      </c>
      <c r="F646" t="str">
        <f>VLOOKUP(Expenses[[#This Row],[Location]],Locations[[Location]:[BU]],5,0)</f>
        <v>Distribution</v>
      </c>
      <c r="G646" t="str">
        <f>VLOOKUP(Expenses[[#This Row],[Department]],Departments[[Department]:[Code]],2,0)</f>
        <v>ADM</v>
      </c>
      <c r="H646" t="str">
        <f>VLOOKUP(Expenses[[#This Row],[Location]],Locations[[Location]:[BU]],3,0)</f>
        <v>U. Egypt</v>
      </c>
      <c r="I646" t="str">
        <f>VLOOKUP(Expenses[[#This Row],[Location]],Locations[[Location]:[BU]],2,0)</f>
        <v>Menia</v>
      </c>
    </row>
    <row r="647" spans="1:9" x14ac:dyDescent="0.25">
      <c r="A647" s="10">
        <v>42430</v>
      </c>
      <c r="B647" t="s">
        <v>1089</v>
      </c>
      <c r="C647" t="s">
        <v>1059</v>
      </c>
      <c r="D647" t="s">
        <v>1017</v>
      </c>
      <c r="E647" s="17">
        <v>3277</v>
      </c>
      <c r="F647" t="str">
        <f>VLOOKUP(Expenses[[#This Row],[Location]],Locations[[Location]:[BU]],5,0)</f>
        <v>Distribution</v>
      </c>
      <c r="G647" t="str">
        <f>VLOOKUP(Expenses[[#This Row],[Department]],Departments[[Department]:[Code]],2,0)</f>
        <v>ACC</v>
      </c>
      <c r="H647" t="str">
        <f>VLOOKUP(Expenses[[#This Row],[Location]],Locations[[Location]:[BU]],3,0)</f>
        <v>G. Cairo</v>
      </c>
      <c r="I647" t="str">
        <f>VLOOKUP(Expenses[[#This Row],[Location]],Locations[[Location]:[BU]],2,0)</f>
        <v>Cairo</v>
      </c>
    </row>
    <row r="648" spans="1:9" x14ac:dyDescent="0.25">
      <c r="A648" s="10">
        <v>42430</v>
      </c>
      <c r="B648" t="s">
        <v>1089</v>
      </c>
      <c r="C648" t="s">
        <v>1059</v>
      </c>
      <c r="D648" t="s">
        <v>1032</v>
      </c>
      <c r="E648" s="17">
        <v>2965</v>
      </c>
      <c r="F648" t="str">
        <f>VLOOKUP(Expenses[[#This Row],[Location]],Locations[[Location]:[BU]],5,0)</f>
        <v>Distribution</v>
      </c>
      <c r="G648" t="str">
        <f>VLOOKUP(Expenses[[#This Row],[Department]],Departments[[Department]:[Code]],2,0)</f>
        <v>ADM</v>
      </c>
      <c r="H648" t="str">
        <f>VLOOKUP(Expenses[[#This Row],[Location]],Locations[[Location]:[BU]],3,0)</f>
        <v>G. Cairo</v>
      </c>
      <c r="I648" t="str">
        <f>VLOOKUP(Expenses[[#This Row],[Location]],Locations[[Location]:[BU]],2,0)</f>
        <v>Cairo</v>
      </c>
    </row>
    <row r="649" spans="1:9" x14ac:dyDescent="0.25">
      <c r="A649" s="10">
        <v>42430</v>
      </c>
      <c r="B649" t="s">
        <v>1089</v>
      </c>
      <c r="C649" t="s">
        <v>1073</v>
      </c>
      <c r="D649" t="s">
        <v>1017</v>
      </c>
      <c r="E649" s="17">
        <v>2950</v>
      </c>
      <c r="F649" t="str">
        <f>VLOOKUP(Expenses[[#This Row],[Location]],Locations[[Location]:[BU]],5,0)</f>
        <v>Distribution</v>
      </c>
      <c r="G649" t="str">
        <f>VLOOKUP(Expenses[[#This Row],[Department]],Departments[[Department]:[Code]],2,0)</f>
        <v>ACC</v>
      </c>
      <c r="H649" t="str">
        <f>VLOOKUP(Expenses[[#This Row],[Location]],Locations[[Location]:[BU]],3,0)</f>
        <v>Delta</v>
      </c>
      <c r="I649" t="str">
        <f>VLOOKUP(Expenses[[#This Row],[Location]],Locations[[Location]:[BU]],2,0)</f>
        <v>Sharkia</v>
      </c>
    </row>
    <row r="650" spans="1:9" x14ac:dyDescent="0.25">
      <c r="A650" s="10">
        <v>42430</v>
      </c>
      <c r="B650" t="s">
        <v>1089</v>
      </c>
      <c r="C650" t="s">
        <v>1073</v>
      </c>
      <c r="D650" t="s">
        <v>1032</v>
      </c>
      <c r="E650" s="17">
        <v>3625</v>
      </c>
      <c r="F650" t="str">
        <f>VLOOKUP(Expenses[[#This Row],[Location]],Locations[[Location]:[BU]],5,0)</f>
        <v>Distribution</v>
      </c>
      <c r="G650" t="str">
        <f>VLOOKUP(Expenses[[#This Row],[Department]],Departments[[Department]:[Code]],2,0)</f>
        <v>ADM</v>
      </c>
      <c r="H650" t="str">
        <f>VLOOKUP(Expenses[[#This Row],[Location]],Locations[[Location]:[BU]],3,0)</f>
        <v>Delta</v>
      </c>
      <c r="I650" t="str">
        <f>VLOOKUP(Expenses[[#This Row],[Location]],Locations[[Location]:[BU]],2,0)</f>
        <v>Sharkia</v>
      </c>
    </row>
    <row r="651" spans="1:9" x14ac:dyDescent="0.25">
      <c r="A651" s="10">
        <v>42430</v>
      </c>
      <c r="B651" t="s">
        <v>1088</v>
      </c>
      <c r="C651" t="s">
        <v>1083</v>
      </c>
      <c r="D651" t="s">
        <v>1017</v>
      </c>
      <c r="E651" s="17">
        <v>3290</v>
      </c>
      <c r="F651" t="str">
        <f>VLOOKUP(Expenses[[#This Row],[Location]],Locations[[Location]:[BU]],5,0)</f>
        <v>Distribution</v>
      </c>
      <c r="G651" t="str">
        <f>VLOOKUP(Expenses[[#This Row],[Department]],Departments[[Department]:[Code]],2,0)</f>
        <v>ACC</v>
      </c>
      <c r="H651" t="str">
        <f>VLOOKUP(Expenses[[#This Row],[Location]],Locations[[Location]:[BU]],3,0)</f>
        <v>G. Cairo</v>
      </c>
      <c r="I651" t="str">
        <f>VLOOKUP(Expenses[[#This Row],[Location]],Locations[[Location]:[BU]],2,0)</f>
        <v>Cairo</v>
      </c>
    </row>
    <row r="652" spans="1:9" x14ac:dyDescent="0.25">
      <c r="A652" s="10">
        <v>42430</v>
      </c>
      <c r="B652" t="s">
        <v>1088</v>
      </c>
      <c r="C652" t="s">
        <v>1083</v>
      </c>
      <c r="D652" t="s">
        <v>1032</v>
      </c>
      <c r="E652" s="17">
        <v>3164</v>
      </c>
      <c r="F652" t="str">
        <f>VLOOKUP(Expenses[[#This Row],[Location]],Locations[[Location]:[BU]],5,0)</f>
        <v>Distribution</v>
      </c>
      <c r="G652" t="str">
        <f>VLOOKUP(Expenses[[#This Row],[Department]],Departments[[Department]:[Code]],2,0)</f>
        <v>ADM</v>
      </c>
      <c r="H652" t="str">
        <f>VLOOKUP(Expenses[[#This Row],[Location]],Locations[[Location]:[BU]],3,0)</f>
        <v>G. Cairo</v>
      </c>
      <c r="I652" t="str">
        <f>VLOOKUP(Expenses[[#This Row],[Location]],Locations[[Location]:[BU]],2,0)</f>
        <v>Cairo</v>
      </c>
    </row>
    <row r="653" spans="1:9" x14ac:dyDescent="0.25">
      <c r="A653" s="10">
        <v>42430</v>
      </c>
      <c r="B653" t="s">
        <v>1088</v>
      </c>
      <c r="C653" t="s">
        <v>1077</v>
      </c>
      <c r="D653" t="s">
        <v>1017</v>
      </c>
      <c r="E653" s="17">
        <v>3437</v>
      </c>
      <c r="F653" t="str">
        <f>VLOOKUP(Expenses[[#This Row],[Location]],Locations[[Location]:[BU]],5,0)</f>
        <v>Distribution</v>
      </c>
      <c r="G653" t="str">
        <f>VLOOKUP(Expenses[[#This Row],[Department]],Departments[[Department]:[Code]],2,0)</f>
        <v>ACC</v>
      </c>
      <c r="H653" t="str">
        <f>VLOOKUP(Expenses[[#This Row],[Location]],Locations[[Location]:[BU]],3,0)</f>
        <v>G. Cairo</v>
      </c>
      <c r="I653" t="str">
        <f>VLOOKUP(Expenses[[#This Row],[Location]],Locations[[Location]:[BU]],2,0)</f>
        <v>Giza</v>
      </c>
    </row>
    <row r="654" spans="1:9" x14ac:dyDescent="0.25">
      <c r="A654" s="10">
        <v>42430</v>
      </c>
      <c r="B654" t="s">
        <v>1088</v>
      </c>
      <c r="C654" t="s">
        <v>1077</v>
      </c>
      <c r="D654" t="s">
        <v>1032</v>
      </c>
      <c r="E654" s="17">
        <v>4082</v>
      </c>
      <c r="F654" t="str">
        <f>VLOOKUP(Expenses[[#This Row],[Location]],Locations[[Location]:[BU]],5,0)</f>
        <v>Distribution</v>
      </c>
      <c r="G654" t="str">
        <f>VLOOKUP(Expenses[[#This Row],[Department]],Departments[[Department]:[Code]],2,0)</f>
        <v>ADM</v>
      </c>
      <c r="H654" t="str">
        <f>VLOOKUP(Expenses[[#This Row],[Location]],Locations[[Location]:[BU]],3,0)</f>
        <v>G. Cairo</v>
      </c>
      <c r="I654" t="str">
        <f>VLOOKUP(Expenses[[#This Row],[Location]],Locations[[Location]:[BU]],2,0)</f>
        <v>Giza</v>
      </c>
    </row>
    <row r="655" spans="1:9" x14ac:dyDescent="0.25">
      <c r="A655" s="10">
        <v>42430</v>
      </c>
      <c r="B655" t="s">
        <v>1088</v>
      </c>
      <c r="C655" t="s">
        <v>1069</v>
      </c>
      <c r="D655" t="s">
        <v>1017</v>
      </c>
      <c r="E655" s="17">
        <v>4001</v>
      </c>
      <c r="F655" t="str">
        <f>VLOOKUP(Expenses[[#This Row],[Location]],Locations[[Location]:[BU]],5,0)</f>
        <v>Distribution</v>
      </c>
      <c r="G655" t="str">
        <f>VLOOKUP(Expenses[[#This Row],[Department]],Departments[[Department]:[Code]],2,0)</f>
        <v>ACC</v>
      </c>
      <c r="H655" t="str">
        <f>VLOOKUP(Expenses[[#This Row],[Location]],Locations[[Location]:[BU]],3,0)</f>
        <v>U. Egypt</v>
      </c>
      <c r="I655" t="str">
        <f>VLOOKUP(Expenses[[#This Row],[Location]],Locations[[Location]:[BU]],2,0)</f>
        <v>Luxor</v>
      </c>
    </row>
    <row r="656" spans="1:9" x14ac:dyDescent="0.25">
      <c r="A656" s="10">
        <v>42430</v>
      </c>
      <c r="B656" t="s">
        <v>1088</v>
      </c>
      <c r="C656" t="s">
        <v>1069</v>
      </c>
      <c r="D656" t="s">
        <v>1032</v>
      </c>
      <c r="E656" s="17">
        <v>3536</v>
      </c>
      <c r="F656" t="str">
        <f>VLOOKUP(Expenses[[#This Row],[Location]],Locations[[Location]:[BU]],5,0)</f>
        <v>Distribution</v>
      </c>
      <c r="G656" t="str">
        <f>VLOOKUP(Expenses[[#This Row],[Department]],Departments[[Department]:[Code]],2,0)</f>
        <v>ADM</v>
      </c>
      <c r="H656" t="str">
        <f>VLOOKUP(Expenses[[#This Row],[Location]],Locations[[Location]:[BU]],3,0)</f>
        <v>U. Egypt</v>
      </c>
      <c r="I656" t="str">
        <f>VLOOKUP(Expenses[[#This Row],[Location]],Locations[[Location]:[BU]],2,0)</f>
        <v>Luxor</v>
      </c>
    </row>
    <row r="657" spans="1:9" x14ac:dyDescent="0.25">
      <c r="A657" s="10">
        <v>42430</v>
      </c>
      <c r="B657" t="s">
        <v>1088</v>
      </c>
      <c r="C657" t="s">
        <v>1054</v>
      </c>
      <c r="D657" t="s">
        <v>1017</v>
      </c>
      <c r="E657" s="17">
        <v>4311</v>
      </c>
      <c r="F657" t="str">
        <f>VLOOKUP(Expenses[[#This Row],[Location]],Locations[[Location]:[BU]],5,0)</f>
        <v>Distribution</v>
      </c>
      <c r="G657" t="str">
        <f>VLOOKUP(Expenses[[#This Row],[Department]],Departments[[Department]:[Code]],2,0)</f>
        <v>ACC</v>
      </c>
      <c r="H657" t="str">
        <f>VLOOKUP(Expenses[[#This Row],[Location]],Locations[[Location]:[BU]],3,0)</f>
        <v>Delta</v>
      </c>
      <c r="I657" t="str">
        <f>VLOOKUP(Expenses[[#This Row],[Location]],Locations[[Location]:[BU]],2,0)</f>
        <v>Dakahlia</v>
      </c>
    </row>
    <row r="658" spans="1:9" x14ac:dyDescent="0.25">
      <c r="A658" s="10">
        <v>42430</v>
      </c>
      <c r="B658" t="s">
        <v>1088</v>
      </c>
      <c r="C658" t="s">
        <v>1054</v>
      </c>
      <c r="D658" t="s">
        <v>1032</v>
      </c>
      <c r="E658" s="17">
        <v>2550</v>
      </c>
      <c r="F658" t="str">
        <f>VLOOKUP(Expenses[[#This Row],[Location]],Locations[[Location]:[BU]],5,0)</f>
        <v>Distribution</v>
      </c>
      <c r="G658" t="str">
        <f>VLOOKUP(Expenses[[#This Row],[Department]],Departments[[Department]:[Code]],2,0)</f>
        <v>ADM</v>
      </c>
      <c r="H658" t="str">
        <f>VLOOKUP(Expenses[[#This Row],[Location]],Locations[[Location]:[BU]],3,0)</f>
        <v>Delta</v>
      </c>
      <c r="I658" t="str">
        <f>VLOOKUP(Expenses[[#This Row],[Location]],Locations[[Location]:[BU]],2,0)</f>
        <v>Dakahlia</v>
      </c>
    </row>
    <row r="659" spans="1:9" x14ac:dyDescent="0.25">
      <c r="A659" s="10">
        <v>42430</v>
      </c>
      <c r="B659" t="s">
        <v>1088</v>
      </c>
      <c r="C659" t="s">
        <v>1062</v>
      </c>
      <c r="D659" t="s">
        <v>1017</v>
      </c>
      <c r="E659" s="17">
        <v>2750</v>
      </c>
      <c r="F659" t="str">
        <f>VLOOKUP(Expenses[[#This Row],[Location]],Locations[[Location]:[BU]],5,0)</f>
        <v>Distribution</v>
      </c>
      <c r="G659" t="str">
        <f>VLOOKUP(Expenses[[#This Row],[Department]],Departments[[Department]:[Code]],2,0)</f>
        <v>ACC</v>
      </c>
      <c r="H659" t="str">
        <f>VLOOKUP(Expenses[[#This Row],[Location]],Locations[[Location]:[BU]],3,0)</f>
        <v>U. Egypt</v>
      </c>
      <c r="I659" t="str">
        <f>VLOOKUP(Expenses[[#This Row],[Location]],Locations[[Location]:[BU]],2,0)</f>
        <v>Menia</v>
      </c>
    </row>
    <row r="660" spans="1:9" x14ac:dyDescent="0.25">
      <c r="A660" s="10">
        <v>42430</v>
      </c>
      <c r="B660" t="s">
        <v>1088</v>
      </c>
      <c r="C660" t="s">
        <v>1062</v>
      </c>
      <c r="D660" t="s">
        <v>1032</v>
      </c>
      <c r="E660" s="17">
        <v>2526</v>
      </c>
      <c r="F660" t="str">
        <f>VLOOKUP(Expenses[[#This Row],[Location]],Locations[[Location]:[BU]],5,0)</f>
        <v>Distribution</v>
      </c>
      <c r="G660" t="str">
        <f>VLOOKUP(Expenses[[#This Row],[Department]],Departments[[Department]:[Code]],2,0)</f>
        <v>ADM</v>
      </c>
      <c r="H660" t="str">
        <f>VLOOKUP(Expenses[[#This Row],[Location]],Locations[[Location]:[BU]],3,0)</f>
        <v>U. Egypt</v>
      </c>
      <c r="I660" t="str">
        <f>VLOOKUP(Expenses[[#This Row],[Location]],Locations[[Location]:[BU]],2,0)</f>
        <v>Menia</v>
      </c>
    </row>
    <row r="661" spans="1:9" x14ac:dyDescent="0.25">
      <c r="A661" s="10">
        <v>42430</v>
      </c>
      <c r="B661" t="s">
        <v>1088</v>
      </c>
      <c r="C661" t="s">
        <v>1059</v>
      </c>
      <c r="D661" t="s">
        <v>1017</v>
      </c>
      <c r="E661" s="17">
        <v>3819</v>
      </c>
      <c r="F661" t="str">
        <f>VLOOKUP(Expenses[[#This Row],[Location]],Locations[[Location]:[BU]],5,0)</f>
        <v>Distribution</v>
      </c>
      <c r="G661" t="str">
        <f>VLOOKUP(Expenses[[#This Row],[Department]],Departments[[Department]:[Code]],2,0)</f>
        <v>ACC</v>
      </c>
      <c r="H661" t="str">
        <f>VLOOKUP(Expenses[[#This Row],[Location]],Locations[[Location]:[BU]],3,0)</f>
        <v>G. Cairo</v>
      </c>
      <c r="I661" t="str">
        <f>VLOOKUP(Expenses[[#This Row],[Location]],Locations[[Location]:[BU]],2,0)</f>
        <v>Cairo</v>
      </c>
    </row>
    <row r="662" spans="1:9" x14ac:dyDescent="0.25">
      <c r="A662" s="10">
        <v>42430</v>
      </c>
      <c r="B662" t="s">
        <v>1088</v>
      </c>
      <c r="C662" t="s">
        <v>1059</v>
      </c>
      <c r="D662" t="s">
        <v>1032</v>
      </c>
      <c r="E662" s="17">
        <v>3554</v>
      </c>
      <c r="F662" t="str">
        <f>VLOOKUP(Expenses[[#This Row],[Location]],Locations[[Location]:[BU]],5,0)</f>
        <v>Distribution</v>
      </c>
      <c r="G662" t="str">
        <f>VLOOKUP(Expenses[[#This Row],[Department]],Departments[[Department]:[Code]],2,0)</f>
        <v>ADM</v>
      </c>
      <c r="H662" t="str">
        <f>VLOOKUP(Expenses[[#This Row],[Location]],Locations[[Location]:[BU]],3,0)</f>
        <v>G. Cairo</v>
      </c>
      <c r="I662" t="str">
        <f>VLOOKUP(Expenses[[#This Row],[Location]],Locations[[Location]:[BU]],2,0)</f>
        <v>Cairo</v>
      </c>
    </row>
    <row r="663" spans="1:9" x14ac:dyDescent="0.25">
      <c r="A663" s="10">
        <v>42430</v>
      </c>
      <c r="B663" t="s">
        <v>1088</v>
      </c>
      <c r="C663" t="s">
        <v>1073</v>
      </c>
      <c r="D663" t="s">
        <v>1017</v>
      </c>
      <c r="E663" s="17">
        <v>2659</v>
      </c>
      <c r="F663" t="str">
        <f>VLOOKUP(Expenses[[#This Row],[Location]],Locations[[Location]:[BU]],5,0)</f>
        <v>Distribution</v>
      </c>
      <c r="G663" t="str">
        <f>VLOOKUP(Expenses[[#This Row],[Department]],Departments[[Department]:[Code]],2,0)</f>
        <v>ACC</v>
      </c>
      <c r="H663" t="str">
        <f>VLOOKUP(Expenses[[#This Row],[Location]],Locations[[Location]:[BU]],3,0)</f>
        <v>Delta</v>
      </c>
      <c r="I663" t="str">
        <f>VLOOKUP(Expenses[[#This Row],[Location]],Locations[[Location]:[BU]],2,0)</f>
        <v>Sharkia</v>
      </c>
    </row>
    <row r="664" spans="1:9" x14ac:dyDescent="0.25">
      <c r="A664" s="10">
        <v>42430</v>
      </c>
      <c r="B664" t="s">
        <v>1088</v>
      </c>
      <c r="C664" t="s">
        <v>1073</v>
      </c>
      <c r="D664" t="s">
        <v>1032</v>
      </c>
      <c r="E664" s="17">
        <v>3738</v>
      </c>
      <c r="F664" t="str">
        <f>VLOOKUP(Expenses[[#This Row],[Location]],Locations[[Location]:[BU]],5,0)</f>
        <v>Distribution</v>
      </c>
      <c r="G664" t="str">
        <f>VLOOKUP(Expenses[[#This Row],[Department]],Departments[[Department]:[Code]],2,0)</f>
        <v>ADM</v>
      </c>
      <c r="H664" t="str">
        <f>VLOOKUP(Expenses[[#This Row],[Location]],Locations[[Location]:[BU]],3,0)</f>
        <v>Delta</v>
      </c>
      <c r="I664" t="str">
        <f>VLOOKUP(Expenses[[#This Row],[Location]],Locations[[Location]:[BU]],2,0)</f>
        <v>Sharkia</v>
      </c>
    </row>
    <row r="665" spans="1:9" x14ac:dyDescent="0.25">
      <c r="A665" s="10">
        <v>42430</v>
      </c>
      <c r="B665" t="s">
        <v>1090</v>
      </c>
      <c r="C665" t="s">
        <v>1083</v>
      </c>
      <c r="D665" t="s">
        <v>1017</v>
      </c>
      <c r="E665" s="17">
        <v>3973</v>
      </c>
      <c r="F665" t="str">
        <f>VLOOKUP(Expenses[[#This Row],[Location]],Locations[[Location]:[BU]],5,0)</f>
        <v>Distribution</v>
      </c>
      <c r="G665" t="str">
        <f>VLOOKUP(Expenses[[#This Row],[Department]],Departments[[Department]:[Code]],2,0)</f>
        <v>ACC</v>
      </c>
      <c r="H665" t="str">
        <f>VLOOKUP(Expenses[[#This Row],[Location]],Locations[[Location]:[BU]],3,0)</f>
        <v>G. Cairo</v>
      </c>
      <c r="I665" t="str">
        <f>VLOOKUP(Expenses[[#This Row],[Location]],Locations[[Location]:[BU]],2,0)</f>
        <v>Cairo</v>
      </c>
    </row>
    <row r="666" spans="1:9" x14ac:dyDescent="0.25">
      <c r="A666" s="10">
        <v>42430</v>
      </c>
      <c r="B666" t="s">
        <v>1090</v>
      </c>
      <c r="C666" t="s">
        <v>1083</v>
      </c>
      <c r="D666" t="s">
        <v>1032</v>
      </c>
      <c r="E666" s="17">
        <v>2555</v>
      </c>
      <c r="F666" t="str">
        <f>VLOOKUP(Expenses[[#This Row],[Location]],Locations[[Location]:[BU]],5,0)</f>
        <v>Distribution</v>
      </c>
      <c r="G666" t="str">
        <f>VLOOKUP(Expenses[[#This Row],[Department]],Departments[[Department]:[Code]],2,0)</f>
        <v>ADM</v>
      </c>
      <c r="H666" t="str">
        <f>VLOOKUP(Expenses[[#This Row],[Location]],Locations[[Location]:[BU]],3,0)</f>
        <v>G. Cairo</v>
      </c>
      <c r="I666" t="str">
        <f>VLOOKUP(Expenses[[#This Row],[Location]],Locations[[Location]:[BU]],2,0)</f>
        <v>Cairo</v>
      </c>
    </row>
    <row r="667" spans="1:9" x14ac:dyDescent="0.25">
      <c r="A667" s="10">
        <v>42430</v>
      </c>
      <c r="B667" t="s">
        <v>1090</v>
      </c>
      <c r="C667" t="s">
        <v>1077</v>
      </c>
      <c r="D667" t="s">
        <v>1017</v>
      </c>
      <c r="E667" s="17">
        <v>2754</v>
      </c>
      <c r="F667" t="str">
        <f>VLOOKUP(Expenses[[#This Row],[Location]],Locations[[Location]:[BU]],5,0)</f>
        <v>Distribution</v>
      </c>
      <c r="G667" t="str">
        <f>VLOOKUP(Expenses[[#This Row],[Department]],Departments[[Department]:[Code]],2,0)</f>
        <v>ACC</v>
      </c>
      <c r="H667" t="str">
        <f>VLOOKUP(Expenses[[#This Row],[Location]],Locations[[Location]:[BU]],3,0)</f>
        <v>G. Cairo</v>
      </c>
      <c r="I667" t="str">
        <f>VLOOKUP(Expenses[[#This Row],[Location]],Locations[[Location]:[BU]],2,0)</f>
        <v>Giza</v>
      </c>
    </row>
    <row r="668" spans="1:9" x14ac:dyDescent="0.25">
      <c r="A668" s="10">
        <v>42430</v>
      </c>
      <c r="B668" t="s">
        <v>1090</v>
      </c>
      <c r="C668" t="s">
        <v>1077</v>
      </c>
      <c r="D668" t="s">
        <v>1032</v>
      </c>
      <c r="E668" s="17">
        <v>3584</v>
      </c>
      <c r="F668" t="str">
        <f>VLOOKUP(Expenses[[#This Row],[Location]],Locations[[Location]:[BU]],5,0)</f>
        <v>Distribution</v>
      </c>
      <c r="G668" t="str">
        <f>VLOOKUP(Expenses[[#This Row],[Department]],Departments[[Department]:[Code]],2,0)</f>
        <v>ADM</v>
      </c>
      <c r="H668" t="str">
        <f>VLOOKUP(Expenses[[#This Row],[Location]],Locations[[Location]:[BU]],3,0)</f>
        <v>G. Cairo</v>
      </c>
      <c r="I668" t="str">
        <f>VLOOKUP(Expenses[[#This Row],[Location]],Locations[[Location]:[BU]],2,0)</f>
        <v>Giza</v>
      </c>
    </row>
    <row r="669" spans="1:9" x14ac:dyDescent="0.25">
      <c r="A669" s="10">
        <v>42430</v>
      </c>
      <c r="B669" t="s">
        <v>1090</v>
      </c>
      <c r="C669" t="s">
        <v>1069</v>
      </c>
      <c r="D669" t="s">
        <v>1017</v>
      </c>
      <c r="E669" s="17">
        <v>3896</v>
      </c>
      <c r="F669" t="str">
        <f>VLOOKUP(Expenses[[#This Row],[Location]],Locations[[Location]:[BU]],5,0)</f>
        <v>Distribution</v>
      </c>
      <c r="G669" t="str">
        <f>VLOOKUP(Expenses[[#This Row],[Department]],Departments[[Department]:[Code]],2,0)</f>
        <v>ACC</v>
      </c>
      <c r="H669" t="str">
        <f>VLOOKUP(Expenses[[#This Row],[Location]],Locations[[Location]:[BU]],3,0)</f>
        <v>U. Egypt</v>
      </c>
      <c r="I669" t="str">
        <f>VLOOKUP(Expenses[[#This Row],[Location]],Locations[[Location]:[BU]],2,0)</f>
        <v>Luxor</v>
      </c>
    </row>
    <row r="670" spans="1:9" x14ac:dyDescent="0.25">
      <c r="A670" s="10">
        <v>42430</v>
      </c>
      <c r="B670" t="s">
        <v>1090</v>
      </c>
      <c r="C670" t="s">
        <v>1069</v>
      </c>
      <c r="D670" t="s">
        <v>1032</v>
      </c>
      <c r="E670" s="17">
        <v>3707</v>
      </c>
      <c r="F670" t="str">
        <f>VLOOKUP(Expenses[[#This Row],[Location]],Locations[[Location]:[BU]],5,0)</f>
        <v>Distribution</v>
      </c>
      <c r="G670" t="str">
        <f>VLOOKUP(Expenses[[#This Row],[Department]],Departments[[Department]:[Code]],2,0)</f>
        <v>ADM</v>
      </c>
      <c r="H670" t="str">
        <f>VLOOKUP(Expenses[[#This Row],[Location]],Locations[[Location]:[BU]],3,0)</f>
        <v>U. Egypt</v>
      </c>
      <c r="I670" t="str">
        <f>VLOOKUP(Expenses[[#This Row],[Location]],Locations[[Location]:[BU]],2,0)</f>
        <v>Luxor</v>
      </c>
    </row>
    <row r="671" spans="1:9" x14ac:dyDescent="0.25">
      <c r="A671" s="10">
        <v>42430</v>
      </c>
      <c r="B671" t="s">
        <v>1090</v>
      </c>
      <c r="C671" t="s">
        <v>1054</v>
      </c>
      <c r="D671" t="s">
        <v>1017</v>
      </c>
      <c r="E671" s="17">
        <v>3996</v>
      </c>
      <c r="F671" t="str">
        <f>VLOOKUP(Expenses[[#This Row],[Location]],Locations[[Location]:[BU]],5,0)</f>
        <v>Distribution</v>
      </c>
      <c r="G671" t="str">
        <f>VLOOKUP(Expenses[[#This Row],[Department]],Departments[[Department]:[Code]],2,0)</f>
        <v>ACC</v>
      </c>
      <c r="H671" t="str">
        <f>VLOOKUP(Expenses[[#This Row],[Location]],Locations[[Location]:[BU]],3,0)</f>
        <v>Delta</v>
      </c>
      <c r="I671" t="str">
        <f>VLOOKUP(Expenses[[#This Row],[Location]],Locations[[Location]:[BU]],2,0)</f>
        <v>Dakahlia</v>
      </c>
    </row>
    <row r="672" spans="1:9" x14ac:dyDescent="0.25">
      <c r="A672" s="10">
        <v>42430</v>
      </c>
      <c r="B672" t="s">
        <v>1090</v>
      </c>
      <c r="C672" t="s">
        <v>1054</v>
      </c>
      <c r="D672" t="s">
        <v>1032</v>
      </c>
      <c r="E672" s="17">
        <v>3761</v>
      </c>
      <c r="F672" t="str">
        <f>VLOOKUP(Expenses[[#This Row],[Location]],Locations[[Location]:[BU]],5,0)</f>
        <v>Distribution</v>
      </c>
      <c r="G672" t="str">
        <f>VLOOKUP(Expenses[[#This Row],[Department]],Departments[[Department]:[Code]],2,0)</f>
        <v>ADM</v>
      </c>
      <c r="H672" t="str">
        <f>VLOOKUP(Expenses[[#This Row],[Location]],Locations[[Location]:[BU]],3,0)</f>
        <v>Delta</v>
      </c>
      <c r="I672" t="str">
        <f>VLOOKUP(Expenses[[#This Row],[Location]],Locations[[Location]:[BU]],2,0)</f>
        <v>Dakahlia</v>
      </c>
    </row>
    <row r="673" spans="1:9" x14ac:dyDescent="0.25">
      <c r="A673" s="10">
        <v>42430</v>
      </c>
      <c r="B673" t="s">
        <v>1090</v>
      </c>
      <c r="C673" t="s">
        <v>1062</v>
      </c>
      <c r="D673" t="s">
        <v>1017</v>
      </c>
      <c r="E673" s="17">
        <v>2905</v>
      </c>
      <c r="F673" t="str">
        <f>VLOOKUP(Expenses[[#This Row],[Location]],Locations[[Location]:[BU]],5,0)</f>
        <v>Distribution</v>
      </c>
      <c r="G673" t="str">
        <f>VLOOKUP(Expenses[[#This Row],[Department]],Departments[[Department]:[Code]],2,0)</f>
        <v>ACC</v>
      </c>
      <c r="H673" t="str">
        <f>VLOOKUP(Expenses[[#This Row],[Location]],Locations[[Location]:[BU]],3,0)</f>
        <v>U. Egypt</v>
      </c>
      <c r="I673" t="str">
        <f>VLOOKUP(Expenses[[#This Row],[Location]],Locations[[Location]:[BU]],2,0)</f>
        <v>Menia</v>
      </c>
    </row>
    <row r="674" spans="1:9" x14ac:dyDescent="0.25">
      <c r="A674" s="10">
        <v>42430</v>
      </c>
      <c r="B674" t="s">
        <v>1090</v>
      </c>
      <c r="C674" t="s">
        <v>1062</v>
      </c>
      <c r="D674" t="s">
        <v>1032</v>
      </c>
      <c r="E674" s="17">
        <v>2671</v>
      </c>
      <c r="F674" t="str">
        <f>VLOOKUP(Expenses[[#This Row],[Location]],Locations[[Location]:[BU]],5,0)</f>
        <v>Distribution</v>
      </c>
      <c r="G674" t="str">
        <f>VLOOKUP(Expenses[[#This Row],[Department]],Departments[[Department]:[Code]],2,0)</f>
        <v>ADM</v>
      </c>
      <c r="H674" t="str">
        <f>VLOOKUP(Expenses[[#This Row],[Location]],Locations[[Location]:[BU]],3,0)</f>
        <v>U. Egypt</v>
      </c>
      <c r="I674" t="str">
        <f>VLOOKUP(Expenses[[#This Row],[Location]],Locations[[Location]:[BU]],2,0)</f>
        <v>Menia</v>
      </c>
    </row>
    <row r="675" spans="1:9" x14ac:dyDescent="0.25">
      <c r="A675" s="10">
        <v>42430</v>
      </c>
      <c r="B675" t="s">
        <v>1090</v>
      </c>
      <c r="C675" t="s">
        <v>1059</v>
      </c>
      <c r="D675" t="s">
        <v>1017</v>
      </c>
      <c r="E675" s="17">
        <v>3661</v>
      </c>
      <c r="F675" t="str">
        <f>VLOOKUP(Expenses[[#This Row],[Location]],Locations[[Location]:[BU]],5,0)</f>
        <v>Distribution</v>
      </c>
      <c r="G675" t="str">
        <f>VLOOKUP(Expenses[[#This Row],[Department]],Departments[[Department]:[Code]],2,0)</f>
        <v>ACC</v>
      </c>
      <c r="H675" t="str">
        <f>VLOOKUP(Expenses[[#This Row],[Location]],Locations[[Location]:[BU]],3,0)</f>
        <v>G. Cairo</v>
      </c>
      <c r="I675" t="str">
        <f>VLOOKUP(Expenses[[#This Row],[Location]],Locations[[Location]:[BU]],2,0)</f>
        <v>Cairo</v>
      </c>
    </row>
    <row r="676" spans="1:9" x14ac:dyDescent="0.25">
      <c r="A676" s="10">
        <v>42430</v>
      </c>
      <c r="B676" t="s">
        <v>1090</v>
      </c>
      <c r="C676" t="s">
        <v>1059</v>
      </c>
      <c r="D676" t="s">
        <v>1032</v>
      </c>
      <c r="E676" s="17">
        <v>3797</v>
      </c>
      <c r="F676" t="str">
        <f>VLOOKUP(Expenses[[#This Row],[Location]],Locations[[Location]:[BU]],5,0)</f>
        <v>Distribution</v>
      </c>
      <c r="G676" t="str">
        <f>VLOOKUP(Expenses[[#This Row],[Department]],Departments[[Department]:[Code]],2,0)</f>
        <v>ADM</v>
      </c>
      <c r="H676" t="str">
        <f>VLOOKUP(Expenses[[#This Row],[Location]],Locations[[Location]:[BU]],3,0)</f>
        <v>G. Cairo</v>
      </c>
      <c r="I676" t="str">
        <f>VLOOKUP(Expenses[[#This Row],[Location]],Locations[[Location]:[BU]],2,0)</f>
        <v>Cairo</v>
      </c>
    </row>
    <row r="677" spans="1:9" x14ac:dyDescent="0.25">
      <c r="A677" s="10">
        <v>42430</v>
      </c>
      <c r="B677" t="s">
        <v>1090</v>
      </c>
      <c r="C677" t="s">
        <v>1073</v>
      </c>
      <c r="D677" t="s">
        <v>1017</v>
      </c>
      <c r="E677" s="17">
        <v>2828</v>
      </c>
      <c r="F677" t="str">
        <f>VLOOKUP(Expenses[[#This Row],[Location]],Locations[[Location]:[BU]],5,0)</f>
        <v>Distribution</v>
      </c>
      <c r="G677" t="str">
        <f>VLOOKUP(Expenses[[#This Row],[Department]],Departments[[Department]:[Code]],2,0)</f>
        <v>ACC</v>
      </c>
      <c r="H677" t="str">
        <f>VLOOKUP(Expenses[[#This Row],[Location]],Locations[[Location]:[BU]],3,0)</f>
        <v>Delta</v>
      </c>
      <c r="I677" t="str">
        <f>VLOOKUP(Expenses[[#This Row],[Location]],Locations[[Location]:[BU]],2,0)</f>
        <v>Sharkia</v>
      </c>
    </row>
    <row r="678" spans="1:9" x14ac:dyDescent="0.25">
      <c r="A678" s="10">
        <v>42430</v>
      </c>
      <c r="B678" t="s">
        <v>1090</v>
      </c>
      <c r="C678" t="s">
        <v>1073</v>
      </c>
      <c r="D678" t="s">
        <v>1032</v>
      </c>
      <c r="E678" s="17">
        <v>3689</v>
      </c>
      <c r="F678" t="str">
        <f>VLOOKUP(Expenses[[#This Row],[Location]],Locations[[Location]:[BU]],5,0)</f>
        <v>Distribution</v>
      </c>
      <c r="G678" t="str">
        <f>VLOOKUP(Expenses[[#This Row],[Department]],Departments[[Department]:[Code]],2,0)</f>
        <v>ADM</v>
      </c>
      <c r="H678" t="str">
        <f>VLOOKUP(Expenses[[#This Row],[Location]],Locations[[Location]:[BU]],3,0)</f>
        <v>Delta</v>
      </c>
      <c r="I678" t="str">
        <f>VLOOKUP(Expenses[[#This Row],[Location]],Locations[[Location]:[BU]],2,0)</f>
        <v>Sharkia</v>
      </c>
    </row>
    <row r="679" spans="1:9" x14ac:dyDescent="0.25">
      <c r="A679" s="10">
        <v>42430</v>
      </c>
      <c r="B679" t="s">
        <v>1091</v>
      </c>
      <c r="C679" t="s">
        <v>1083</v>
      </c>
      <c r="D679" t="s">
        <v>1017</v>
      </c>
      <c r="E679" s="17">
        <v>3230</v>
      </c>
      <c r="F679" t="str">
        <f>VLOOKUP(Expenses[[#This Row],[Location]],Locations[[Location]:[BU]],5,0)</f>
        <v>Distribution</v>
      </c>
      <c r="G679" t="str">
        <f>VLOOKUP(Expenses[[#This Row],[Department]],Departments[[Department]:[Code]],2,0)</f>
        <v>ACC</v>
      </c>
      <c r="H679" t="str">
        <f>VLOOKUP(Expenses[[#This Row],[Location]],Locations[[Location]:[BU]],3,0)</f>
        <v>G. Cairo</v>
      </c>
      <c r="I679" t="str">
        <f>VLOOKUP(Expenses[[#This Row],[Location]],Locations[[Location]:[BU]],2,0)</f>
        <v>Cairo</v>
      </c>
    </row>
    <row r="680" spans="1:9" x14ac:dyDescent="0.25">
      <c r="A680" s="10">
        <v>42430</v>
      </c>
      <c r="B680" t="s">
        <v>1091</v>
      </c>
      <c r="C680" t="s">
        <v>1083</v>
      </c>
      <c r="D680" t="s">
        <v>1032</v>
      </c>
      <c r="E680" s="17">
        <v>4137</v>
      </c>
      <c r="F680" t="str">
        <f>VLOOKUP(Expenses[[#This Row],[Location]],Locations[[Location]:[BU]],5,0)</f>
        <v>Distribution</v>
      </c>
      <c r="G680" t="str">
        <f>VLOOKUP(Expenses[[#This Row],[Department]],Departments[[Department]:[Code]],2,0)</f>
        <v>ADM</v>
      </c>
      <c r="H680" t="str">
        <f>VLOOKUP(Expenses[[#This Row],[Location]],Locations[[Location]:[BU]],3,0)</f>
        <v>G. Cairo</v>
      </c>
      <c r="I680" t="str">
        <f>VLOOKUP(Expenses[[#This Row],[Location]],Locations[[Location]:[BU]],2,0)</f>
        <v>Cairo</v>
      </c>
    </row>
    <row r="681" spans="1:9" x14ac:dyDescent="0.25">
      <c r="A681" s="10">
        <v>42430</v>
      </c>
      <c r="B681" t="s">
        <v>1091</v>
      </c>
      <c r="C681" t="s">
        <v>1077</v>
      </c>
      <c r="D681" t="s">
        <v>1017</v>
      </c>
      <c r="E681" s="17">
        <v>2927</v>
      </c>
      <c r="F681" t="str">
        <f>VLOOKUP(Expenses[[#This Row],[Location]],Locations[[Location]:[BU]],5,0)</f>
        <v>Distribution</v>
      </c>
      <c r="G681" t="str">
        <f>VLOOKUP(Expenses[[#This Row],[Department]],Departments[[Department]:[Code]],2,0)</f>
        <v>ACC</v>
      </c>
      <c r="H681" t="str">
        <f>VLOOKUP(Expenses[[#This Row],[Location]],Locations[[Location]:[BU]],3,0)</f>
        <v>G. Cairo</v>
      </c>
      <c r="I681" t="str">
        <f>VLOOKUP(Expenses[[#This Row],[Location]],Locations[[Location]:[BU]],2,0)</f>
        <v>Giza</v>
      </c>
    </row>
    <row r="682" spans="1:9" x14ac:dyDescent="0.25">
      <c r="A682" s="10">
        <v>42430</v>
      </c>
      <c r="B682" t="s">
        <v>1091</v>
      </c>
      <c r="C682" t="s">
        <v>1077</v>
      </c>
      <c r="D682" t="s">
        <v>1032</v>
      </c>
      <c r="E682" s="17">
        <v>4100</v>
      </c>
      <c r="F682" t="str">
        <f>VLOOKUP(Expenses[[#This Row],[Location]],Locations[[Location]:[BU]],5,0)</f>
        <v>Distribution</v>
      </c>
      <c r="G682" t="str">
        <f>VLOOKUP(Expenses[[#This Row],[Department]],Departments[[Department]:[Code]],2,0)</f>
        <v>ADM</v>
      </c>
      <c r="H682" t="str">
        <f>VLOOKUP(Expenses[[#This Row],[Location]],Locations[[Location]:[BU]],3,0)</f>
        <v>G. Cairo</v>
      </c>
      <c r="I682" t="str">
        <f>VLOOKUP(Expenses[[#This Row],[Location]],Locations[[Location]:[BU]],2,0)</f>
        <v>Giza</v>
      </c>
    </row>
    <row r="683" spans="1:9" x14ac:dyDescent="0.25">
      <c r="A683" s="10">
        <v>42430</v>
      </c>
      <c r="B683" t="s">
        <v>1091</v>
      </c>
      <c r="C683" t="s">
        <v>1069</v>
      </c>
      <c r="D683" t="s">
        <v>1017</v>
      </c>
      <c r="E683" s="17">
        <v>3680</v>
      </c>
      <c r="F683" t="str">
        <f>VLOOKUP(Expenses[[#This Row],[Location]],Locations[[Location]:[BU]],5,0)</f>
        <v>Distribution</v>
      </c>
      <c r="G683" t="str">
        <f>VLOOKUP(Expenses[[#This Row],[Department]],Departments[[Department]:[Code]],2,0)</f>
        <v>ACC</v>
      </c>
      <c r="H683" t="str">
        <f>VLOOKUP(Expenses[[#This Row],[Location]],Locations[[Location]:[BU]],3,0)</f>
        <v>U. Egypt</v>
      </c>
      <c r="I683" t="str">
        <f>VLOOKUP(Expenses[[#This Row],[Location]],Locations[[Location]:[BU]],2,0)</f>
        <v>Luxor</v>
      </c>
    </row>
    <row r="684" spans="1:9" x14ac:dyDescent="0.25">
      <c r="A684" s="10">
        <v>42430</v>
      </c>
      <c r="B684" t="s">
        <v>1091</v>
      </c>
      <c r="C684" t="s">
        <v>1069</v>
      </c>
      <c r="D684" t="s">
        <v>1032</v>
      </c>
      <c r="E684" s="17">
        <v>3901</v>
      </c>
      <c r="F684" t="str">
        <f>VLOOKUP(Expenses[[#This Row],[Location]],Locations[[Location]:[BU]],5,0)</f>
        <v>Distribution</v>
      </c>
      <c r="G684" t="str">
        <f>VLOOKUP(Expenses[[#This Row],[Department]],Departments[[Department]:[Code]],2,0)</f>
        <v>ADM</v>
      </c>
      <c r="H684" t="str">
        <f>VLOOKUP(Expenses[[#This Row],[Location]],Locations[[Location]:[BU]],3,0)</f>
        <v>U. Egypt</v>
      </c>
      <c r="I684" t="str">
        <f>VLOOKUP(Expenses[[#This Row],[Location]],Locations[[Location]:[BU]],2,0)</f>
        <v>Luxor</v>
      </c>
    </row>
    <row r="685" spans="1:9" x14ac:dyDescent="0.25">
      <c r="A685" s="10">
        <v>42430</v>
      </c>
      <c r="B685" t="s">
        <v>1091</v>
      </c>
      <c r="C685" t="s">
        <v>1054</v>
      </c>
      <c r="D685" t="s">
        <v>1017</v>
      </c>
      <c r="E685" s="17">
        <v>3691</v>
      </c>
      <c r="F685" t="str">
        <f>VLOOKUP(Expenses[[#This Row],[Location]],Locations[[Location]:[BU]],5,0)</f>
        <v>Distribution</v>
      </c>
      <c r="G685" t="str">
        <f>VLOOKUP(Expenses[[#This Row],[Department]],Departments[[Department]:[Code]],2,0)</f>
        <v>ACC</v>
      </c>
      <c r="H685" t="str">
        <f>VLOOKUP(Expenses[[#This Row],[Location]],Locations[[Location]:[BU]],3,0)</f>
        <v>Delta</v>
      </c>
      <c r="I685" t="str">
        <f>VLOOKUP(Expenses[[#This Row],[Location]],Locations[[Location]:[BU]],2,0)</f>
        <v>Dakahlia</v>
      </c>
    </row>
    <row r="686" spans="1:9" x14ac:dyDescent="0.25">
      <c r="A686" s="10">
        <v>42430</v>
      </c>
      <c r="B686" t="s">
        <v>1091</v>
      </c>
      <c r="C686" t="s">
        <v>1054</v>
      </c>
      <c r="D686" t="s">
        <v>1032</v>
      </c>
      <c r="E686" s="17">
        <v>3543</v>
      </c>
      <c r="F686" t="str">
        <f>VLOOKUP(Expenses[[#This Row],[Location]],Locations[[Location]:[BU]],5,0)</f>
        <v>Distribution</v>
      </c>
      <c r="G686" t="str">
        <f>VLOOKUP(Expenses[[#This Row],[Department]],Departments[[Department]:[Code]],2,0)</f>
        <v>ADM</v>
      </c>
      <c r="H686" t="str">
        <f>VLOOKUP(Expenses[[#This Row],[Location]],Locations[[Location]:[BU]],3,0)</f>
        <v>Delta</v>
      </c>
      <c r="I686" t="str">
        <f>VLOOKUP(Expenses[[#This Row],[Location]],Locations[[Location]:[BU]],2,0)</f>
        <v>Dakahlia</v>
      </c>
    </row>
    <row r="687" spans="1:9" x14ac:dyDescent="0.25">
      <c r="A687" s="10">
        <v>42430</v>
      </c>
      <c r="B687" t="s">
        <v>1091</v>
      </c>
      <c r="C687" t="s">
        <v>1062</v>
      </c>
      <c r="D687" t="s">
        <v>1017</v>
      </c>
      <c r="E687" s="17">
        <v>3071</v>
      </c>
      <c r="F687" t="str">
        <f>VLOOKUP(Expenses[[#This Row],[Location]],Locations[[Location]:[BU]],5,0)</f>
        <v>Distribution</v>
      </c>
      <c r="G687" t="str">
        <f>VLOOKUP(Expenses[[#This Row],[Department]],Departments[[Department]:[Code]],2,0)</f>
        <v>ACC</v>
      </c>
      <c r="H687" t="str">
        <f>VLOOKUP(Expenses[[#This Row],[Location]],Locations[[Location]:[BU]],3,0)</f>
        <v>U. Egypt</v>
      </c>
      <c r="I687" t="str">
        <f>VLOOKUP(Expenses[[#This Row],[Location]],Locations[[Location]:[BU]],2,0)</f>
        <v>Menia</v>
      </c>
    </row>
    <row r="688" spans="1:9" x14ac:dyDescent="0.25">
      <c r="A688" s="10">
        <v>42430</v>
      </c>
      <c r="B688" t="s">
        <v>1091</v>
      </c>
      <c r="C688" t="s">
        <v>1062</v>
      </c>
      <c r="D688" t="s">
        <v>1032</v>
      </c>
      <c r="E688" s="17">
        <v>2814</v>
      </c>
      <c r="F688" t="str">
        <f>VLOOKUP(Expenses[[#This Row],[Location]],Locations[[Location]:[BU]],5,0)</f>
        <v>Distribution</v>
      </c>
      <c r="G688" t="str">
        <f>VLOOKUP(Expenses[[#This Row],[Department]],Departments[[Department]:[Code]],2,0)</f>
        <v>ADM</v>
      </c>
      <c r="H688" t="str">
        <f>VLOOKUP(Expenses[[#This Row],[Location]],Locations[[Location]:[BU]],3,0)</f>
        <v>U. Egypt</v>
      </c>
      <c r="I688" t="str">
        <f>VLOOKUP(Expenses[[#This Row],[Location]],Locations[[Location]:[BU]],2,0)</f>
        <v>Menia</v>
      </c>
    </row>
    <row r="689" spans="1:9" x14ac:dyDescent="0.25">
      <c r="A689" s="10">
        <v>42430</v>
      </c>
      <c r="B689" t="s">
        <v>1091</v>
      </c>
      <c r="C689" t="s">
        <v>1059</v>
      </c>
      <c r="D689" t="s">
        <v>1017</v>
      </c>
      <c r="E689" s="17">
        <v>3319</v>
      </c>
      <c r="F689" t="str">
        <f>VLOOKUP(Expenses[[#This Row],[Location]],Locations[[Location]:[BU]],5,0)</f>
        <v>Distribution</v>
      </c>
      <c r="G689" t="str">
        <f>VLOOKUP(Expenses[[#This Row],[Department]],Departments[[Department]:[Code]],2,0)</f>
        <v>ACC</v>
      </c>
      <c r="H689" t="str">
        <f>VLOOKUP(Expenses[[#This Row],[Location]],Locations[[Location]:[BU]],3,0)</f>
        <v>G. Cairo</v>
      </c>
      <c r="I689" t="str">
        <f>VLOOKUP(Expenses[[#This Row],[Location]],Locations[[Location]:[BU]],2,0)</f>
        <v>Cairo</v>
      </c>
    </row>
    <row r="690" spans="1:9" x14ac:dyDescent="0.25">
      <c r="A690" s="10">
        <v>42430</v>
      </c>
      <c r="B690" t="s">
        <v>1091</v>
      </c>
      <c r="C690" t="s">
        <v>1059</v>
      </c>
      <c r="D690" t="s">
        <v>1032</v>
      </c>
      <c r="E690" s="17">
        <v>3425</v>
      </c>
      <c r="F690" t="str">
        <f>VLOOKUP(Expenses[[#This Row],[Location]],Locations[[Location]:[BU]],5,0)</f>
        <v>Distribution</v>
      </c>
      <c r="G690" t="str">
        <f>VLOOKUP(Expenses[[#This Row],[Department]],Departments[[Department]:[Code]],2,0)</f>
        <v>ADM</v>
      </c>
      <c r="H690" t="str">
        <f>VLOOKUP(Expenses[[#This Row],[Location]],Locations[[Location]:[BU]],3,0)</f>
        <v>G. Cairo</v>
      </c>
      <c r="I690" t="str">
        <f>VLOOKUP(Expenses[[#This Row],[Location]],Locations[[Location]:[BU]],2,0)</f>
        <v>Cairo</v>
      </c>
    </row>
    <row r="691" spans="1:9" x14ac:dyDescent="0.25">
      <c r="A691" s="10">
        <v>42430</v>
      </c>
      <c r="B691" t="s">
        <v>1091</v>
      </c>
      <c r="C691" t="s">
        <v>1073</v>
      </c>
      <c r="D691" t="s">
        <v>1017</v>
      </c>
      <c r="E691" s="17">
        <v>3034</v>
      </c>
      <c r="F691" t="str">
        <f>VLOOKUP(Expenses[[#This Row],[Location]],Locations[[Location]:[BU]],5,0)</f>
        <v>Distribution</v>
      </c>
      <c r="G691" t="str">
        <f>VLOOKUP(Expenses[[#This Row],[Department]],Departments[[Department]:[Code]],2,0)</f>
        <v>ACC</v>
      </c>
      <c r="H691" t="str">
        <f>VLOOKUP(Expenses[[#This Row],[Location]],Locations[[Location]:[BU]],3,0)</f>
        <v>Delta</v>
      </c>
      <c r="I691" t="str">
        <f>VLOOKUP(Expenses[[#This Row],[Location]],Locations[[Location]:[BU]],2,0)</f>
        <v>Sharkia</v>
      </c>
    </row>
    <row r="692" spans="1:9" x14ac:dyDescent="0.25">
      <c r="A692" s="10">
        <v>42430</v>
      </c>
      <c r="B692" t="s">
        <v>1091</v>
      </c>
      <c r="C692" t="s">
        <v>1073</v>
      </c>
      <c r="D692" t="s">
        <v>1032</v>
      </c>
      <c r="E692" s="17">
        <v>4085</v>
      </c>
      <c r="F692" t="str">
        <f>VLOOKUP(Expenses[[#This Row],[Location]],Locations[[Location]:[BU]],5,0)</f>
        <v>Distribution</v>
      </c>
      <c r="G692" t="str">
        <f>VLOOKUP(Expenses[[#This Row],[Department]],Departments[[Department]:[Code]],2,0)</f>
        <v>ADM</v>
      </c>
      <c r="H692" t="str">
        <f>VLOOKUP(Expenses[[#This Row],[Location]],Locations[[Location]:[BU]],3,0)</f>
        <v>Delta</v>
      </c>
      <c r="I692" t="str">
        <f>VLOOKUP(Expenses[[#This Row],[Location]],Locations[[Location]:[BU]],2,0)</f>
        <v>Sharkia</v>
      </c>
    </row>
    <row r="693" spans="1:9" x14ac:dyDescent="0.25">
      <c r="A693" s="10">
        <v>42430</v>
      </c>
      <c r="B693" t="s">
        <v>1087</v>
      </c>
      <c r="C693" t="s">
        <v>1083</v>
      </c>
      <c r="D693" t="s">
        <v>1017</v>
      </c>
      <c r="E693" s="17">
        <v>4001</v>
      </c>
      <c r="F693" t="str">
        <f>VLOOKUP(Expenses[[#This Row],[Location]],Locations[[Location]:[BU]],5,0)</f>
        <v>Distribution</v>
      </c>
      <c r="G693" t="str">
        <f>VLOOKUP(Expenses[[#This Row],[Department]],Departments[[Department]:[Code]],2,0)</f>
        <v>ACC</v>
      </c>
      <c r="H693" t="str">
        <f>VLOOKUP(Expenses[[#This Row],[Location]],Locations[[Location]:[BU]],3,0)</f>
        <v>G. Cairo</v>
      </c>
      <c r="I693" t="str">
        <f>VLOOKUP(Expenses[[#This Row],[Location]],Locations[[Location]:[BU]],2,0)</f>
        <v>Cairo</v>
      </c>
    </row>
    <row r="694" spans="1:9" x14ac:dyDescent="0.25">
      <c r="A694" s="10">
        <v>42430</v>
      </c>
      <c r="B694" t="s">
        <v>1087</v>
      </c>
      <c r="C694" t="s">
        <v>1083</v>
      </c>
      <c r="D694" t="s">
        <v>1032</v>
      </c>
      <c r="E694" s="17">
        <v>3680</v>
      </c>
      <c r="F694" t="str">
        <f>VLOOKUP(Expenses[[#This Row],[Location]],Locations[[Location]:[BU]],5,0)</f>
        <v>Distribution</v>
      </c>
      <c r="G694" t="str">
        <f>VLOOKUP(Expenses[[#This Row],[Department]],Departments[[Department]:[Code]],2,0)</f>
        <v>ADM</v>
      </c>
      <c r="H694" t="str">
        <f>VLOOKUP(Expenses[[#This Row],[Location]],Locations[[Location]:[BU]],3,0)</f>
        <v>G. Cairo</v>
      </c>
      <c r="I694" t="str">
        <f>VLOOKUP(Expenses[[#This Row],[Location]],Locations[[Location]:[BU]],2,0)</f>
        <v>Cairo</v>
      </c>
    </row>
    <row r="695" spans="1:9" x14ac:dyDescent="0.25">
      <c r="A695" s="10">
        <v>42430</v>
      </c>
      <c r="B695" t="s">
        <v>1087</v>
      </c>
      <c r="C695" t="s">
        <v>1077</v>
      </c>
      <c r="D695" t="s">
        <v>1017</v>
      </c>
      <c r="E695" s="17">
        <v>2909</v>
      </c>
      <c r="F695" t="str">
        <f>VLOOKUP(Expenses[[#This Row],[Location]],Locations[[Location]:[BU]],5,0)</f>
        <v>Distribution</v>
      </c>
      <c r="G695" t="str">
        <f>VLOOKUP(Expenses[[#This Row],[Department]],Departments[[Department]:[Code]],2,0)</f>
        <v>ACC</v>
      </c>
      <c r="H695" t="str">
        <f>VLOOKUP(Expenses[[#This Row],[Location]],Locations[[Location]:[BU]],3,0)</f>
        <v>G. Cairo</v>
      </c>
      <c r="I695" t="str">
        <f>VLOOKUP(Expenses[[#This Row],[Location]],Locations[[Location]:[BU]],2,0)</f>
        <v>Giza</v>
      </c>
    </row>
    <row r="696" spans="1:9" x14ac:dyDescent="0.25">
      <c r="A696" s="10">
        <v>42430</v>
      </c>
      <c r="B696" t="s">
        <v>1087</v>
      </c>
      <c r="C696" t="s">
        <v>1077</v>
      </c>
      <c r="D696" t="s">
        <v>1032</v>
      </c>
      <c r="E696" s="17">
        <v>3365</v>
      </c>
      <c r="F696" t="str">
        <f>VLOOKUP(Expenses[[#This Row],[Location]],Locations[[Location]:[BU]],5,0)</f>
        <v>Distribution</v>
      </c>
      <c r="G696" t="str">
        <f>VLOOKUP(Expenses[[#This Row],[Department]],Departments[[Department]:[Code]],2,0)</f>
        <v>ADM</v>
      </c>
      <c r="H696" t="str">
        <f>VLOOKUP(Expenses[[#This Row],[Location]],Locations[[Location]:[BU]],3,0)</f>
        <v>G. Cairo</v>
      </c>
      <c r="I696" t="str">
        <f>VLOOKUP(Expenses[[#This Row],[Location]],Locations[[Location]:[BU]],2,0)</f>
        <v>Giza</v>
      </c>
    </row>
    <row r="697" spans="1:9" x14ac:dyDescent="0.25">
      <c r="A697" s="10">
        <v>42430</v>
      </c>
      <c r="B697" t="s">
        <v>1087</v>
      </c>
      <c r="C697" t="s">
        <v>1069</v>
      </c>
      <c r="D697" t="s">
        <v>1017</v>
      </c>
      <c r="E697" s="17">
        <v>3949</v>
      </c>
      <c r="F697" t="str">
        <f>VLOOKUP(Expenses[[#This Row],[Location]],Locations[[Location]:[BU]],5,0)</f>
        <v>Distribution</v>
      </c>
      <c r="G697" t="str">
        <f>VLOOKUP(Expenses[[#This Row],[Department]],Departments[[Department]:[Code]],2,0)</f>
        <v>ACC</v>
      </c>
      <c r="H697" t="str">
        <f>VLOOKUP(Expenses[[#This Row],[Location]],Locations[[Location]:[BU]],3,0)</f>
        <v>U. Egypt</v>
      </c>
      <c r="I697" t="str">
        <f>VLOOKUP(Expenses[[#This Row],[Location]],Locations[[Location]:[BU]],2,0)</f>
        <v>Luxor</v>
      </c>
    </row>
    <row r="698" spans="1:9" x14ac:dyDescent="0.25">
      <c r="A698" s="10">
        <v>42430</v>
      </c>
      <c r="B698" t="s">
        <v>1087</v>
      </c>
      <c r="C698" t="s">
        <v>1069</v>
      </c>
      <c r="D698" t="s">
        <v>1032</v>
      </c>
      <c r="E698" s="17">
        <v>4283</v>
      </c>
      <c r="F698" t="str">
        <f>VLOOKUP(Expenses[[#This Row],[Location]],Locations[[Location]:[BU]],5,0)</f>
        <v>Distribution</v>
      </c>
      <c r="G698" t="str">
        <f>VLOOKUP(Expenses[[#This Row],[Department]],Departments[[Department]:[Code]],2,0)</f>
        <v>ADM</v>
      </c>
      <c r="H698" t="str">
        <f>VLOOKUP(Expenses[[#This Row],[Location]],Locations[[Location]:[BU]],3,0)</f>
        <v>U. Egypt</v>
      </c>
      <c r="I698" t="str">
        <f>VLOOKUP(Expenses[[#This Row],[Location]],Locations[[Location]:[BU]],2,0)</f>
        <v>Luxor</v>
      </c>
    </row>
    <row r="699" spans="1:9" x14ac:dyDescent="0.25">
      <c r="A699" s="10">
        <v>42430</v>
      </c>
      <c r="B699" t="s">
        <v>1087</v>
      </c>
      <c r="C699" t="s">
        <v>1054</v>
      </c>
      <c r="D699" t="s">
        <v>1017</v>
      </c>
      <c r="E699" s="17">
        <v>2932</v>
      </c>
      <c r="F699" t="str">
        <f>VLOOKUP(Expenses[[#This Row],[Location]],Locations[[Location]:[BU]],5,0)</f>
        <v>Distribution</v>
      </c>
      <c r="G699" t="str">
        <f>VLOOKUP(Expenses[[#This Row],[Department]],Departments[[Department]:[Code]],2,0)</f>
        <v>ACC</v>
      </c>
      <c r="H699" t="str">
        <f>VLOOKUP(Expenses[[#This Row],[Location]],Locations[[Location]:[BU]],3,0)</f>
        <v>Delta</v>
      </c>
      <c r="I699" t="str">
        <f>VLOOKUP(Expenses[[#This Row],[Location]],Locations[[Location]:[BU]],2,0)</f>
        <v>Dakahlia</v>
      </c>
    </row>
    <row r="700" spans="1:9" x14ac:dyDescent="0.25">
      <c r="A700" s="10">
        <v>42430</v>
      </c>
      <c r="B700" t="s">
        <v>1087</v>
      </c>
      <c r="C700" t="s">
        <v>1054</v>
      </c>
      <c r="D700" t="s">
        <v>1032</v>
      </c>
      <c r="E700" s="17">
        <v>4064</v>
      </c>
      <c r="F700" t="str">
        <f>VLOOKUP(Expenses[[#This Row],[Location]],Locations[[Location]:[BU]],5,0)</f>
        <v>Distribution</v>
      </c>
      <c r="G700" t="str">
        <f>VLOOKUP(Expenses[[#This Row],[Department]],Departments[[Department]:[Code]],2,0)</f>
        <v>ADM</v>
      </c>
      <c r="H700" t="str">
        <f>VLOOKUP(Expenses[[#This Row],[Location]],Locations[[Location]:[BU]],3,0)</f>
        <v>Delta</v>
      </c>
      <c r="I700" t="str">
        <f>VLOOKUP(Expenses[[#This Row],[Location]],Locations[[Location]:[BU]],2,0)</f>
        <v>Dakahlia</v>
      </c>
    </row>
    <row r="701" spans="1:9" x14ac:dyDescent="0.25">
      <c r="A701" s="10">
        <v>42430</v>
      </c>
      <c r="B701" t="s">
        <v>1087</v>
      </c>
      <c r="C701" t="s">
        <v>1062</v>
      </c>
      <c r="D701" t="s">
        <v>1017</v>
      </c>
      <c r="E701" s="17">
        <v>4157</v>
      </c>
      <c r="F701" t="str">
        <f>VLOOKUP(Expenses[[#This Row],[Location]],Locations[[Location]:[BU]],5,0)</f>
        <v>Distribution</v>
      </c>
      <c r="G701" t="str">
        <f>VLOOKUP(Expenses[[#This Row],[Department]],Departments[[Department]:[Code]],2,0)</f>
        <v>ACC</v>
      </c>
      <c r="H701" t="str">
        <f>VLOOKUP(Expenses[[#This Row],[Location]],Locations[[Location]:[BU]],3,0)</f>
        <v>U. Egypt</v>
      </c>
      <c r="I701" t="str">
        <f>VLOOKUP(Expenses[[#This Row],[Location]],Locations[[Location]:[BU]],2,0)</f>
        <v>Menia</v>
      </c>
    </row>
    <row r="702" spans="1:9" x14ac:dyDescent="0.25">
      <c r="A702" s="10">
        <v>42430</v>
      </c>
      <c r="B702" t="s">
        <v>1087</v>
      </c>
      <c r="C702" t="s">
        <v>1062</v>
      </c>
      <c r="D702" t="s">
        <v>1032</v>
      </c>
      <c r="E702" s="17">
        <v>3818</v>
      </c>
      <c r="F702" t="str">
        <f>VLOOKUP(Expenses[[#This Row],[Location]],Locations[[Location]:[BU]],5,0)</f>
        <v>Distribution</v>
      </c>
      <c r="G702" t="str">
        <f>VLOOKUP(Expenses[[#This Row],[Department]],Departments[[Department]:[Code]],2,0)</f>
        <v>ADM</v>
      </c>
      <c r="H702" t="str">
        <f>VLOOKUP(Expenses[[#This Row],[Location]],Locations[[Location]:[BU]],3,0)</f>
        <v>U. Egypt</v>
      </c>
      <c r="I702" t="str">
        <f>VLOOKUP(Expenses[[#This Row],[Location]],Locations[[Location]:[BU]],2,0)</f>
        <v>Menia</v>
      </c>
    </row>
    <row r="703" spans="1:9" x14ac:dyDescent="0.25">
      <c r="A703" s="10">
        <v>42430</v>
      </c>
      <c r="B703" t="s">
        <v>1087</v>
      </c>
      <c r="C703" t="s">
        <v>1059</v>
      </c>
      <c r="D703" t="s">
        <v>1017</v>
      </c>
      <c r="E703" s="17">
        <v>3668</v>
      </c>
      <c r="F703" t="str">
        <f>VLOOKUP(Expenses[[#This Row],[Location]],Locations[[Location]:[BU]],5,0)</f>
        <v>Distribution</v>
      </c>
      <c r="G703" t="str">
        <f>VLOOKUP(Expenses[[#This Row],[Department]],Departments[[Department]:[Code]],2,0)</f>
        <v>ACC</v>
      </c>
      <c r="H703" t="str">
        <f>VLOOKUP(Expenses[[#This Row],[Location]],Locations[[Location]:[BU]],3,0)</f>
        <v>G. Cairo</v>
      </c>
      <c r="I703" t="str">
        <f>VLOOKUP(Expenses[[#This Row],[Location]],Locations[[Location]:[BU]],2,0)</f>
        <v>Cairo</v>
      </c>
    </row>
    <row r="704" spans="1:9" x14ac:dyDescent="0.25">
      <c r="A704" s="10">
        <v>42430</v>
      </c>
      <c r="B704" t="s">
        <v>1087</v>
      </c>
      <c r="C704" t="s">
        <v>1059</v>
      </c>
      <c r="D704" t="s">
        <v>1032</v>
      </c>
      <c r="E704" s="17">
        <v>3270</v>
      </c>
      <c r="F704" t="str">
        <f>VLOOKUP(Expenses[[#This Row],[Location]],Locations[[Location]:[BU]],5,0)</f>
        <v>Distribution</v>
      </c>
      <c r="G704" t="str">
        <f>VLOOKUP(Expenses[[#This Row],[Department]],Departments[[Department]:[Code]],2,0)</f>
        <v>ADM</v>
      </c>
      <c r="H704" t="str">
        <f>VLOOKUP(Expenses[[#This Row],[Location]],Locations[[Location]:[BU]],3,0)</f>
        <v>G. Cairo</v>
      </c>
      <c r="I704" t="str">
        <f>VLOOKUP(Expenses[[#This Row],[Location]],Locations[[Location]:[BU]],2,0)</f>
        <v>Cairo</v>
      </c>
    </row>
    <row r="705" spans="1:9" x14ac:dyDescent="0.25">
      <c r="A705" s="10">
        <v>42430</v>
      </c>
      <c r="B705" t="s">
        <v>1087</v>
      </c>
      <c r="C705" t="s">
        <v>1073</v>
      </c>
      <c r="D705" t="s">
        <v>1017</v>
      </c>
      <c r="E705" s="17">
        <v>3849</v>
      </c>
      <c r="F705" t="str">
        <f>VLOOKUP(Expenses[[#This Row],[Location]],Locations[[Location]:[BU]],5,0)</f>
        <v>Distribution</v>
      </c>
      <c r="G705" t="str">
        <f>VLOOKUP(Expenses[[#This Row],[Department]],Departments[[Department]:[Code]],2,0)</f>
        <v>ACC</v>
      </c>
      <c r="H705" t="str">
        <f>VLOOKUP(Expenses[[#This Row],[Location]],Locations[[Location]:[BU]],3,0)</f>
        <v>Delta</v>
      </c>
      <c r="I705" t="str">
        <f>VLOOKUP(Expenses[[#This Row],[Location]],Locations[[Location]:[BU]],2,0)</f>
        <v>Sharkia</v>
      </c>
    </row>
    <row r="706" spans="1:9" x14ac:dyDescent="0.25">
      <c r="A706" s="10">
        <v>42430</v>
      </c>
      <c r="B706" t="s">
        <v>1087</v>
      </c>
      <c r="C706" t="s">
        <v>1073</v>
      </c>
      <c r="D706" t="s">
        <v>1032</v>
      </c>
      <c r="E706" s="17">
        <v>3614</v>
      </c>
      <c r="F706" t="str">
        <f>VLOOKUP(Expenses[[#This Row],[Location]],Locations[[Location]:[BU]],5,0)</f>
        <v>Distribution</v>
      </c>
      <c r="G706" t="str">
        <f>VLOOKUP(Expenses[[#This Row],[Department]],Departments[[Department]:[Code]],2,0)</f>
        <v>ADM</v>
      </c>
      <c r="H706" t="str">
        <f>VLOOKUP(Expenses[[#This Row],[Location]],Locations[[Location]:[BU]],3,0)</f>
        <v>Delta</v>
      </c>
      <c r="I706" t="str">
        <f>VLOOKUP(Expenses[[#This Row],[Location]],Locations[[Location]:[BU]],2,0)</f>
        <v>Sharkia</v>
      </c>
    </row>
    <row r="707" spans="1:9" x14ac:dyDescent="0.25">
      <c r="A707" s="10">
        <v>42461</v>
      </c>
      <c r="B707" t="s">
        <v>1086</v>
      </c>
      <c r="C707" t="s">
        <v>1014</v>
      </c>
      <c r="D707" t="s">
        <v>1013</v>
      </c>
      <c r="E707" s="17">
        <v>28240</v>
      </c>
      <c r="F707" t="str">
        <f>VLOOKUP(Expenses[[#This Row],[Location]],Locations[[Location]:[BU]],5,0)</f>
        <v>HQ</v>
      </c>
      <c r="G707" t="str">
        <f>VLOOKUP(Expenses[[#This Row],[Department]],Departments[[Department]:[Code]],2,0)</f>
        <v>FIN</v>
      </c>
      <c r="H707" t="str">
        <f>VLOOKUP(Expenses[[#This Row],[Location]],Locations[[Location]:[BU]],3,0)</f>
        <v>G. Cairo</v>
      </c>
      <c r="I707" t="str">
        <f>VLOOKUP(Expenses[[#This Row],[Location]],Locations[[Location]:[BU]],2,0)</f>
        <v>Cairo</v>
      </c>
    </row>
    <row r="708" spans="1:9" x14ac:dyDescent="0.25">
      <c r="A708" s="10">
        <v>42461</v>
      </c>
      <c r="B708" t="s">
        <v>1086</v>
      </c>
      <c r="C708" t="s">
        <v>1083</v>
      </c>
      <c r="D708" t="s">
        <v>1025</v>
      </c>
      <c r="E708" s="17">
        <v>11849</v>
      </c>
      <c r="F708" t="str">
        <f>VLOOKUP(Expenses[[#This Row],[Location]],Locations[[Location]:[BU]],5,0)</f>
        <v>Distribution</v>
      </c>
      <c r="G708" t="str">
        <f>VLOOKUP(Expenses[[#This Row],[Department]],Departments[[Department]:[Code]],2,0)</f>
        <v>SLS</v>
      </c>
      <c r="H708" t="str">
        <f>VLOOKUP(Expenses[[#This Row],[Location]],Locations[[Location]:[BU]],3,0)</f>
        <v>G. Cairo</v>
      </c>
      <c r="I708" t="str">
        <f>VLOOKUP(Expenses[[#This Row],[Location]],Locations[[Location]:[BU]],2,0)</f>
        <v>Cairo</v>
      </c>
    </row>
    <row r="709" spans="1:9" x14ac:dyDescent="0.25">
      <c r="A709" s="10">
        <v>42461</v>
      </c>
      <c r="B709" t="s">
        <v>1086</v>
      </c>
      <c r="C709" t="s">
        <v>1077</v>
      </c>
      <c r="D709" t="s">
        <v>1025</v>
      </c>
      <c r="E709" s="17">
        <v>6790</v>
      </c>
      <c r="F709" t="str">
        <f>VLOOKUP(Expenses[[#This Row],[Location]],Locations[[Location]:[BU]],5,0)</f>
        <v>Distribution</v>
      </c>
      <c r="G709" t="str">
        <f>VLOOKUP(Expenses[[#This Row],[Department]],Departments[[Department]:[Code]],2,0)</f>
        <v>SLS</v>
      </c>
      <c r="H709" t="str">
        <f>VLOOKUP(Expenses[[#This Row],[Location]],Locations[[Location]:[BU]],3,0)</f>
        <v>G. Cairo</v>
      </c>
      <c r="I709" t="str">
        <f>VLOOKUP(Expenses[[#This Row],[Location]],Locations[[Location]:[BU]],2,0)</f>
        <v>Giza</v>
      </c>
    </row>
    <row r="710" spans="1:9" x14ac:dyDescent="0.25">
      <c r="A710" s="10">
        <v>42461</v>
      </c>
      <c r="B710" t="s">
        <v>1086</v>
      </c>
      <c r="C710" t="s">
        <v>1069</v>
      </c>
      <c r="D710" t="s">
        <v>1025</v>
      </c>
      <c r="E710" s="17">
        <v>11180</v>
      </c>
      <c r="F710" t="str">
        <f>VLOOKUP(Expenses[[#This Row],[Location]],Locations[[Location]:[BU]],5,0)</f>
        <v>Distribution</v>
      </c>
      <c r="G710" t="str">
        <f>VLOOKUP(Expenses[[#This Row],[Department]],Departments[[Department]:[Code]],2,0)</f>
        <v>SLS</v>
      </c>
      <c r="H710" t="str">
        <f>VLOOKUP(Expenses[[#This Row],[Location]],Locations[[Location]:[BU]],3,0)</f>
        <v>U. Egypt</v>
      </c>
      <c r="I710" t="str">
        <f>VLOOKUP(Expenses[[#This Row],[Location]],Locations[[Location]:[BU]],2,0)</f>
        <v>Luxor</v>
      </c>
    </row>
    <row r="711" spans="1:9" x14ac:dyDescent="0.25">
      <c r="A711" s="10">
        <v>42461</v>
      </c>
      <c r="B711" t="s">
        <v>1086</v>
      </c>
      <c r="C711" t="s">
        <v>1054</v>
      </c>
      <c r="D711" t="s">
        <v>1025</v>
      </c>
      <c r="E711" s="17">
        <v>13479</v>
      </c>
      <c r="F711" t="str">
        <f>VLOOKUP(Expenses[[#This Row],[Location]],Locations[[Location]:[BU]],5,0)</f>
        <v>Distribution</v>
      </c>
      <c r="G711" t="str">
        <f>VLOOKUP(Expenses[[#This Row],[Department]],Departments[[Department]:[Code]],2,0)</f>
        <v>SLS</v>
      </c>
      <c r="H711" t="str">
        <f>VLOOKUP(Expenses[[#This Row],[Location]],Locations[[Location]:[BU]],3,0)</f>
        <v>Delta</v>
      </c>
      <c r="I711" t="str">
        <f>VLOOKUP(Expenses[[#This Row],[Location]],Locations[[Location]:[BU]],2,0)</f>
        <v>Dakahlia</v>
      </c>
    </row>
    <row r="712" spans="1:9" x14ac:dyDescent="0.25">
      <c r="A712" s="10">
        <v>42461</v>
      </c>
      <c r="B712" t="s">
        <v>1086</v>
      </c>
      <c r="C712" t="s">
        <v>1062</v>
      </c>
      <c r="D712" t="s">
        <v>1025</v>
      </c>
      <c r="E712" s="17">
        <v>11604</v>
      </c>
      <c r="F712" t="str">
        <f>VLOOKUP(Expenses[[#This Row],[Location]],Locations[[Location]:[BU]],5,0)</f>
        <v>Distribution</v>
      </c>
      <c r="G712" t="str">
        <f>VLOOKUP(Expenses[[#This Row],[Department]],Departments[[Department]:[Code]],2,0)</f>
        <v>SLS</v>
      </c>
      <c r="H712" t="str">
        <f>VLOOKUP(Expenses[[#This Row],[Location]],Locations[[Location]:[BU]],3,0)</f>
        <v>U. Egypt</v>
      </c>
      <c r="I712" t="str">
        <f>VLOOKUP(Expenses[[#This Row],[Location]],Locations[[Location]:[BU]],2,0)</f>
        <v>Menia</v>
      </c>
    </row>
    <row r="713" spans="1:9" x14ac:dyDescent="0.25">
      <c r="A713" s="10">
        <v>42461</v>
      </c>
      <c r="B713" t="s">
        <v>1086</v>
      </c>
      <c r="C713" t="s">
        <v>1059</v>
      </c>
      <c r="D713" t="s">
        <v>1025</v>
      </c>
      <c r="E713" s="17">
        <v>10175</v>
      </c>
      <c r="F713" t="str">
        <f>VLOOKUP(Expenses[[#This Row],[Location]],Locations[[Location]:[BU]],5,0)</f>
        <v>Distribution</v>
      </c>
      <c r="G713" t="str">
        <f>VLOOKUP(Expenses[[#This Row],[Department]],Departments[[Department]:[Code]],2,0)</f>
        <v>SLS</v>
      </c>
      <c r="H713" t="str">
        <f>VLOOKUP(Expenses[[#This Row],[Location]],Locations[[Location]:[BU]],3,0)</f>
        <v>G. Cairo</v>
      </c>
      <c r="I713" t="str">
        <f>VLOOKUP(Expenses[[#This Row],[Location]],Locations[[Location]:[BU]],2,0)</f>
        <v>Cairo</v>
      </c>
    </row>
    <row r="714" spans="1:9" x14ac:dyDescent="0.25">
      <c r="A714" s="10">
        <v>42461</v>
      </c>
      <c r="B714" t="s">
        <v>1086</v>
      </c>
      <c r="C714" t="s">
        <v>1073</v>
      </c>
      <c r="D714" t="s">
        <v>1025</v>
      </c>
      <c r="E714" s="17">
        <v>11128</v>
      </c>
      <c r="F714" t="str">
        <f>VLOOKUP(Expenses[[#This Row],[Location]],Locations[[Location]:[BU]],5,0)</f>
        <v>Distribution</v>
      </c>
      <c r="G714" t="str">
        <f>VLOOKUP(Expenses[[#This Row],[Department]],Departments[[Department]:[Code]],2,0)</f>
        <v>SLS</v>
      </c>
      <c r="H714" t="str">
        <f>VLOOKUP(Expenses[[#This Row],[Location]],Locations[[Location]:[BU]],3,0)</f>
        <v>Delta</v>
      </c>
      <c r="I714" t="str">
        <f>VLOOKUP(Expenses[[#This Row],[Location]],Locations[[Location]:[BU]],2,0)</f>
        <v>Sharkia</v>
      </c>
    </row>
    <row r="715" spans="1:9" x14ac:dyDescent="0.25">
      <c r="A715" s="10">
        <v>42461</v>
      </c>
      <c r="B715" t="s">
        <v>1086</v>
      </c>
      <c r="C715" t="s">
        <v>1081</v>
      </c>
      <c r="D715" t="s">
        <v>1020</v>
      </c>
      <c r="E715" s="17">
        <v>9072</v>
      </c>
      <c r="F715" t="str">
        <f>VLOOKUP(Expenses[[#This Row],[Location]],Locations[[Location]:[BU]],5,0)</f>
        <v>Retail 01</v>
      </c>
      <c r="G715" t="str">
        <f>VLOOKUP(Expenses[[#This Row],[Department]],Departments[[Department]:[Code]],2,0)</f>
        <v>RTL</v>
      </c>
      <c r="H715" t="str">
        <f>VLOOKUP(Expenses[[#This Row],[Location]],Locations[[Location]:[BU]],3,0)</f>
        <v>G. Cairo</v>
      </c>
      <c r="I715" t="str">
        <f>VLOOKUP(Expenses[[#This Row],[Location]],Locations[[Location]:[BU]],2,0)</f>
        <v>Giza</v>
      </c>
    </row>
    <row r="716" spans="1:9" x14ac:dyDescent="0.25">
      <c r="A716" s="10">
        <v>42461</v>
      </c>
      <c r="B716" t="s">
        <v>1086</v>
      </c>
      <c r="C716" t="s">
        <v>1079</v>
      </c>
      <c r="D716" t="s">
        <v>1020</v>
      </c>
      <c r="E716" s="17">
        <v>7097</v>
      </c>
      <c r="F716" t="str">
        <f>VLOOKUP(Expenses[[#This Row],[Location]],Locations[[Location]:[BU]],5,0)</f>
        <v>Retail 01</v>
      </c>
      <c r="G716" t="str">
        <f>VLOOKUP(Expenses[[#This Row],[Department]],Departments[[Department]:[Code]],2,0)</f>
        <v>RTL</v>
      </c>
      <c r="H716" t="str">
        <f>VLOOKUP(Expenses[[#This Row],[Location]],Locations[[Location]:[BU]],3,0)</f>
        <v>G. Cairo</v>
      </c>
      <c r="I716" t="str">
        <f>VLOOKUP(Expenses[[#This Row],[Location]],Locations[[Location]:[BU]],2,0)</f>
        <v>Giza</v>
      </c>
    </row>
    <row r="717" spans="1:9" x14ac:dyDescent="0.25">
      <c r="A717" s="10">
        <v>42461</v>
      </c>
      <c r="B717" t="s">
        <v>1086</v>
      </c>
      <c r="C717" t="s">
        <v>1050</v>
      </c>
      <c r="D717" t="s">
        <v>1020</v>
      </c>
      <c r="E717" s="17">
        <v>9869</v>
      </c>
      <c r="F717" t="str">
        <f>VLOOKUP(Expenses[[#This Row],[Location]],Locations[[Location]:[BU]],5,0)</f>
        <v>Retail 01</v>
      </c>
      <c r="G717" t="str">
        <f>VLOOKUP(Expenses[[#This Row],[Department]],Departments[[Department]:[Code]],2,0)</f>
        <v>RTL</v>
      </c>
      <c r="H717" t="str">
        <f>VLOOKUP(Expenses[[#This Row],[Location]],Locations[[Location]:[BU]],3,0)</f>
        <v>Alex</v>
      </c>
      <c r="I717" t="str">
        <f>VLOOKUP(Expenses[[#This Row],[Location]],Locations[[Location]:[BU]],2,0)</f>
        <v>Alex</v>
      </c>
    </row>
    <row r="718" spans="1:9" x14ac:dyDescent="0.25">
      <c r="A718" s="10">
        <v>42461</v>
      </c>
      <c r="B718" t="s">
        <v>1086</v>
      </c>
      <c r="C718" t="s">
        <v>1053</v>
      </c>
      <c r="D718" t="s">
        <v>1020</v>
      </c>
      <c r="E718" s="17">
        <v>8346</v>
      </c>
      <c r="F718" t="str">
        <f>VLOOKUP(Expenses[[#This Row],[Location]],Locations[[Location]:[BU]],5,0)</f>
        <v>Retail 01</v>
      </c>
      <c r="G718" t="str">
        <f>VLOOKUP(Expenses[[#This Row],[Department]],Departments[[Department]:[Code]],2,0)</f>
        <v>RTL</v>
      </c>
      <c r="H718" t="str">
        <f>VLOOKUP(Expenses[[#This Row],[Location]],Locations[[Location]:[BU]],3,0)</f>
        <v>G. Cairo</v>
      </c>
      <c r="I718" t="str">
        <f>VLOOKUP(Expenses[[#This Row],[Location]],Locations[[Location]:[BU]],2,0)</f>
        <v>Giza</v>
      </c>
    </row>
    <row r="719" spans="1:9" x14ac:dyDescent="0.25">
      <c r="A719" s="10">
        <v>42461</v>
      </c>
      <c r="B719" t="s">
        <v>1086</v>
      </c>
      <c r="C719" t="s">
        <v>1046</v>
      </c>
      <c r="D719" t="s">
        <v>1020</v>
      </c>
      <c r="E719" s="17">
        <v>6413</v>
      </c>
      <c r="F719" t="str">
        <f>VLOOKUP(Expenses[[#This Row],[Location]],Locations[[Location]:[BU]],5,0)</f>
        <v>Distribution</v>
      </c>
      <c r="G719" t="str">
        <f>VLOOKUP(Expenses[[#This Row],[Department]],Departments[[Department]:[Code]],2,0)</f>
        <v>RTL</v>
      </c>
      <c r="H719" t="str">
        <f>VLOOKUP(Expenses[[#This Row],[Location]],Locations[[Location]:[BU]],3,0)</f>
        <v>G. Cairo</v>
      </c>
      <c r="I719" t="str">
        <f>VLOOKUP(Expenses[[#This Row],[Location]],Locations[[Location]:[BU]],2,0)</f>
        <v>Giza</v>
      </c>
    </row>
    <row r="720" spans="1:9" x14ac:dyDescent="0.25">
      <c r="A720" s="10">
        <v>42461</v>
      </c>
      <c r="B720" t="s">
        <v>1086</v>
      </c>
      <c r="C720" t="s">
        <v>1049</v>
      </c>
      <c r="D720" t="s">
        <v>1020</v>
      </c>
      <c r="E720" s="17">
        <v>7489</v>
      </c>
      <c r="F720" t="str">
        <f>VLOOKUP(Expenses[[#This Row],[Location]],Locations[[Location]:[BU]],5,0)</f>
        <v>Retail 01</v>
      </c>
      <c r="G720" t="str">
        <f>VLOOKUP(Expenses[[#This Row],[Department]],Departments[[Department]:[Code]],2,0)</f>
        <v>RTL</v>
      </c>
      <c r="H720" t="str">
        <f>VLOOKUP(Expenses[[#This Row],[Location]],Locations[[Location]:[BU]],3,0)</f>
        <v>G. Cairo</v>
      </c>
      <c r="I720" t="str">
        <f>VLOOKUP(Expenses[[#This Row],[Location]],Locations[[Location]:[BU]],2,0)</f>
        <v>Cairo</v>
      </c>
    </row>
    <row r="721" spans="1:9" x14ac:dyDescent="0.25">
      <c r="A721" s="10">
        <v>42461</v>
      </c>
      <c r="B721" t="s">
        <v>1086</v>
      </c>
      <c r="C721" t="s">
        <v>1044</v>
      </c>
      <c r="D721" t="s">
        <v>1020</v>
      </c>
      <c r="E721" s="17">
        <v>6292</v>
      </c>
      <c r="F721" t="str">
        <f>VLOOKUP(Expenses[[#This Row],[Location]],Locations[[Location]:[BU]],5,0)</f>
        <v>Retail 01</v>
      </c>
      <c r="G721" t="str">
        <f>VLOOKUP(Expenses[[#This Row],[Department]],Departments[[Department]:[Code]],2,0)</f>
        <v>RTL</v>
      </c>
      <c r="H721" t="str">
        <f>VLOOKUP(Expenses[[#This Row],[Location]],Locations[[Location]:[BU]],3,0)</f>
        <v>G. Cairo</v>
      </c>
      <c r="I721" t="str">
        <f>VLOOKUP(Expenses[[#This Row],[Location]],Locations[[Location]:[BU]],2,0)</f>
        <v>Cairo</v>
      </c>
    </row>
    <row r="722" spans="1:9" x14ac:dyDescent="0.25">
      <c r="A722" s="10">
        <v>42461</v>
      </c>
      <c r="B722" t="s">
        <v>1086</v>
      </c>
      <c r="C722" t="s">
        <v>1064</v>
      </c>
      <c r="D722" t="s">
        <v>1020</v>
      </c>
      <c r="E722" s="17">
        <v>10762</v>
      </c>
      <c r="F722" t="str">
        <f>VLOOKUP(Expenses[[#This Row],[Location]],Locations[[Location]:[BU]],5,0)</f>
        <v>Retail 01</v>
      </c>
      <c r="G722" t="str">
        <f>VLOOKUP(Expenses[[#This Row],[Department]],Departments[[Department]:[Code]],2,0)</f>
        <v>RTL</v>
      </c>
      <c r="H722" t="str">
        <f>VLOOKUP(Expenses[[#This Row],[Location]],Locations[[Location]:[BU]],3,0)</f>
        <v>G. Cairo</v>
      </c>
      <c r="I722" t="str">
        <f>VLOOKUP(Expenses[[#This Row],[Location]],Locations[[Location]:[BU]],2,0)</f>
        <v>Giza</v>
      </c>
    </row>
    <row r="723" spans="1:9" x14ac:dyDescent="0.25">
      <c r="A723" s="10">
        <v>42461</v>
      </c>
      <c r="B723" t="s">
        <v>1086</v>
      </c>
      <c r="C723" t="s">
        <v>1082</v>
      </c>
      <c r="D723" t="s">
        <v>1020</v>
      </c>
      <c r="E723" s="17">
        <v>12493</v>
      </c>
      <c r="F723" t="str">
        <f>VLOOKUP(Expenses[[#This Row],[Location]],Locations[[Location]:[BU]],5,0)</f>
        <v>Retail 02</v>
      </c>
      <c r="G723" t="str">
        <f>VLOOKUP(Expenses[[#This Row],[Department]],Departments[[Department]:[Code]],2,0)</f>
        <v>RTL</v>
      </c>
      <c r="H723" t="str">
        <f>VLOOKUP(Expenses[[#This Row],[Location]],Locations[[Location]:[BU]],3,0)</f>
        <v>G. Cairo</v>
      </c>
      <c r="I723" t="str">
        <f>VLOOKUP(Expenses[[#This Row],[Location]],Locations[[Location]:[BU]],2,0)</f>
        <v>Cairo</v>
      </c>
    </row>
    <row r="724" spans="1:9" x14ac:dyDescent="0.25">
      <c r="A724" s="10">
        <v>42461</v>
      </c>
      <c r="B724" t="s">
        <v>1086</v>
      </c>
      <c r="C724" t="s">
        <v>1078</v>
      </c>
      <c r="D724" t="s">
        <v>1020</v>
      </c>
      <c r="E724" s="17">
        <v>11561</v>
      </c>
      <c r="F724" t="str">
        <f>VLOOKUP(Expenses[[#This Row],[Location]],Locations[[Location]:[BU]],5,0)</f>
        <v>Retail 02</v>
      </c>
      <c r="G724" t="str">
        <f>VLOOKUP(Expenses[[#This Row],[Department]],Departments[[Department]:[Code]],2,0)</f>
        <v>RTL</v>
      </c>
      <c r="H724" t="str">
        <f>VLOOKUP(Expenses[[#This Row],[Location]],Locations[[Location]:[BU]],3,0)</f>
        <v>G. Cairo</v>
      </c>
      <c r="I724" t="str">
        <f>VLOOKUP(Expenses[[#This Row],[Location]],Locations[[Location]:[BU]],2,0)</f>
        <v>Cairo</v>
      </c>
    </row>
    <row r="725" spans="1:9" x14ac:dyDescent="0.25">
      <c r="A725" s="10">
        <v>42461</v>
      </c>
      <c r="B725" t="s">
        <v>1086</v>
      </c>
      <c r="C725" t="s">
        <v>1068</v>
      </c>
      <c r="D725" t="s">
        <v>1020</v>
      </c>
      <c r="E725" s="17">
        <v>7539</v>
      </c>
      <c r="F725" t="str">
        <f>VLOOKUP(Expenses[[#This Row],[Location]],Locations[[Location]:[BU]],5,0)</f>
        <v>Retail 02</v>
      </c>
      <c r="G725" t="str">
        <f>VLOOKUP(Expenses[[#This Row],[Department]],Departments[[Department]:[Code]],2,0)</f>
        <v>RTL</v>
      </c>
      <c r="H725" t="str">
        <f>VLOOKUP(Expenses[[#This Row],[Location]],Locations[[Location]:[BU]],3,0)</f>
        <v>Delta</v>
      </c>
      <c r="I725" t="str">
        <f>VLOOKUP(Expenses[[#This Row],[Location]],Locations[[Location]:[BU]],2,0)</f>
        <v>Gharbia</v>
      </c>
    </row>
    <row r="726" spans="1:9" x14ac:dyDescent="0.25">
      <c r="A726" s="10">
        <v>42461</v>
      </c>
      <c r="B726" t="s">
        <v>1086</v>
      </c>
      <c r="C726" t="s">
        <v>1060</v>
      </c>
      <c r="D726" t="s">
        <v>1020</v>
      </c>
      <c r="E726" s="17">
        <v>7159</v>
      </c>
      <c r="F726" t="str">
        <f>VLOOKUP(Expenses[[#This Row],[Location]],Locations[[Location]:[BU]],5,0)</f>
        <v>Retail 02</v>
      </c>
      <c r="G726" t="str">
        <f>VLOOKUP(Expenses[[#This Row],[Department]],Departments[[Department]:[Code]],2,0)</f>
        <v>RTL</v>
      </c>
      <c r="H726" t="str">
        <f>VLOOKUP(Expenses[[#This Row],[Location]],Locations[[Location]:[BU]],3,0)</f>
        <v>Alex</v>
      </c>
      <c r="I726" t="str">
        <f>VLOOKUP(Expenses[[#This Row],[Location]],Locations[[Location]:[BU]],2,0)</f>
        <v>Alex</v>
      </c>
    </row>
    <row r="727" spans="1:9" x14ac:dyDescent="0.25">
      <c r="A727" s="10">
        <v>42461</v>
      </c>
      <c r="B727" t="s">
        <v>1086</v>
      </c>
      <c r="C727" t="s">
        <v>1076</v>
      </c>
      <c r="D727" t="s">
        <v>1020</v>
      </c>
      <c r="E727" s="17">
        <v>6344</v>
      </c>
      <c r="F727" t="str">
        <f>VLOOKUP(Expenses[[#This Row],[Location]],Locations[[Location]:[BU]],5,0)</f>
        <v>Retail 02</v>
      </c>
      <c r="G727" t="str">
        <f>VLOOKUP(Expenses[[#This Row],[Department]],Departments[[Department]:[Code]],2,0)</f>
        <v>RTL</v>
      </c>
      <c r="H727" t="str">
        <f>VLOOKUP(Expenses[[#This Row],[Location]],Locations[[Location]:[BU]],3,0)</f>
        <v>G. Cairo</v>
      </c>
      <c r="I727" t="str">
        <f>VLOOKUP(Expenses[[#This Row],[Location]],Locations[[Location]:[BU]],2,0)</f>
        <v>Cairo</v>
      </c>
    </row>
    <row r="728" spans="1:9" x14ac:dyDescent="0.25">
      <c r="A728" s="10">
        <v>42461</v>
      </c>
      <c r="B728" t="s">
        <v>1086</v>
      </c>
      <c r="C728" t="s">
        <v>1067</v>
      </c>
      <c r="D728" t="s">
        <v>1020</v>
      </c>
      <c r="E728" s="17">
        <v>7684</v>
      </c>
      <c r="F728" t="str">
        <f>VLOOKUP(Expenses[[#This Row],[Location]],Locations[[Location]:[BU]],5,0)</f>
        <v>Retail 02</v>
      </c>
      <c r="G728" t="str">
        <f>VLOOKUP(Expenses[[#This Row],[Department]],Departments[[Department]:[Code]],2,0)</f>
        <v>RTL</v>
      </c>
      <c r="H728" t="str">
        <f>VLOOKUP(Expenses[[#This Row],[Location]],Locations[[Location]:[BU]],3,0)</f>
        <v>Alex</v>
      </c>
      <c r="I728" t="str">
        <f>VLOOKUP(Expenses[[#This Row],[Location]],Locations[[Location]:[BU]],2,0)</f>
        <v>Alex</v>
      </c>
    </row>
    <row r="729" spans="1:9" x14ac:dyDescent="0.25">
      <c r="A729" s="10">
        <v>42461</v>
      </c>
      <c r="B729" t="s">
        <v>1086</v>
      </c>
      <c r="C729" t="s">
        <v>1052</v>
      </c>
      <c r="D729" t="s">
        <v>1020</v>
      </c>
      <c r="E729" s="17">
        <v>8405</v>
      </c>
      <c r="F729" t="str">
        <f>VLOOKUP(Expenses[[#This Row],[Location]],Locations[[Location]:[BU]],5,0)</f>
        <v>Distribution</v>
      </c>
      <c r="G729" t="str">
        <f>VLOOKUP(Expenses[[#This Row],[Department]],Departments[[Department]:[Code]],2,0)</f>
        <v>RTL</v>
      </c>
      <c r="H729" t="str">
        <f>VLOOKUP(Expenses[[#This Row],[Location]],Locations[[Location]:[BU]],3,0)</f>
        <v>Alex</v>
      </c>
      <c r="I729" t="str">
        <f>VLOOKUP(Expenses[[#This Row],[Location]],Locations[[Location]:[BU]],2,0)</f>
        <v>Alex</v>
      </c>
    </row>
    <row r="730" spans="1:9" x14ac:dyDescent="0.25">
      <c r="A730" s="10">
        <v>42461</v>
      </c>
      <c r="B730" t="s">
        <v>1086</v>
      </c>
      <c r="C730" t="s">
        <v>1084</v>
      </c>
      <c r="D730" t="s">
        <v>1020</v>
      </c>
      <c r="E730" s="17">
        <v>7607</v>
      </c>
      <c r="F730" t="str">
        <f>VLOOKUP(Expenses[[#This Row],[Location]],Locations[[Location]:[BU]],5,0)</f>
        <v>Retail 03</v>
      </c>
      <c r="G730" t="str">
        <f>VLOOKUP(Expenses[[#This Row],[Department]],Departments[[Department]:[Code]],2,0)</f>
        <v>RTL</v>
      </c>
      <c r="H730" t="str">
        <f>VLOOKUP(Expenses[[#This Row],[Location]],Locations[[Location]:[BU]],3,0)</f>
        <v>G. Cairo</v>
      </c>
      <c r="I730" t="str">
        <f>VLOOKUP(Expenses[[#This Row],[Location]],Locations[[Location]:[BU]],2,0)</f>
        <v>Cairo</v>
      </c>
    </row>
    <row r="731" spans="1:9" x14ac:dyDescent="0.25">
      <c r="A731" s="10">
        <v>42461</v>
      </c>
      <c r="B731" t="s">
        <v>1086</v>
      </c>
      <c r="C731" t="s">
        <v>1075</v>
      </c>
      <c r="D731" t="s">
        <v>1020</v>
      </c>
      <c r="E731" s="17">
        <v>7532</v>
      </c>
      <c r="F731" t="str">
        <f>VLOOKUP(Expenses[[#This Row],[Location]],Locations[[Location]:[BU]],5,0)</f>
        <v>Distribution</v>
      </c>
      <c r="G731" t="str">
        <f>VLOOKUP(Expenses[[#This Row],[Department]],Departments[[Department]:[Code]],2,0)</f>
        <v>RTL</v>
      </c>
      <c r="H731" t="str">
        <f>VLOOKUP(Expenses[[#This Row],[Location]],Locations[[Location]:[BU]],3,0)</f>
        <v>U. Egypt</v>
      </c>
      <c r="I731" t="str">
        <f>VLOOKUP(Expenses[[#This Row],[Location]],Locations[[Location]:[BU]],2,0)</f>
        <v>Assuit</v>
      </c>
    </row>
    <row r="732" spans="1:9" x14ac:dyDescent="0.25">
      <c r="A732" s="10">
        <v>42461</v>
      </c>
      <c r="B732" t="s">
        <v>1086</v>
      </c>
      <c r="C732" t="s">
        <v>1080</v>
      </c>
      <c r="D732" t="s">
        <v>1020</v>
      </c>
      <c r="E732" s="17">
        <v>7957</v>
      </c>
      <c r="F732" t="str">
        <f>VLOOKUP(Expenses[[#This Row],[Location]],Locations[[Location]:[BU]],5,0)</f>
        <v>Distribution</v>
      </c>
      <c r="G732" t="str">
        <f>VLOOKUP(Expenses[[#This Row],[Department]],Departments[[Department]:[Code]],2,0)</f>
        <v>RTL</v>
      </c>
      <c r="H732" t="str">
        <f>VLOOKUP(Expenses[[#This Row],[Location]],Locations[[Location]:[BU]],3,0)</f>
        <v>G. Cairo</v>
      </c>
      <c r="I732" t="str">
        <f>VLOOKUP(Expenses[[#This Row],[Location]],Locations[[Location]:[BU]],2,0)</f>
        <v>Giza</v>
      </c>
    </row>
    <row r="733" spans="1:9" x14ac:dyDescent="0.25">
      <c r="A733" s="10">
        <v>42461</v>
      </c>
      <c r="B733" t="s">
        <v>1086</v>
      </c>
      <c r="C733" t="s">
        <v>1070</v>
      </c>
      <c r="D733" t="s">
        <v>1020</v>
      </c>
      <c r="E733" s="17">
        <v>10604</v>
      </c>
      <c r="F733" t="str">
        <f>VLOOKUP(Expenses[[#This Row],[Location]],Locations[[Location]:[BU]],5,0)</f>
        <v>Retail 03</v>
      </c>
      <c r="G733" t="str">
        <f>VLOOKUP(Expenses[[#This Row],[Department]],Departments[[Department]:[Code]],2,0)</f>
        <v>RTL</v>
      </c>
      <c r="H733" t="str">
        <f>VLOOKUP(Expenses[[#This Row],[Location]],Locations[[Location]:[BU]],3,0)</f>
        <v>Alex</v>
      </c>
      <c r="I733" t="str">
        <f>VLOOKUP(Expenses[[#This Row],[Location]],Locations[[Location]:[BU]],2,0)</f>
        <v>Marasa Matrouh</v>
      </c>
    </row>
    <row r="734" spans="1:9" x14ac:dyDescent="0.25">
      <c r="A734" s="10">
        <v>42461</v>
      </c>
      <c r="B734" t="s">
        <v>1086</v>
      </c>
      <c r="C734" t="s">
        <v>1047</v>
      </c>
      <c r="D734" t="s">
        <v>1020</v>
      </c>
      <c r="E734" s="17">
        <v>9856</v>
      </c>
      <c r="F734" t="str">
        <f>VLOOKUP(Expenses[[#This Row],[Location]],Locations[[Location]:[BU]],5,0)</f>
        <v>Retail 03</v>
      </c>
      <c r="G734" t="str">
        <f>VLOOKUP(Expenses[[#This Row],[Department]],Departments[[Department]:[Code]],2,0)</f>
        <v>RTL</v>
      </c>
      <c r="H734" t="str">
        <f>VLOOKUP(Expenses[[#This Row],[Location]],Locations[[Location]:[BU]],3,0)</f>
        <v>G. Cairo</v>
      </c>
      <c r="I734" t="str">
        <f>VLOOKUP(Expenses[[#This Row],[Location]],Locations[[Location]:[BU]],2,0)</f>
        <v>Giza</v>
      </c>
    </row>
    <row r="735" spans="1:9" x14ac:dyDescent="0.25">
      <c r="A735" s="10">
        <v>42461</v>
      </c>
      <c r="B735" t="s">
        <v>1086</v>
      </c>
      <c r="C735" t="s">
        <v>1058</v>
      </c>
      <c r="D735" t="s">
        <v>1020</v>
      </c>
      <c r="E735" s="17">
        <v>10237</v>
      </c>
      <c r="F735" t="str">
        <f>VLOOKUP(Expenses[[#This Row],[Location]],Locations[[Location]:[BU]],5,0)</f>
        <v>Retail 03</v>
      </c>
      <c r="G735" t="str">
        <f>VLOOKUP(Expenses[[#This Row],[Department]],Departments[[Department]:[Code]],2,0)</f>
        <v>RTL</v>
      </c>
      <c r="H735" t="str">
        <f>VLOOKUP(Expenses[[#This Row],[Location]],Locations[[Location]:[BU]],3,0)</f>
        <v>G. Cairo</v>
      </c>
      <c r="I735" t="str">
        <f>VLOOKUP(Expenses[[#This Row],[Location]],Locations[[Location]:[BU]],2,0)</f>
        <v>Cairo</v>
      </c>
    </row>
    <row r="736" spans="1:9" x14ac:dyDescent="0.25">
      <c r="A736" s="10">
        <v>42461</v>
      </c>
      <c r="B736" t="s">
        <v>1086</v>
      </c>
      <c r="C736" t="s">
        <v>1072</v>
      </c>
      <c r="D736" t="s">
        <v>1020</v>
      </c>
      <c r="E736" s="17">
        <v>6499</v>
      </c>
      <c r="F736" t="str">
        <f>VLOOKUP(Expenses[[#This Row],[Location]],Locations[[Location]:[BU]],5,0)</f>
        <v>Retail 03</v>
      </c>
      <c r="G736" t="str">
        <f>VLOOKUP(Expenses[[#This Row],[Department]],Departments[[Department]:[Code]],2,0)</f>
        <v>RTL</v>
      </c>
      <c r="H736" t="str">
        <f>VLOOKUP(Expenses[[#This Row],[Location]],Locations[[Location]:[BU]],3,0)</f>
        <v>Alex</v>
      </c>
      <c r="I736" t="str">
        <f>VLOOKUP(Expenses[[#This Row],[Location]],Locations[[Location]:[BU]],2,0)</f>
        <v>Alex</v>
      </c>
    </row>
    <row r="737" spans="1:9" x14ac:dyDescent="0.25">
      <c r="A737" s="10">
        <v>42461</v>
      </c>
      <c r="B737" t="s">
        <v>1086</v>
      </c>
      <c r="C737" t="s">
        <v>1071</v>
      </c>
      <c r="D737" t="s">
        <v>1020</v>
      </c>
      <c r="E737" s="17">
        <v>7704</v>
      </c>
      <c r="F737" t="str">
        <f>VLOOKUP(Expenses[[#This Row],[Location]],Locations[[Location]:[BU]],5,0)</f>
        <v>Retail 03</v>
      </c>
      <c r="G737" t="str">
        <f>VLOOKUP(Expenses[[#This Row],[Department]],Departments[[Department]:[Code]],2,0)</f>
        <v>RTL</v>
      </c>
      <c r="H737" t="str">
        <f>VLOOKUP(Expenses[[#This Row],[Location]],Locations[[Location]:[BU]],3,0)</f>
        <v>G. Cairo</v>
      </c>
      <c r="I737" t="str">
        <f>VLOOKUP(Expenses[[#This Row],[Location]],Locations[[Location]:[BU]],2,0)</f>
        <v>Giza</v>
      </c>
    </row>
    <row r="738" spans="1:9" x14ac:dyDescent="0.25">
      <c r="A738" s="10">
        <v>42461</v>
      </c>
      <c r="B738" t="s">
        <v>1086</v>
      </c>
      <c r="C738" t="s">
        <v>1065</v>
      </c>
      <c r="D738" t="s">
        <v>1020</v>
      </c>
      <c r="E738" s="17">
        <v>6958</v>
      </c>
      <c r="F738" t="str">
        <f>VLOOKUP(Expenses[[#This Row],[Location]],Locations[[Location]:[BU]],5,0)</f>
        <v>Distribution</v>
      </c>
      <c r="G738" t="str">
        <f>VLOOKUP(Expenses[[#This Row],[Department]],Departments[[Department]:[Code]],2,0)</f>
        <v>RTL</v>
      </c>
      <c r="H738" t="str">
        <f>VLOOKUP(Expenses[[#This Row],[Location]],Locations[[Location]:[BU]],3,0)</f>
        <v>Delta</v>
      </c>
      <c r="I738" t="str">
        <f>VLOOKUP(Expenses[[#This Row],[Location]],Locations[[Location]:[BU]],2,0)</f>
        <v>Gharbia</v>
      </c>
    </row>
    <row r="739" spans="1:9" x14ac:dyDescent="0.25">
      <c r="A739" s="10">
        <v>42461</v>
      </c>
      <c r="B739" t="s">
        <v>1089</v>
      </c>
      <c r="C739" t="s">
        <v>1014</v>
      </c>
      <c r="D739" t="s">
        <v>1013</v>
      </c>
      <c r="E739" s="17">
        <v>1250</v>
      </c>
      <c r="F739" t="str">
        <f>VLOOKUP(Expenses[[#This Row],[Location]],Locations[[Location]:[BU]],5,0)</f>
        <v>HQ</v>
      </c>
      <c r="G739" t="str">
        <f>VLOOKUP(Expenses[[#This Row],[Department]],Departments[[Department]:[Code]],2,0)</f>
        <v>FIN</v>
      </c>
      <c r="H739" t="str">
        <f>VLOOKUP(Expenses[[#This Row],[Location]],Locations[[Location]:[BU]],3,0)</f>
        <v>G. Cairo</v>
      </c>
      <c r="I739" t="str">
        <f>VLOOKUP(Expenses[[#This Row],[Location]],Locations[[Location]:[BU]],2,0)</f>
        <v>Cairo</v>
      </c>
    </row>
    <row r="740" spans="1:9" x14ac:dyDescent="0.25">
      <c r="A740" s="10">
        <v>42461</v>
      </c>
      <c r="B740" t="s">
        <v>1089</v>
      </c>
      <c r="C740" t="s">
        <v>1083</v>
      </c>
      <c r="D740" t="s">
        <v>1025</v>
      </c>
      <c r="E740" s="17">
        <v>1250</v>
      </c>
      <c r="F740" t="str">
        <f>VLOOKUP(Expenses[[#This Row],[Location]],Locations[[Location]:[BU]],5,0)</f>
        <v>Distribution</v>
      </c>
      <c r="G740" t="str">
        <f>VLOOKUP(Expenses[[#This Row],[Department]],Departments[[Department]:[Code]],2,0)</f>
        <v>SLS</v>
      </c>
      <c r="H740" t="str">
        <f>VLOOKUP(Expenses[[#This Row],[Location]],Locations[[Location]:[BU]],3,0)</f>
        <v>G. Cairo</v>
      </c>
      <c r="I740" t="str">
        <f>VLOOKUP(Expenses[[#This Row],[Location]],Locations[[Location]:[BU]],2,0)</f>
        <v>Cairo</v>
      </c>
    </row>
    <row r="741" spans="1:9" x14ac:dyDescent="0.25">
      <c r="A741" s="10">
        <v>42461</v>
      </c>
      <c r="B741" t="s">
        <v>1089</v>
      </c>
      <c r="C741" t="s">
        <v>1077</v>
      </c>
      <c r="D741" t="s">
        <v>1025</v>
      </c>
      <c r="E741" s="17">
        <v>1250</v>
      </c>
      <c r="F741" t="str">
        <f>VLOOKUP(Expenses[[#This Row],[Location]],Locations[[Location]:[BU]],5,0)</f>
        <v>Distribution</v>
      </c>
      <c r="G741" t="str">
        <f>VLOOKUP(Expenses[[#This Row],[Department]],Departments[[Department]:[Code]],2,0)</f>
        <v>SLS</v>
      </c>
      <c r="H741" t="str">
        <f>VLOOKUP(Expenses[[#This Row],[Location]],Locations[[Location]:[BU]],3,0)</f>
        <v>G. Cairo</v>
      </c>
      <c r="I741" t="str">
        <f>VLOOKUP(Expenses[[#This Row],[Location]],Locations[[Location]:[BU]],2,0)</f>
        <v>Giza</v>
      </c>
    </row>
    <row r="742" spans="1:9" x14ac:dyDescent="0.25">
      <c r="A742" s="10">
        <v>42461</v>
      </c>
      <c r="B742" t="s">
        <v>1089</v>
      </c>
      <c r="C742" t="s">
        <v>1069</v>
      </c>
      <c r="D742" t="s">
        <v>1025</v>
      </c>
      <c r="E742" s="17">
        <v>1250</v>
      </c>
      <c r="F742" t="str">
        <f>VLOOKUP(Expenses[[#This Row],[Location]],Locations[[Location]:[BU]],5,0)</f>
        <v>Distribution</v>
      </c>
      <c r="G742" t="str">
        <f>VLOOKUP(Expenses[[#This Row],[Department]],Departments[[Department]:[Code]],2,0)</f>
        <v>SLS</v>
      </c>
      <c r="H742" t="str">
        <f>VLOOKUP(Expenses[[#This Row],[Location]],Locations[[Location]:[BU]],3,0)</f>
        <v>U. Egypt</v>
      </c>
      <c r="I742" t="str">
        <f>VLOOKUP(Expenses[[#This Row],[Location]],Locations[[Location]:[BU]],2,0)</f>
        <v>Luxor</v>
      </c>
    </row>
    <row r="743" spans="1:9" x14ac:dyDescent="0.25">
      <c r="A743" s="10">
        <v>42461</v>
      </c>
      <c r="B743" t="s">
        <v>1089</v>
      </c>
      <c r="C743" t="s">
        <v>1054</v>
      </c>
      <c r="D743" t="s">
        <v>1025</v>
      </c>
      <c r="E743" s="17">
        <v>1250</v>
      </c>
      <c r="F743" t="str">
        <f>VLOOKUP(Expenses[[#This Row],[Location]],Locations[[Location]:[BU]],5,0)</f>
        <v>Distribution</v>
      </c>
      <c r="G743" t="str">
        <f>VLOOKUP(Expenses[[#This Row],[Department]],Departments[[Department]:[Code]],2,0)</f>
        <v>SLS</v>
      </c>
      <c r="H743" t="str">
        <f>VLOOKUP(Expenses[[#This Row],[Location]],Locations[[Location]:[BU]],3,0)</f>
        <v>Delta</v>
      </c>
      <c r="I743" t="str">
        <f>VLOOKUP(Expenses[[#This Row],[Location]],Locations[[Location]:[BU]],2,0)</f>
        <v>Dakahlia</v>
      </c>
    </row>
    <row r="744" spans="1:9" x14ac:dyDescent="0.25">
      <c r="A744" s="10">
        <v>42461</v>
      </c>
      <c r="B744" t="s">
        <v>1089</v>
      </c>
      <c r="C744" t="s">
        <v>1062</v>
      </c>
      <c r="D744" t="s">
        <v>1025</v>
      </c>
      <c r="E744" s="17">
        <v>1250</v>
      </c>
      <c r="F744" t="str">
        <f>VLOOKUP(Expenses[[#This Row],[Location]],Locations[[Location]:[BU]],5,0)</f>
        <v>Distribution</v>
      </c>
      <c r="G744" t="str">
        <f>VLOOKUP(Expenses[[#This Row],[Department]],Departments[[Department]:[Code]],2,0)</f>
        <v>SLS</v>
      </c>
      <c r="H744" t="str">
        <f>VLOOKUP(Expenses[[#This Row],[Location]],Locations[[Location]:[BU]],3,0)</f>
        <v>U. Egypt</v>
      </c>
      <c r="I744" t="str">
        <f>VLOOKUP(Expenses[[#This Row],[Location]],Locations[[Location]:[BU]],2,0)</f>
        <v>Menia</v>
      </c>
    </row>
    <row r="745" spans="1:9" x14ac:dyDescent="0.25">
      <c r="A745" s="10">
        <v>42461</v>
      </c>
      <c r="B745" t="s">
        <v>1089</v>
      </c>
      <c r="C745" t="s">
        <v>1059</v>
      </c>
      <c r="D745" t="s">
        <v>1025</v>
      </c>
      <c r="E745" s="17">
        <v>1250</v>
      </c>
      <c r="F745" t="str">
        <f>VLOOKUP(Expenses[[#This Row],[Location]],Locations[[Location]:[BU]],5,0)</f>
        <v>Distribution</v>
      </c>
      <c r="G745" t="str">
        <f>VLOOKUP(Expenses[[#This Row],[Department]],Departments[[Department]:[Code]],2,0)</f>
        <v>SLS</v>
      </c>
      <c r="H745" t="str">
        <f>VLOOKUP(Expenses[[#This Row],[Location]],Locations[[Location]:[BU]],3,0)</f>
        <v>G. Cairo</v>
      </c>
      <c r="I745" t="str">
        <f>VLOOKUP(Expenses[[#This Row],[Location]],Locations[[Location]:[BU]],2,0)</f>
        <v>Cairo</v>
      </c>
    </row>
    <row r="746" spans="1:9" x14ac:dyDescent="0.25">
      <c r="A746" s="10">
        <v>42461</v>
      </c>
      <c r="B746" t="s">
        <v>1089</v>
      </c>
      <c r="C746" t="s">
        <v>1073</v>
      </c>
      <c r="D746" t="s">
        <v>1025</v>
      </c>
      <c r="E746" s="17">
        <v>1250</v>
      </c>
      <c r="F746" t="str">
        <f>VLOOKUP(Expenses[[#This Row],[Location]],Locations[[Location]:[BU]],5,0)</f>
        <v>Distribution</v>
      </c>
      <c r="G746" t="str">
        <f>VLOOKUP(Expenses[[#This Row],[Department]],Departments[[Department]:[Code]],2,0)</f>
        <v>SLS</v>
      </c>
      <c r="H746" t="str">
        <f>VLOOKUP(Expenses[[#This Row],[Location]],Locations[[Location]:[BU]],3,0)</f>
        <v>Delta</v>
      </c>
      <c r="I746" t="str">
        <f>VLOOKUP(Expenses[[#This Row],[Location]],Locations[[Location]:[BU]],2,0)</f>
        <v>Sharkia</v>
      </c>
    </row>
    <row r="747" spans="1:9" x14ac:dyDescent="0.25">
      <c r="A747" s="10">
        <v>42461</v>
      </c>
      <c r="B747" t="s">
        <v>1089</v>
      </c>
      <c r="C747" t="s">
        <v>1081</v>
      </c>
      <c r="D747" t="s">
        <v>1020</v>
      </c>
      <c r="E747" s="17">
        <v>1250</v>
      </c>
      <c r="F747" t="str">
        <f>VLOOKUP(Expenses[[#This Row],[Location]],Locations[[Location]:[BU]],5,0)</f>
        <v>Retail 01</v>
      </c>
      <c r="G747" t="str">
        <f>VLOOKUP(Expenses[[#This Row],[Department]],Departments[[Department]:[Code]],2,0)</f>
        <v>RTL</v>
      </c>
      <c r="H747" t="str">
        <f>VLOOKUP(Expenses[[#This Row],[Location]],Locations[[Location]:[BU]],3,0)</f>
        <v>G. Cairo</v>
      </c>
      <c r="I747" t="str">
        <f>VLOOKUP(Expenses[[#This Row],[Location]],Locations[[Location]:[BU]],2,0)</f>
        <v>Giza</v>
      </c>
    </row>
    <row r="748" spans="1:9" x14ac:dyDescent="0.25">
      <c r="A748" s="10">
        <v>42461</v>
      </c>
      <c r="B748" t="s">
        <v>1089</v>
      </c>
      <c r="C748" t="s">
        <v>1079</v>
      </c>
      <c r="D748" t="s">
        <v>1020</v>
      </c>
      <c r="E748" s="17">
        <v>1250</v>
      </c>
      <c r="F748" t="str">
        <f>VLOOKUP(Expenses[[#This Row],[Location]],Locations[[Location]:[BU]],5,0)</f>
        <v>Retail 01</v>
      </c>
      <c r="G748" t="str">
        <f>VLOOKUP(Expenses[[#This Row],[Department]],Departments[[Department]:[Code]],2,0)</f>
        <v>RTL</v>
      </c>
      <c r="H748" t="str">
        <f>VLOOKUP(Expenses[[#This Row],[Location]],Locations[[Location]:[BU]],3,0)</f>
        <v>G. Cairo</v>
      </c>
      <c r="I748" t="str">
        <f>VLOOKUP(Expenses[[#This Row],[Location]],Locations[[Location]:[BU]],2,0)</f>
        <v>Giza</v>
      </c>
    </row>
    <row r="749" spans="1:9" x14ac:dyDescent="0.25">
      <c r="A749" s="10">
        <v>42461</v>
      </c>
      <c r="B749" t="s">
        <v>1089</v>
      </c>
      <c r="C749" t="s">
        <v>1050</v>
      </c>
      <c r="D749" t="s">
        <v>1020</v>
      </c>
      <c r="E749" s="17">
        <v>1250</v>
      </c>
      <c r="F749" t="str">
        <f>VLOOKUP(Expenses[[#This Row],[Location]],Locations[[Location]:[BU]],5,0)</f>
        <v>Retail 01</v>
      </c>
      <c r="G749" t="str">
        <f>VLOOKUP(Expenses[[#This Row],[Department]],Departments[[Department]:[Code]],2,0)</f>
        <v>RTL</v>
      </c>
      <c r="H749" t="str">
        <f>VLOOKUP(Expenses[[#This Row],[Location]],Locations[[Location]:[BU]],3,0)</f>
        <v>Alex</v>
      </c>
      <c r="I749" t="str">
        <f>VLOOKUP(Expenses[[#This Row],[Location]],Locations[[Location]:[BU]],2,0)</f>
        <v>Alex</v>
      </c>
    </row>
    <row r="750" spans="1:9" x14ac:dyDescent="0.25">
      <c r="A750" s="10">
        <v>42461</v>
      </c>
      <c r="B750" t="s">
        <v>1089</v>
      </c>
      <c r="C750" t="s">
        <v>1053</v>
      </c>
      <c r="D750" t="s">
        <v>1020</v>
      </c>
      <c r="E750" s="17">
        <v>1250</v>
      </c>
      <c r="F750" t="str">
        <f>VLOOKUP(Expenses[[#This Row],[Location]],Locations[[Location]:[BU]],5,0)</f>
        <v>Retail 01</v>
      </c>
      <c r="G750" t="str">
        <f>VLOOKUP(Expenses[[#This Row],[Department]],Departments[[Department]:[Code]],2,0)</f>
        <v>RTL</v>
      </c>
      <c r="H750" t="str">
        <f>VLOOKUP(Expenses[[#This Row],[Location]],Locations[[Location]:[BU]],3,0)</f>
        <v>G. Cairo</v>
      </c>
      <c r="I750" t="str">
        <f>VLOOKUP(Expenses[[#This Row],[Location]],Locations[[Location]:[BU]],2,0)</f>
        <v>Giza</v>
      </c>
    </row>
    <row r="751" spans="1:9" x14ac:dyDescent="0.25">
      <c r="A751" s="10">
        <v>42461</v>
      </c>
      <c r="B751" t="s">
        <v>1089</v>
      </c>
      <c r="C751" t="s">
        <v>1046</v>
      </c>
      <c r="D751" t="s">
        <v>1020</v>
      </c>
      <c r="E751" s="17">
        <v>1250</v>
      </c>
      <c r="F751" t="str">
        <f>VLOOKUP(Expenses[[#This Row],[Location]],Locations[[Location]:[BU]],5,0)</f>
        <v>Distribution</v>
      </c>
      <c r="G751" t="str">
        <f>VLOOKUP(Expenses[[#This Row],[Department]],Departments[[Department]:[Code]],2,0)</f>
        <v>RTL</v>
      </c>
      <c r="H751" t="str">
        <f>VLOOKUP(Expenses[[#This Row],[Location]],Locations[[Location]:[BU]],3,0)</f>
        <v>G. Cairo</v>
      </c>
      <c r="I751" t="str">
        <f>VLOOKUP(Expenses[[#This Row],[Location]],Locations[[Location]:[BU]],2,0)</f>
        <v>Giza</v>
      </c>
    </row>
    <row r="752" spans="1:9" x14ac:dyDescent="0.25">
      <c r="A752" s="10">
        <v>42461</v>
      </c>
      <c r="B752" t="s">
        <v>1089</v>
      </c>
      <c r="C752" t="s">
        <v>1049</v>
      </c>
      <c r="D752" t="s">
        <v>1020</v>
      </c>
      <c r="E752" s="17">
        <v>1250</v>
      </c>
      <c r="F752" t="str">
        <f>VLOOKUP(Expenses[[#This Row],[Location]],Locations[[Location]:[BU]],5,0)</f>
        <v>Retail 01</v>
      </c>
      <c r="G752" t="str">
        <f>VLOOKUP(Expenses[[#This Row],[Department]],Departments[[Department]:[Code]],2,0)</f>
        <v>RTL</v>
      </c>
      <c r="H752" t="str">
        <f>VLOOKUP(Expenses[[#This Row],[Location]],Locations[[Location]:[BU]],3,0)</f>
        <v>G. Cairo</v>
      </c>
      <c r="I752" t="str">
        <f>VLOOKUP(Expenses[[#This Row],[Location]],Locations[[Location]:[BU]],2,0)</f>
        <v>Cairo</v>
      </c>
    </row>
    <row r="753" spans="1:9" x14ac:dyDescent="0.25">
      <c r="A753" s="10">
        <v>42461</v>
      </c>
      <c r="B753" t="s">
        <v>1089</v>
      </c>
      <c r="C753" t="s">
        <v>1044</v>
      </c>
      <c r="D753" t="s">
        <v>1020</v>
      </c>
      <c r="E753" s="17">
        <v>1250</v>
      </c>
      <c r="F753" t="str">
        <f>VLOOKUP(Expenses[[#This Row],[Location]],Locations[[Location]:[BU]],5,0)</f>
        <v>Retail 01</v>
      </c>
      <c r="G753" t="str">
        <f>VLOOKUP(Expenses[[#This Row],[Department]],Departments[[Department]:[Code]],2,0)</f>
        <v>RTL</v>
      </c>
      <c r="H753" t="str">
        <f>VLOOKUP(Expenses[[#This Row],[Location]],Locations[[Location]:[BU]],3,0)</f>
        <v>G. Cairo</v>
      </c>
      <c r="I753" t="str">
        <f>VLOOKUP(Expenses[[#This Row],[Location]],Locations[[Location]:[BU]],2,0)</f>
        <v>Cairo</v>
      </c>
    </row>
    <row r="754" spans="1:9" x14ac:dyDescent="0.25">
      <c r="A754" s="10">
        <v>42461</v>
      </c>
      <c r="B754" t="s">
        <v>1089</v>
      </c>
      <c r="C754" t="s">
        <v>1064</v>
      </c>
      <c r="D754" t="s">
        <v>1020</v>
      </c>
      <c r="E754" s="17">
        <v>1250</v>
      </c>
      <c r="F754" t="str">
        <f>VLOOKUP(Expenses[[#This Row],[Location]],Locations[[Location]:[BU]],5,0)</f>
        <v>Retail 01</v>
      </c>
      <c r="G754" t="str">
        <f>VLOOKUP(Expenses[[#This Row],[Department]],Departments[[Department]:[Code]],2,0)</f>
        <v>RTL</v>
      </c>
      <c r="H754" t="str">
        <f>VLOOKUP(Expenses[[#This Row],[Location]],Locations[[Location]:[BU]],3,0)</f>
        <v>G. Cairo</v>
      </c>
      <c r="I754" t="str">
        <f>VLOOKUP(Expenses[[#This Row],[Location]],Locations[[Location]:[BU]],2,0)</f>
        <v>Giza</v>
      </c>
    </row>
    <row r="755" spans="1:9" x14ac:dyDescent="0.25">
      <c r="A755" s="10">
        <v>42461</v>
      </c>
      <c r="B755" t="s">
        <v>1089</v>
      </c>
      <c r="C755" t="s">
        <v>1082</v>
      </c>
      <c r="D755" t="s">
        <v>1020</v>
      </c>
      <c r="E755" s="17">
        <v>1250</v>
      </c>
      <c r="F755" t="str">
        <f>VLOOKUP(Expenses[[#This Row],[Location]],Locations[[Location]:[BU]],5,0)</f>
        <v>Retail 02</v>
      </c>
      <c r="G755" t="str">
        <f>VLOOKUP(Expenses[[#This Row],[Department]],Departments[[Department]:[Code]],2,0)</f>
        <v>RTL</v>
      </c>
      <c r="H755" t="str">
        <f>VLOOKUP(Expenses[[#This Row],[Location]],Locations[[Location]:[BU]],3,0)</f>
        <v>G. Cairo</v>
      </c>
      <c r="I755" t="str">
        <f>VLOOKUP(Expenses[[#This Row],[Location]],Locations[[Location]:[BU]],2,0)</f>
        <v>Cairo</v>
      </c>
    </row>
    <row r="756" spans="1:9" x14ac:dyDescent="0.25">
      <c r="A756" s="10">
        <v>42461</v>
      </c>
      <c r="B756" t="s">
        <v>1089</v>
      </c>
      <c r="C756" t="s">
        <v>1078</v>
      </c>
      <c r="D756" t="s">
        <v>1020</v>
      </c>
      <c r="E756" s="17">
        <v>1250</v>
      </c>
      <c r="F756" t="str">
        <f>VLOOKUP(Expenses[[#This Row],[Location]],Locations[[Location]:[BU]],5,0)</f>
        <v>Retail 02</v>
      </c>
      <c r="G756" t="str">
        <f>VLOOKUP(Expenses[[#This Row],[Department]],Departments[[Department]:[Code]],2,0)</f>
        <v>RTL</v>
      </c>
      <c r="H756" t="str">
        <f>VLOOKUP(Expenses[[#This Row],[Location]],Locations[[Location]:[BU]],3,0)</f>
        <v>G. Cairo</v>
      </c>
      <c r="I756" t="str">
        <f>VLOOKUP(Expenses[[#This Row],[Location]],Locations[[Location]:[BU]],2,0)</f>
        <v>Cairo</v>
      </c>
    </row>
    <row r="757" spans="1:9" x14ac:dyDescent="0.25">
      <c r="A757" s="10">
        <v>42461</v>
      </c>
      <c r="B757" t="s">
        <v>1089</v>
      </c>
      <c r="C757" t="s">
        <v>1068</v>
      </c>
      <c r="D757" t="s">
        <v>1020</v>
      </c>
      <c r="E757" s="17">
        <v>1250</v>
      </c>
      <c r="F757" t="str">
        <f>VLOOKUP(Expenses[[#This Row],[Location]],Locations[[Location]:[BU]],5,0)</f>
        <v>Retail 02</v>
      </c>
      <c r="G757" t="str">
        <f>VLOOKUP(Expenses[[#This Row],[Department]],Departments[[Department]:[Code]],2,0)</f>
        <v>RTL</v>
      </c>
      <c r="H757" t="str">
        <f>VLOOKUP(Expenses[[#This Row],[Location]],Locations[[Location]:[BU]],3,0)</f>
        <v>Delta</v>
      </c>
      <c r="I757" t="str">
        <f>VLOOKUP(Expenses[[#This Row],[Location]],Locations[[Location]:[BU]],2,0)</f>
        <v>Gharbia</v>
      </c>
    </row>
    <row r="758" spans="1:9" x14ac:dyDescent="0.25">
      <c r="A758" s="10">
        <v>42461</v>
      </c>
      <c r="B758" t="s">
        <v>1089</v>
      </c>
      <c r="C758" t="s">
        <v>1060</v>
      </c>
      <c r="D758" t="s">
        <v>1020</v>
      </c>
      <c r="E758" s="17">
        <v>1250</v>
      </c>
      <c r="F758" t="str">
        <f>VLOOKUP(Expenses[[#This Row],[Location]],Locations[[Location]:[BU]],5,0)</f>
        <v>Retail 02</v>
      </c>
      <c r="G758" t="str">
        <f>VLOOKUP(Expenses[[#This Row],[Department]],Departments[[Department]:[Code]],2,0)</f>
        <v>RTL</v>
      </c>
      <c r="H758" t="str">
        <f>VLOOKUP(Expenses[[#This Row],[Location]],Locations[[Location]:[BU]],3,0)</f>
        <v>Alex</v>
      </c>
      <c r="I758" t="str">
        <f>VLOOKUP(Expenses[[#This Row],[Location]],Locations[[Location]:[BU]],2,0)</f>
        <v>Alex</v>
      </c>
    </row>
    <row r="759" spans="1:9" x14ac:dyDescent="0.25">
      <c r="A759" s="10">
        <v>42461</v>
      </c>
      <c r="B759" t="s">
        <v>1089</v>
      </c>
      <c r="C759" t="s">
        <v>1076</v>
      </c>
      <c r="D759" t="s">
        <v>1020</v>
      </c>
      <c r="E759" s="17">
        <v>1250</v>
      </c>
      <c r="F759" t="str">
        <f>VLOOKUP(Expenses[[#This Row],[Location]],Locations[[Location]:[BU]],5,0)</f>
        <v>Retail 02</v>
      </c>
      <c r="G759" t="str">
        <f>VLOOKUP(Expenses[[#This Row],[Department]],Departments[[Department]:[Code]],2,0)</f>
        <v>RTL</v>
      </c>
      <c r="H759" t="str">
        <f>VLOOKUP(Expenses[[#This Row],[Location]],Locations[[Location]:[BU]],3,0)</f>
        <v>G. Cairo</v>
      </c>
      <c r="I759" t="str">
        <f>VLOOKUP(Expenses[[#This Row],[Location]],Locations[[Location]:[BU]],2,0)</f>
        <v>Cairo</v>
      </c>
    </row>
    <row r="760" spans="1:9" x14ac:dyDescent="0.25">
      <c r="A760" s="10">
        <v>42461</v>
      </c>
      <c r="B760" t="s">
        <v>1089</v>
      </c>
      <c r="C760" t="s">
        <v>1067</v>
      </c>
      <c r="D760" t="s">
        <v>1020</v>
      </c>
      <c r="E760" s="17">
        <v>1250</v>
      </c>
      <c r="F760" t="str">
        <f>VLOOKUP(Expenses[[#This Row],[Location]],Locations[[Location]:[BU]],5,0)</f>
        <v>Retail 02</v>
      </c>
      <c r="G760" t="str">
        <f>VLOOKUP(Expenses[[#This Row],[Department]],Departments[[Department]:[Code]],2,0)</f>
        <v>RTL</v>
      </c>
      <c r="H760" t="str">
        <f>VLOOKUP(Expenses[[#This Row],[Location]],Locations[[Location]:[BU]],3,0)</f>
        <v>Alex</v>
      </c>
      <c r="I760" t="str">
        <f>VLOOKUP(Expenses[[#This Row],[Location]],Locations[[Location]:[BU]],2,0)</f>
        <v>Alex</v>
      </c>
    </row>
    <row r="761" spans="1:9" x14ac:dyDescent="0.25">
      <c r="A761" s="10">
        <v>42461</v>
      </c>
      <c r="B761" t="s">
        <v>1089</v>
      </c>
      <c r="C761" t="s">
        <v>1052</v>
      </c>
      <c r="D761" t="s">
        <v>1020</v>
      </c>
      <c r="E761" s="17">
        <v>1250</v>
      </c>
      <c r="F761" t="str">
        <f>VLOOKUP(Expenses[[#This Row],[Location]],Locations[[Location]:[BU]],5,0)</f>
        <v>Distribution</v>
      </c>
      <c r="G761" t="str">
        <f>VLOOKUP(Expenses[[#This Row],[Department]],Departments[[Department]:[Code]],2,0)</f>
        <v>RTL</v>
      </c>
      <c r="H761" t="str">
        <f>VLOOKUP(Expenses[[#This Row],[Location]],Locations[[Location]:[BU]],3,0)</f>
        <v>Alex</v>
      </c>
      <c r="I761" t="str">
        <f>VLOOKUP(Expenses[[#This Row],[Location]],Locations[[Location]:[BU]],2,0)</f>
        <v>Alex</v>
      </c>
    </row>
    <row r="762" spans="1:9" x14ac:dyDescent="0.25">
      <c r="A762" s="10">
        <v>42461</v>
      </c>
      <c r="B762" t="s">
        <v>1089</v>
      </c>
      <c r="C762" t="s">
        <v>1084</v>
      </c>
      <c r="D762" t="s">
        <v>1020</v>
      </c>
      <c r="E762" s="17">
        <v>1250</v>
      </c>
      <c r="F762" t="str">
        <f>VLOOKUP(Expenses[[#This Row],[Location]],Locations[[Location]:[BU]],5,0)</f>
        <v>Retail 03</v>
      </c>
      <c r="G762" t="str">
        <f>VLOOKUP(Expenses[[#This Row],[Department]],Departments[[Department]:[Code]],2,0)</f>
        <v>RTL</v>
      </c>
      <c r="H762" t="str">
        <f>VLOOKUP(Expenses[[#This Row],[Location]],Locations[[Location]:[BU]],3,0)</f>
        <v>G. Cairo</v>
      </c>
      <c r="I762" t="str">
        <f>VLOOKUP(Expenses[[#This Row],[Location]],Locations[[Location]:[BU]],2,0)</f>
        <v>Cairo</v>
      </c>
    </row>
    <row r="763" spans="1:9" x14ac:dyDescent="0.25">
      <c r="A763" s="10">
        <v>42461</v>
      </c>
      <c r="B763" t="s">
        <v>1089</v>
      </c>
      <c r="C763" t="s">
        <v>1075</v>
      </c>
      <c r="D763" t="s">
        <v>1020</v>
      </c>
      <c r="E763" s="17">
        <v>1250</v>
      </c>
      <c r="F763" t="str">
        <f>VLOOKUP(Expenses[[#This Row],[Location]],Locations[[Location]:[BU]],5,0)</f>
        <v>Distribution</v>
      </c>
      <c r="G763" t="str">
        <f>VLOOKUP(Expenses[[#This Row],[Department]],Departments[[Department]:[Code]],2,0)</f>
        <v>RTL</v>
      </c>
      <c r="H763" t="str">
        <f>VLOOKUP(Expenses[[#This Row],[Location]],Locations[[Location]:[BU]],3,0)</f>
        <v>U. Egypt</v>
      </c>
      <c r="I763" t="str">
        <f>VLOOKUP(Expenses[[#This Row],[Location]],Locations[[Location]:[BU]],2,0)</f>
        <v>Assuit</v>
      </c>
    </row>
    <row r="764" spans="1:9" x14ac:dyDescent="0.25">
      <c r="A764" s="10">
        <v>42461</v>
      </c>
      <c r="B764" t="s">
        <v>1089</v>
      </c>
      <c r="C764" t="s">
        <v>1080</v>
      </c>
      <c r="D764" t="s">
        <v>1020</v>
      </c>
      <c r="E764" s="17">
        <v>1250</v>
      </c>
      <c r="F764" t="str">
        <f>VLOOKUP(Expenses[[#This Row],[Location]],Locations[[Location]:[BU]],5,0)</f>
        <v>Distribution</v>
      </c>
      <c r="G764" t="str">
        <f>VLOOKUP(Expenses[[#This Row],[Department]],Departments[[Department]:[Code]],2,0)</f>
        <v>RTL</v>
      </c>
      <c r="H764" t="str">
        <f>VLOOKUP(Expenses[[#This Row],[Location]],Locations[[Location]:[BU]],3,0)</f>
        <v>G. Cairo</v>
      </c>
      <c r="I764" t="str">
        <f>VLOOKUP(Expenses[[#This Row],[Location]],Locations[[Location]:[BU]],2,0)</f>
        <v>Giza</v>
      </c>
    </row>
    <row r="765" spans="1:9" x14ac:dyDescent="0.25">
      <c r="A765" s="10">
        <v>42461</v>
      </c>
      <c r="B765" t="s">
        <v>1089</v>
      </c>
      <c r="C765" t="s">
        <v>1070</v>
      </c>
      <c r="D765" t="s">
        <v>1020</v>
      </c>
      <c r="E765" s="17">
        <v>1250</v>
      </c>
      <c r="F765" t="str">
        <f>VLOOKUP(Expenses[[#This Row],[Location]],Locations[[Location]:[BU]],5,0)</f>
        <v>Retail 03</v>
      </c>
      <c r="G765" t="str">
        <f>VLOOKUP(Expenses[[#This Row],[Department]],Departments[[Department]:[Code]],2,0)</f>
        <v>RTL</v>
      </c>
      <c r="H765" t="str">
        <f>VLOOKUP(Expenses[[#This Row],[Location]],Locations[[Location]:[BU]],3,0)</f>
        <v>Alex</v>
      </c>
      <c r="I765" t="str">
        <f>VLOOKUP(Expenses[[#This Row],[Location]],Locations[[Location]:[BU]],2,0)</f>
        <v>Marasa Matrouh</v>
      </c>
    </row>
    <row r="766" spans="1:9" x14ac:dyDescent="0.25">
      <c r="A766" s="10">
        <v>42461</v>
      </c>
      <c r="B766" t="s">
        <v>1089</v>
      </c>
      <c r="C766" t="s">
        <v>1047</v>
      </c>
      <c r="D766" t="s">
        <v>1020</v>
      </c>
      <c r="E766" s="17">
        <v>1250</v>
      </c>
      <c r="F766" t="str">
        <f>VLOOKUP(Expenses[[#This Row],[Location]],Locations[[Location]:[BU]],5,0)</f>
        <v>Retail 03</v>
      </c>
      <c r="G766" t="str">
        <f>VLOOKUP(Expenses[[#This Row],[Department]],Departments[[Department]:[Code]],2,0)</f>
        <v>RTL</v>
      </c>
      <c r="H766" t="str">
        <f>VLOOKUP(Expenses[[#This Row],[Location]],Locations[[Location]:[BU]],3,0)</f>
        <v>G. Cairo</v>
      </c>
      <c r="I766" t="str">
        <f>VLOOKUP(Expenses[[#This Row],[Location]],Locations[[Location]:[BU]],2,0)</f>
        <v>Giza</v>
      </c>
    </row>
    <row r="767" spans="1:9" x14ac:dyDescent="0.25">
      <c r="A767" s="10">
        <v>42461</v>
      </c>
      <c r="B767" t="s">
        <v>1089</v>
      </c>
      <c r="C767" t="s">
        <v>1058</v>
      </c>
      <c r="D767" t="s">
        <v>1020</v>
      </c>
      <c r="E767" s="17">
        <v>1250</v>
      </c>
      <c r="F767" t="str">
        <f>VLOOKUP(Expenses[[#This Row],[Location]],Locations[[Location]:[BU]],5,0)</f>
        <v>Retail 03</v>
      </c>
      <c r="G767" t="str">
        <f>VLOOKUP(Expenses[[#This Row],[Department]],Departments[[Department]:[Code]],2,0)</f>
        <v>RTL</v>
      </c>
      <c r="H767" t="str">
        <f>VLOOKUP(Expenses[[#This Row],[Location]],Locations[[Location]:[BU]],3,0)</f>
        <v>G. Cairo</v>
      </c>
      <c r="I767" t="str">
        <f>VLOOKUP(Expenses[[#This Row],[Location]],Locations[[Location]:[BU]],2,0)</f>
        <v>Cairo</v>
      </c>
    </row>
    <row r="768" spans="1:9" x14ac:dyDescent="0.25">
      <c r="A768" s="10">
        <v>42461</v>
      </c>
      <c r="B768" t="s">
        <v>1089</v>
      </c>
      <c r="C768" t="s">
        <v>1072</v>
      </c>
      <c r="D768" t="s">
        <v>1020</v>
      </c>
      <c r="E768" s="17">
        <v>1250</v>
      </c>
      <c r="F768" t="str">
        <f>VLOOKUP(Expenses[[#This Row],[Location]],Locations[[Location]:[BU]],5,0)</f>
        <v>Retail 03</v>
      </c>
      <c r="G768" t="str">
        <f>VLOOKUP(Expenses[[#This Row],[Department]],Departments[[Department]:[Code]],2,0)</f>
        <v>RTL</v>
      </c>
      <c r="H768" t="str">
        <f>VLOOKUP(Expenses[[#This Row],[Location]],Locations[[Location]:[BU]],3,0)</f>
        <v>Alex</v>
      </c>
      <c r="I768" t="str">
        <f>VLOOKUP(Expenses[[#This Row],[Location]],Locations[[Location]:[BU]],2,0)</f>
        <v>Alex</v>
      </c>
    </row>
    <row r="769" spans="1:9" x14ac:dyDescent="0.25">
      <c r="A769" s="10">
        <v>42461</v>
      </c>
      <c r="B769" t="s">
        <v>1089</v>
      </c>
      <c r="C769" t="s">
        <v>1071</v>
      </c>
      <c r="D769" t="s">
        <v>1020</v>
      </c>
      <c r="E769" s="17">
        <v>1250</v>
      </c>
      <c r="F769" t="str">
        <f>VLOOKUP(Expenses[[#This Row],[Location]],Locations[[Location]:[BU]],5,0)</f>
        <v>Retail 03</v>
      </c>
      <c r="G769" t="str">
        <f>VLOOKUP(Expenses[[#This Row],[Department]],Departments[[Department]:[Code]],2,0)</f>
        <v>RTL</v>
      </c>
      <c r="H769" t="str">
        <f>VLOOKUP(Expenses[[#This Row],[Location]],Locations[[Location]:[BU]],3,0)</f>
        <v>G. Cairo</v>
      </c>
      <c r="I769" t="str">
        <f>VLOOKUP(Expenses[[#This Row],[Location]],Locations[[Location]:[BU]],2,0)</f>
        <v>Giza</v>
      </c>
    </row>
    <row r="770" spans="1:9" x14ac:dyDescent="0.25">
      <c r="A770" s="10">
        <v>42461</v>
      </c>
      <c r="B770" t="s">
        <v>1089</v>
      </c>
      <c r="C770" t="s">
        <v>1065</v>
      </c>
      <c r="D770" t="s">
        <v>1020</v>
      </c>
      <c r="E770" s="17">
        <v>1250</v>
      </c>
      <c r="F770" t="str">
        <f>VLOOKUP(Expenses[[#This Row],[Location]],Locations[[Location]:[BU]],5,0)</f>
        <v>Distribution</v>
      </c>
      <c r="G770" t="str">
        <f>VLOOKUP(Expenses[[#This Row],[Department]],Departments[[Department]:[Code]],2,0)</f>
        <v>RTL</v>
      </c>
      <c r="H770" t="str">
        <f>VLOOKUP(Expenses[[#This Row],[Location]],Locations[[Location]:[BU]],3,0)</f>
        <v>Delta</v>
      </c>
      <c r="I770" t="str">
        <f>VLOOKUP(Expenses[[#This Row],[Location]],Locations[[Location]:[BU]],2,0)</f>
        <v>Gharbia</v>
      </c>
    </row>
    <row r="771" spans="1:9" x14ac:dyDescent="0.25">
      <c r="A771" s="10">
        <v>42461</v>
      </c>
      <c r="B771" t="s">
        <v>1088</v>
      </c>
      <c r="C771" t="s">
        <v>1081</v>
      </c>
      <c r="D771" t="s">
        <v>1020</v>
      </c>
      <c r="E771" s="17">
        <v>663</v>
      </c>
      <c r="F771" t="str">
        <f>VLOOKUP(Expenses[[#This Row],[Location]],Locations[[Location]:[BU]],5,0)</f>
        <v>Retail 01</v>
      </c>
      <c r="G771" t="str">
        <f>VLOOKUP(Expenses[[#This Row],[Department]],Departments[[Department]:[Code]],2,0)</f>
        <v>RTL</v>
      </c>
      <c r="H771" t="str">
        <f>VLOOKUP(Expenses[[#This Row],[Location]],Locations[[Location]:[BU]],3,0)</f>
        <v>G. Cairo</v>
      </c>
      <c r="I771" t="str">
        <f>VLOOKUP(Expenses[[#This Row],[Location]],Locations[[Location]:[BU]],2,0)</f>
        <v>Giza</v>
      </c>
    </row>
    <row r="772" spans="1:9" x14ac:dyDescent="0.25">
      <c r="A772" s="10">
        <v>42461</v>
      </c>
      <c r="B772" t="s">
        <v>1088</v>
      </c>
      <c r="C772" t="s">
        <v>1079</v>
      </c>
      <c r="D772" t="s">
        <v>1020</v>
      </c>
      <c r="E772" s="17">
        <v>1110.8</v>
      </c>
      <c r="F772" t="str">
        <f>VLOOKUP(Expenses[[#This Row],[Location]],Locations[[Location]:[BU]],5,0)</f>
        <v>Retail 01</v>
      </c>
      <c r="G772" t="str">
        <f>VLOOKUP(Expenses[[#This Row],[Department]],Departments[[Department]:[Code]],2,0)</f>
        <v>RTL</v>
      </c>
      <c r="H772" t="str">
        <f>VLOOKUP(Expenses[[#This Row],[Location]],Locations[[Location]:[BU]],3,0)</f>
        <v>G. Cairo</v>
      </c>
      <c r="I772" t="str">
        <f>VLOOKUP(Expenses[[#This Row],[Location]],Locations[[Location]:[BU]],2,0)</f>
        <v>Giza</v>
      </c>
    </row>
    <row r="773" spans="1:9" x14ac:dyDescent="0.25">
      <c r="A773" s="10">
        <v>42461</v>
      </c>
      <c r="B773" t="s">
        <v>1088</v>
      </c>
      <c r="C773" t="s">
        <v>1050</v>
      </c>
      <c r="D773" t="s">
        <v>1020</v>
      </c>
      <c r="E773" s="17">
        <v>1005.1</v>
      </c>
      <c r="F773" t="str">
        <f>VLOOKUP(Expenses[[#This Row],[Location]],Locations[[Location]:[BU]],5,0)</f>
        <v>Retail 01</v>
      </c>
      <c r="G773" t="str">
        <f>VLOOKUP(Expenses[[#This Row],[Department]],Departments[[Department]:[Code]],2,0)</f>
        <v>RTL</v>
      </c>
      <c r="H773" t="str">
        <f>VLOOKUP(Expenses[[#This Row],[Location]],Locations[[Location]:[BU]],3,0)</f>
        <v>Alex</v>
      </c>
      <c r="I773" t="str">
        <f>VLOOKUP(Expenses[[#This Row],[Location]],Locations[[Location]:[BU]],2,0)</f>
        <v>Alex</v>
      </c>
    </row>
    <row r="774" spans="1:9" x14ac:dyDescent="0.25">
      <c r="A774" s="10">
        <v>42461</v>
      </c>
      <c r="B774" t="s">
        <v>1088</v>
      </c>
      <c r="C774" t="s">
        <v>1053</v>
      </c>
      <c r="D774" t="s">
        <v>1020</v>
      </c>
      <c r="E774" s="17">
        <v>1225.9000000000001</v>
      </c>
      <c r="F774" t="str">
        <f>VLOOKUP(Expenses[[#This Row],[Location]],Locations[[Location]:[BU]],5,0)</f>
        <v>Retail 01</v>
      </c>
      <c r="G774" t="str">
        <f>VLOOKUP(Expenses[[#This Row],[Department]],Departments[[Department]:[Code]],2,0)</f>
        <v>RTL</v>
      </c>
      <c r="H774" t="str">
        <f>VLOOKUP(Expenses[[#This Row],[Location]],Locations[[Location]:[BU]],3,0)</f>
        <v>G. Cairo</v>
      </c>
      <c r="I774" t="str">
        <f>VLOOKUP(Expenses[[#This Row],[Location]],Locations[[Location]:[BU]],2,0)</f>
        <v>Giza</v>
      </c>
    </row>
    <row r="775" spans="1:9" x14ac:dyDescent="0.25">
      <c r="A775" s="10">
        <v>42461</v>
      </c>
      <c r="B775" t="s">
        <v>1088</v>
      </c>
      <c r="C775" t="s">
        <v>1046</v>
      </c>
      <c r="D775" t="s">
        <v>1020</v>
      </c>
      <c r="E775" s="17">
        <v>564.9</v>
      </c>
      <c r="F775" t="str">
        <f>VLOOKUP(Expenses[[#This Row],[Location]],Locations[[Location]:[BU]],5,0)</f>
        <v>Distribution</v>
      </c>
      <c r="G775" t="str">
        <f>VLOOKUP(Expenses[[#This Row],[Department]],Departments[[Department]:[Code]],2,0)</f>
        <v>RTL</v>
      </c>
      <c r="H775" t="str">
        <f>VLOOKUP(Expenses[[#This Row],[Location]],Locations[[Location]:[BU]],3,0)</f>
        <v>G. Cairo</v>
      </c>
      <c r="I775" t="str">
        <f>VLOOKUP(Expenses[[#This Row],[Location]],Locations[[Location]:[BU]],2,0)</f>
        <v>Giza</v>
      </c>
    </row>
    <row r="776" spans="1:9" x14ac:dyDescent="0.25">
      <c r="A776" s="10">
        <v>42461</v>
      </c>
      <c r="B776" t="s">
        <v>1088</v>
      </c>
      <c r="C776" t="s">
        <v>1049</v>
      </c>
      <c r="D776" t="s">
        <v>1020</v>
      </c>
      <c r="E776" s="17">
        <v>522.9</v>
      </c>
      <c r="F776" t="str">
        <f>VLOOKUP(Expenses[[#This Row],[Location]],Locations[[Location]:[BU]],5,0)</f>
        <v>Retail 01</v>
      </c>
      <c r="G776" t="str">
        <f>VLOOKUP(Expenses[[#This Row],[Department]],Departments[[Department]:[Code]],2,0)</f>
        <v>RTL</v>
      </c>
      <c r="H776" t="str">
        <f>VLOOKUP(Expenses[[#This Row],[Location]],Locations[[Location]:[BU]],3,0)</f>
        <v>G. Cairo</v>
      </c>
      <c r="I776" t="str">
        <f>VLOOKUP(Expenses[[#This Row],[Location]],Locations[[Location]:[BU]],2,0)</f>
        <v>Cairo</v>
      </c>
    </row>
    <row r="777" spans="1:9" x14ac:dyDescent="0.25">
      <c r="A777" s="10">
        <v>42461</v>
      </c>
      <c r="B777" t="s">
        <v>1088</v>
      </c>
      <c r="C777" t="s">
        <v>1044</v>
      </c>
      <c r="D777" t="s">
        <v>1020</v>
      </c>
      <c r="E777" s="17">
        <v>1226.5</v>
      </c>
      <c r="F777" t="str">
        <f>VLOOKUP(Expenses[[#This Row],[Location]],Locations[[Location]:[BU]],5,0)</f>
        <v>Retail 01</v>
      </c>
      <c r="G777" t="str">
        <f>VLOOKUP(Expenses[[#This Row],[Department]],Departments[[Department]:[Code]],2,0)</f>
        <v>RTL</v>
      </c>
      <c r="H777" t="str">
        <f>VLOOKUP(Expenses[[#This Row],[Location]],Locations[[Location]:[BU]],3,0)</f>
        <v>G. Cairo</v>
      </c>
      <c r="I777" t="str">
        <f>VLOOKUP(Expenses[[#This Row],[Location]],Locations[[Location]:[BU]],2,0)</f>
        <v>Cairo</v>
      </c>
    </row>
    <row r="778" spans="1:9" x14ac:dyDescent="0.25">
      <c r="A778" s="10">
        <v>42461</v>
      </c>
      <c r="B778" t="s">
        <v>1088</v>
      </c>
      <c r="C778" t="s">
        <v>1064</v>
      </c>
      <c r="D778" t="s">
        <v>1020</v>
      </c>
      <c r="E778" s="17">
        <v>897.90000000000009</v>
      </c>
      <c r="F778" t="str">
        <f>VLOOKUP(Expenses[[#This Row],[Location]],Locations[[Location]:[BU]],5,0)</f>
        <v>Retail 01</v>
      </c>
      <c r="G778" t="str">
        <f>VLOOKUP(Expenses[[#This Row],[Department]],Departments[[Department]:[Code]],2,0)</f>
        <v>RTL</v>
      </c>
      <c r="H778" t="str">
        <f>VLOOKUP(Expenses[[#This Row],[Location]],Locations[[Location]:[BU]],3,0)</f>
        <v>G. Cairo</v>
      </c>
      <c r="I778" t="str">
        <f>VLOOKUP(Expenses[[#This Row],[Location]],Locations[[Location]:[BU]],2,0)</f>
        <v>Giza</v>
      </c>
    </row>
    <row r="779" spans="1:9" x14ac:dyDescent="0.25">
      <c r="A779" s="10">
        <v>42461</v>
      </c>
      <c r="B779" t="s">
        <v>1088</v>
      </c>
      <c r="C779" t="s">
        <v>1082</v>
      </c>
      <c r="D779" t="s">
        <v>1020</v>
      </c>
      <c r="E779" s="17">
        <v>862.6</v>
      </c>
      <c r="F779" t="str">
        <f>VLOOKUP(Expenses[[#This Row],[Location]],Locations[[Location]:[BU]],5,0)</f>
        <v>Retail 02</v>
      </c>
      <c r="G779" t="str">
        <f>VLOOKUP(Expenses[[#This Row],[Department]],Departments[[Department]:[Code]],2,0)</f>
        <v>RTL</v>
      </c>
      <c r="H779" t="str">
        <f>VLOOKUP(Expenses[[#This Row],[Location]],Locations[[Location]:[BU]],3,0)</f>
        <v>G. Cairo</v>
      </c>
      <c r="I779" t="str">
        <f>VLOOKUP(Expenses[[#This Row],[Location]],Locations[[Location]:[BU]],2,0)</f>
        <v>Cairo</v>
      </c>
    </row>
    <row r="780" spans="1:9" x14ac:dyDescent="0.25">
      <c r="A780" s="10">
        <v>42461</v>
      </c>
      <c r="B780" t="s">
        <v>1088</v>
      </c>
      <c r="C780" t="s">
        <v>1078</v>
      </c>
      <c r="D780" t="s">
        <v>1020</v>
      </c>
      <c r="E780" s="17">
        <v>1200.3</v>
      </c>
      <c r="F780" t="str">
        <f>VLOOKUP(Expenses[[#This Row],[Location]],Locations[[Location]:[BU]],5,0)</f>
        <v>Retail 02</v>
      </c>
      <c r="G780" t="str">
        <f>VLOOKUP(Expenses[[#This Row],[Department]],Departments[[Department]:[Code]],2,0)</f>
        <v>RTL</v>
      </c>
      <c r="H780" t="str">
        <f>VLOOKUP(Expenses[[#This Row],[Location]],Locations[[Location]:[BU]],3,0)</f>
        <v>G. Cairo</v>
      </c>
      <c r="I780" t="str">
        <f>VLOOKUP(Expenses[[#This Row],[Location]],Locations[[Location]:[BU]],2,0)</f>
        <v>Cairo</v>
      </c>
    </row>
    <row r="781" spans="1:9" x14ac:dyDescent="0.25">
      <c r="A781" s="10">
        <v>42461</v>
      </c>
      <c r="B781" t="s">
        <v>1088</v>
      </c>
      <c r="C781" t="s">
        <v>1068</v>
      </c>
      <c r="D781" t="s">
        <v>1020</v>
      </c>
      <c r="E781" s="17">
        <v>1100.1000000000001</v>
      </c>
      <c r="F781" t="str">
        <f>VLOOKUP(Expenses[[#This Row],[Location]],Locations[[Location]:[BU]],5,0)</f>
        <v>Retail 02</v>
      </c>
      <c r="G781" t="str">
        <f>VLOOKUP(Expenses[[#This Row],[Department]],Departments[[Department]:[Code]],2,0)</f>
        <v>RTL</v>
      </c>
      <c r="H781" t="str">
        <f>VLOOKUP(Expenses[[#This Row],[Location]],Locations[[Location]:[BU]],3,0)</f>
        <v>Delta</v>
      </c>
      <c r="I781" t="str">
        <f>VLOOKUP(Expenses[[#This Row],[Location]],Locations[[Location]:[BU]],2,0)</f>
        <v>Gharbia</v>
      </c>
    </row>
    <row r="782" spans="1:9" x14ac:dyDescent="0.25">
      <c r="A782" s="10">
        <v>42461</v>
      </c>
      <c r="B782" t="s">
        <v>1088</v>
      </c>
      <c r="C782" t="s">
        <v>1060</v>
      </c>
      <c r="D782" t="s">
        <v>1020</v>
      </c>
      <c r="E782" s="17">
        <v>597</v>
      </c>
      <c r="F782" t="str">
        <f>VLOOKUP(Expenses[[#This Row],[Location]],Locations[[Location]:[BU]],5,0)</f>
        <v>Retail 02</v>
      </c>
      <c r="G782" t="str">
        <f>VLOOKUP(Expenses[[#This Row],[Department]],Departments[[Department]:[Code]],2,0)</f>
        <v>RTL</v>
      </c>
      <c r="H782" t="str">
        <f>VLOOKUP(Expenses[[#This Row],[Location]],Locations[[Location]:[BU]],3,0)</f>
        <v>Alex</v>
      </c>
      <c r="I782" t="str">
        <f>VLOOKUP(Expenses[[#This Row],[Location]],Locations[[Location]:[BU]],2,0)</f>
        <v>Alex</v>
      </c>
    </row>
    <row r="783" spans="1:9" x14ac:dyDescent="0.25">
      <c r="A783" s="10">
        <v>42461</v>
      </c>
      <c r="B783" t="s">
        <v>1088</v>
      </c>
      <c r="C783" t="s">
        <v>1076</v>
      </c>
      <c r="D783" t="s">
        <v>1020</v>
      </c>
      <c r="E783" s="17">
        <v>753.40000000000009</v>
      </c>
      <c r="F783" t="str">
        <f>VLOOKUP(Expenses[[#This Row],[Location]],Locations[[Location]:[BU]],5,0)</f>
        <v>Retail 02</v>
      </c>
      <c r="G783" t="str">
        <f>VLOOKUP(Expenses[[#This Row],[Department]],Departments[[Department]:[Code]],2,0)</f>
        <v>RTL</v>
      </c>
      <c r="H783" t="str">
        <f>VLOOKUP(Expenses[[#This Row],[Location]],Locations[[Location]:[BU]],3,0)</f>
        <v>G. Cairo</v>
      </c>
      <c r="I783" t="str">
        <f>VLOOKUP(Expenses[[#This Row],[Location]],Locations[[Location]:[BU]],2,0)</f>
        <v>Cairo</v>
      </c>
    </row>
    <row r="784" spans="1:9" x14ac:dyDescent="0.25">
      <c r="A784" s="10">
        <v>42461</v>
      </c>
      <c r="B784" t="s">
        <v>1088</v>
      </c>
      <c r="C784" t="s">
        <v>1067</v>
      </c>
      <c r="D784" t="s">
        <v>1020</v>
      </c>
      <c r="E784" s="17">
        <v>957.90000000000009</v>
      </c>
      <c r="F784" t="str">
        <f>VLOOKUP(Expenses[[#This Row],[Location]],Locations[[Location]:[BU]],5,0)</f>
        <v>Retail 02</v>
      </c>
      <c r="G784" t="str">
        <f>VLOOKUP(Expenses[[#This Row],[Department]],Departments[[Department]:[Code]],2,0)</f>
        <v>RTL</v>
      </c>
      <c r="H784" t="str">
        <f>VLOOKUP(Expenses[[#This Row],[Location]],Locations[[Location]:[BU]],3,0)</f>
        <v>Alex</v>
      </c>
      <c r="I784" t="str">
        <f>VLOOKUP(Expenses[[#This Row],[Location]],Locations[[Location]:[BU]],2,0)</f>
        <v>Alex</v>
      </c>
    </row>
    <row r="785" spans="1:9" x14ac:dyDescent="0.25">
      <c r="A785" s="10">
        <v>42461</v>
      </c>
      <c r="B785" t="s">
        <v>1088</v>
      </c>
      <c r="C785" t="s">
        <v>1052</v>
      </c>
      <c r="D785" t="s">
        <v>1020</v>
      </c>
      <c r="E785" s="17">
        <v>781</v>
      </c>
      <c r="F785" t="str">
        <f>VLOOKUP(Expenses[[#This Row],[Location]],Locations[[Location]:[BU]],5,0)</f>
        <v>Distribution</v>
      </c>
      <c r="G785" t="str">
        <f>VLOOKUP(Expenses[[#This Row],[Department]],Departments[[Department]:[Code]],2,0)</f>
        <v>RTL</v>
      </c>
      <c r="H785" t="str">
        <f>VLOOKUP(Expenses[[#This Row],[Location]],Locations[[Location]:[BU]],3,0)</f>
        <v>Alex</v>
      </c>
      <c r="I785" t="str">
        <f>VLOOKUP(Expenses[[#This Row],[Location]],Locations[[Location]:[BU]],2,0)</f>
        <v>Alex</v>
      </c>
    </row>
    <row r="786" spans="1:9" x14ac:dyDescent="0.25">
      <c r="A786" s="10">
        <v>42461</v>
      </c>
      <c r="B786" t="s">
        <v>1088</v>
      </c>
      <c r="C786" t="s">
        <v>1084</v>
      </c>
      <c r="D786" t="s">
        <v>1020</v>
      </c>
      <c r="E786" s="17">
        <v>755.7</v>
      </c>
      <c r="F786" t="str">
        <f>VLOOKUP(Expenses[[#This Row],[Location]],Locations[[Location]:[BU]],5,0)</f>
        <v>Retail 03</v>
      </c>
      <c r="G786" t="str">
        <f>VLOOKUP(Expenses[[#This Row],[Department]],Departments[[Department]:[Code]],2,0)</f>
        <v>RTL</v>
      </c>
      <c r="H786" t="str">
        <f>VLOOKUP(Expenses[[#This Row],[Location]],Locations[[Location]:[BU]],3,0)</f>
        <v>G. Cairo</v>
      </c>
      <c r="I786" t="str">
        <f>VLOOKUP(Expenses[[#This Row],[Location]],Locations[[Location]:[BU]],2,0)</f>
        <v>Cairo</v>
      </c>
    </row>
    <row r="787" spans="1:9" x14ac:dyDescent="0.25">
      <c r="A787" s="10">
        <v>42461</v>
      </c>
      <c r="B787" t="s">
        <v>1088</v>
      </c>
      <c r="C787" t="s">
        <v>1075</v>
      </c>
      <c r="D787" t="s">
        <v>1020</v>
      </c>
      <c r="E787" s="17">
        <v>1099.8</v>
      </c>
      <c r="F787" t="str">
        <f>VLOOKUP(Expenses[[#This Row],[Location]],Locations[[Location]:[BU]],5,0)</f>
        <v>Distribution</v>
      </c>
      <c r="G787" t="str">
        <f>VLOOKUP(Expenses[[#This Row],[Department]],Departments[[Department]:[Code]],2,0)</f>
        <v>RTL</v>
      </c>
      <c r="H787" t="str">
        <f>VLOOKUP(Expenses[[#This Row],[Location]],Locations[[Location]:[BU]],3,0)</f>
        <v>U. Egypt</v>
      </c>
      <c r="I787" t="str">
        <f>VLOOKUP(Expenses[[#This Row],[Location]],Locations[[Location]:[BU]],2,0)</f>
        <v>Assuit</v>
      </c>
    </row>
    <row r="788" spans="1:9" x14ac:dyDescent="0.25">
      <c r="A788" s="10">
        <v>42461</v>
      </c>
      <c r="B788" t="s">
        <v>1088</v>
      </c>
      <c r="C788" t="s">
        <v>1080</v>
      </c>
      <c r="D788" t="s">
        <v>1020</v>
      </c>
      <c r="E788" s="17">
        <v>691.7</v>
      </c>
      <c r="F788" t="str">
        <f>VLOOKUP(Expenses[[#This Row],[Location]],Locations[[Location]:[BU]],5,0)</f>
        <v>Distribution</v>
      </c>
      <c r="G788" t="str">
        <f>VLOOKUP(Expenses[[#This Row],[Department]],Departments[[Department]:[Code]],2,0)</f>
        <v>RTL</v>
      </c>
      <c r="H788" t="str">
        <f>VLOOKUP(Expenses[[#This Row],[Location]],Locations[[Location]:[BU]],3,0)</f>
        <v>G. Cairo</v>
      </c>
      <c r="I788" t="str">
        <f>VLOOKUP(Expenses[[#This Row],[Location]],Locations[[Location]:[BU]],2,0)</f>
        <v>Giza</v>
      </c>
    </row>
    <row r="789" spans="1:9" x14ac:dyDescent="0.25">
      <c r="A789" s="10">
        <v>42461</v>
      </c>
      <c r="B789" t="s">
        <v>1088</v>
      </c>
      <c r="C789" t="s">
        <v>1070</v>
      </c>
      <c r="D789" t="s">
        <v>1020</v>
      </c>
      <c r="E789" s="17">
        <v>893.5</v>
      </c>
      <c r="F789" t="str">
        <f>VLOOKUP(Expenses[[#This Row],[Location]],Locations[[Location]:[BU]],5,0)</f>
        <v>Retail 03</v>
      </c>
      <c r="G789" t="str">
        <f>VLOOKUP(Expenses[[#This Row],[Department]],Departments[[Department]:[Code]],2,0)</f>
        <v>RTL</v>
      </c>
      <c r="H789" t="str">
        <f>VLOOKUP(Expenses[[#This Row],[Location]],Locations[[Location]:[BU]],3,0)</f>
        <v>Alex</v>
      </c>
      <c r="I789" t="str">
        <f>VLOOKUP(Expenses[[#This Row],[Location]],Locations[[Location]:[BU]],2,0)</f>
        <v>Marasa Matrouh</v>
      </c>
    </row>
    <row r="790" spans="1:9" x14ac:dyDescent="0.25">
      <c r="A790" s="10">
        <v>42461</v>
      </c>
      <c r="B790" t="s">
        <v>1088</v>
      </c>
      <c r="C790" t="s">
        <v>1047</v>
      </c>
      <c r="D790" t="s">
        <v>1020</v>
      </c>
      <c r="E790" s="17">
        <v>531.6</v>
      </c>
      <c r="F790" t="str">
        <f>VLOOKUP(Expenses[[#This Row],[Location]],Locations[[Location]:[BU]],5,0)</f>
        <v>Retail 03</v>
      </c>
      <c r="G790" t="str">
        <f>VLOOKUP(Expenses[[#This Row],[Department]],Departments[[Department]:[Code]],2,0)</f>
        <v>RTL</v>
      </c>
      <c r="H790" t="str">
        <f>VLOOKUP(Expenses[[#This Row],[Location]],Locations[[Location]:[BU]],3,0)</f>
        <v>G. Cairo</v>
      </c>
      <c r="I790" t="str">
        <f>VLOOKUP(Expenses[[#This Row],[Location]],Locations[[Location]:[BU]],2,0)</f>
        <v>Giza</v>
      </c>
    </row>
    <row r="791" spans="1:9" x14ac:dyDescent="0.25">
      <c r="A791" s="10">
        <v>42461</v>
      </c>
      <c r="B791" t="s">
        <v>1088</v>
      </c>
      <c r="C791" t="s">
        <v>1058</v>
      </c>
      <c r="D791" t="s">
        <v>1020</v>
      </c>
      <c r="E791" s="17">
        <v>1138.6000000000001</v>
      </c>
      <c r="F791" t="str">
        <f>VLOOKUP(Expenses[[#This Row],[Location]],Locations[[Location]:[BU]],5,0)</f>
        <v>Retail 03</v>
      </c>
      <c r="G791" t="str">
        <f>VLOOKUP(Expenses[[#This Row],[Department]],Departments[[Department]:[Code]],2,0)</f>
        <v>RTL</v>
      </c>
      <c r="H791" t="str">
        <f>VLOOKUP(Expenses[[#This Row],[Location]],Locations[[Location]:[BU]],3,0)</f>
        <v>G. Cairo</v>
      </c>
      <c r="I791" t="str">
        <f>VLOOKUP(Expenses[[#This Row],[Location]],Locations[[Location]:[BU]],2,0)</f>
        <v>Cairo</v>
      </c>
    </row>
    <row r="792" spans="1:9" x14ac:dyDescent="0.25">
      <c r="A792" s="10">
        <v>42461</v>
      </c>
      <c r="B792" t="s">
        <v>1088</v>
      </c>
      <c r="C792" t="s">
        <v>1072</v>
      </c>
      <c r="D792" t="s">
        <v>1020</v>
      </c>
      <c r="E792" s="17">
        <v>1167.1000000000001</v>
      </c>
      <c r="F792" t="str">
        <f>VLOOKUP(Expenses[[#This Row],[Location]],Locations[[Location]:[BU]],5,0)</f>
        <v>Retail 03</v>
      </c>
      <c r="G792" t="str">
        <f>VLOOKUP(Expenses[[#This Row],[Department]],Departments[[Department]:[Code]],2,0)</f>
        <v>RTL</v>
      </c>
      <c r="H792" t="str">
        <f>VLOOKUP(Expenses[[#This Row],[Location]],Locations[[Location]:[BU]],3,0)</f>
        <v>Alex</v>
      </c>
      <c r="I792" t="str">
        <f>VLOOKUP(Expenses[[#This Row],[Location]],Locations[[Location]:[BU]],2,0)</f>
        <v>Alex</v>
      </c>
    </row>
    <row r="793" spans="1:9" x14ac:dyDescent="0.25">
      <c r="A793" s="10">
        <v>42461</v>
      </c>
      <c r="B793" t="s">
        <v>1088</v>
      </c>
      <c r="C793" t="s">
        <v>1071</v>
      </c>
      <c r="D793" t="s">
        <v>1020</v>
      </c>
      <c r="E793" s="17">
        <v>597.1</v>
      </c>
      <c r="F793" t="str">
        <f>VLOOKUP(Expenses[[#This Row],[Location]],Locations[[Location]:[BU]],5,0)</f>
        <v>Retail 03</v>
      </c>
      <c r="G793" t="str">
        <f>VLOOKUP(Expenses[[#This Row],[Department]],Departments[[Department]:[Code]],2,0)</f>
        <v>RTL</v>
      </c>
      <c r="H793" t="str">
        <f>VLOOKUP(Expenses[[#This Row],[Location]],Locations[[Location]:[BU]],3,0)</f>
        <v>G. Cairo</v>
      </c>
      <c r="I793" t="str">
        <f>VLOOKUP(Expenses[[#This Row],[Location]],Locations[[Location]:[BU]],2,0)</f>
        <v>Giza</v>
      </c>
    </row>
    <row r="794" spans="1:9" x14ac:dyDescent="0.25">
      <c r="A794" s="10">
        <v>42461</v>
      </c>
      <c r="B794" t="s">
        <v>1088</v>
      </c>
      <c r="C794" t="s">
        <v>1065</v>
      </c>
      <c r="D794" t="s">
        <v>1020</v>
      </c>
      <c r="E794" s="17">
        <v>575.80000000000007</v>
      </c>
      <c r="F794" t="str">
        <f>VLOOKUP(Expenses[[#This Row],[Location]],Locations[[Location]:[BU]],5,0)</f>
        <v>Distribution</v>
      </c>
      <c r="G794" t="str">
        <f>VLOOKUP(Expenses[[#This Row],[Department]],Departments[[Department]:[Code]],2,0)</f>
        <v>RTL</v>
      </c>
      <c r="H794" t="str">
        <f>VLOOKUP(Expenses[[#This Row],[Location]],Locations[[Location]:[BU]],3,0)</f>
        <v>Delta</v>
      </c>
      <c r="I794" t="str">
        <f>VLOOKUP(Expenses[[#This Row],[Location]],Locations[[Location]:[BU]],2,0)</f>
        <v>Gharbia</v>
      </c>
    </row>
    <row r="795" spans="1:9" x14ac:dyDescent="0.25">
      <c r="A795" s="10">
        <v>42461</v>
      </c>
      <c r="B795" t="s">
        <v>1087</v>
      </c>
      <c r="C795" t="s">
        <v>1014</v>
      </c>
      <c r="D795" t="s">
        <v>1013</v>
      </c>
      <c r="E795" s="17">
        <v>5243</v>
      </c>
      <c r="F795" t="str">
        <f>VLOOKUP(Expenses[[#This Row],[Location]],Locations[[Location]:[BU]],5,0)</f>
        <v>HQ</v>
      </c>
      <c r="G795" t="str">
        <f>VLOOKUP(Expenses[[#This Row],[Department]],Departments[[Department]:[Code]],2,0)</f>
        <v>FIN</v>
      </c>
      <c r="H795" t="str">
        <f>VLOOKUP(Expenses[[#This Row],[Location]],Locations[[Location]:[BU]],3,0)</f>
        <v>G. Cairo</v>
      </c>
      <c r="I795" t="str">
        <f>VLOOKUP(Expenses[[#This Row],[Location]],Locations[[Location]:[BU]],2,0)</f>
        <v>Cairo</v>
      </c>
    </row>
    <row r="796" spans="1:9" x14ac:dyDescent="0.25">
      <c r="A796" s="10">
        <v>42461</v>
      </c>
      <c r="B796" t="s">
        <v>1087</v>
      </c>
      <c r="C796" t="s">
        <v>1083</v>
      </c>
      <c r="D796" t="s">
        <v>1025</v>
      </c>
      <c r="E796" s="17">
        <v>2856.6000000000004</v>
      </c>
      <c r="F796" t="str">
        <f>VLOOKUP(Expenses[[#This Row],[Location]],Locations[[Location]:[BU]],5,0)</f>
        <v>Distribution</v>
      </c>
      <c r="G796" t="str">
        <f>VLOOKUP(Expenses[[#This Row],[Department]],Departments[[Department]:[Code]],2,0)</f>
        <v>SLS</v>
      </c>
      <c r="H796" t="str">
        <f>VLOOKUP(Expenses[[#This Row],[Location]],Locations[[Location]:[BU]],3,0)</f>
        <v>G. Cairo</v>
      </c>
      <c r="I796" t="str">
        <f>VLOOKUP(Expenses[[#This Row],[Location]],Locations[[Location]:[BU]],2,0)</f>
        <v>Cairo</v>
      </c>
    </row>
    <row r="797" spans="1:9" x14ac:dyDescent="0.25">
      <c r="A797" s="10">
        <v>42461</v>
      </c>
      <c r="B797" t="s">
        <v>1087</v>
      </c>
      <c r="C797" t="s">
        <v>1077</v>
      </c>
      <c r="D797" t="s">
        <v>1025</v>
      </c>
      <c r="E797" s="17">
        <v>2599</v>
      </c>
      <c r="F797" t="str">
        <f>VLOOKUP(Expenses[[#This Row],[Location]],Locations[[Location]:[BU]],5,0)</f>
        <v>Distribution</v>
      </c>
      <c r="G797" t="str">
        <f>VLOOKUP(Expenses[[#This Row],[Department]],Departments[[Department]:[Code]],2,0)</f>
        <v>SLS</v>
      </c>
      <c r="H797" t="str">
        <f>VLOOKUP(Expenses[[#This Row],[Location]],Locations[[Location]:[BU]],3,0)</f>
        <v>G. Cairo</v>
      </c>
      <c r="I797" t="str">
        <f>VLOOKUP(Expenses[[#This Row],[Location]],Locations[[Location]:[BU]],2,0)</f>
        <v>Giza</v>
      </c>
    </row>
    <row r="798" spans="1:9" x14ac:dyDescent="0.25">
      <c r="A798" s="10">
        <v>42461</v>
      </c>
      <c r="B798" t="s">
        <v>1087</v>
      </c>
      <c r="C798" t="s">
        <v>1069</v>
      </c>
      <c r="D798" t="s">
        <v>1025</v>
      </c>
      <c r="E798" s="17">
        <v>1417</v>
      </c>
      <c r="F798" t="str">
        <f>VLOOKUP(Expenses[[#This Row],[Location]],Locations[[Location]:[BU]],5,0)</f>
        <v>Distribution</v>
      </c>
      <c r="G798" t="str">
        <f>VLOOKUP(Expenses[[#This Row],[Department]],Departments[[Department]:[Code]],2,0)</f>
        <v>SLS</v>
      </c>
      <c r="H798" t="str">
        <f>VLOOKUP(Expenses[[#This Row],[Location]],Locations[[Location]:[BU]],3,0)</f>
        <v>U. Egypt</v>
      </c>
      <c r="I798" t="str">
        <f>VLOOKUP(Expenses[[#This Row],[Location]],Locations[[Location]:[BU]],2,0)</f>
        <v>Luxor</v>
      </c>
    </row>
    <row r="799" spans="1:9" x14ac:dyDescent="0.25">
      <c r="A799" s="10">
        <v>42461</v>
      </c>
      <c r="B799" t="s">
        <v>1087</v>
      </c>
      <c r="C799" t="s">
        <v>1054</v>
      </c>
      <c r="D799" t="s">
        <v>1025</v>
      </c>
      <c r="E799" s="17">
        <v>2764.6000000000004</v>
      </c>
      <c r="F799" t="str">
        <f>VLOOKUP(Expenses[[#This Row],[Location]],Locations[[Location]:[BU]],5,0)</f>
        <v>Distribution</v>
      </c>
      <c r="G799" t="str">
        <f>VLOOKUP(Expenses[[#This Row],[Department]],Departments[[Department]:[Code]],2,0)</f>
        <v>SLS</v>
      </c>
      <c r="H799" t="str">
        <f>VLOOKUP(Expenses[[#This Row],[Location]],Locations[[Location]:[BU]],3,0)</f>
        <v>Delta</v>
      </c>
      <c r="I799" t="str">
        <f>VLOOKUP(Expenses[[#This Row],[Location]],Locations[[Location]:[BU]],2,0)</f>
        <v>Dakahlia</v>
      </c>
    </row>
    <row r="800" spans="1:9" x14ac:dyDescent="0.25">
      <c r="A800" s="10">
        <v>42461</v>
      </c>
      <c r="B800" t="s">
        <v>1087</v>
      </c>
      <c r="C800" t="s">
        <v>1062</v>
      </c>
      <c r="D800" t="s">
        <v>1025</v>
      </c>
      <c r="E800" s="17">
        <v>2132.4</v>
      </c>
      <c r="F800" t="str">
        <f>VLOOKUP(Expenses[[#This Row],[Location]],Locations[[Location]:[BU]],5,0)</f>
        <v>Distribution</v>
      </c>
      <c r="G800" t="str">
        <f>VLOOKUP(Expenses[[#This Row],[Department]],Departments[[Department]:[Code]],2,0)</f>
        <v>SLS</v>
      </c>
      <c r="H800" t="str">
        <f>VLOOKUP(Expenses[[#This Row],[Location]],Locations[[Location]:[BU]],3,0)</f>
        <v>U. Egypt</v>
      </c>
      <c r="I800" t="str">
        <f>VLOOKUP(Expenses[[#This Row],[Location]],Locations[[Location]:[BU]],2,0)</f>
        <v>Menia</v>
      </c>
    </row>
    <row r="801" spans="1:9" x14ac:dyDescent="0.25">
      <c r="A801" s="10">
        <v>42461</v>
      </c>
      <c r="B801" t="s">
        <v>1087</v>
      </c>
      <c r="C801" t="s">
        <v>1059</v>
      </c>
      <c r="D801" t="s">
        <v>1025</v>
      </c>
      <c r="E801" s="17">
        <v>2647.2000000000003</v>
      </c>
      <c r="F801" t="str">
        <f>VLOOKUP(Expenses[[#This Row],[Location]],Locations[[Location]:[BU]],5,0)</f>
        <v>Distribution</v>
      </c>
      <c r="G801" t="str">
        <f>VLOOKUP(Expenses[[#This Row],[Department]],Departments[[Department]:[Code]],2,0)</f>
        <v>SLS</v>
      </c>
      <c r="H801" t="str">
        <f>VLOOKUP(Expenses[[#This Row],[Location]],Locations[[Location]:[BU]],3,0)</f>
        <v>G. Cairo</v>
      </c>
      <c r="I801" t="str">
        <f>VLOOKUP(Expenses[[#This Row],[Location]],Locations[[Location]:[BU]],2,0)</f>
        <v>Cairo</v>
      </c>
    </row>
    <row r="802" spans="1:9" x14ac:dyDescent="0.25">
      <c r="A802" s="10">
        <v>42461</v>
      </c>
      <c r="B802" t="s">
        <v>1087</v>
      </c>
      <c r="C802" t="s">
        <v>1073</v>
      </c>
      <c r="D802" t="s">
        <v>1025</v>
      </c>
      <c r="E802" s="17">
        <v>1260.6000000000001</v>
      </c>
      <c r="F802" t="str">
        <f>VLOOKUP(Expenses[[#This Row],[Location]],Locations[[Location]:[BU]],5,0)</f>
        <v>Distribution</v>
      </c>
      <c r="G802" t="str">
        <f>VLOOKUP(Expenses[[#This Row],[Department]],Departments[[Department]:[Code]],2,0)</f>
        <v>SLS</v>
      </c>
      <c r="H802" t="str">
        <f>VLOOKUP(Expenses[[#This Row],[Location]],Locations[[Location]:[BU]],3,0)</f>
        <v>Delta</v>
      </c>
      <c r="I802" t="str">
        <f>VLOOKUP(Expenses[[#This Row],[Location]],Locations[[Location]:[BU]],2,0)</f>
        <v>Sharkia</v>
      </c>
    </row>
    <row r="803" spans="1:9" x14ac:dyDescent="0.25">
      <c r="A803" s="10">
        <v>42461</v>
      </c>
      <c r="B803" t="s">
        <v>1087</v>
      </c>
      <c r="C803" t="s">
        <v>1081</v>
      </c>
      <c r="D803" t="s">
        <v>1020</v>
      </c>
      <c r="E803" s="17">
        <v>2028.6000000000001</v>
      </c>
      <c r="F803" t="str">
        <f>VLOOKUP(Expenses[[#This Row],[Location]],Locations[[Location]:[BU]],5,0)</f>
        <v>Retail 01</v>
      </c>
      <c r="G803" t="str">
        <f>VLOOKUP(Expenses[[#This Row],[Department]],Departments[[Department]:[Code]],2,0)</f>
        <v>RTL</v>
      </c>
      <c r="H803" t="str">
        <f>VLOOKUP(Expenses[[#This Row],[Location]],Locations[[Location]:[BU]],3,0)</f>
        <v>G. Cairo</v>
      </c>
      <c r="I803" t="str">
        <f>VLOOKUP(Expenses[[#This Row],[Location]],Locations[[Location]:[BU]],2,0)</f>
        <v>Giza</v>
      </c>
    </row>
    <row r="804" spans="1:9" x14ac:dyDescent="0.25">
      <c r="A804" s="10">
        <v>42461</v>
      </c>
      <c r="B804" t="s">
        <v>1087</v>
      </c>
      <c r="C804" t="s">
        <v>1079</v>
      </c>
      <c r="D804" t="s">
        <v>1020</v>
      </c>
      <c r="E804" s="17">
        <v>1991.2</v>
      </c>
      <c r="F804" t="str">
        <f>VLOOKUP(Expenses[[#This Row],[Location]],Locations[[Location]:[BU]],5,0)</f>
        <v>Retail 01</v>
      </c>
      <c r="G804" t="str">
        <f>VLOOKUP(Expenses[[#This Row],[Department]],Departments[[Department]:[Code]],2,0)</f>
        <v>RTL</v>
      </c>
      <c r="H804" t="str">
        <f>VLOOKUP(Expenses[[#This Row],[Location]],Locations[[Location]:[BU]],3,0)</f>
        <v>G. Cairo</v>
      </c>
      <c r="I804" t="str">
        <f>VLOOKUP(Expenses[[#This Row],[Location]],Locations[[Location]:[BU]],2,0)</f>
        <v>Giza</v>
      </c>
    </row>
    <row r="805" spans="1:9" x14ac:dyDescent="0.25">
      <c r="A805" s="10">
        <v>42461</v>
      </c>
      <c r="B805" t="s">
        <v>1087</v>
      </c>
      <c r="C805" t="s">
        <v>1050</v>
      </c>
      <c r="D805" t="s">
        <v>1020</v>
      </c>
      <c r="E805" s="17">
        <v>2013.8000000000002</v>
      </c>
      <c r="F805" t="str">
        <f>VLOOKUP(Expenses[[#This Row],[Location]],Locations[[Location]:[BU]],5,0)</f>
        <v>Retail 01</v>
      </c>
      <c r="G805" t="str">
        <f>VLOOKUP(Expenses[[#This Row],[Department]],Departments[[Department]:[Code]],2,0)</f>
        <v>RTL</v>
      </c>
      <c r="H805" t="str">
        <f>VLOOKUP(Expenses[[#This Row],[Location]],Locations[[Location]:[BU]],3,0)</f>
        <v>Alex</v>
      </c>
      <c r="I805" t="str">
        <f>VLOOKUP(Expenses[[#This Row],[Location]],Locations[[Location]:[BU]],2,0)</f>
        <v>Alex</v>
      </c>
    </row>
    <row r="806" spans="1:9" x14ac:dyDescent="0.25">
      <c r="A806" s="10">
        <v>42461</v>
      </c>
      <c r="B806" t="s">
        <v>1087</v>
      </c>
      <c r="C806" t="s">
        <v>1053</v>
      </c>
      <c r="D806" t="s">
        <v>1020</v>
      </c>
      <c r="E806" s="17">
        <v>2445.6</v>
      </c>
      <c r="F806" t="str">
        <f>VLOOKUP(Expenses[[#This Row],[Location]],Locations[[Location]:[BU]],5,0)</f>
        <v>Retail 01</v>
      </c>
      <c r="G806" t="str">
        <f>VLOOKUP(Expenses[[#This Row],[Department]],Departments[[Department]:[Code]],2,0)</f>
        <v>RTL</v>
      </c>
      <c r="H806" t="str">
        <f>VLOOKUP(Expenses[[#This Row],[Location]],Locations[[Location]:[BU]],3,0)</f>
        <v>G. Cairo</v>
      </c>
      <c r="I806" t="str">
        <f>VLOOKUP(Expenses[[#This Row],[Location]],Locations[[Location]:[BU]],2,0)</f>
        <v>Giza</v>
      </c>
    </row>
    <row r="807" spans="1:9" x14ac:dyDescent="0.25">
      <c r="A807" s="10">
        <v>42461</v>
      </c>
      <c r="B807" t="s">
        <v>1087</v>
      </c>
      <c r="C807" t="s">
        <v>1046</v>
      </c>
      <c r="D807" t="s">
        <v>1020</v>
      </c>
      <c r="E807" s="17">
        <v>1694.6000000000001</v>
      </c>
      <c r="F807" t="str">
        <f>VLOOKUP(Expenses[[#This Row],[Location]],Locations[[Location]:[BU]],5,0)</f>
        <v>Distribution</v>
      </c>
      <c r="G807" t="str">
        <f>VLOOKUP(Expenses[[#This Row],[Department]],Departments[[Department]:[Code]],2,0)</f>
        <v>RTL</v>
      </c>
      <c r="H807" t="str">
        <f>VLOOKUP(Expenses[[#This Row],[Location]],Locations[[Location]:[BU]],3,0)</f>
        <v>G. Cairo</v>
      </c>
      <c r="I807" t="str">
        <f>VLOOKUP(Expenses[[#This Row],[Location]],Locations[[Location]:[BU]],2,0)</f>
        <v>Giza</v>
      </c>
    </row>
    <row r="808" spans="1:9" x14ac:dyDescent="0.25">
      <c r="A808" s="10">
        <v>42461</v>
      </c>
      <c r="B808" t="s">
        <v>1087</v>
      </c>
      <c r="C808" t="s">
        <v>1049</v>
      </c>
      <c r="D808" t="s">
        <v>1020</v>
      </c>
      <c r="E808" s="17">
        <v>2259.4</v>
      </c>
      <c r="F808" t="str">
        <f>VLOOKUP(Expenses[[#This Row],[Location]],Locations[[Location]:[BU]],5,0)</f>
        <v>Retail 01</v>
      </c>
      <c r="G808" t="str">
        <f>VLOOKUP(Expenses[[#This Row],[Department]],Departments[[Department]:[Code]],2,0)</f>
        <v>RTL</v>
      </c>
      <c r="H808" t="str">
        <f>VLOOKUP(Expenses[[#This Row],[Location]],Locations[[Location]:[BU]],3,0)</f>
        <v>G. Cairo</v>
      </c>
      <c r="I808" t="str">
        <f>VLOOKUP(Expenses[[#This Row],[Location]],Locations[[Location]:[BU]],2,0)</f>
        <v>Cairo</v>
      </c>
    </row>
    <row r="809" spans="1:9" x14ac:dyDescent="0.25">
      <c r="A809" s="10">
        <v>42461</v>
      </c>
      <c r="B809" t="s">
        <v>1087</v>
      </c>
      <c r="C809" t="s">
        <v>1044</v>
      </c>
      <c r="D809" t="s">
        <v>1020</v>
      </c>
      <c r="E809" s="17">
        <v>1471</v>
      </c>
      <c r="F809" t="str">
        <f>VLOOKUP(Expenses[[#This Row],[Location]],Locations[[Location]:[BU]],5,0)</f>
        <v>Retail 01</v>
      </c>
      <c r="G809" t="str">
        <f>VLOOKUP(Expenses[[#This Row],[Department]],Departments[[Department]:[Code]],2,0)</f>
        <v>RTL</v>
      </c>
      <c r="H809" t="str">
        <f>VLOOKUP(Expenses[[#This Row],[Location]],Locations[[Location]:[BU]],3,0)</f>
        <v>G. Cairo</v>
      </c>
      <c r="I809" t="str">
        <f>VLOOKUP(Expenses[[#This Row],[Location]],Locations[[Location]:[BU]],2,0)</f>
        <v>Cairo</v>
      </c>
    </row>
    <row r="810" spans="1:9" x14ac:dyDescent="0.25">
      <c r="A810" s="10">
        <v>42461</v>
      </c>
      <c r="B810" t="s">
        <v>1087</v>
      </c>
      <c r="C810" t="s">
        <v>1064</v>
      </c>
      <c r="D810" t="s">
        <v>1020</v>
      </c>
      <c r="E810" s="17">
        <v>2125.4</v>
      </c>
      <c r="F810" t="str">
        <f>VLOOKUP(Expenses[[#This Row],[Location]],Locations[[Location]:[BU]],5,0)</f>
        <v>Retail 01</v>
      </c>
      <c r="G810" t="str">
        <f>VLOOKUP(Expenses[[#This Row],[Department]],Departments[[Department]:[Code]],2,0)</f>
        <v>RTL</v>
      </c>
      <c r="H810" t="str">
        <f>VLOOKUP(Expenses[[#This Row],[Location]],Locations[[Location]:[BU]],3,0)</f>
        <v>G. Cairo</v>
      </c>
      <c r="I810" t="str">
        <f>VLOOKUP(Expenses[[#This Row],[Location]],Locations[[Location]:[BU]],2,0)</f>
        <v>Giza</v>
      </c>
    </row>
    <row r="811" spans="1:9" x14ac:dyDescent="0.25">
      <c r="A811" s="10">
        <v>42461</v>
      </c>
      <c r="B811" t="s">
        <v>1087</v>
      </c>
      <c r="C811" t="s">
        <v>1082</v>
      </c>
      <c r="D811" t="s">
        <v>1020</v>
      </c>
      <c r="E811" s="17">
        <v>1686.6000000000001</v>
      </c>
      <c r="F811" t="str">
        <f>VLOOKUP(Expenses[[#This Row],[Location]],Locations[[Location]:[BU]],5,0)</f>
        <v>Retail 02</v>
      </c>
      <c r="G811" t="str">
        <f>VLOOKUP(Expenses[[#This Row],[Department]],Departments[[Department]:[Code]],2,0)</f>
        <v>RTL</v>
      </c>
      <c r="H811" t="str">
        <f>VLOOKUP(Expenses[[#This Row],[Location]],Locations[[Location]:[BU]],3,0)</f>
        <v>G. Cairo</v>
      </c>
      <c r="I811" t="str">
        <f>VLOOKUP(Expenses[[#This Row],[Location]],Locations[[Location]:[BU]],2,0)</f>
        <v>Cairo</v>
      </c>
    </row>
    <row r="812" spans="1:9" x14ac:dyDescent="0.25">
      <c r="A812" s="10">
        <v>42461</v>
      </c>
      <c r="B812" t="s">
        <v>1087</v>
      </c>
      <c r="C812" t="s">
        <v>1078</v>
      </c>
      <c r="D812" t="s">
        <v>1020</v>
      </c>
      <c r="E812" s="17">
        <v>1180.8</v>
      </c>
      <c r="F812" t="str">
        <f>VLOOKUP(Expenses[[#This Row],[Location]],Locations[[Location]:[BU]],5,0)</f>
        <v>Retail 02</v>
      </c>
      <c r="G812" t="str">
        <f>VLOOKUP(Expenses[[#This Row],[Department]],Departments[[Department]:[Code]],2,0)</f>
        <v>RTL</v>
      </c>
      <c r="H812" t="str">
        <f>VLOOKUP(Expenses[[#This Row],[Location]],Locations[[Location]:[BU]],3,0)</f>
        <v>G. Cairo</v>
      </c>
      <c r="I812" t="str">
        <f>VLOOKUP(Expenses[[#This Row],[Location]],Locations[[Location]:[BU]],2,0)</f>
        <v>Cairo</v>
      </c>
    </row>
    <row r="813" spans="1:9" x14ac:dyDescent="0.25">
      <c r="A813" s="10">
        <v>42461</v>
      </c>
      <c r="B813" t="s">
        <v>1087</v>
      </c>
      <c r="C813" t="s">
        <v>1068</v>
      </c>
      <c r="D813" t="s">
        <v>1020</v>
      </c>
      <c r="E813" s="17">
        <v>2126.6</v>
      </c>
      <c r="F813" t="str">
        <f>VLOOKUP(Expenses[[#This Row],[Location]],Locations[[Location]:[BU]],5,0)</f>
        <v>Retail 02</v>
      </c>
      <c r="G813" t="str">
        <f>VLOOKUP(Expenses[[#This Row],[Department]],Departments[[Department]:[Code]],2,0)</f>
        <v>RTL</v>
      </c>
      <c r="H813" t="str">
        <f>VLOOKUP(Expenses[[#This Row],[Location]],Locations[[Location]:[BU]],3,0)</f>
        <v>Delta</v>
      </c>
      <c r="I813" t="str">
        <f>VLOOKUP(Expenses[[#This Row],[Location]],Locations[[Location]:[BU]],2,0)</f>
        <v>Gharbia</v>
      </c>
    </row>
    <row r="814" spans="1:9" x14ac:dyDescent="0.25">
      <c r="A814" s="10">
        <v>42461</v>
      </c>
      <c r="B814" t="s">
        <v>1087</v>
      </c>
      <c r="C814" t="s">
        <v>1060</v>
      </c>
      <c r="D814" t="s">
        <v>1020</v>
      </c>
      <c r="E814" s="17">
        <v>1601</v>
      </c>
      <c r="F814" t="str">
        <f>VLOOKUP(Expenses[[#This Row],[Location]],Locations[[Location]:[BU]],5,0)</f>
        <v>Retail 02</v>
      </c>
      <c r="G814" t="str">
        <f>VLOOKUP(Expenses[[#This Row],[Department]],Departments[[Department]:[Code]],2,0)</f>
        <v>RTL</v>
      </c>
      <c r="H814" t="str">
        <f>VLOOKUP(Expenses[[#This Row],[Location]],Locations[[Location]:[BU]],3,0)</f>
        <v>Alex</v>
      </c>
      <c r="I814" t="str">
        <f>VLOOKUP(Expenses[[#This Row],[Location]],Locations[[Location]:[BU]],2,0)</f>
        <v>Alex</v>
      </c>
    </row>
    <row r="815" spans="1:9" x14ac:dyDescent="0.25">
      <c r="A815" s="10">
        <v>42461</v>
      </c>
      <c r="B815" t="s">
        <v>1087</v>
      </c>
      <c r="C815" t="s">
        <v>1076</v>
      </c>
      <c r="D815" t="s">
        <v>1020</v>
      </c>
      <c r="E815" s="17">
        <v>2180.2000000000003</v>
      </c>
      <c r="F815" t="str">
        <f>VLOOKUP(Expenses[[#This Row],[Location]],Locations[[Location]:[BU]],5,0)</f>
        <v>Retail 02</v>
      </c>
      <c r="G815" t="str">
        <f>VLOOKUP(Expenses[[#This Row],[Department]],Departments[[Department]:[Code]],2,0)</f>
        <v>RTL</v>
      </c>
      <c r="H815" t="str">
        <f>VLOOKUP(Expenses[[#This Row],[Location]],Locations[[Location]:[BU]],3,0)</f>
        <v>G. Cairo</v>
      </c>
      <c r="I815" t="str">
        <f>VLOOKUP(Expenses[[#This Row],[Location]],Locations[[Location]:[BU]],2,0)</f>
        <v>Cairo</v>
      </c>
    </row>
    <row r="816" spans="1:9" x14ac:dyDescent="0.25">
      <c r="A816" s="10">
        <v>42461</v>
      </c>
      <c r="B816" t="s">
        <v>1087</v>
      </c>
      <c r="C816" t="s">
        <v>1067</v>
      </c>
      <c r="D816" t="s">
        <v>1020</v>
      </c>
      <c r="E816" s="17">
        <v>1671</v>
      </c>
      <c r="F816" t="str">
        <f>VLOOKUP(Expenses[[#This Row],[Location]],Locations[[Location]:[BU]],5,0)</f>
        <v>Retail 02</v>
      </c>
      <c r="G816" t="str">
        <f>VLOOKUP(Expenses[[#This Row],[Department]],Departments[[Department]:[Code]],2,0)</f>
        <v>RTL</v>
      </c>
      <c r="H816" t="str">
        <f>VLOOKUP(Expenses[[#This Row],[Location]],Locations[[Location]:[BU]],3,0)</f>
        <v>Alex</v>
      </c>
      <c r="I816" t="str">
        <f>VLOOKUP(Expenses[[#This Row],[Location]],Locations[[Location]:[BU]],2,0)</f>
        <v>Alex</v>
      </c>
    </row>
    <row r="817" spans="1:9" x14ac:dyDescent="0.25">
      <c r="A817" s="10">
        <v>42461</v>
      </c>
      <c r="B817" t="s">
        <v>1087</v>
      </c>
      <c r="C817" t="s">
        <v>1052</v>
      </c>
      <c r="D817" t="s">
        <v>1020</v>
      </c>
      <c r="E817" s="17">
        <v>1352.2</v>
      </c>
      <c r="F817" t="str">
        <f>VLOOKUP(Expenses[[#This Row],[Location]],Locations[[Location]:[BU]],5,0)</f>
        <v>Distribution</v>
      </c>
      <c r="G817" t="str">
        <f>VLOOKUP(Expenses[[#This Row],[Department]],Departments[[Department]:[Code]],2,0)</f>
        <v>RTL</v>
      </c>
      <c r="H817" t="str">
        <f>VLOOKUP(Expenses[[#This Row],[Location]],Locations[[Location]:[BU]],3,0)</f>
        <v>Alex</v>
      </c>
      <c r="I817" t="str">
        <f>VLOOKUP(Expenses[[#This Row],[Location]],Locations[[Location]:[BU]],2,0)</f>
        <v>Alex</v>
      </c>
    </row>
    <row r="818" spans="1:9" x14ac:dyDescent="0.25">
      <c r="A818" s="10">
        <v>42461</v>
      </c>
      <c r="B818" t="s">
        <v>1087</v>
      </c>
      <c r="C818" t="s">
        <v>1084</v>
      </c>
      <c r="D818" t="s">
        <v>1020</v>
      </c>
      <c r="E818" s="17">
        <v>2043.8000000000002</v>
      </c>
      <c r="F818" t="str">
        <f>VLOOKUP(Expenses[[#This Row],[Location]],Locations[[Location]:[BU]],5,0)</f>
        <v>Retail 03</v>
      </c>
      <c r="G818" t="str">
        <f>VLOOKUP(Expenses[[#This Row],[Department]],Departments[[Department]:[Code]],2,0)</f>
        <v>RTL</v>
      </c>
      <c r="H818" t="str">
        <f>VLOOKUP(Expenses[[#This Row],[Location]],Locations[[Location]:[BU]],3,0)</f>
        <v>G. Cairo</v>
      </c>
      <c r="I818" t="str">
        <f>VLOOKUP(Expenses[[#This Row],[Location]],Locations[[Location]:[BU]],2,0)</f>
        <v>Cairo</v>
      </c>
    </row>
    <row r="819" spans="1:9" x14ac:dyDescent="0.25">
      <c r="A819" s="10">
        <v>42461</v>
      </c>
      <c r="B819" t="s">
        <v>1087</v>
      </c>
      <c r="C819" t="s">
        <v>1075</v>
      </c>
      <c r="D819" t="s">
        <v>1020</v>
      </c>
      <c r="E819" s="17">
        <v>1820</v>
      </c>
      <c r="F819" t="str">
        <f>VLOOKUP(Expenses[[#This Row],[Location]],Locations[[Location]:[BU]],5,0)</f>
        <v>Distribution</v>
      </c>
      <c r="G819" t="str">
        <f>VLOOKUP(Expenses[[#This Row],[Department]],Departments[[Department]:[Code]],2,0)</f>
        <v>RTL</v>
      </c>
      <c r="H819" t="str">
        <f>VLOOKUP(Expenses[[#This Row],[Location]],Locations[[Location]:[BU]],3,0)</f>
        <v>U. Egypt</v>
      </c>
      <c r="I819" t="str">
        <f>VLOOKUP(Expenses[[#This Row],[Location]],Locations[[Location]:[BU]],2,0)</f>
        <v>Assuit</v>
      </c>
    </row>
    <row r="820" spans="1:9" x14ac:dyDescent="0.25">
      <c r="A820" s="10">
        <v>42461</v>
      </c>
      <c r="B820" t="s">
        <v>1087</v>
      </c>
      <c r="C820" t="s">
        <v>1080</v>
      </c>
      <c r="D820" t="s">
        <v>1020</v>
      </c>
      <c r="E820" s="17">
        <v>2048.4</v>
      </c>
      <c r="F820" t="str">
        <f>VLOOKUP(Expenses[[#This Row],[Location]],Locations[[Location]:[BU]],5,0)</f>
        <v>Distribution</v>
      </c>
      <c r="G820" t="str">
        <f>VLOOKUP(Expenses[[#This Row],[Department]],Departments[[Department]:[Code]],2,0)</f>
        <v>RTL</v>
      </c>
      <c r="H820" t="str">
        <f>VLOOKUP(Expenses[[#This Row],[Location]],Locations[[Location]:[BU]],3,0)</f>
        <v>G. Cairo</v>
      </c>
      <c r="I820" t="str">
        <f>VLOOKUP(Expenses[[#This Row],[Location]],Locations[[Location]:[BU]],2,0)</f>
        <v>Giza</v>
      </c>
    </row>
    <row r="821" spans="1:9" x14ac:dyDescent="0.25">
      <c r="A821" s="10">
        <v>42461</v>
      </c>
      <c r="B821" t="s">
        <v>1087</v>
      </c>
      <c r="C821" t="s">
        <v>1070</v>
      </c>
      <c r="D821" t="s">
        <v>1020</v>
      </c>
      <c r="E821" s="17">
        <v>1380.2</v>
      </c>
      <c r="F821" t="str">
        <f>VLOOKUP(Expenses[[#This Row],[Location]],Locations[[Location]:[BU]],5,0)</f>
        <v>Retail 03</v>
      </c>
      <c r="G821" t="str">
        <f>VLOOKUP(Expenses[[#This Row],[Department]],Departments[[Department]:[Code]],2,0)</f>
        <v>RTL</v>
      </c>
      <c r="H821" t="str">
        <f>VLOOKUP(Expenses[[#This Row],[Location]],Locations[[Location]:[BU]],3,0)</f>
        <v>Alex</v>
      </c>
      <c r="I821" t="str">
        <f>VLOOKUP(Expenses[[#This Row],[Location]],Locations[[Location]:[BU]],2,0)</f>
        <v>Marasa Matrouh</v>
      </c>
    </row>
    <row r="822" spans="1:9" x14ac:dyDescent="0.25">
      <c r="A822" s="10">
        <v>42461</v>
      </c>
      <c r="B822" t="s">
        <v>1087</v>
      </c>
      <c r="C822" t="s">
        <v>1047</v>
      </c>
      <c r="D822" t="s">
        <v>1020</v>
      </c>
      <c r="E822" s="17">
        <v>1964.2</v>
      </c>
      <c r="F822" t="str">
        <f>VLOOKUP(Expenses[[#This Row],[Location]],Locations[[Location]:[BU]],5,0)</f>
        <v>Retail 03</v>
      </c>
      <c r="G822" t="str">
        <f>VLOOKUP(Expenses[[#This Row],[Department]],Departments[[Department]:[Code]],2,0)</f>
        <v>RTL</v>
      </c>
      <c r="H822" t="str">
        <f>VLOOKUP(Expenses[[#This Row],[Location]],Locations[[Location]:[BU]],3,0)</f>
        <v>G. Cairo</v>
      </c>
      <c r="I822" t="str">
        <f>VLOOKUP(Expenses[[#This Row],[Location]],Locations[[Location]:[BU]],2,0)</f>
        <v>Giza</v>
      </c>
    </row>
    <row r="823" spans="1:9" x14ac:dyDescent="0.25">
      <c r="A823" s="10">
        <v>42461</v>
      </c>
      <c r="B823" t="s">
        <v>1087</v>
      </c>
      <c r="C823" t="s">
        <v>1058</v>
      </c>
      <c r="D823" t="s">
        <v>1020</v>
      </c>
      <c r="E823" s="17">
        <v>1410.4</v>
      </c>
      <c r="F823" t="str">
        <f>VLOOKUP(Expenses[[#This Row],[Location]],Locations[[Location]:[BU]],5,0)</f>
        <v>Retail 03</v>
      </c>
      <c r="G823" t="str">
        <f>VLOOKUP(Expenses[[#This Row],[Department]],Departments[[Department]:[Code]],2,0)</f>
        <v>RTL</v>
      </c>
      <c r="H823" t="str">
        <f>VLOOKUP(Expenses[[#This Row],[Location]],Locations[[Location]:[BU]],3,0)</f>
        <v>G. Cairo</v>
      </c>
      <c r="I823" t="str">
        <f>VLOOKUP(Expenses[[#This Row],[Location]],Locations[[Location]:[BU]],2,0)</f>
        <v>Cairo</v>
      </c>
    </row>
    <row r="824" spans="1:9" x14ac:dyDescent="0.25">
      <c r="A824" s="10">
        <v>42461</v>
      </c>
      <c r="B824" t="s">
        <v>1087</v>
      </c>
      <c r="C824" t="s">
        <v>1072</v>
      </c>
      <c r="D824" t="s">
        <v>1020</v>
      </c>
      <c r="E824" s="17">
        <v>2496.4</v>
      </c>
      <c r="F824" t="str">
        <f>VLOOKUP(Expenses[[#This Row],[Location]],Locations[[Location]:[BU]],5,0)</f>
        <v>Retail 03</v>
      </c>
      <c r="G824" t="str">
        <f>VLOOKUP(Expenses[[#This Row],[Department]],Departments[[Department]:[Code]],2,0)</f>
        <v>RTL</v>
      </c>
      <c r="H824" t="str">
        <f>VLOOKUP(Expenses[[#This Row],[Location]],Locations[[Location]:[BU]],3,0)</f>
        <v>Alex</v>
      </c>
      <c r="I824" t="str">
        <f>VLOOKUP(Expenses[[#This Row],[Location]],Locations[[Location]:[BU]],2,0)</f>
        <v>Alex</v>
      </c>
    </row>
    <row r="825" spans="1:9" x14ac:dyDescent="0.25">
      <c r="A825" s="10">
        <v>42461</v>
      </c>
      <c r="B825" t="s">
        <v>1087</v>
      </c>
      <c r="C825" t="s">
        <v>1071</v>
      </c>
      <c r="D825" t="s">
        <v>1020</v>
      </c>
      <c r="E825" s="17">
        <v>1786</v>
      </c>
      <c r="F825" t="str">
        <f>VLOOKUP(Expenses[[#This Row],[Location]],Locations[[Location]:[BU]],5,0)</f>
        <v>Retail 03</v>
      </c>
      <c r="G825" t="str">
        <f>VLOOKUP(Expenses[[#This Row],[Department]],Departments[[Department]:[Code]],2,0)</f>
        <v>RTL</v>
      </c>
      <c r="H825" t="str">
        <f>VLOOKUP(Expenses[[#This Row],[Location]],Locations[[Location]:[BU]],3,0)</f>
        <v>G. Cairo</v>
      </c>
      <c r="I825" t="str">
        <f>VLOOKUP(Expenses[[#This Row],[Location]],Locations[[Location]:[BU]],2,0)</f>
        <v>Giza</v>
      </c>
    </row>
    <row r="826" spans="1:9" x14ac:dyDescent="0.25">
      <c r="A826" s="10">
        <v>42461</v>
      </c>
      <c r="B826" t="s">
        <v>1087</v>
      </c>
      <c r="C826" t="s">
        <v>1065</v>
      </c>
      <c r="D826" t="s">
        <v>1020</v>
      </c>
      <c r="E826" s="17">
        <v>1602.2</v>
      </c>
      <c r="F826" t="str">
        <f>VLOOKUP(Expenses[[#This Row],[Location]],Locations[[Location]:[BU]],5,0)</f>
        <v>Distribution</v>
      </c>
      <c r="G826" t="str">
        <f>VLOOKUP(Expenses[[#This Row],[Department]],Departments[[Department]:[Code]],2,0)</f>
        <v>RTL</v>
      </c>
      <c r="H826" t="str">
        <f>VLOOKUP(Expenses[[#This Row],[Location]],Locations[[Location]:[BU]],3,0)</f>
        <v>Delta</v>
      </c>
      <c r="I826" t="str">
        <f>VLOOKUP(Expenses[[#This Row],[Location]],Locations[[Location]:[BU]],2,0)</f>
        <v>Gharbia</v>
      </c>
    </row>
    <row r="827" spans="1:9" x14ac:dyDescent="0.25">
      <c r="A827" s="10">
        <v>42461</v>
      </c>
      <c r="B827" t="s">
        <v>1086</v>
      </c>
      <c r="C827" t="s">
        <v>1014</v>
      </c>
      <c r="D827" t="s">
        <v>1017</v>
      </c>
      <c r="E827" s="17">
        <v>6336</v>
      </c>
      <c r="F827" t="str">
        <f>VLOOKUP(Expenses[[#This Row],[Location]],Locations[[Location]:[BU]],5,0)</f>
        <v>HQ</v>
      </c>
      <c r="G827" t="str">
        <f>VLOOKUP(Expenses[[#This Row],[Department]],Departments[[Department]:[Code]],2,0)</f>
        <v>ACC</v>
      </c>
      <c r="H827" t="str">
        <f>VLOOKUP(Expenses[[#This Row],[Location]],Locations[[Location]:[BU]],3,0)</f>
        <v>G. Cairo</v>
      </c>
      <c r="I827" t="str">
        <f>VLOOKUP(Expenses[[#This Row],[Location]],Locations[[Location]:[BU]],2,0)</f>
        <v>Cairo</v>
      </c>
    </row>
    <row r="828" spans="1:9" x14ac:dyDescent="0.25">
      <c r="A828" s="10">
        <v>42461</v>
      </c>
      <c r="B828" t="s">
        <v>1089</v>
      </c>
      <c r="C828" t="s">
        <v>1014</v>
      </c>
      <c r="D828" t="s">
        <v>1017</v>
      </c>
      <c r="E828" s="17">
        <v>1250</v>
      </c>
      <c r="F828" t="str">
        <f>VLOOKUP(Expenses[[#This Row],[Location]],Locations[[Location]:[BU]],5,0)</f>
        <v>HQ</v>
      </c>
      <c r="G828" t="str">
        <f>VLOOKUP(Expenses[[#This Row],[Department]],Departments[[Department]:[Code]],2,0)</f>
        <v>ACC</v>
      </c>
      <c r="H828" t="str">
        <f>VLOOKUP(Expenses[[#This Row],[Location]],Locations[[Location]:[BU]],3,0)</f>
        <v>G. Cairo</v>
      </c>
      <c r="I828" t="str">
        <f>VLOOKUP(Expenses[[#This Row],[Location]],Locations[[Location]:[BU]],2,0)</f>
        <v>Cairo</v>
      </c>
    </row>
    <row r="829" spans="1:9" x14ac:dyDescent="0.25">
      <c r="A829" s="10">
        <v>42461</v>
      </c>
      <c r="B829" t="s">
        <v>1087</v>
      </c>
      <c r="C829" t="s">
        <v>1014</v>
      </c>
      <c r="D829" t="s">
        <v>1017</v>
      </c>
      <c r="E829" s="17">
        <v>1869</v>
      </c>
      <c r="F829" t="str">
        <f>VLOOKUP(Expenses[[#This Row],[Location]],Locations[[Location]:[BU]],5,0)</f>
        <v>HQ</v>
      </c>
      <c r="G829" t="str">
        <f>VLOOKUP(Expenses[[#This Row],[Department]],Departments[[Department]:[Code]],2,0)</f>
        <v>ACC</v>
      </c>
      <c r="H829" t="str">
        <f>VLOOKUP(Expenses[[#This Row],[Location]],Locations[[Location]:[BU]],3,0)</f>
        <v>G. Cairo</v>
      </c>
      <c r="I829" t="str">
        <f>VLOOKUP(Expenses[[#This Row],[Location]],Locations[[Location]:[BU]],2,0)</f>
        <v>Cairo</v>
      </c>
    </row>
    <row r="830" spans="1:9" x14ac:dyDescent="0.25">
      <c r="A830" s="10">
        <v>42461</v>
      </c>
      <c r="B830" t="s">
        <v>1086</v>
      </c>
      <c r="C830" t="s">
        <v>1014</v>
      </c>
      <c r="D830" t="s">
        <v>1033</v>
      </c>
      <c r="E830" s="17">
        <v>5268</v>
      </c>
      <c r="F830" t="str">
        <f>VLOOKUP(Expenses[[#This Row],[Location]],Locations[[Location]:[BU]],5,0)</f>
        <v>HQ</v>
      </c>
      <c r="G830" t="str">
        <f>VLOOKUP(Expenses[[#This Row],[Department]],Departments[[Department]:[Code]],2,0)</f>
        <v>HRM</v>
      </c>
      <c r="H830" t="str">
        <f>VLOOKUP(Expenses[[#This Row],[Location]],Locations[[Location]:[BU]],3,0)</f>
        <v>G. Cairo</v>
      </c>
      <c r="I830" t="str">
        <f>VLOOKUP(Expenses[[#This Row],[Location]],Locations[[Location]:[BU]],2,0)</f>
        <v>Cairo</v>
      </c>
    </row>
    <row r="831" spans="1:9" x14ac:dyDescent="0.25">
      <c r="A831" s="10">
        <v>42461</v>
      </c>
      <c r="B831" t="s">
        <v>1089</v>
      </c>
      <c r="C831" t="s">
        <v>1014</v>
      </c>
      <c r="D831" t="s">
        <v>1033</v>
      </c>
      <c r="E831" s="17">
        <v>1250</v>
      </c>
      <c r="F831" t="str">
        <f>VLOOKUP(Expenses[[#This Row],[Location]],Locations[[Location]:[BU]],5,0)</f>
        <v>HQ</v>
      </c>
      <c r="G831" t="str">
        <f>VLOOKUP(Expenses[[#This Row],[Department]],Departments[[Department]:[Code]],2,0)</f>
        <v>HRM</v>
      </c>
      <c r="H831" t="str">
        <f>VLOOKUP(Expenses[[#This Row],[Location]],Locations[[Location]:[BU]],3,0)</f>
        <v>G. Cairo</v>
      </c>
      <c r="I831" t="str">
        <f>VLOOKUP(Expenses[[#This Row],[Location]],Locations[[Location]:[BU]],2,0)</f>
        <v>Cairo</v>
      </c>
    </row>
    <row r="832" spans="1:9" x14ac:dyDescent="0.25">
      <c r="A832" s="10">
        <v>42461</v>
      </c>
      <c r="B832" t="s">
        <v>1087</v>
      </c>
      <c r="C832" t="s">
        <v>1014</v>
      </c>
      <c r="D832" t="s">
        <v>1033</v>
      </c>
      <c r="E832" s="17">
        <v>1277.8000000000002</v>
      </c>
      <c r="F832" t="str">
        <f>VLOOKUP(Expenses[[#This Row],[Location]],Locations[[Location]:[BU]],5,0)</f>
        <v>HQ</v>
      </c>
      <c r="G832" t="str">
        <f>VLOOKUP(Expenses[[#This Row],[Department]],Departments[[Department]:[Code]],2,0)</f>
        <v>HRM</v>
      </c>
      <c r="H832" t="str">
        <f>VLOOKUP(Expenses[[#This Row],[Location]],Locations[[Location]:[BU]],3,0)</f>
        <v>G. Cairo</v>
      </c>
      <c r="I832" t="str">
        <f>VLOOKUP(Expenses[[#This Row],[Location]],Locations[[Location]:[BU]],2,0)</f>
        <v>Cairo</v>
      </c>
    </row>
    <row r="833" spans="1:9" x14ac:dyDescent="0.25">
      <c r="A833" s="10">
        <v>42461</v>
      </c>
      <c r="B833" t="s">
        <v>1086</v>
      </c>
      <c r="C833" t="s">
        <v>1014</v>
      </c>
      <c r="D833" t="s">
        <v>1020</v>
      </c>
      <c r="E833" s="17">
        <v>6750</v>
      </c>
      <c r="F833" t="str">
        <f>VLOOKUP(Expenses[[#This Row],[Location]],Locations[[Location]:[BU]],5,0)</f>
        <v>HQ</v>
      </c>
      <c r="G833" t="str">
        <f>VLOOKUP(Expenses[[#This Row],[Department]],Departments[[Department]:[Code]],2,0)</f>
        <v>RTL</v>
      </c>
      <c r="H833" t="str">
        <f>VLOOKUP(Expenses[[#This Row],[Location]],Locations[[Location]:[BU]],3,0)</f>
        <v>G. Cairo</v>
      </c>
      <c r="I833" t="str">
        <f>VLOOKUP(Expenses[[#This Row],[Location]],Locations[[Location]:[BU]],2,0)</f>
        <v>Cairo</v>
      </c>
    </row>
    <row r="834" spans="1:9" x14ac:dyDescent="0.25">
      <c r="A834" s="10">
        <v>42461</v>
      </c>
      <c r="B834" t="s">
        <v>1089</v>
      </c>
      <c r="C834" t="s">
        <v>1014</v>
      </c>
      <c r="D834" t="s">
        <v>1020</v>
      </c>
      <c r="E834" s="17">
        <v>1250</v>
      </c>
      <c r="F834" t="str">
        <f>VLOOKUP(Expenses[[#This Row],[Location]],Locations[[Location]:[BU]],5,0)</f>
        <v>HQ</v>
      </c>
      <c r="G834" t="str">
        <f>VLOOKUP(Expenses[[#This Row],[Department]],Departments[[Department]:[Code]],2,0)</f>
        <v>RTL</v>
      </c>
      <c r="H834" t="str">
        <f>VLOOKUP(Expenses[[#This Row],[Location]],Locations[[Location]:[BU]],3,0)</f>
        <v>G. Cairo</v>
      </c>
      <c r="I834" t="str">
        <f>VLOOKUP(Expenses[[#This Row],[Location]],Locations[[Location]:[BU]],2,0)</f>
        <v>Cairo</v>
      </c>
    </row>
    <row r="835" spans="1:9" x14ac:dyDescent="0.25">
      <c r="A835" s="10">
        <v>42461</v>
      </c>
      <c r="B835" t="s">
        <v>1088</v>
      </c>
      <c r="C835" t="s">
        <v>1014</v>
      </c>
      <c r="D835" t="s">
        <v>1020</v>
      </c>
      <c r="E835" s="17">
        <v>1035.6000000000001</v>
      </c>
      <c r="F835" t="str">
        <f>VLOOKUP(Expenses[[#This Row],[Location]],Locations[[Location]:[BU]],5,0)</f>
        <v>HQ</v>
      </c>
      <c r="G835" t="str">
        <f>VLOOKUP(Expenses[[#This Row],[Department]],Departments[[Department]:[Code]],2,0)</f>
        <v>RTL</v>
      </c>
      <c r="H835" t="str">
        <f>VLOOKUP(Expenses[[#This Row],[Location]],Locations[[Location]:[BU]],3,0)</f>
        <v>G. Cairo</v>
      </c>
      <c r="I835" t="str">
        <f>VLOOKUP(Expenses[[#This Row],[Location]],Locations[[Location]:[BU]],2,0)</f>
        <v>Cairo</v>
      </c>
    </row>
    <row r="836" spans="1:9" x14ac:dyDescent="0.25">
      <c r="A836" s="10">
        <v>42461</v>
      </c>
      <c r="B836" t="s">
        <v>1087</v>
      </c>
      <c r="C836" t="s">
        <v>1014</v>
      </c>
      <c r="D836" t="s">
        <v>1020</v>
      </c>
      <c r="E836" s="17">
        <v>1214.4000000000001</v>
      </c>
      <c r="F836" t="str">
        <f>VLOOKUP(Expenses[[#This Row],[Location]],Locations[[Location]:[BU]],5,0)</f>
        <v>HQ</v>
      </c>
      <c r="G836" t="str">
        <f>VLOOKUP(Expenses[[#This Row],[Department]],Departments[[Department]:[Code]],2,0)</f>
        <v>RTL</v>
      </c>
      <c r="H836" t="str">
        <f>VLOOKUP(Expenses[[#This Row],[Location]],Locations[[Location]:[BU]],3,0)</f>
        <v>G. Cairo</v>
      </c>
      <c r="I836" t="str">
        <f>VLOOKUP(Expenses[[#This Row],[Location]],Locations[[Location]:[BU]],2,0)</f>
        <v>Cairo</v>
      </c>
    </row>
    <row r="837" spans="1:9" x14ac:dyDescent="0.25">
      <c r="A837" s="10">
        <v>42461</v>
      </c>
      <c r="B837" t="s">
        <v>1086</v>
      </c>
      <c r="C837" t="s">
        <v>1014</v>
      </c>
      <c r="D837" t="s">
        <v>1025</v>
      </c>
      <c r="E837" s="17">
        <v>7279</v>
      </c>
      <c r="F837" t="str">
        <f>VLOOKUP(Expenses[[#This Row],[Location]],Locations[[Location]:[BU]],5,0)</f>
        <v>HQ</v>
      </c>
      <c r="G837" t="str">
        <f>VLOOKUP(Expenses[[#This Row],[Department]],Departments[[Department]:[Code]],2,0)</f>
        <v>SLS</v>
      </c>
      <c r="H837" t="str">
        <f>VLOOKUP(Expenses[[#This Row],[Location]],Locations[[Location]:[BU]],3,0)</f>
        <v>G. Cairo</v>
      </c>
      <c r="I837" t="str">
        <f>VLOOKUP(Expenses[[#This Row],[Location]],Locations[[Location]:[BU]],2,0)</f>
        <v>Cairo</v>
      </c>
    </row>
    <row r="838" spans="1:9" x14ac:dyDescent="0.25">
      <c r="A838" s="10">
        <v>42461</v>
      </c>
      <c r="B838" t="s">
        <v>1089</v>
      </c>
      <c r="C838" t="s">
        <v>1014</v>
      </c>
      <c r="D838" t="s">
        <v>1025</v>
      </c>
      <c r="E838" s="17">
        <v>1250</v>
      </c>
      <c r="F838" t="str">
        <f>VLOOKUP(Expenses[[#This Row],[Location]],Locations[[Location]:[BU]],5,0)</f>
        <v>HQ</v>
      </c>
      <c r="G838" t="str">
        <f>VLOOKUP(Expenses[[#This Row],[Department]],Departments[[Department]:[Code]],2,0)</f>
        <v>SLS</v>
      </c>
      <c r="H838" t="str">
        <f>VLOOKUP(Expenses[[#This Row],[Location]],Locations[[Location]:[BU]],3,0)</f>
        <v>G. Cairo</v>
      </c>
      <c r="I838" t="str">
        <f>VLOOKUP(Expenses[[#This Row],[Location]],Locations[[Location]:[BU]],2,0)</f>
        <v>Cairo</v>
      </c>
    </row>
    <row r="839" spans="1:9" x14ac:dyDescent="0.25">
      <c r="A839" s="10">
        <v>42461</v>
      </c>
      <c r="B839" t="s">
        <v>1087</v>
      </c>
      <c r="C839" t="s">
        <v>1014</v>
      </c>
      <c r="D839" t="s">
        <v>1025</v>
      </c>
      <c r="E839" s="17">
        <v>1749</v>
      </c>
      <c r="F839" t="str">
        <f>VLOOKUP(Expenses[[#This Row],[Location]],Locations[[Location]:[BU]],5,0)</f>
        <v>HQ</v>
      </c>
      <c r="G839" t="str">
        <f>VLOOKUP(Expenses[[#This Row],[Department]],Departments[[Department]:[Code]],2,0)</f>
        <v>SLS</v>
      </c>
      <c r="H839" t="str">
        <f>VLOOKUP(Expenses[[#This Row],[Location]],Locations[[Location]:[BU]],3,0)</f>
        <v>G. Cairo</v>
      </c>
      <c r="I839" t="str">
        <f>VLOOKUP(Expenses[[#This Row],[Location]],Locations[[Location]:[BU]],2,0)</f>
        <v>Cairo</v>
      </c>
    </row>
    <row r="840" spans="1:9" x14ac:dyDescent="0.25">
      <c r="A840" s="10">
        <v>42461</v>
      </c>
      <c r="B840" t="s">
        <v>1086</v>
      </c>
      <c r="C840" t="s">
        <v>1014</v>
      </c>
      <c r="D840" t="s">
        <v>1022</v>
      </c>
      <c r="E840" s="17">
        <v>4552</v>
      </c>
      <c r="F840" t="str">
        <f>VLOOKUP(Expenses[[#This Row],[Location]],Locations[[Location]:[BU]],5,0)</f>
        <v>HQ</v>
      </c>
      <c r="G840" t="str">
        <f>VLOOKUP(Expenses[[#This Row],[Department]],Departments[[Department]:[Code]],2,0)</f>
        <v>LGL</v>
      </c>
      <c r="H840" t="str">
        <f>VLOOKUP(Expenses[[#This Row],[Location]],Locations[[Location]:[BU]],3,0)</f>
        <v>G. Cairo</v>
      </c>
      <c r="I840" t="str">
        <f>VLOOKUP(Expenses[[#This Row],[Location]],Locations[[Location]:[BU]],2,0)</f>
        <v>Cairo</v>
      </c>
    </row>
    <row r="841" spans="1:9" x14ac:dyDescent="0.25">
      <c r="A841" s="10">
        <v>42461</v>
      </c>
      <c r="B841" t="s">
        <v>1089</v>
      </c>
      <c r="C841" t="s">
        <v>1014</v>
      </c>
      <c r="D841" t="s">
        <v>1022</v>
      </c>
      <c r="E841" s="17">
        <v>1250</v>
      </c>
      <c r="F841" t="str">
        <f>VLOOKUP(Expenses[[#This Row],[Location]],Locations[[Location]:[BU]],5,0)</f>
        <v>HQ</v>
      </c>
      <c r="G841" t="str">
        <f>VLOOKUP(Expenses[[#This Row],[Department]],Departments[[Department]:[Code]],2,0)</f>
        <v>LGL</v>
      </c>
      <c r="H841" t="str">
        <f>VLOOKUP(Expenses[[#This Row],[Location]],Locations[[Location]:[BU]],3,0)</f>
        <v>G. Cairo</v>
      </c>
      <c r="I841" t="str">
        <f>VLOOKUP(Expenses[[#This Row],[Location]],Locations[[Location]:[BU]],2,0)</f>
        <v>Cairo</v>
      </c>
    </row>
    <row r="842" spans="1:9" x14ac:dyDescent="0.25">
      <c r="A842" s="10">
        <v>42461</v>
      </c>
      <c r="B842" t="s">
        <v>1087</v>
      </c>
      <c r="C842" t="s">
        <v>1014</v>
      </c>
      <c r="D842" t="s">
        <v>1022</v>
      </c>
      <c r="E842" s="17">
        <v>1006.4000000000001</v>
      </c>
      <c r="F842" t="str">
        <f>VLOOKUP(Expenses[[#This Row],[Location]],Locations[[Location]:[BU]],5,0)</f>
        <v>HQ</v>
      </c>
      <c r="G842" t="str">
        <f>VLOOKUP(Expenses[[#This Row],[Department]],Departments[[Department]:[Code]],2,0)</f>
        <v>LGL</v>
      </c>
      <c r="H842" t="str">
        <f>VLOOKUP(Expenses[[#This Row],[Location]],Locations[[Location]:[BU]],3,0)</f>
        <v>G. Cairo</v>
      </c>
      <c r="I842" t="str">
        <f>VLOOKUP(Expenses[[#This Row],[Location]],Locations[[Location]:[BU]],2,0)</f>
        <v>Cairo</v>
      </c>
    </row>
    <row r="843" spans="1:9" x14ac:dyDescent="0.25">
      <c r="A843" s="10">
        <v>42461</v>
      </c>
      <c r="B843" t="s">
        <v>1086</v>
      </c>
      <c r="C843" t="s">
        <v>1014</v>
      </c>
      <c r="D843" t="s">
        <v>1032</v>
      </c>
      <c r="E843" s="17">
        <v>6778</v>
      </c>
      <c r="F843" t="str">
        <f>VLOOKUP(Expenses[[#This Row],[Location]],Locations[[Location]:[BU]],5,0)</f>
        <v>HQ</v>
      </c>
      <c r="G843" t="str">
        <f>VLOOKUP(Expenses[[#This Row],[Department]],Departments[[Department]:[Code]],2,0)</f>
        <v>ADM</v>
      </c>
      <c r="H843" t="str">
        <f>VLOOKUP(Expenses[[#This Row],[Location]],Locations[[Location]:[BU]],3,0)</f>
        <v>G. Cairo</v>
      </c>
      <c r="I843" t="str">
        <f>VLOOKUP(Expenses[[#This Row],[Location]],Locations[[Location]:[BU]],2,0)</f>
        <v>Cairo</v>
      </c>
    </row>
    <row r="844" spans="1:9" x14ac:dyDescent="0.25">
      <c r="A844" s="10">
        <v>42461</v>
      </c>
      <c r="B844" t="s">
        <v>1089</v>
      </c>
      <c r="C844" t="s">
        <v>1014</v>
      </c>
      <c r="D844" t="s">
        <v>1032</v>
      </c>
      <c r="E844" s="17">
        <v>1250</v>
      </c>
      <c r="F844" t="str">
        <f>VLOOKUP(Expenses[[#This Row],[Location]],Locations[[Location]:[BU]],5,0)</f>
        <v>HQ</v>
      </c>
      <c r="G844" t="str">
        <f>VLOOKUP(Expenses[[#This Row],[Department]],Departments[[Department]:[Code]],2,0)</f>
        <v>ADM</v>
      </c>
      <c r="H844" t="str">
        <f>VLOOKUP(Expenses[[#This Row],[Location]],Locations[[Location]:[BU]],3,0)</f>
        <v>G. Cairo</v>
      </c>
      <c r="I844" t="str">
        <f>VLOOKUP(Expenses[[#This Row],[Location]],Locations[[Location]:[BU]],2,0)</f>
        <v>Cairo</v>
      </c>
    </row>
    <row r="845" spans="1:9" x14ac:dyDescent="0.25">
      <c r="A845" s="10">
        <v>42461</v>
      </c>
      <c r="B845" t="s">
        <v>1087</v>
      </c>
      <c r="C845" t="s">
        <v>1014</v>
      </c>
      <c r="D845" t="s">
        <v>1032</v>
      </c>
      <c r="E845" s="17">
        <v>1543.4</v>
      </c>
      <c r="F845" t="str">
        <f>VLOOKUP(Expenses[[#This Row],[Location]],Locations[[Location]:[BU]],5,0)</f>
        <v>HQ</v>
      </c>
      <c r="G845" t="str">
        <f>VLOOKUP(Expenses[[#This Row],[Department]],Departments[[Department]:[Code]],2,0)</f>
        <v>ADM</v>
      </c>
      <c r="H845" t="str">
        <f>VLOOKUP(Expenses[[#This Row],[Location]],Locations[[Location]:[BU]],3,0)</f>
        <v>G. Cairo</v>
      </c>
      <c r="I845" t="str">
        <f>VLOOKUP(Expenses[[#This Row],[Location]],Locations[[Location]:[BU]],2,0)</f>
        <v>Cairo</v>
      </c>
    </row>
    <row r="846" spans="1:9" x14ac:dyDescent="0.25">
      <c r="A846" s="10">
        <v>42461</v>
      </c>
      <c r="B846" t="s">
        <v>1086</v>
      </c>
      <c r="C846" t="s">
        <v>1014</v>
      </c>
      <c r="D846" t="s">
        <v>1027</v>
      </c>
      <c r="E846" s="17">
        <v>7963</v>
      </c>
      <c r="F846" t="str">
        <f>VLOOKUP(Expenses[[#This Row],[Location]],Locations[[Location]:[BU]],5,0)</f>
        <v>HQ</v>
      </c>
      <c r="G846" t="str">
        <f>VLOOKUP(Expenses[[#This Row],[Department]],Departments[[Department]:[Code]],2,0)</f>
        <v>LOG</v>
      </c>
      <c r="H846" t="str">
        <f>VLOOKUP(Expenses[[#This Row],[Location]],Locations[[Location]:[BU]],3,0)</f>
        <v>G. Cairo</v>
      </c>
      <c r="I846" t="str">
        <f>VLOOKUP(Expenses[[#This Row],[Location]],Locations[[Location]:[BU]],2,0)</f>
        <v>Cairo</v>
      </c>
    </row>
    <row r="847" spans="1:9" x14ac:dyDescent="0.25">
      <c r="A847" s="10">
        <v>42461</v>
      </c>
      <c r="B847" t="s">
        <v>1089</v>
      </c>
      <c r="C847" t="s">
        <v>1014</v>
      </c>
      <c r="D847" t="s">
        <v>1027</v>
      </c>
      <c r="E847" s="17">
        <v>1250</v>
      </c>
      <c r="F847" t="str">
        <f>VLOOKUP(Expenses[[#This Row],[Location]],Locations[[Location]:[BU]],5,0)</f>
        <v>HQ</v>
      </c>
      <c r="G847" t="str">
        <f>VLOOKUP(Expenses[[#This Row],[Department]],Departments[[Department]:[Code]],2,0)</f>
        <v>LOG</v>
      </c>
      <c r="H847" t="str">
        <f>VLOOKUP(Expenses[[#This Row],[Location]],Locations[[Location]:[BU]],3,0)</f>
        <v>G. Cairo</v>
      </c>
      <c r="I847" t="str">
        <f>VLOOKUP(Expenses[[#This Row],[Location]],Locations[[Location]:[BU]],2,0)</f>
        <v>Cairo</v>
      </c>
    </row>
    <row r="848" spans="1:9" x14ac:dyDescent="0.25">
      <c r="A848" s="10">
        <v>42461</v>
      </c>
      <c r="B848" t="s">
        <v>1087</v>
      </c>
      <c r="C848" t="s">
        <v>1014</v>
      </c>
      <c r="D848" t="s">
        <v>1027</v>
      </c>
      <c r="E848" s="17">
        <v>1128.8</v>
      </c>
      <c r="F848" t="str">
        <f>VLOOKUP(Expenses[[#This Row],[Location]],Locations[[Location]:[BU]],5,0)</f>
        <v>HQ</v>
      </c>
      <c r="G848" t="str">
        <f>VLOOKUP(Expenses[[#This Row],[Department]],Departments[[Department]:[Code]],2,0)</f>
        <v>LOG</v>
      </c>
      <c r="H848" t="str">
        <f>VLOOKUP(Expenses[[#This Row],[Location]],Locations[[Location]:[BU]],3,0)</f>
        <v>G. Cairo</v>
      </c>
      <c r="I848" t="str">
        <f>VLOOKUP(Expenses[[#This Row],[Location]],Locations[[Location]:[BU]],2,0)</f>
        <v>Cairo</v>
      </c>
    </row>
    <row r="849" spans="1:9" x14ac:dyDescent="0.25">
      <c r="A849" s="10">
        <v>42461</v>
      </c>
      <c r="B849" t="s">
        <v>1086</v>
      </c>
      <c r="C849" t="s">
        <v>1014</v>
      </c>
      <c r="D849" t="s">
        <v>1028</v>
      </c>
      <c r="E849" s="17">
        <v>47861</v>
      </c>
      <c r="F849" t="str">
        <f>VLOOKUP(Expenses[[#This Row],[Location]],Locations[[Location]:[BU]],5,0)</f>
        <v>HQ</v>
      </c>
      <c r="G849" t="str">
        <f>VLOOKUP(Expenses[[#This Row],[Department]],Departments[[Department]:[Code]],2,0)</f>
        <v>BRD</v>
      </c>
      <c r="H849" t="str">
        <f>VLOOKUP(Expenses[[#This Row],[Location]],Locations[[Location]:[BU]],3,0)</f>
        <v>G. Cairo</v>
      </c>
      <c r="I849" t="str">
        <f>VLOOKUP(Expenses[[#This Row],[Location]],Locations[[Location]:[BU]],2,0)</f>
        <v>Cairo</v>
      </c>
    </row>
    <row r="850" spans="1:9" x14ac:dyDescent="0.25">
      <c r="A850" s="10">
        <v>42461</v>
      </c>
      <c r="B850" t="s">
        <v>1089</v>
      </c>
      <c r="C850" t="s">
        <v>1014</v>
      </c>
      <c r="D850" t="s">
        <v>1028</v>
      </c>
      <c r="E850" s="17">
        <v>1250</v>
      </c>
      <c r="F850" t="str">
        <f>VLOOKUP(Expenses[[#This Row],[Location]],Locations[[Location]:[BU]],5,0)</f>
        <v>HQ</v>
      </c>
      <c r="G850" t="str">
        <f>VLOOKUP(Expenses[[#This Row],[Department]],Departments[[Department]:[Code]],2,0)</f>
        <v>BRD</v>
      </c>
      <c r="H850" t="str">
        <f>VLOOKUP(Expenses[[#This Row],[Location]],Locations[[Location]:[BU]],3,0)</f>
        <v>G. Cairo</v>
      </c>
      <c r="I850" t="str">
        <f>VLOOKUP(Expenses[[#This Row],[Location]],Locations[[Location]:[BU]],2,0)</f>
        <v>Cairo</v>
      </c>
    </row>
    <row r="851" spans="1:9" x14ac:dyDescent="0.25">
      <c r="A851" s="10">
        <v>42461</v>
      </c>
      <c r="B851" t="s">
        <v>1087</v>
      </c>
      <c r="C851" t="s">
        <v>1014</v>
      </c>
      <c r="D851" t="s">
        <v>1028</v>
      </c>
      <c r="E851" s="17">
        <v>11157.800000000001</v>
      </c>
      <c r="F851" t="str">
        <f>VLOOKUP(Expenses[[#This Row],[Location]],Locations[[Location]:[BU]],5,0)</f>
        <v>HQ</v>
      </c>
      <c r="G851" t="str">
        <f>VLOOKUP(Expenses[[#This Row],[Department]],Departments[[Department]:[Code]],2,0)</f>
        <v>BRD</v>
      </c>
      <c r="H851" t="str">
        <f>VLOOKUP(Expenses[[#This Row],[Location]],Locations[[Location]:[BU]],3,0)</f>
        <v>G. Cairo</v>
      </c>
      <c r="I851" t="str">
        <f>VLOOKUP(Expenses[[#This Row],[Location]],Locations[[Location]:[BU]],2,0)</f>
        <v>Cairo</v>
      </c>
    </row>
    <row r="852" spans="1:9" x14ac:dyDescent="0.25">
      <c r="A852" s="10">
        <v>42461</v>
      </c>
      <c r="B852" t="s">
        <v>1086</v>
      </c>
      <c r="C852" t="s">
        <v>1014</v>
      </c>
      <c r="D852" t="s">
        <v>1030</v>
      </c>
      <c r="E852" s="17">
        <v>7082</v>
      </c>
      <c r="F852" t="str">
        <f>VLOOKUP(Expenses[[#This Row],[Location]],Locations[[Location]:[BU]],5,0)</f>
        <v>HQ</v>
      </c>
      <c r="G852" t="str">
        <f>VLOOKUP(Expenses[[#This Row],[Department]],Departments[[Department]:[Code]],2,0)</f>
        <v>AFS</v>
      </c>
      <c r="H852" t="str">
        <f>VLOOKUP(Expenses[[#This Row],[Location]],Locations[[Location]:[BU]],3,0)</f>
        <v>G. Cairo</v>
      </c>
      <c r="I852" t="str">
        <f>VLOOKUP(Expenses[[#This Row],[Location]],Locations[[Location]:[BU]],2,0)</f>
        <v>Cairo</v>
      </c>
    </row>
    <row r="853" spans="1:9" x14ac:dyDescent="0.25">
      <c r="A853" s="10">
        <v>42461</v>
      </c>
      <c r="B853" t="s">
        <v>1089</v>
      </c>
      <c r="C853" t="s">
        <v>1014</v>
      </c>
      <c r="D853" t="s">
        <v>1030</v>
      </c>
      <c r="E853" s="17">
        <v>1250</v>
      </c>
      <c r="F853" t="str">
        <f>VLOOKUP(Expenses[[#This Row],[Location]],Locations[[Location]:[BU]],5,0)</f>
        <v>HQ</v>
      </c>
      <c r="G853" t="str">
        <f>VLOOKUP(Expenses[[#This Row],[Department]],Departments[[Department]:[Code]],2,0)</f>
        <v>AFS</v>
      </c>
      <c r="H853" t="str">
        <f>VLOOKUP(Expenses[[#This Row],[Location]],Locations[[Location]:[BU]],3,0)</f>
        <v>G. Cairo</v>
      </c>
      <c r="I853" t="str">
        <f>VLOOKUP(Expenses[[#This Row],[Location]],Locations[[Location]:[BU]],2,0)</f>
        <v>Cairo</v>
      </c>
    </row>
    <row r="854" spans="1:9" x14ac:dyDescent="0.25">
      <c r="A854" s="10">
        <v>42461</v>
      </c>
      <c r="B854" t="s">
        <v>1087</v>
      </c>
      <c r="C854" t="s">
        <v>1014</v>
      </c>
      <c r="D854" t="s">
        <v>1030</v>
      </c>
      <c r="E854" s="17">
        <v>1539.4</v>
      </c>
      <c r="F854" t="str">
        <f>VLOOKUP(Expenses[[#This Row],[Location]],Locations[[Location]:[BU]],5,0)</f>
        <v>HQ</v>
      </c>
      <c r="G854" t="str">
        <f>VLOOKUP(Expenses[[#This Row],[Department]],Departments[[Department]:[Code]],2,0)</f>
        <v>AFS</v>
      </c>
      <c r="H854" t="str">
        <f>VLOOKUP(Expenses[[#This Row],[Location]],Locations[[Location]:[BU]],3,0)</f>
        <v>G. Cairo</v>
      </c>
      <c r="I854" t="str">
        <f>VLOOKUP(Expenses[[#This Row],[Location]],Locations[[Location]:[BU]],2,0)</f>
        <v>Cairo</v>
      </c>
    </row>
    <row r="855" spans="1:9" x14ac:dyDescent="0.25">
      <c r="A855" s="10">
        <v>42461</v>
      </c>
      <c r="B855" t="s">
        <v>1086</v>
      </c>
      <c r="C855" t="s">
        <v>1014</v>
      </c>
      <c r="D855" t="s">
        <v>1031</v>
      </c>
      <c r="E855" s="17">
        <v>6516</v>
      </c>
      <c r="F855" t="str">
        <f>VLOOKUP(Expenses[[#This Row],[Location]],Locations[[Location]:[BU]],5,0)</f>
        <v>HQ</v>
      </c>
      <c r="G855" t="str">
        <f>VLOOKUP(Expenses[[#This Row],[Department]],Departments[[Department]:[Code]],2,0)</f>
        <v>ITC</v>
      </c>
      <c r="H855" t="str">
        <f>VLOOKUP(Expenses[[#This Row],[Location]],Locations[[Location]:[BU]],3,0)</f>
        <v>G. Cairo</v>
      </c>
      <c r="I855" t="str">
        <f>VLOOKUP(Expenses[[#This Row],[Location]],Locations[[Location]:[BU]],2,0)</f>
        <v>Cairo</v>
      </c>
    </row>
    <row r="856" spans="1:9" x14ac:dyDescent="0.25">
      <c r="A856" s="10">
        <v>42461</v>
      </c>
      <c r="B856" t="s">
        <v>1089</v>
      </c>
      <c r="C856" t="s">
        <v>1014</v>
      </c>
      <c r="D856" t="s">
        <v>1031</v>
      </c>
      <c r="E856" s="17">
        <v>1250</v>
      </c>
      <c r="F856" t="str">
        <f>VLOOKUP(Expenses[[#This Row],[Location]],Locations[[Location]:[BU]],5,0)</f>
        <v>HQ</v>
      </c>
      <c r="G856" t="str">
        <f>VLOOKUP(Expenses[[#This Row],[Department]],Departments[[Department]:[Code]],2,0)</f>
        <v>ITC</v>
      </c>
      <c r="H856" t="str">
        <f>VLOOKUP(Expenses[[#This Row],[Location]],Locations[[Location]:[BU]],3,0)</f>
        <v>G. Cairo</v>
      </c>
      <c r="I856" t="str">
        <f>VLOOKUP(Expenses[[#This Row],[Location]],Locations[[Location]:[BU]],2,0)</f>
        <v>Cairo</v>
      </c>
    </row>
    <row r="857" spans="1:9" x14ac:dyDescent="0.25">
      <c r="A857" s="10">
        <v>42461</v>
      </c>
      <c r="B857" t="s">
        <v>1087</v>
      </c>
      <c r="C857" t="s">
        <v>1014</v>
      </c>
      <c r="D857" t="s">
        <v>1031</v>
      </c>
      <c r="E857" s="17">
        <v>1048.8</v>
      </c>
      <c r="F857" t="str">
        <f>VLOOKUP(Expenses[[#This Row],[Location]],Locations[[Location]:[BU]],5,0)</f>
        <v>HQ</v>
      </c>
      <c r="G857" t="str">
        <f>VLOOKUP(Expenses[[#This Row],[Department]],Departments[[Department]:[Code]],2,0)</f>
        <v>ITC</v>
      </c>
      <c r="H857" t="str">
        <f>VLOOKUP(Expenses[[#This Row],[Location]],Locations[[Location]:[BU]],3,0)</f>
        <v>G. Cairo</v>
      </c>
      <c r="I857" t="str">
        <f>VLOOKUP(Expenses[[#This Row],[Location]],Locations[[Location]:[BU]],2,0)</f>
        <v>Cairo</v>
      </c>
    </row>
    <row r="858" spans="1:9" x14ac:dyDescent="0.25">
      <c r="A858" s="10">
        <v>42461</v>
      </c>
      <c r="B858" t="s">
        <v>1086</v>
      </c>
      <c r="C858" t="s">
        <v>1083</v>
      </c>
      <c r="D858" t="s">
        <v>1017</v>
      </c>
      <c r="E858" s="17">
        <v>2549</v>
      </c>
      <c r="F858" t="str">
        <f>VLOOKUP(Expenses[[#This Row],[Location]],Locations[[Location]:[BU]],5,0)</f>
        <v>Distribution</v>
      </c>
      <c r="G858" t="str">
        <f>VLOOKUP(Expenses[[#This Row],[Department]],Departments[[Department]:[Code]],2,0)</f>
        <v>ACC</v>
      </c>
      <c r="H858" t="str">
        <f>VLOOKUP(Expenses[[#This Row],[Location]],Locations[[Location]:[BU]],3,0)</f>
        <v>G. Cairo</v>
      </c>
      <c r="I858" t="str">
        <f>VLOOKUP(Expenses[[#This Row],[Location]],Locations[[Location]:[BU]],2,0)</f>
        <v>Cairo</v>
      </c>
    </row>
    <row r="859" spans="1:9" x14ac:dyDescent="0.25">
      <c r="A859" s="10">
        <v>42461</v>
      </c>
      <c r="B859" t="s">
        <v>1086</v>
      </c>
      <c r="C859" t="s">
        <v>1083</v>
      </c>
      <c r="D859" t="s">
        <v>1032</v>
      </c>
      <c r="E859" s="17">
        <v>2829</v>
      </c>
      <c r="F859" t="str">
        <f>VLOOKUP(Expenses[[#This Row],[Location]],Locations[[Location]:[BU]],5,0)</f>
        <v>Distribution</v>
      </c>
      <c r="G859" t="str">
        <f>VLOOKUP(Expenses[[#This Row],[Department]],Departments[[Department]:[Code]],2,0)</f>
        <v>ADM</v>
      </c>
      <c r="H859" t="str">
        <f>VLOOKUP(Expenses[[#This Row],[Location]],Locations[[Location]:[BU]],3,0)</f>
        <v>G. Cairo</v>
      </c>
      <c r="I859" t="str">
        <f>VLOOKUP(Expenses[[#This Row],[Location]],Locations[[Location]:[BU]],2,0)</f>
        <v>Cairo</v>
      </c>
    </row>
    <row r="860" spans="1:9" x14ac:dyDescent="0.25">
      <c r="A860" s="10">
        <v>42461</v>
      </c>
      <c r="B860" t="s">
        <v>1086</v>
      </c>
      <c r="C860" t="s">
        <v>1077</v>
      </c>
      <c r="D860" t="s">
        <v>1017</v>
      </c>
      <c r="E860" s="17">
        <v>4085</v>
      </c>
      <c r="F860" t="str">
        <f>VLOOKUP(Expenses[[#This Row],[Location]],Locations[[Location]:[BU]],5,0)</f>
        <v>Distribution</v>
      </c>
      <c r="G860" t="str">
        <f>VLOOKUP(Expenses[[#This Row],[Department]],Departments[[Department]:[Code]],2,0)</f>
        <v>ACC</v>
      </c>
      <c r="H860" t="str">
        <f>VLOOKUP(Expenses[[#This Row],[Location]],Locations[[Location]:[BU]],3,0)</f>
        <v>G. Cairo</v>
      </c>
      <c r="I860" t="str">
        <f>VLOOKUP(Expenses[[#This Row],[Location]],Locations[[Location]:[BU]],2,0)</f>
        <v>Giza</v>
      </c>
    </row>
    <row r="861" spans="1:9" x14ac:dyDescent="0.25">
      <c r="A861" s="10">
        <v>42461</v>
      </c>
      <c r="B861" t="s">
        <v>1086</v>
      </c>
      <c r="C861" t="s">
        <v>1077</v>
      </c>
      <c r="D861" t="s">
        <v>1032</v>
      </c>
      <c r="E861" s="17">
        <v>4360</v>
      </c>
      <c r="F861" t="str">
        <f>VLOOKUP(Expenses[[#This Row],[Location]],Locations[[Location]:[BU]],5,0)</f>
        <v>Distribution</v>
      </c>
      <c r="G861" t="str">
        <f>VLOOKUP(Expenses[[#This Row],[Department]],Departments[[Department]:[Code]],2,0)</f>
        <v>ADM</v>
      </c>
      <c r="H861" t="str">
        <f>VLOOKUP(Expenses[[#This Row],[Location]],Locations[[Location]:[BU]],3,0)</f>
        <v>G. Cairo</v>
      </c>
      <c r="I861" t="str">
        <f>VLOOKUP(Expenses[[#This Row],[Location]],Locations[[Location]:[BU]],2,0)</f>
        <v>Giza</v>
      </c>
    </row>
    <row r="862" spans="1:9" x14ac:dyDescent="0.25">
      <c r="A862" s="10">
        <v>42461</v>
      </c>
      <c r="B862" t="s">
        <v>1086</v>
      </c>
      <c r="C862" t="s">
        <v>1069</v>
      </c>
      <c r="D862" t="s">
        <v>1017</v>
      </c>
      <c r="E862" s="17">
        <v>3369</v>
      </c>
      <c r="F862" t="str">
        <f>VLOOKUP(Expenses[[#This Row],[Location]],Locations[[Location]:[BU]],5,0)</f>
        <v>Distribution</v>
      </c>
      <c r="G862" t="str">
        <f>VLOOKUP(Expenses[[#This Row],[Department]],Departments[[Department]:[Code]],2,0)</f>
        <v>ACC</v>
      </c>
      <c r="H862" t="str">
        <f>VLOOKUP(Expenses[[#This Row],[Location]],Locations[[Location]:[BU]],3,0)</f>
        <v>U. Egypt</v>
      </c>
      <c r="I862" t="str">
        <f>VLOOKUP(Expenses[[#This Row],[Location]],Locations[[Location]:[BU]],2,0)</f>
        <v>Luxor</v>
      </c>
    </row>
    <row r="863" spans="1:9" x14ac:dyDescent="0.25">
      <c r="A863" s="10">
        <v>42461</v>
      </c>
      <c r="B863" t="s">
        <v>1086</v>
      </c>
      <c r="C863" t="s">
        <v>1069</v>
      </c>
      <c r="D863" t="s">
        <v>1032</v>
      </c>
      <c r="E863" s="17">
        <v>3985</v>
      </c>
      <c r="F863" t="str">
        <f>VLOOKUP(Expenses[[#This Row],[Location]],Locations[[Location]:[BU]],5,0)</f>
        <v>Distribution</v>
      </c>
      <c r="G863" t="str">
        <f>VLOOKUP(Expenses[[#This Row],[Department]],Departments[[Department]:[Code]],2,0)</f>
        <v>ADM</v>
      </c>
      <c r="H863" t="str">
        <f>VLOOKUP(Expenses[[#This Row],[Location]],Locations[[Location]:[BU]],3,0)</f>
        <v>U. Egypt</v>
      </c>
      <c r="I863" t="str">
        <f>VLOOKUP(Expenses[[#This Row],[Location]],Locations[[Location]:[BU]],2,0)</f>
        <v>Luxor</v>
      </c>
    </row>
    <row r="864" spans="1:9" x14ac:dyDescent="0.25">
      <c r="A864" s="10">
        <v>42461</v>
      </c>
      <c r="B864" t="s">
        <v>1086</v>
      </c>
      <c r="C864" t="s">
        <v>1054</v>
      </c>
      <c r="D864" t="s">
        <v>1017</v>
      </c>
      <c r="E864" s="17">
        <v>4420</v>
      </c>
      <c r="F864" t="str">
        <f>VLOOKUP(Expenses[[#This Row],[Location]],Locations[[Location]:[BU]],5,0)</f>
        <v>Distribution</v>
      </c>
      <c r="G864" t="str">
        <f>VLOOKUP(Expenses[[#This Row],[Department]],Departments[[Department]:[Code]],2,0)</f>
        <v>ACC</v>
      </c>
      <c r="H864" t="str">
        <f>VLOOKUP(Expenses[[#This Row],[Location]],Locations[[Location]:[BU]],3,0)</f>
        <v>Delta</v>
      </c>
      <c r="I864" t="str">
        <f>VLOOKUP(Expenses[[#This Row],[Location]],Locations[[Location]:[BU]],2,0)</f>
        <v>Dakahlia</v>
      </c>
    </row>
    <row r="865" spans="1:9" x14ac:dyDescent="0.25">
      <c r="A865" s="10">
        <v>42461</v>
      </c>
      <c r="B865" t="s">
        <v>1086</v>
      </c>
      <c r="C865" t="s">
        <v>1054</v>
      </c>
      <c r="D865" t="s">
        <v>1032</v>
      </c>
      <c r="E865" s="17">
        <v>3266</v>
      </c>
      <c r="F865" t="str">
        <f>VLOOKUP(Expenses[[#This Row],[Location]],Locations[[Location]:[BU]],5,0)</f>
        <v>Distribution</v>
      </c>
      <c r="G865" t="str">
        <f>VLOOKUP(Expenses[[#This Row],[Department]],Departments[[Department]:[Code]],2,0)</f>
        <v>ADM</v>
      </c>
      <c r="H865" t="str">
        <f>VLOOKUP(Expenses[[#This Row],[Location]],Locations[[Location]:[BU]],3,0)</f>
        <v>Delta</v>
      </c>
      <c r="I865" t="str">
        <f>VLOOKUP(Expenses[[#This Row],[Location]],Locations[[Location]:[BU]],2,0)</f>
        <v>Dakahlia</v>
      </c>
    </row>
    <row r="866" spans="1:9" x14ac:dyDescent="0.25">
      <c r="A866" s="10">
        <v>42461</v>
      </c>
      <c r="B866" t="s">
        <v>1086</v>
      </c>
      <c r="C866" t="s">
        <v>1062</v>
      </c>
      <c r="D866" t="s">
        <v>1017</v>
      </c>
      <c r="E866" s="17">
        <v>3223</v>
      </c>
      <c r="F866" t="str">
        <f>VLOOKUP(Expenses[[#This Row],[Location]],Locations[[Location]:[BU]],5,0)</f>
        <v>Distribution</v>
      </c>
      <c r="G866" t="str">
        <f>VLOOKUP(Expenses[[#This Row],[Department]],Departments[[Department]:[Code]],2,0)</f>
        <v>ACC</v>
      </c>
      <c r="H866" t="str">
        <f>VLOOKUP(Expenses[[#This Row],[Location]],Locations[[Location]:[BU]],3,0)</f>
        <v>U. Egypt</v>
      </c>
      <c r="I866" t="str">
        <f>VLOOKUP(Expenses[[#This Row],[Location]],Locations[[Location]:[BU]],2,0)</f>
        <v>Menia</v>
      </c>
    </row>
    <row r="867" spans="1:9" x14ac:dyDescent="0.25">
      <c r="A867" s="10">
        <v>42461</v>
      </c>
      <c r="B867" t="s">
        <v>1086</v>
      </c>
      <c r="C867" t="s">
        <v>1062</v>
      </c>
      <c r="D867" t="s">
        <v>1032</v>
      </c>
      <c r="E867" s="17">
        <v>3061</v>
      </c>
      <c r="F867" t="str">
        <f>VLOOKUP(Expenses[[#This Row],[Location]],Locations[[Location]:[BU]],5,0)</f>
        <v>Distribution</v>
      </c>
      <c r="G867" t="str">
        <f>VLOOKUP(Expenses[[#This Row],[Department]],Departments[[Department]:[Code]],2,0)</f>
        <v>ADM</v>
      </c>
      <c r="H867" t="str">
        <f>VLOOKUP(Expenses[[#This Row],[Location]],Locations[[Location]:[BU]],3,0)</f>
        <v>U. Egypt</v>
      </c>
      <c r="I867" t="str">
        <f>VLOOKUP(Expenses[[#This Row],[Location]],Locations[[Location]:[BU]],2,0)</f>
        <v>Menia</v>
      </c>
    </row>
    <row r="868" spans="1:9" x14ac:dyDescent="0.25">
      <c r="A868" s="10">
        <v>42461</v>
      </c>
      <c r="B868" t="s">
        <v>1086</v>
      </c>
      <c r="C868" t="s">
        <v>1059</v>
      </c>
      <c r="D868" t="s">
        <v>1017</v>
      </c>
      <c r="E868" s="17">
        <v>4002</v>
      </c>
      <c r="F868" t="str">
        <f>VLOOKUP(Expenses[[#This Row],[Location]],Locations[[Location]:[BU]],5,0)</f>
        <v>Distribution</v>
      </c>
      <c r="G868" t="str">
        <f>VLOOKUP(Expenses[[#This Row],[Department]],Departments[[Department]:[Code]],2,0)</f>
        <v>ACC</v>
      </c>
      <c r="H868" t="str">
        <f>VLOOKUP(Expenses[[#This Row],[Location]],Locations[[Location]:[BU]],3,0)</f>
        <v>G. Cairo</v>
      </c>
      <c r="I868" t="str">
        <f>VLOOKUP(Expenses[[#This Row],[Location]],Locations[[Location]:[BU]],2,0)</f>
        <v>Cairo</v>
      </c>
    </row>
    <row r="869" spans="1:9" x14ac:dyDescent="0.25">
      <c r="A869" s="10">
        <v>42461</v>
      </c>
      <c r="B869" t="s">
        <v>1086</v>
      </c>
      <c r="C869" t="s">
        <v>1059</v>
      </c>
      <c r="D869" t="s">
        <v>1032</v>
      </c>
      <c r="E869" s="17">
        <v>3970</v>
      </c>
      <c r="F869" t="str">
        <f>VLOOKUP(Expenses[[#This Row],[Location]],Locations[[Location]:[BU]],5,0)</f>
        <v>Distribution</v>
      </c>
      <c r="G869" t="str">
        <f>VLOOKUP(Expenses[[#This Row],[Department]],Departments[[Department]:[Code]],2,0)</f>
        <v>ADM</v>
      </c>
      <c r="H869" t="str">
        <f>VLOOKUP(Expenses[[#This Row],[Location]],Locations[[Location]:[BU]],3,0)</f>
        <v>G. Cairo</v>
      </c>
      <c r="I869" t="str">
        <f>VLOOKUP(Expenses[[#This Row],[Location]],Locations[[Location]:[BU]],2,0)</f>
        <v>Cairo</v>
      </c>
    </row>
    <row r="870" spans="1:9" x14ac:dyDescent="0.25">
      <c r="A870" s="10">
        <v>42461</v>
      </c>
      <c r="B870" t="s">
        <v>1086</v>
      </c>
      <c r="C870" t="s">
        <v>1073</v>
      </c>
      <c r="D870" t="s">
        <v>1017</v>
      </c>
      <c r="E870" s="17">
        <v>2946</v>
      </c>
      <c r="F870" t="str">
        <f>VLOOKUP(Expenses[[#This Row],[Location]],Locations[[Location]:[BU]],5,0)</f>
        <v>Distribution</v>
      </c>
      <c r="G870" t="str">
        <f>VLOOKUP(Expenses[[#This Row],[Department]],Departments[[Department]:[Code]],2,0)</f>
        <v>ACC</v>
      </c>
      <c r="H870" t="str">
        <f>VLOOKUP(Expenses[[#This Row],[Location]],Locations[[Location]:[BU]],3,0)</f>
        <v>Delta</v>
      </c>
      <c r="I870" t="str">
        <f>VLOOKUP(Expenses[[#This Row],[Location]],Locations[[Location]:[BU]],2,0)</f>
        <v>Sharkia</v>
      </c>
    </row>
    <row r="871" spans="1:9" x14ac:dyDescent="0.25">
      <c r="A871" s="10">
        <v>42461</v>
      </c>
      <c r="B871" t="s">
        <v>1086</v>
      </c>
      <c r="C871" t="s">
        <v>1073</v>
      </c>
      <c r="D871" t="s">
        <v>1032</v>
      </c>
      <c r="E871" s="17">
        <v>4439</v>
      </c>
      <c r="F871" t="str">
        <f>VLOOKUP(Expenses[[#This Row],[Location]],Locations[[Location]:[BU]],5,0)</f>
        <v>Distribution</v>
      </c>
      <c r="G871" t="str">
        <f>VLOOKUP(Expenses[[#This Row],[Department]],Departments[[Department]:[Code]],2,0)</f>
        <v>ADM</v>
      </c>
      <c r="H871" t="str">
        <f>VLOOKUP(Expenses[[#This Row],[Location]],Locations[[Location]:[BU]],3,0)</f>
        <v>Delta</v>
      </c>
      <c r="I871" t="str">
        <f>VLOOKUP(Expenses[[#This Row],[Location]],Locations[[Location]:[BU]],2,0)</f>
        <v>Sharkia</v>
      </c>
    </row>
    <row r="872" spans="1:9" x14ac:dyDescent="0.25">
      <c r="A872" s="10">
        <v>42461</v>
      </c>
      <c r="B872" t="s">
        <v>1089</v>
      </c>
      <c r="C872" t="s">
        <v>1083</v>
      </c>
      <c r="D872" t="s">
        <v>1017</v>
      </c>
      <c r="E872" s="17">
        <v>2586</v>
      </c>
      <c r="F872" t="str">
        <f>VLOOKUP(Expenses[[#This Row],[Location]],Locations[[Location]:[BU]],5,0)</f>
        <v>Distribution</v>
      </c>
      <c r="G872" t="str">
        <f>VLOOKUP(Expenses[[#This Row],[Department]],Departments[[Department]:[Code]],2,0)</f>
        <v>ACC</v>
      </c>
      <c r="H872" t="str">
        <f>VLOOKUP(Expenses[[#This Row],[Location]],Locations[[Location]:[BU]],3,0)</f>
        <v>G. Cairo</v>
      </c>
      <c r="I872" t="str">
        <f>VLOOKUP(Expenses[[#This Row],[Location]],Locations[[Location]:[BU]],2,0)</f>
        <v>Cairo</v>
      </c>
    </row>
    <row r="873" spans="1:9" x14ac:dyDescent="0.25">
      <c r="A873" s="10">
        <v>42461</v>
      </c>
      <c r="B873" t="s">
        <v>1089</v>
      </c>
      <c r="C873" t="s">
        <v>1083</v>
      </c>
      <c r="D873" t="s">
        <v>1032</v>
      </c>
      <c r="E873" s="17">
        <v>3803</v>
      </c>
      <c r="F873" t="str">
        <f>VLOOKUP(Expenses[[#This Row],[Location]],Locations[[Location]:[BU]],5,0)</f>
        <v>Distribution</v>
      </c>
      <c r="G873" t="str">
        <f>VLOOKUP(Expenses[[#This Row],[Department]],Departments[[Department]:[Code]],2,0)</f>
        <v>ADM</v>
      </c>
      <c r="H873" t="str">
        <f>VLOOKUP(Expenses[[#This Row],[Location]],Locations[[Location]:[BU]],3,0)</f>
        <v>G. Cairo</v>
      </c>
      <c r="I873" t="str">
        <f>VLOOKUP(Expenses[[#This Row],[Location]],Locations[[Location]:[BU]],2,0)</f>
        <v>Cairo</v>
      </c>
    </row>
    <row r="874" spans="1:9" x14ac:dyDescent="0.25">
      <c r="A874" s="10">
        <v>42461</v>
      </c>
      <c r="B874" t="s">
        <v>1089</v>
      </c>
      <c r="C874" t="s">
        <v>1077</v>
      </c>
      <c r="D874" t="s">
        <v>1017</v>
      </c>
      <c r="E874" s="17">
        <v>3956</v>
      </c>
      <c r="F874" t="str">
        <f>VLOOKUP(Expenses[[#This Row],[Location]],Locations[[Location]:[BU]],5,0)</f>
        <v>Distribution</v>
      </c>
      <c r="G874" t="str">
        <f>VLOOKUP(Expenses[[#This Row],[Department]],Departments[[Department]:[Code]],2,0)</f>
        <v>ACC</v>
      </c>
      <c r="H874" t="str">
        <f>VLOOKUP(Expenses[[#This Row],[Location]],Locations[[Location]:[BU]],3,0)</f>
        <v>G. Cairo</v>
      </c>
      <c r="I874" t="str">
        <f>VLOOKUP(Expenses[[#This Row],[Location]],Locations[[Location]:[BU]],2,0)</f>
        <v>Giza</v>
      </c>
    </row>
    <row r="875" spans="1:9" x14ac:dyDescent="0.25">
      <c r="A875" s="10">
        <v>42461</v>
      </c>
      <c r="B875" t="s">
        <v>1089</v>
      </c>
      <c r="C875" t="s">
        <v>1077</v>
      </c>
      <c r="D875" t="s">
        <v>1032</v>
      </c>
      <c r="E875" s="17">
        <v>2579</v>
      </c>
      <c r="F875" t="str">
        <f>VLOOKUP(Expenses[[#This Row],[Location]],Locations[[Location]:[BU]],5,0)</f>
        <v>Distribution</v>
      </c>
      <c r="G875" t="str">
        <f>VLOOKUP(Expenses[[#This Row],[Department]],Departments[[Department]:[Code]],2,0)</f>
        <v>ADM</v>
      </c>
      <c r="H875" t="str">
        <f>VLOOKUP(Expenses[[#This Row],[Location]],Locations[[Location]:[BU]],3,0)</f>
        <v>G. Cairo</v>
      </c>
      <c r="I875" t="str">
        <f>VLOOKUP(Expenses[[#This Row],[Location]],Locations[[Location]:[BU]],2,0)</f>
        <v>Giza</v>
      </c>
    </row>
    <row r="876" spans="1:9" x14ac:dyDescent="0.25">
      <c r="A876" s="10">
        <v>42461</v>
      </c>
      <c r="B876" t="s">
        <v>1089</v>
      </c>
      <c r="C876" t="s">
        <v>1069</v>
      </c>
      <c r="D876" t="s">
        <v>1017</v>
      </c>
      <c r="E876" s="17">
        <v>3505</v>
      </c>
      <c r="F876" t="str">
        <f>VLOOKUP(Expenses[[#This Row],[Location]],Locations[[Location]:[BU]],5,0)</f>
        <v>Distribution</v>
      </c>
      <c r="G876" t="str">
        <f>VLOOKUP(Expenses[[#This Row],[Department]],Departments[[Department]:[Code]],2,0)</f>
        <v>ACC</v>
      </c>
      <c r="H876" t="str">
        <f>VLOOKUP(Expenses[[#This Row],[Location]],Locations[[Location]:[BU]],3,0)</f>
        <v>U. Egypt</v>
      </c>
      <c r="I876" t="str">
        <f>VLOOKUP(Expenses[[#This Row],[Location]],Locations[[Location]:[BU]],2,0)</f>
        <v>Luxor</v>
      </c>
    </row>
    <row r="877" spans="1:9" x14ac:dyDescent="0.25">
      <c r="A877" s="10">
        <v>42461</v>
      </c>
      <c r="B877" t="s">
        <v>1089</v>
      </c>
      <c r="C877" t="s">
        <v>1069</v>
      </c>
      <c r="D877" t="s">
        <v>1032</v>
      </c>
      <c r="E877" s="17">
        <v>3390</v>
      </c>
      <c r="F877" t="str">
        <f>VLOOKUP(Expenses[[#This Row],[Location]],Locations[[Location]:[BU]],5,0)</f>
        <v>Distribution</v>
      </c>
      <c r="G877" t="str">
        <f>VLOOKUP(Expenses[[#This Row],[Department]],Departments[[Department]:[Code]],2,0)</f>
        <v>ADM</v>
      </c>
      <c r="H877" t="str">
        <f>VLOOKUP(Expenses[[#This Row],[Location]],Locations[[Location]:[BU]],3,0)</f>
        <v>U. Egypt</v>
      </c>
      <c r="I877" t="str">
        <f>VLOOKUP(Expenses[[#This Row],[Location]],Locations[[Location]:[BU]],2,0)</f>
        <v>Luxor</v>
      </c>
    </row>
    <row r="878" spans="1:9" x14ac:dyDescent="0.25">
      <c r="A878" s="10">
        <v>42461</v>
      </c>
      <c r="B878" t="s">
        <v>1089</v>
      </c>
      <c r="C878" t="s">
        <v>1054</v>
      </c>
      <c r="D878" t="s">
        <v>1017</v>
      </c>
      <c r="E878" s="17">
        <v>4289</v>
      </c>
      <c r="F878" t="str">
        <f>VLOOKUP(Expenses[[#This Row],[Location]],Locations[[Location]:[BU]],5,0)</f>
        <v>Distribution</v>
      </c>
      <c r="G878" t="str">
        <f>VLOOKUP(Expenses[[#This Row],[Department]],Departments[[Department]:[Code]],2,0)</f>
        <v>ACC</v>
      </c>
      <c r="H878" t="str">
        <f>VLOOKUP(Expenses[[#This Row],[Location]],Locations[[Location]:[BU]],3,0)</f>
        <v>Delta</v>
      </c>
      <c r="I878" t="str">
        <f>VLOOKUP(Expenses[[#This Row],[Location]],Locations[[Location]:[BU]],2,0)</f>
        <v>Dakahlia</v>
      </c>
    </row>
    <row r="879" spans="1:9" x14ac:dyDescent="0.25">
      <c r="A879" s="10">
        <v>42461</v>
      </c>
      <c r="B879" t="s">
        <v>1089</v>
      </c>
      <c r="C879" t="s">
        <v>1054</v>
      </c>
      <c r="D879" t="s">
        <v>1032</v>
      </c>
      <c r="E879" s="17">
        <v>3277</v>
      </c>
      <c r="F879" t="str">
        <f>VLOOKUP(Expenses[[#This Row],[Location]],Locations[[Location]:[BU]],5,0)</f>
        <v>Distribution</v>
      </c>
      <c r="G879" t="str">
        <f>VLOOKUP(Expenses[[#This Row],[Department]],Departments[[Department]:[Code]],2,0)</f>
        <v>ADM</v>
      </c>
      <c r="H879" t="str">
        <f>VLOOKUP(Expenses[[#This Row],[Location]],Locations[[Location]:[BU]],3,0)</f>
        <v>Delta</v>
      </c>
      <c r="I879" t="str">
        <f>VLOOKUP(Expenses[[#This Row],[Location]],Locations[[Location]:[BU]],2,0)</f>
        <v>Dakahlia</v>
      </c>
    </row>
    <row r="880" spans="1:9" x14ac:dyDescent="0.25">
      <c r="A880" s="10">
        <v>42461</v>
      </c>
      <c r="B880" t="s">
        <v>1089</v>
      </c>
      <c r="C880" t="s">
        <v>1062</v>
      </c>
      <c r="D880" t="s">
        <v>1017</v>
      </c>
      <c r="E880" s="17">
        <v>3688</v>
      </c>
      <c r="F880" t="str">
        <f>VLOOKUP(Expenses[[#This Row],[Location]],Locations[[Location]:[BU]],5,0)</f>
        <v>Distribution</v>
      </c>
      <c r="G880" t="str">
        <f>VLOOKUP(Expenses[[#This Row],[Department]],Departments[[Department]:[Code]],2,0)</f>
        <v>ACC</v>
      </c>
      <c r="H880" t="str">
        <f>VLOOKUP(Expenses[[#This Row],[Location]],Locations[[Location]:[BU]],3,0)</f>
        <v>U. Egypt</v>
      </c>
      <c r="I880" t="str">
        <f>VLOOKUP(Expenses[[#This Row],[Location]],Locations[[Location]:[BU]],2,0)</f>
        <v>Menia</v>
      </c>
    </row>
    <row r="881" spans="1:9" x14ac:dyDescent="0.25">
      <c r="A881" s="10">
        <v>42461</v>
      </c>
      <c r="B881" t="s">
        <v>1089</v>
      </c>
      <c r="C881" t="s">
        <v>1062</v>
      </c>
      <c r="D881" t="s">
        <v>1032</v>
      </c>
      <c r="E881" s="17">
        <v>3493</v>
      </c>
      <c r="F881" t="str">
        <f>VLOOKUP(Expenses[[#This Row],[Location]],Locations[[Location]:[BU]],5,0)</f>
        <v>Distribution</v>
      </c>
      <c r="G881" t="str">
        <f>VLOOKUP(Expenses[[#This Row],[Department]],Departments[[Department]:[Code]],2,0)</f>
        <v>ADM</v>
      </c>
      <c r="H881" t="str">
        <f>VLOOKUP(Expenses[[#This Row],[Location]],Locations[[Location]:[BU]],3,0)</f>
        <v>U. Egypt</v>
      </c>
      <c r="I881" t="str">
        <f>VLOOKUP(Expenses[[#This Row],[Location]],Locations[[Location]:[BU]],2,0)</f>
        <v>Menia</v>
      </c>
    </row>
    <row r="882" spans="1:9" x14ac:dyDescent="0.25">
      <c r="A882" s="10">
        <v>42461</v>
      </c>
      <c r="B882" t="s">
        <v>1089</v>
      </c>
      <c r="C882" t="s">
        <v>1059</v>
      </c>
      <c r="D882" t="s">
        <v>1017</v>
      </c>
      <c r="E882" s="17">
        <v>3866</v>
      </c>
      <c r="F882" t="str">
        <f>VLOOKUP(Expenses[[#This Row],[Location]],Locations[[Location]:[BU]],5,0)</f>
        <v>Distribution</v>
      </c>
      <c r="G882" t="str">
        <f>VLOOKUP(Expenses[[#This Row],[Department]],Departments[[Department]:[Code]],2,0)</f>
        <v>ACC</v>
      </c>
      <c r="H882" t="str">
        <f>VLOOKUP(Expenses[[#This Row],[Location]],Locations[[Location]:[BU]],3,0)</f>
        <v>G. Cairo</v>
      </c>
      <c r="I882" t="str">
        <f>VLOOKUP(Expenses[[#This Row],[Location]],Locations[[Location]:[BU]],2,0)</f>
        <v>Cairo</v>
      </c>
    </row>
    <row r="883" spans="1:9" x14ac:dyDescent="0.25">
      <c r="A883" s="10">
        <v>42461</v>
      </c>
      <c r="B883" t="s">
        <v>1089</v>
      </c>
      <c r="C883" t="s">
        <v>1059</v>
      </c>
      <c r="D883" t="s">
        <v>1032</v>
      </c>
      <c r="E883" s="17">
        <v>3029</v>
      </c>
      <c r="F883" t="str">
        <f>VLOOKUP(Expenses[[#This Row],[Location]],Locations[[Location]:[BU]],5,0)</f>
        <v>Distribution</v>
      </c>
      <c r="G883" t="str">
        <f>VLOOKUP(Expenses[[#This Row],[Department]],Departments[[Department]:[Code]],2,0)</f>
        <v>ADM</v>
      </c>
      <c r="H883" t="str">
        <f>VLOOKUP(Expenses[[#This Row],[Location]],Locations[[Location]:[BU]],3,0)</f>
        <v>G. Cairo</v>
      </c>
      <c r="I883" t="str">
        <f>VLOOKUP(Expenses[[#This Row],[Location]],Locations[[Location]:[BU]],2,0)</f>
        <v>Cairo</v>
      </c>
    </row>
    <row r="884" spans="1:9" x14ac:dyDescent="0.25">
      <c r="A884" s="10">
        <v>42461</v>
      </c>
      <c r="B884" t="s">
        <v>1089</v>
      </c>
      <c r="C884" t="s">
        <v>1073</v>
      </c>
      <c r="D884" t="s">
        <v>1017</v>
      </c>
      <c r="E884" s="17">
        <v>4338</v>
      </c>
      <c r="F884" t="str">
        <f>VLOOKUP(Expenses[[#This Row],[Location]],Locations[[Location]:[BU]],5,0)</f>
        <v>Distribution</v>
      </c>
      <c r="G884" t="str">
        <f>VLOOKUP(Expenses[[#This Row],[Department]],Departments[[Department]:[Code]],2,0)</f>
        <v>ACC</v>
      </c>
      <c r="H884" t="str">
        <f>VLOOKUP(Expenses[[#This Row],[Location]],Locations[[Location]:[BU]],3,0)</f>
        <v>Delta</v>
      </c>
      <c r="I884" t="str">
        <f>VLOOKUP(Expenses[[#This Row],[Location]],Locations[[Location]:[BU]],2,0)</f>
        <v>Sharkia</v>
      </c>
    </row>
    <row r="885" spans="1:9" x14ac:dyDescent="0.25">
      <c r="A885" s="10">
        <v>42461</v>
      </c>
      <c r="B885" t="s">
        <v>1089</v>
      </c>
      <c r="C885" t="s">
        <v>1073</v>
      </c>
      <c r="D885" t="s">
        <v>1032</v>
      </c>
      <c r="E885" s="17">
        <v>4024</v>
      </c>
      <c r="F885" t="str">
        <f>VLOOKUP(Expenses[[#This Row],[Location]],Locations[[Location]:[BU]],5,0)</f>
        <v>Distribution</v>
      </c>
      <c r="G885" t="str">
        <f>VLOOKUP(Expenses[[#This Row],[Department]],Departments[[Department]:[Code]],2,0)</f>
        <v>ADM</v>
      </c>
      <c r="H885" t="str">
        <f>VLOOKUP(Expenses[[#This Row],[Location]],Locations[[Location]:[BU]],3,0)</f>
        <v>Delta</v>
      </c>
      <c r="I885" t="str">
        <f>VLOOKUP(Expenses[[#This Row],[Location]],Locations[[Location]:[BU]],2,0)</f>
        <v>Sharkia</v>
      </c>
    </row>
    <row r="886" spans="1:9" x14ac:dyDescent="0.25">
      <c r="A886" s="10">
        <v>42461</v>
      </c>
      <c r="B886" t="s">
        <v>1088</v>
      </c>
      <c r="C886" t="s">
        <v>1083</v>
      </c>
      <c r="D886" t="s">
        <v>1017</v>
      </c>
      <c r="E886" s="17">
        <v>3480</v>
      </c>
      <c r="F886" t="str">
        <f>VLOOKUP(Expenses[[#This Row],[Location]],Locations[[Location]:[BU]],5,0)</f>
        <v>Distribution</v>
      </c>
      <c r="G886" t="str">
        <f>VLOOKUP(Expenses[[#This Row],[Department]],Departments[[Department]:[Code]],2,0)</f>
        <v>ACC</v>
      </c>
      <c r="H886" t="str">
        <f>VLOOKUP(Expenses[[#This Row],[Location]],Locations[[Location]:[BU]],3,0)</f>
        <v>G. Cairo</v>
      </c>
      <c r="I886" t="str">
        <f>VLOOKUP(Expenses[[#This Row],[Location]],Locations[[Location]:[BU]],2,0)</f>
        <v>Cairo</v>
      </c>
    </row>
    <row r="887" spans="1:9" x14ac:dyDescent="0.25">
      <c r="A887" s="10">
        <v>42461</v>
      </c>
      <c r="B887" t="s">
        <v>1088</v>
      </c>
      <c r="C887" t="s">
        <v>1083</v>
      </c>
      <c r="D887" t="s">
        <v>1032</v>
      </c>
      <c r="E887" s="17">
        <v>4000</v>
      </c>
      <c r="F887" t="str">
        <f>VLOOKUP(Expenses[[#This Row],[Location]],Locations[[Location]:[BU]],5,0)</f>
        <v>Distribution</v>
      </c>
      <c r="G887" t="str">
        <f>VLOOKUP(Expenses[[#This Row],[Department]],Departments[[Department]:[Code]],2,0)</f>
        <v>ADM</v>
      </c>
      <c r="H887" t="str">
        <f>VLOOKUP(Expenses[[#This Row],[Location]],Locations[[Location]:[BU]],3,0)</f>
        <v>G. Cairo</v>
      </c>
      <c r="I887" t="str">
        <f>VLOOKUP(Expenses[[#This Row],[Location]],Locations[[Location]:[BU]],2,0)</f>
        <v>Cairo</v>
      </c>
    </row>
    <row r="888" spans="1:9" x14ac:dyDescent="0.25">
      <c r="A888" s="10">
        <v>42461</v>
      </c>
      <c r="B888" t="s">
        <v>1088</v>
      </c>
      <c r="C888" t="s">
        <v>1077</v>
      </c>
      <c r="D888" t="s">
        <v>1017</v>
      </c>
      <c r="E888" s="17">
        <v>2546</v>
      </c>
      <c r="F888" t="str">
        <f>VLOOKUP(Expenses[[#This Row],[Location]],Locations[[Location]:[BU]],5,0)</f>
        <v>Distribution</v>
      </c>
      <c r="G888" t="str">
        <f>VLOOKUP(Expenses[[#This Row],[Department]],Departments[[Department]:[Code]],2,0)</f>
        <v>ACC</v>
      </c>
      <c r="H888" t="str">
        <f>VLOOKUP(Expenses[[#This Row],[Location]],Locations[[Location]:[BU]],3,0)</f>
        <v>G. Cairo</v>
      </c>
      <c r="I888" t="str">
        <f>VLOOKUP(Expenses[[#This Row],[Location]],Locations[[Location]:[BU]],2,0)</f>
        <v>Giza</v>
      </c>
    </row>
    <row r="889" spans="1:9" x14ac:dyDescent="0.25">
      <c r="A889" s="10">
        <v>42461</v>
      </c>
      <c r="B889" t="s">
        <v>1088</v>
      </c>
      <c r="C889" t="s">
        <v>1077</v>
      </c>
      <c r="D889" t="s">
        <v>1032</v>
      </c>
      <c r="E889" s="17">
        <v>4146</v>
      </c>
      <c r="F889" t="str">
        <f>VLOOKUP(Expenses[[#This Row],[Location]],Locations[[Location]:[BU]],5,0)</f>
        <v>Distribution</v>
      </c>
      <c r="G889" t="str">
        <f>VLOOKUP(Expenses[[#This Row],[Department]],Departments[[Department]:[Code]],2,0)</f>
        <v>ADM</v>
      </c>
      <c r="H889" t="str">
        <f>VLOOKUP(Expenses[[#This Row],[Location]],Locations[[Location]:[BU]],3,0)</f>
        <v>G. Cairo</v>
      </c>
      <c r="I889" t="str">
        <f>VLOOKUP(Expenses[[#This Row],[Location]],Locations[[Location]:[BU]],2,0)</f>
        <v>Giza</v>
      </c>
    </row>
    <row r="890" spans="1:9" x14ac:dyDescent="0.25">
      <c r="A890" s="10">
        <v>42461</v>
      </c>
      <c r="B890" t="s">
        <v>1088</v>
      </c>
      <c r="C890" t="s">
        <v>1069</v>
      </c>
      <c r="D890" t="s">
        <v>1017</v>
      </c>
      <c r="E890" s="17">
        <v>4412</v>
      </c>
      <c r="F890" t="str">
        <f>VLOOKUP(Expenses[[#This Row],[Location]],Locations[[Location]:[BU]],5,0)</f>
        <v>Distribution</v>
      </c>
      <c r="G890" t="str">
        <f>VLOOKUP(Expenses[[#This Row],[Department]],Departments[[Department]:[Code]],2,0)</f>
        <v>ACC</v>
      </c>
      <c r="H890" t="str">
        <f>VLOOKUP(Expenses[[#This Row],[Location]],Locations[[Location]:[BU]],3,0)</f>
        <v>U. Egypt</v>
      </c>
      <c r="I890" t="str">
        <f>VLOOKUP(Expenses[[#This Row],[Location]],Locations[[Location]:[BU]],2,0)</f>
        <v>Luxor</v>
      </c>
    </row>
    <row r="891" spans="1:9" x14ac:dyDescent="0.25">
      <c r="A891" s="10">
        <v>42461</v>
      </c>
      <c r="B891" t="s">
        <v>1088</v>
      </c>
      <c r="C891" t="s">
        <v>1069</v>
      </c>
      <c r="D891" t="s">
        <v>1032</v>
      </c>
      <c r="E891" s="17">
        <v>3252</v>
      </c>
      <c r="F891" t="str">
        <f>VLOOKUP(Expenses[[#This Row],[Location]],Locations[[Location]:[BU]],5,0)</f>
        <v>Distribution</v>
      </c>
      <c r="G891" t="str">
        <f>VLOOKUP(Expenses[[#This Row],[Department]],Departments[[Department]:[Code]],2,0)</f>
        <v>ADM</v>
      </c>
      <c r="H891" t="str">
        <f>VLOOKUP(Expenses[[#This Row],[Location]],Locations[[Location]:[BU]],3,0)</f>
        <v>U. Egypt</v>
      </c>
      <c r="I891" t="str">
        <f>VLOOKUP(Expenses[[#This Row],[Location]],Locations[[Location]:[BU]],2,0)</f>
        <v>Luxor</v>
      </c>
    </row>
    <row r="892" spans="1:9" x14ac:dyDescent="0.25">
      <c r="A892" s="10">
        <v>42461</v>
      </c>
      <c r="B892" t="s">
        <v>1088</v>
      </c>
      <c r="C892" t="s">
        <v>1054</v>
      </c>
      <c r="D892" t="s">
        <v>1017</v>
      </c>
      <c r="E892" s="17">
        <v>3604</v>
      </c>
      <c r="F892" t="str">
        <f>VLOOKUP(Expenses[[#This Row],[Location]],Locations[[Location]:[BU]],5,0)</f>
        <v>Distribution</v>
      </c>
      <c r="G892" t="str">
        <f>VLOOKUP(Expenses[[#This Row],[Department]],Departments[[Department]:[Code]],2,0)</f>
        <v>ACC</v>
      </c>
      <c r="H892" t="str">
        <f>VLOOKUP(Expenses[[#This Row],[Location]],Locations[[Location]:[BU]],3,0)</f>
        <v>Delta</v>
      </c>
      <c r="I892" t="str">
        <f>VLOOKUP(Expenses[[#This Row],[Location]],Locations[[Location]:[BU]],2,0)</f>
        <v>Dakahlia</v>
      </c>
    </row>
    <row r="893" spans="1:9" x14ac:dyDescent="0.25">
      <c r="A893" s="10">
        <v>42461</v>
      </c>
      <c r="B893" t="s">
        <v>1088</v>
      </c>
      <c r="C893" t="s">
        <v>1054</v>
      </c>
      <c r="D893" t="s">
        <v>1032</v>
      </c>
      <c r="E893" s="17">
        <v>3314</v>
      </c>
      <c r="F893" t="str">
        <f>VLOOKUP(Expenses[[#This Row],[Location]],Locations[[Location]:[BU]],5,0)</f>
        <v>Distribution</v>
      </c>
      <c r="G893" t="str">
        <f>VLOOKUP(Expenses[[#This Row],[Department]],Departments[[Department]:[Code]],2,0)</f>
        <v>ADM</v>
      </c>
      <c r="H893" t="str">
        <f>VLOOKUP(Expenses[[#This Row],[Location]],Locations[[Location]:[BU]],3,0)</f>
        <v>Delta</v>
      </c>
      <c r="I893" t="str">
        <f>VLOOKUP(Expenses[[#This Row],[Location]],Locations[[Location]:[BU]],2,0)</f>
        <v>Dakahlia</v>
      </c>
    </row>
    <row r="894" spans="1:9" x14ac:dyDescent="0.25">
      <c r="A894" s="10">
        <v>42461</v>
      </c>
      <c r="B894" t="s">
        <v>1088</v>
      </c>
      <c r="C894" t="s">
        <v>1062</v>
      </c>
      <c r="D894" t="s">
        <v>1017</v>
      </c>
      <c r="E894" s="17">
        <v>4180</v>
      </c>
      <c r="F894" t="str">
        <f>VLOOKUP(Expenses[[#This Row],[Location]],Locations[[Location]:[BU]],5,0)</f>
        <v>Distribution</v>
      </c>
      <c r="G894" t="str">
        <f>VLOOKUP(Expenses[[#This Row],[Department]],Departments[[Department]:[Code]],2,0)</f>
        <v>ACC</v>
      </c>
      <c r="H894" t="str">
        <f>VLOOKUP(Expenses[[#This Row],[Location]],Locations[[Location]:[BU]],3,0)</f>
        <v>U. Egypt</v>
      </c>
      <c r="I894" t="str">
        <f>VLOOKUP(Expenses[[#This Row],[Location]],Locations[[Location]:[BU]],2,0)</f>
        <v>Menia</v>
      </c>
    </row>
    <row r="895" spans="1:9" x14ac:dyDescent="0.25">
      <c r="A895" s="10">
        <v>42461</v>
      </c>
      <c r="B895" t="s">
        <v>1088</v>
      </c>
      <c r="C895" t="s">
        <v>1062</v>
      </c>
      <c r="D895" t="s">
        <v>1032</v>
      </c>
      <c r="E895" s="17">
        <v>3008</v>
      </c>
      <c r="F895" t="str">
        <f>VLOOKUP(Expenses[[#This Row],[Location]],Locations[[Location]:[BU]],5,0)</f>
        <v>Distribution</v>
      </c>
      <c r="G895" t="str">
        <f>VLOOKUP(Expenses[[#This Row],[Department]],Departments[[Department]:[Code]],2,0)</f>
        <v>ADM</v>
      </c>
      <c r="H895" t="str">
        <f>VLOOKUP(Expenses[[#This Row],[Location]],Locations[[Location]:[BU]],3,0)</f>
        <v>U. Egypt</v>
      </c>
      <c r="I895" t="str">
        <f>VLOOKUP(Expenses[[#This Row],[Location]],Locations[[Location]:[BU]],2,0)</f>
        <v>Menia</v>
      </c>
    </row>
    <row r="896" spans="1:9" x14ac:dyDescent="0.25">
      <c r="A896" s="10">
        <v>42461</v>
      </c>
      <c r="B896" t="s">
        <v>1088</v>
      </c>
      <c r="C896" t="s">
        <v>1059</v>
      </c>
      <c r="D896" t="s">
        <v>1017</v>
      </c>
      <c r="E896" s="17">
        <v>3555</v>
      </c>
      <c r="F896" t="str">
        <f>VLOOKUP(Expenses[[#This Row],[Location]],Locations[[Location]:[BU]],5,0)</f>
        <v>Distribution</v>
      </c>
      <c r="G896" t="str">
        <f>VLOOKUP(Expenses[[#This Row],[Department]],Departments[[Department]:[Code]],2,0)</f>
        <v>ACC</v>
      </c>
      <c r="H896" t="str">
        <f>VLOOKUP(Expenses[[#This Row],[Location]],Locations[[Location]:[BU]],3,0)</f>
        <v>G. Cairo</v>
      </c>
      <c r="I896" t="str">
        <f>VLOOKUP(Expenses[[#This Row],[Location]],Locations[[Location]:[BU]],2,0)</f>
        <v>Cairo</v>
      </c>
    </row>
    <row r="897" spans="1:9" x14ac:dyDescent="0.25">
      <c r="A897" s="10">
        <v>42461</v>
      </c>
      <c r="B897" t="s">
        <v>1088</v>
      </c>
      <c r="C897" t="s">
        <v>1059</v>
      </c>
      <c r="D897" t="s">
        <v>1032</v>
      </c>
      <c r="E897" s="17">
        <v>3913</v>
      </c>
      <c r="F897" t="str">
        <f>VLOOKUP(Expenses[[#This Row],[Location]],Locations[[Location]:[BU]],5,0)</f>
        <v>Distribution</v>
      </c>
      <c r="G897" t="str">
        <f>VLOOKUP(Expenses[[#This Row],[Department]],Departments[[Department]:[Code]],2,0)</f>
        <v>ADM</v>
      </c>
      <c r="H897" t="str">
        <f>VLOOKUP(Expenses[[#This Row],[Location]],Locations[[Location]:[BU]],3,0)</f>
        <v>G. Cairo</v>
      </c>
      <c r="I897" t="str">
        <f>VLOOKUP(Expenses[[#This Row],[Location]],Locations[[Location]:[BU]],2,0)</f>
        <v>Cairo</v>
      </c>
    </row>
    <row r="898" spans="1:9" x14ac:dyDescent="0.25">
      <c r="A898" s="10">
        <v>42461</v>
      </c>
      <c r="B898" t="s">
        <v>1088</v>
      </c>
      <c r="C898" t="s">
        <v>1073</v>
      </c>
      <c r="D898" t="s">
        <v>1017</v>
      </c>
      <c r="E898" s="17">
        <v>2683</v>
      </c>
      <c r="F898" t="str">
        <f>VLOOKUP(Expenses[[#This Row],[Location]],Locations[[Location]:[BU]],5,0)</f>
        <v>Distribution</v>
      </c>
      <c r="G898" t="str">
        <f>VLOOKUP(Expenses[[#This Row],[Department]],Departments[[Department]:[Code]],2,0)</f>
        <v>ACC</v>
      </c>
      <c r="H898" t="str">
        <f>VLOOKUP(Expenses[[#This Row],[Location]],Locations[[Location]:[BU]],3,0)</f>
        <v>Delta</v>
      </c>
      <c r="I898" t="str">
        <f>VLOOKUP(Expenses[[#This Row],[Location]],Locations[[Location]:[BU]],2,0)</f>
        <v>Sharkia</v>
      </c>
    </row>
    <row r="899" spans="1:9" x14ac:dyDescent="0.25">
      <c r="A899" s="10">
        <v>42461</v>
      </c>
      <c r="B899" t="s">
        <v>1088</v>
      </c>
      <c r="C899" t="s">
        <v>1073</v>
      </c>
      <c r="D899" t="s">
        <v>1032</v>
      </c>
      <c r="E899" s="17">
        <v>2758</v>
      </c>
      <c r="F899" t="str">
        <f>VLOOKUP(Expenses[[#This Row],[Location]],Locations[[Location]:[BU]],5,0)</f>
        <v>Distribution</v>
      </c>
      <c r="G899" t="str">
        <f>VLOOKUP(Expenses[[#This Row],[Department]],Departments[[Department]:[Code]],2,0)</f>
        <v>ADM</v>
      </c>
      <c r="H899" t="str">
        <f>VLOOKUP(Expenses[[#This Row],[Location]],Locations[[Location]:[BU]],3,0)</f>
        <v>Delta</v>
      </c>
      <c r="I899" t="str">
        <f>VLOOKUP(Expenses[[#This Row],[Location]],Locations[[Location]:[BU]],2,0)</f>
        <v>Sharkia</v>
      </c>
    </row>
    <row r="900" spans="1:9" x14ac:dyDescent="0.25">
      <c r="A900" s="10">
        <v>42461</v>
      </c>
      <c r="B900" t="s">
        <v>1090</v>
      </c>
      <c r="C900" t="s">
        <v>1083</v>
      </c>
      <c r="D900" t="s">
        <v>1017</v>
      </c>
      <c r="E900" s="17">
        <v>3240</v>
      </c>
      <c r="F900" t="str">
        <f>VLOOKUP(Expenses[[#This Row],[Location]],Locations[[Location]:[BU]],5,0)</f>
        <v>Distribution</v>
      </c>
      <c r="G900" t="str">
        <f>VLOOKUP(Expenses[[#This Row],[Department]],Departments[[Department]:[Code]],2,0)</f>
        <v>ACC</v>
      </c>
      <c r="H900" t="str">
        <f>VLOOKUP(Expenses[[#This Row],[Location]],Locations[[Location]:[BU]],3,0)</f>
        <v>G. Cairo</v>
      </c>
      <c r="I900" t="str">
        <f>VLOOKUP(Expenses[[#This Row],[Location]],Locations[[Location]:[BU]],2,0)</f>
        <v>Cairo</v>
      </c>
    </row>
    <row r="901" spans="1:9" x14ac:dyDescent="0.25">
      <c r="A901" s="10">
        <v>42461</v>
      </c>
      <c r="B901" t="s">
        <v>1090</v>
      </c>
      <c r="C901" t="s">
        <v>1083</v>
      </c>
      <c r="D901" t="s">
        <v>1032</v>
      </c>
      <c r="E901" s="17">
        <v>2710</v>
      </c>
      <c r="F901" t="str">
        <f>VLOOKUP(Expenses[[#This Row],[Location]],Locations[[Location]:[BU]],5,0)</f>
        <v>Distribution</v>
      </c>
      <c r="G901" t="str">
        <f>VLOOKUP(Expenses[[#This Row],[Department]],Departments[[Department]:[Code]],2,0)</f>
        <v>ADM</v>
      </c>
      <c r="H901" t="str">
        <f>VLOOKUP(Expenses[[#This Row],[Location]],Locations[[Location]:[BU]],3,0)</f>
        <v>G. Cairo</v>
      </c>
      <c r="I901" t="str">
        <f>VLOOKUP(Expenses[[#This Row],[Location]],Locations[[Location]:[BU]],2,0)</f>
        <v>Cairo</v>
      </c>
    </row>
    <row r="902" spans="1:9" x14ac:dyDescent="0.25">
      <c r="A902" s="10">
        <v>42461</v>
      </c>
      <c r="B902" t="s">
        <v>1090</v>
      </c>
      <c r="C902" t="s">
        <v>1077</v>
      </c>
      <c r="D902" t="s">
        <v>1017</v>
      </c>
      <c r="E902" s="17">
        <v>3311</v>
      </c>
      <c r="F902" t="str">
        <f>VLOOKUP(Expenses[[#This Row],[Location]],Locations[[Location]:[BU]],5,0)</f>
        <v>Distribution</v>
      </c>
      <c r="G902" t="str">
        <f>VLOOKUP(Expenses[[#This Row],[Department]],Departments[[Department]:[Code]],2,0)</f>
        <v>ACC</v>
      </c>
      <c r="H902" t="str">
        <f>VLOOKUP(Expenses[[#This Row],[Location]],Locations[[Location]:[BU]],3,0)</f>
        <v>G. Cairo</v>
      </c>
      <c r="I902" t="str">
        <f>VLOOKUP(Expenses[[#This Row],[Location]],Locations[[Location]:[BU]],2,0)</f>
        <v>Giza</v>
      </c>
    </row>
    <row r="903" spans="1:9" x14ac:dyDescent="0.25">
      <c r="A903" s="10">
        <v>42461</v>
      </c>
      <c r="B903" t="s">
        <v>1090</v>
      </c>
      <c r="C903" t="s">
        <v>1077</v>
      </c>
      <c r="D903" t="s">
        <v>1032</v>
      </c>
      <c r="E903" s="17">
        <v>2887</v>
      </c>
      <c r="F903" t="str">
        <f>VLOOKUP(Expenses[[#This Row],[Location]],Locations[[Location]:[BU]],5,0)</f>
        <v>Distribution</v>
      </c>
      <c r="G903" t="str">
        <f>VLOOKUP(Expenses[[#This Row],[Department]],Departments[[Department]:[Code]],2,0)</f>
        <v>ADM</v>
      </c>
      <c r="H903" t="str">
        <f>VLOOKUP(Expenses[[#This Row],[Location]],Locations[[Location]:[BU]],3,0)</f>
        <v>G. Cairo</v>
      </c>
      <c r="I903" t="str">
        <f>VLOOKUP(Expenses[[#This Row],[Location]],Locations[[Location]:[BU]],2,0)</f>
        <v>Giza</v>
      </c>
    </row>
    <row r="904" spans="1:9" x14ac:dyDescent="0.25">
      <c r="A904" s="10">
        <v>42461</v>
      </c>
      <c r="B904" t="s">
        <v>1090</v>
      </c>
      <c r="C904" t="s">
        <v>1069</v>
      </c>
      <c r="D904" t="s">
        <v>1017</v>
      </c>
      <c r="E904" s="17">
        <v>2757</v>
      </c>
      <c r="F904" t="str">
        <f>VLOOKUP(Expenses[[#This Row],[Location]],Locations[[Location]:[BU]],5,0)</f>
        <v>Distribution</v>
      </c>
      <c r="G904" t="str">
        <f>VLOOKUP(Expenses[[#This Row],[Department]],Departments[[Department]:[Code]],2,0)</f>
        <v>ACC</v>
      </c>
      <c r="H904" t="str">
        <f>VLOOKUP(Expenses[[#This Row],[Location]],Locations[[Location]:[BU]],3,0)</f>
        <v>U. Egypt</v>
      </c>
      <c r="I904" t="str">
        <f>VLOOKUP(Expenses[[#This Row],[Location]],Locations[[Location]:[BU]],2,0)</f>
        <v>Luxor</v>
      </c>
    </row>
    <row r="905" spans="1:9" x14ac:dyDescent="0.25">
      <c r="A905" s="10">
        <v>42461</v>
      </c>
      <c r="B905" t="s">
        <v>1090</v>
      </c>
      <c r="C905" t="s">
        <v>1069</v>
      </c>
      <c r="D905" t="s">
        <v>1032</v>
      </c>
      <c r="E905" s="17">
        <v>3899</v>
      </c>
      <c r="F905" t="str">
        <f>VLOOKUP(Expenses[[#This Row],[Location]],Locations[[Location]:[BU]],5,0)</f>
        <v>Distribution</v>
      </c>
      <c r="G905" t="str">
        <f>VLOOKUP(Expenses[[#This Row],[Department]],Departments[[Department]:[Code]],2,0)</f>
        <v>ADM</v>
      </c>
      <c r="H905" t="str">
        <f>VLOOKUP(Expenses[[#This Row],[Location]],Locations[[Location]:[BU]],3,0)</f>
        <v>U. Egypt</v>
      </c>
      <c r="I905" t="str">
        <f>VLOOKUP(Expenses[[#This Row],[Location]],Locations[[Location]:[BU]],2,0)</f>
        <v>Luxor</v>
      </c>
    </row>
    <row r="906" spans="1:9" x14ac:dyDescent="0.25">
      <c r="A906" s="10">
        <v>42461</v>
      </c>
      <c r="B906" t="s">
        <v>1090</v>
      </c>
      <c r="C906" t="s">
        <v>1054</v>
      </c>
      <c r="D906" t="s">
        <v>1017</v>
      </c>
      <c r="E906" s="17">
        <v>3679</v>
      </c>
      <c r="F906" t="str">
        <f>VLOOKUP(Expenses[[#This Row],[Location]],Locations[[Location]:[BU]],5,0)</f>
        <v>Distribution</v>
      </c>
      <c r="G906" t="str">
        <f>VLOOKUP(Expenses[[#This Row],[Department]],Departments[[Department]:[Code]],2,0)</f>
        <v>ACC</v>
      </c>
      <c r="H906" t="str">
        <f>VLOOKUP(Expenses[[#This Row],[Location]],Locations[[Location]:[BU]],3,0)</f>
        <v>Delta</v>
      </c>
      <c r="I906" t="str">
        <f>VLOOKUP(Expenses[[#This Row],[Location]],Locations[[Location]:[BU]],2,0)</f>
        <v>Dakahlia</v>
      </c>
    </row>
    <row r="907" spans="1:9" x14ac:dyDescent="0.25">
      <c r="A907" s="10">
        <v>42461</v>
      </c>
      <c r="B907" t="s">
        <v>1090</v>
      </c>
      <c r="C907" t="s">
        <v>1054</v>
      </c>
      <c r="D907" t="s">
        <v>1032</v>
      </c>
      <c r="E907" s="17">
        <v>2534</v>
      </c>
      <c r="F907" t="str">
        <f>VLOOKUP(Expenses[[#This Row],[Location]],Locations[[Location]:[BU]],5,0)</f>
        <v>Distribution</v>
      </c>
      <c r="G907" t="str">
        <f>VLOOKUP(Expenses[[#This Row],[Department]],Departments[[Department]:[Code]],2,0)</f>
        <v>ADM</v>
      </c>
      <c r="H907" t="str">
        <f>VLOOKUP(Expenses[[#This Row],[Location]],Locations[[Location]:[BU]],3,0)</f>
        <v>Delta</v>
      </c>
      <c r="I907" t="str">
        <f>VLOOKUP(Expenses[[#This Row],[Location]],Locations[[Location]:[BU]],2,0)</f>
        <v>Dakahlia</v>
      </c>
    </row>
    <row r="908" spans="1:9" x14ac:dyDescent="0.25">
      <c r="A908" s="10">
        <v>42461</v>
      </c>
      <c r="B908" t="s">
        <v>1090</v>
      </c>
      <c r="C908" t="s">
        <v>1062</v>
      </c>
      <c r="D908" t="s">
        <v>1017</v>
      </c>
      <c r="E908" s="17">
        <v>4455</v>
      </c>
      <c r="F908" t="str">
        <f>VLOOKUP(Expenses[[#This Row],[Location]],Locations[[Location]:[BU]],5,0)</f>
        <v>Distribution</v>
      </c>
      <c r="G908" t="str">
        <f>VLOOKUP(Expenses[[#This Row],[Department]],Departments[[Department]:[Code]],2,0)</f>
        <v>ACC</v>
      </c>
      <c r="H908" t="str">
        <f>VLOOKUP(Expenses[[#This Row],[Location]],Locations[[Location]:[BU]],3,0)</f>
        <v>U. Egypt</v>
      </c>
      <c r="I908" t="str">
        <f>VLOOKUP(Expenses[[#This Row],[Location]],Locations[[Location]:[BU]],2,0)</f>
        <v>Menia</v>
      </c>
    </row>
    <row r="909" spans="1:9" x14ac:dyDescent="0.25">
      <c r="A909" s="10">
        <v>42461</v>
      </c>
      <c r="B909" t="s">
        <v>1090</v>
      </c>
      <c r="C909" t="s">
        <v>1062</v>
      </c>
      <c r="D909" t="s">
        <v>1032</v>
      </c>
      <c r="E909" s="17">
        <v>2542</v>
      </c>
      <c r="F909" t="str">
        <f>VLOOKUP(Expenses[[#This Row],[Location]],Locations[[Location]:[BU]],5,0)</f>
        <v>Distribution</v>
      </c>
      <c r="G909" t="str">
        <f>VLOOKUP(Expenses[[#This Row],[Department]],Departments[[Department]:[Code]],2,0)</f>
        <v>ADM</v>
      </c>
      <c r="H909" t="str">
        <f>VLOOKUP(Expenses[[#This Row],[Location]],Locations[[Location]:[BU]],3,0)</f>
        <v>U. Egypt</v>
      </c>
      <c r="I909" t="str">
        <f>VLOOKUP(Expenses[[#This Row],[Location]],Locations[[Location]:[BU]],2,0)</f>
        <v>Menia</v>
      </c>
    </row>
    <row r="910" spans="1:9" x14ac:dyDescent="0.25">
      <c r="A910" s="10">
        <v>42461</v>
      </c>
      <c r="B910" t="s">
        <v>1090</v>
      </c>
      <c r="C910" t="s">
        <v>1059</v>
      </c>
      <c r="D910" t="s">
        <v>1017</v>
      </c>
      <c r="E910" s="17">
        <v>3387</v>
      </c>
      <c r="F910" t="str">
        <f>VLOOKUP(Expenses[[#This Row],[Location]],Locations[[Location]:[BU]],5,0)</f>
        <v>Distribution</v>
      </c>
      <c r="G910" t="str">
        <f>VLOOKUP(Expenses[[#This Row],[Department]],Departments[[Department]:[Code]],2,0)</f>
        <v>ACC</v>
      </c>
      <c r="H910" t="str">
        <f>VLOOKUP(Expenses[[#This Row],[Location]],Locations[[Location]:[BU]],3,0)</f>
        <v>G. Cairo</v>
      </c>
      <c r="I910" t="str">
        <f>VLOOKUP(Expenses[[#This Row],[Location]],Locations[[Location]:[BU]],2,0)</f>
        <v>Cairo</v>
      </c>
    </row>
    <row r="911" spans="1:9" x14ac:dyDescent="0.25">
      <c r="A911" s="10">
        <v>42461</v>
      </c>
      <c r="B911" t="s">
        <v>1090</v>
      </c>
      <c r="C911" t="s">
        <v>1059</v>
      </c>
      <c r="D911" t="s">
        <v>1032</v>
      </c>
      <c r="E911" s="17">
        <v>3960</v>
      </c>
      <c r="F911" t="str">
        <f>VLOOKUP(Expenses[[#This Row],[Location]],Locations[[Location]:[BU]],5,0)</f>
        <v>Distribution</v>
      </c>
      <c r="G911" t="str">
        <f>VLOOKUP(Expenses[[#This Row],[Department]],Departments[[Department]:[Code]],2,0)</f>
        <v>ADM</v>
      </c>
      <c r="H911" t="str">
        <f>VLOOKUP(Expenses[[#This Row],[Location]],Locations[[Location]:[BU]],3,0)</f>
        <v>G. Cairo</v>
      </c>
      <c r="I911" t="str">
        <f>VLOOKUP(Expenses[[#This Row],[Location]],Locations[[Location]:[BU]],2,0)</f>
        <v>Cairo</v>
      </c>
    </row>
    <row r="912" spans="1:9" x14ac:dyDescent="0.25">
      <c r="A912" s="10">
        <v>42461</v>
      </c>
      <c r="B912" t="s">
        <v>1090</v>
      </c>
      <c r="C912" t="s">
        <v>1073</v>
      </c>
      <c r="D912" t="s">
        <v>1017</v>
      </c>
      <c r="E912" s="17">
        <v>3800</v>
      </c>
      <c r="F912" t="str">
        <f>VLOOKUP(Expenses[[#This Row],[Location]],Locations[[Location]:[BU]],5,0)</f>
        <v>Distribution</v>
      </c>
      <c r="G912" t="str">
        <f>VLOOKUP(Expenses[[#This Row],[Department]],Departments[[Department]:[Code]],2,0)</f>
        <v>ACC</v>
      </c>
      <c r="H912" t="str">
        <f>VLOOKUP(Expenses[[#This Row],[Location]],Locations[[Location]:[BU]],3,0)</f>
        <v>Delta</v>
      </c>
      <c r="I912" t="str">
        <f>VLOOKUP(Expenses[[#This Row],[Location]],Locations[[Location]:[BU]],2,0)</f>
        <v>Sharkia</v>
      </c>
    </row>
    <row r="913" spans="1:9" x14ac:dyDescent="0.25">
      <c r="A913" s="10">
        <v>42461</v>
      </c>
      <c r="B913" t="s">
        <v>1090</v>
      </c>
      <c r="C913" t="s">
        <v>1073</v>
      </c>
      <c r="D913" t="s">
        <v>1032</v>
      </c>
      <c r="E913" s="17">
        <v>3121</v>
      </c>
      <c r="F913" t="str">
        <f>VLOOKUP(Expenses[[#This Row],[Location]],Locations[[Location]:[BU]],5,0)</f>
        <v>Distribution</v>
      </c>
      <c r="G913" t="str">
        <f>VLOOKUP(Expenses[[#This Row],[Department]],Departments[[Department]:[Code]],2,0)</f>
        <v>ADM</v>
      </c>
      <c r="H913" t="str">
        <f>VLOOKUP(Expenses[[#This Row],[Location]],Locations[[Location]:[BU]],3,0)</f>
        <v>Delta</v>
      </c>
      <c r="I913" t="str">
        <f>VLOOKUP(Expenses[[#This Row],[Location]],Locations[[Location]:[BU]],2,0)</f>
        <v>Sharkia</v>
      </c>
    </row>
    <row r="914" spans="1:9" x14ac:dyDescent="0.25">
      <c r="A914" s="10">
        <v>42461</v>
      </c>
      <c r="B914" t="s">
        <v>1091</v>
      </c>
      <c r="C914" t="s">
        <v>1083</v>
      </c>
      <c r="D914" t="s">
        <v>1017</v>
      </c>
      <c r="E914" s="17">
        <v>4311</v>
      </c>
      <c r="F914" t="str">
        <f>VLOOKUP(Expenses[[#This Row],[Location]],Locations[[Location]:[BU]],5,0)</f>
        <v>Distribution</v>
      </c>
      <c r="G914" t="str">
        <f>VLOOKUP(Expenses[[#This Row],[Department]],Departments[[Department]:[Code]],2,0)</f>
        <v>ACC</v>
      </c>
      <c r="H914" t="str">
        <f>VLOOKUP(Expenses[[#This Row],[Location]],Locations[[Location]:[BU]],3,0)</f>
        <v>G. Cairo</v>
      </c>
      <c r="I914" t="str">
        <f>VLOOKUP(Expenses[[#This Row],[Location]],Locations[[Location]:[BU]],2,0)</f>
        <v>Cairo</v>
      </c>
    </row>
    <row r="915" spans="1:9" x14ac:dyDescent="0.25">
      <c r="A915" s="10">
        <v>42461</v>
      </c>
      <c r="B915" t="s">
        <v>1091</v>
      </c>
      <c r="C915" t="s">
        <v>1083</v>
      </c>
      <c r="D915" t="s">
        <v>1032</v>
      </c>
      <c r="E915" s="17">
        <v>3779</v>
      </c>
      <c r="F915" t="str">
        <f>VLOOKUP(Expenses[[#This Row],[Location]],Locations[[Location]:[BU]],5,0)</f>
        <v>Distribution</v>
      </c>
      <c r="G915" t="str">
        <f>VLOOKUP(Expenses[[#This Row],[Department]],Departments[[Department]:[Code]],2,0)</f>
        <v>ADM</v>
      </c>
      <c r="H915" t="str">
        <f>VLOOKUP(Expenses[[#This Row],[Location]],Locations[[Location]:[BU]],3,0)</f>
        <v>G. Cairo</v>
      </c>
      <c r="I915" t="str">
        <f>VLOOKUP(Expenses[[#This Row],[Location]],Locations[[Location]:[BU]],2,0)</f>
        <v>Cairo</v>
      </c>
    </row>
    <row r="916" spans="1:9" x14ac:dyDescent="0.25">
      <c r="A916" s="10">
        <v>42461</v>
      </c>
      <c r="B916" t="s">
        <v>1091</v>
      </c>
      <c r="C916" t="s">
        <v>1077</v>
      </c>
      <c r="D916" t="s">
        <v>1017</v>
      </c>
      <c r="E916" s="17">
        <v>2591</v>
      </c>
      <c r="F916" t="str">
        <f>VLOOKUP(Expenses[[#This Row],[Location]],Locations[[Location]:[BU]],5,0)</f>
        <v>Distribution</v>
      </c>
      <c r="G916" t="str">
        <f>VLOOKUP(Expenses[[#This Row],[Department]],Departments[[Department]:[Code]],2,0)</f>
        <v>ACC</v>
      </c>
      <c r="H916" t="str">
        <f>VLOOKUP(Expenses[[#This Row],[Location]],Locations[[Location]:[BU]],3,0)</f>
        <v>G. Cairo</v>
      </c>
      <c r="I916" t="str">
        <f>VLOOKUP(Expenses[[#This Row],[Location]],Locations[[Location]:[BU]],2,0)</f>
        <v>Giza</v>
      </c>
    </row>
    <row r="917" spans="1:9" x14ac:dyDescent="0.25">
      <c r="A917" s="10">
        <v>42461</v>
      </c>
      <c r="B917" t="s">
        <v>1091</v>
      </c>
      <c r="C917" t="s">
        <v>1077</v>
      </c>
      <c r="D917" t="s">
        <v>1032</v>
      </c>
      <c r="E917" s="17">
        <v>2786</v>
      </c>
      <c r="F917" t="str">
        <f>VLOOKUP(Expenses[[#This Row],[Location]],Locations[[Location]:[BU]],5,0)</f>
        <v>Distribution</v>
      </c>
      <c r="G917" t="str">
        <f>VLOOKUP(Expenses[[#This Row],[Department]],Departments[[Department]:[Code]],2,0)</f>
        <v>ADM</v>
      </c>
      <c r="H917" t="str">
        <f>VLOOKUP(Expenses[[#This Row],[Location]],Locations[[Location]:[BU]],3,0)</f>
        <v>G. Cairo</v>
      </c>
      <c r="I917" t="str">
        <f>VLOOKUP(Expenses[[#This Row],[Location]],Locations[[Location]:[BU]],2,0)</f>
        <v>Giza</v>
      </c>
    </row>
    <row r="918" spans="1:9" x14ac:dyDescent="0.25">
      <c r="A918" s="10">
        <v>42461</v>
      </c>
      <c r="B918" t="s">
        <v>1091</v>
      </c>
      <c r="C918" t="s">
        <v>1069</v>
      </c>
      <c r="D918" t="s">
        <v>1017</v>
      </c>
      <c r="E918" s="17">
        <v>4110</v>
      </c>
      <c r="F918" t="str">
        <f>VLOOKUP(Expenses[[#This Row],[Location]],Locations[[Location]:[BU]],5,0)</f>
        <v>Distribution</v>
      </c>
      <c r="G918" t="str">
        <f>VLOOKUP(Expenses[[#This Row],[Department]],Departments[[Department]:[Code]],2,0)</f>
        <v>ACC</v>
      </c>
      <c r="H918" t="str">
        <f>VLOOKUP(Expenses[[#This Row],[Location]],Locations[[Location]:[BU]],3,0)</f>
        <v>U. Egypt</v>
      </c>
      <c r="I918" t="str">
        <f>VLOOKUP(Expenses[[#This Row],[Location]],Locations[[Location]:[BU]],2,0)</f>
        <v>Luxor</v>
      </c>
    </row>
    <row r="919" spans="1:9" x14ac:dyDescent="0.25">
      <c r="A919" s="10">
        <v>42461</v>
      </c>
      <c r="B919" t="s">
        <v>1091</v>
      </c>
      <c r="C919" t="s">
        <v>1069</v>
      </c>
      <c r="D919" t="s">
        <v>1032</v>
      </c>
      <c r="E919" s="17">
        <v>4258</v>
      </c>
      <c r="F919" t="str">
        <f>VLOOKUP(Expenses[[#This Row],[Location]],Locations[[Location]:[BU]],5,0)</f>
        <v>Distribution</v>
      </c>
      <c r="G919" t="str">
        <f>VLOOKUP(Expenses[[#This Row],[Department]],Departments[[Department]:[Code]],2,0)</f>
        <v>ADM</v>
      </c>
      <c r="H919" t="str">
        <f>VLOOKUP(Expenses[[#This Row],[Location]],Locations[[Location]:[BU]],3,0)</f>
        <v>U. Egypt</v>
      </c>
      <c r="I919" t="str">
        <f>VLOOKUP(Expenses[[#This Row],[Location]],Locations[[Location]:[BU]],2,0)</f>
        <v>Luxor</v>
      </c>
    </row>
    <row r="920" spans="1:9" x14ac:dyDescent="0.25">
      <c r="A920" s="10">
        <v>42461</v>
      </c>
      <c r="B920" t="s">
        <v>1091</v>
      </c>
      <c r="C920" t="s">
        <v>1054</v>
      </c>
      <c r="D920" t="s">
        <v>1017</v>
      </c>
      <c r="E920" s="17">
        <v>4482</v>
      </c>
      <c r="F920" t="str">
        <f>VLOOKUP(Expenses[[#This Row],[Location]],Locations[[Location]:[BU]],5,0)</f>
        <v>Distribution</v>
      </c>
      <c r="G920" t="str">
        <f>VLOOKUP(Expenses[[#This Row],[Department]],Departments[[Department]:[Code]],2,0)</f>
        <v>ACC</v>
      </c>
      <c r="H920" t="str">
        <f>VLOOKUP(Expenses[[#This Row],[Location]],Locations[[Location]:[BU]],3,0)</f>
        <v>Delta</v>
      </c>
      <c r="I920" t="str">
        <f>VLOOKUP(Expenses[[#This Row],[Location]],Locations[[Location]:[BU]],2,0)</f>
        <v>Dakahlia</v>
      </c>
    </row>
    <row r="921" spans="1:9" x14ac:dyDescent="0.25">
      <c r="A921" s="10">
        <v>42461</v>
      </c>
      <c r="B921" t="s">
        <v>1091</v>
      </c>
      <c r="C921" t="s">
        <v>1054</v>
      </c>
      <c r="D921" t="s">
        <v>1032</v>
      </c>
      <c r="E921" s="17">
        <v>2631</v>
      </c>
      <c r="F921" t="str">
        <f>VLOOKUP(Expenses[[#This Row],[Location]],Locations[[Location]:[BU]],5,0)</f>
        <v>Distribution</v>
      </c>
      <c r="G921" t="str">
        <f>VLOOKUP(Expenses[[#This Row],[Department]],Departments[[Department]:[Code]],2,0)</f>
        <v>ADM</v>
      </c>
      <c r="H921" t="str">
        <f>VLOOKUP(Expenses[[#This Row],[Location]],Locations[[Location]:[BU]],3,0)</f>
        <v>Delta</v>
      </c>
      <c r="I921" t="str">
        <f>VLOOKUP(Expenses[[#This Row],[Location]],Locations[[Location]:[BU]],2,0)</f>
        <v>Dakahlia</v>
      </c>
    </row>
    <row r="922" spans="1:9" x14ac:dyDescent="0.25">
      <c r="A922" s="10">
        <v>42461</v>
      </c>
      <c r="B922" t="s">
        <v>1091</v>
      </c>
      <c r="C922" t="s">
        <v>1062</v>
      </c>
      <c r="D922" t="s">
        <v>1017</v>
      </c>
      <c r="E922" s="17">
        <v>3430</v>
      </c>
      <c r="F922" t="str">
        <f>VLOOKUP(Expenses[[#This Row],[Location]],Locations[[Location]:[BU]],5,0)</f>
        <v>Distribution</v>
      </c>
      <c r="G922" t="str">
        <f>VLOOKUP(Expenses[[#This Row],[Department]],Departments[[Department]:[Code]],2,0)</f>
        <v>ACC</v>
      </c>
      <c r="H922" t="str">
        <f>VLOOKUP(Expenses[[#This Row],[Location]],Locations[[Location]:[BU]],3,0)</f>
        <v>U. Egypt</v>
      </c>
      <c r="I922" t="str">
        <f>VLOOKUP(Expenses[[#This Row],[Location]],Locations[[Location]:[BU]],2,0)</f>
        <v>Menia</v>
      </c>
    </row>
    <row r="923" spans="1:9" x14ac:dyDescent="0.25">
      <c r="A923" s="10">
        <v>42461</v>
      </c>
      <c r="B923" t="s">
        <v>1091</v>
      </c>
      <c r="C923" t="s">
        <v>1062</v>
      </c>
      <c r="D923" t="s">
        <v>1032</v>
      </c>
      <c r="E923" s="17">
        <v>4044</v>
      </c>
      <c r="F923" t="str">
        <f>VLOOKUP(Expenses[[#This Row],[Location]],Locations[[Location]:[BU]],5,0)</f>
        <v>Distribution</v>
      </c>
      <c r="G923" t="str">
        <f>VLOOKUP(Expenses[[#This Row],[Department]],Departments[[Department]:[Code]],2,0)</f>
        <v>ADM</v>
      </c>
      <c r="H923" t="str">
        <f>VLOOKUP(Expenses[[#This Row],[Location]],Locations[[Location]:[BU]],3,0)</f>
        <v>U. Egypt</v>
      </c>
      <c r="I923" t="str">
        <f>VLOOKUP(Expenses[[#This Row],[Location]],Locations[[Location]:[BU]],2,0)</f>
        <v>Menia</v>
      </c>
    </row>
    <row r="924" spans="1:9" x14ac:dyDescent="0.25">
      <c r="A924" s="10">
        <v>42461</v>
      </c>
      <c r="B924" t="s">
        <v>1091</v>
      </c>
      <c r="C924" t="s">
        <v>1059</v>
      </c>
      <c r="D924" t="s">
        <v>1017</v>
      </c>
      <c r="E924" s="17">
        <v>2780</v>
      </c>
      <c r="F924" t="str">
        <f>VLOOKUP(Expenses[[#This Row],[Location]],Locations[[Location]:[BU]],5,0)</f>
        <v>Distribution</v>
      </c>
      <c r="G924" t="str">
        <f>VLOOKUP(Expenses[[#This Row],[Department]],Departments[[Department]:[Code]],2,0)</f>
        <v>ACC</v>
      </c>
      <c r="H924" t="str">
        <f>VLOOKUP(Expenses[[#This Row],[Location]],Locations[[Location]:[BU]],3,0)</f>
        <v>G. Cairo</v>
      </c>
      <c r="I924" t="str">
        <f>VLOOKUP(Expenses[[#This Row],[Location]],Locations[[Location]:[BU]],2,0)</f>
        <v>Cairo</v>
      </c>
    </row>
    <row r="925" spans="1:9" x14ac:dyDescent="0.25">
      <c r="A925" s="10">
        <v>42461</v>
      </c>
      <c r="B925" t="s">
        <v>1091</v>
      </c>
      <c r="C925" t="s">
        <v>1059</v>
      </c>
      <c r="D925" t="s">
        <v>1032</v>
      </c>
      <c r="E925" s="17">
        <v>2592</v>
      </c>
      <c r="F925" t="str">
        <f>VLOOKUP(Expenses[[#This Row],[Location]],Locations[[Location]:[BU]],5,0)</f>
        <v>Distribution</v>
      </c>
      <c r="G925" t="str">
        <f>VLOOKUP(Expenses[[#This Row],[Department]],Departments[[Department]:[Code]],2,0)</f>
        <v>ADM</v>
      </c>
      <c r="H925" t="str">
        <f>VLOOKUP(Expenses[[#This Row],[Location]],Locations[[Location]:[BU]],3,0)</f>
        <v>G. Cairo</v>
      </c>
      <c r="I925" t="str">
        <f>VLOOKUP(Expenses[[#This Row],[Location]],Locations[[Location]:[BU]],2,0)</f>
        <v>Cairo</v>
      </c>
    </row>
    <row r="926" spans="1:9" x14ac:dyDescent="0.25">
      <c r="A926" s="10">
        <v>42461</v>
      </c>
      <c r="B926" t="s">
        <v>1091</v>
      </c>
      <c r="C926" t="s">
        <v>1073</v>
      </c>
      <c r="D926" t="s">
        <v>1017</v>
      </c>
      <c r="E926" s="17">
        <v>3434</v>
      </c>
      <c r="F926" t="str">
        <f>VLOOKUP(Expenses[[#This Row],[Location]],Locations[[Location]:[BU]],5,0)</f>
        <v>Distribution</v>
      </c>
      <c r="G926" t="str">
        <f>VLOOKUP(Expenses[[#This Row],[Department]],Departments[[Department]:[Code]],2,0)</f>
        <v>ACC</v>
      </c>
      <c r="H926" t="str">
        <f>VLOOKUP(Expenses[[#This Row],[Location]],Locations[[Location]:[BU]],3,0)</f>
        <v>Delta</v>
      </c>
      <c r="I926" t="str">
        <f>VLOOKUP(Expenses[[#This Row],[Location]],Locations[[Location]:[BU]],2,0)</f>
        <v>Sharkia</v>
      </c>
    </row>
    <row r="927" spans="1:9" x14ac:dyDescent="0.25">
      <c r="A927" s="10">
        <v>42461</v>
      </c>
      <c r="B927" t="s">
        <v>1091</v>
      </c>
      <c r="C927" t="s">
        <v>1073</v>
      </c>
      <c r="D927" t="s">
        <v>1032</v>
      </c>
      <c r="E927" s="17">
        <v>3690</v>
      </c>
      <c r="F927" t="str">
        <f>VLOOKUP(Expenses[[#This Row],[Location]],Locations[[Location]:[BU]],5,0)</f>
        <v>Distribution</v>
      </c>
      <c r="G927" t="str">
        <f>VLOOKUP(Expenses[[#This Row],[Department]],Departments[[Department]:[Code]],2,0)</f>
        <v>ADM</v>
      </c>
      <c r="H927" t="str">
        <f>VLOOKUP(Expenses[[#This Row],[Location]],Locations[[Location]:[BU]],3,0)</f>
        <v>Delta</v>
      </c>
      <c r="I927" t="str">
        <f>VLOOKUP(Expenses[[#This Row],[Location]],Locations[[Location]:[BU]],2,0)</f>
        <v>Sharkia</v>
      </c>
    </row>
    <row r="928" spans="1:9" x14ac:dyDescent="0.25">
      <c r="A928" s="10">
        <v>42461</v>
      </c>
      <c r="B928" t="s">
        <v>1087</v>
      </c>
      <c r="C928" t="s">
        <v>1083</v>
      </c>
      <c r="D928" t="s">
        <v>1017</v>
      </c>
      <c r="E928" s="17">
        <v>3207</v>
      </c>
      <c r="F928" t="str">
        <f>VLOOKUP(Expenses[[#This Row],[Location]],Locations[[Location]:[BU]],5,0)</f>
        <v>Distribution</v>
      </c>
      <c r="G928" t="str">
        <f>VLOOKUP(Expenses[[#This Row],[Department]],Departments[[Department]:[Code]],2,0)</f>
        <v>ACC</v>
      </c>
      <c r="H928" t="str">
        <f>VLOOKUP(Expenses[[#This Row],[Location]],Locations[[Location]:[BU]],3,0)</f>
        <v>G. Cairo</v>
      </c>
      <c r="I928" t="str">
        <f>VLOOKUP(Expenses[[#This Row],[Location]],Locations[[Location]:[BU]],2,0)</f>
        <v>Cairo</v>
      </c>
    </row>
    <row r="929" spans="1:9" x14ac:dyDescent="0.25">
      <c r="A929" s="10">
        <v>42461</v>
      </c>
      <c r="B929" t="s">
        <v>1087</v>
      </c>
      <c r="C929" t="s">
        <v>1083</v>
      </c>
      <c r="D929" t="s">
        <v>1032</v>
      </c>
      <c r="E929" s="17">
        <v>3484</v>
      </c>
      <c r="F929" t="str">
        <f>VLOOKUP(Expenses[[#This Row],[Location]],Locations[[Location]:[BU]],5,0)</f>
        <v>Distribution</v>
      </c>
      <c r="G929" t="str">
        <f>VLOOKUP(Expenses[[#This Row],[Department]],Departments[[Department]:[Code]],2,0)</f>
        <v>ADM</v>
      </c>
      <c r="H929" t="str">
        <f>VLOOKUP(Expenses[[#This Row],[Location]],Locations[[Location]:[BU]],3,0)</f>
        <v>G. Cairo</v>
      </c>
      <c r="I929" t="str">
        <f>VLOOKUP(Expenses[[#This Row],[Location]],Locations[[Location]:[BU]],2,0)</f>
        <v>Cairo</v>
      </c>
    </row>
    <row r="930" spans="1:9" x14ac:dyDescent="0.25">
      <c r="A930" s="10">
        <v>42461</v>
      </c>
      <c r="B930" t="s">
        <v>1087</v>
      </c>
      <c r="C930" t="s">
        <v>1077</v>
      </c>
      <c r="D930" t="s">
        <v>1017</v>
      </c>
      <c r="E930" s="17">
        <v>4086</v>
      </c>
      <c r="F930" t="str">
        <f>VLOOKUP(Expenses[[#This Row],[Location]],Locations[[Location]:[BU]],5,0)</f>
        <v>Distribution</v>
      </c>
      <c r="G930" t="str">
        <f>VLOOKUP(Expenses[[#This Row],[Department]],Departments[[Department]:[Code]],2,0)</f>
        <v>ACC</v>
      </c>
      <c r="H930" t="str">
        <f>VLOOKUP(Expenses[[#This Row],[Location]],Locations[[Location]:[BU]],3,0)</f>
        <v>G. Cairo</v>
      </c>
      <c r="I930" t="str">
        <f>VLOOKUP(Expenses[[#This Row],[Location]],Locations[[Location]:[BU]],2,0)</f>
        <v>Giza</v>
      </c>
    </row>
    <row r="931" spans="1:9" x14ac:dyDescent="0.25">
      <c r="A931" s="10">
        <v>42461</v>
      </c>
      <c r="B931" t="s">
        <v>1087</v>
      </c>
      <c r="C931" t="s">
        <v>1077</v>
      </c>
      <c r="D931" t="s">
        <v>1032</v>
      </c>
      <c r="E931" s="17">
        <v>4004</v>
      </c>
      <c r="F931" t="str">
        <f>VLOOKUP(Expenses[[#This Row],[Location]],Locations[[Location]:[BU]],5,0)</f>
        <v>Distribution</v>
      </c>
      <c r="G931" t="str">
        <f>VLOOKUP(Expenses[[#This Row],[Department]],Departments[[Department]:[Code]],2,0)</f>
        <v>ADM</v>
      </c>
      <c r="H931" t="str">
        <f>VLOOKUP(Expenses[[#This Row],[Location]],Locations[[Location]:[BU]],3,0)</f>
        <v>G. Cairo</v>
      </c>
      <c r="I931" t="str">
        <f>VLOOKUP(Expenses[[#This Row],[Location]],Locations[[Location]:[BU]],2,0)</f>
        <v>Giza</v>
      </c>
    </row>
    <row r="932" spans="1:9" x14ac:dyDescent="0.25">
      <c r="A932" s="10">
        <v>42461</v>
      </c>
      <c r="B932" t="s">
        <v>1087</v>
      </c>
      <c r="C932" t="s">
        <v>1069</v>
      </c>
      <c r="D932" t="s">
        <v>1017</v>
      </c>
      <c r="E932" s="17">
        <v>4211</v>
      </c>
      <c r="F932" t="str">
        <f>VLOOKUP(Expenses[[#This Row],[Location]],Locations[[Location]:[BU]],5,0)</f>
        <v>Distribution</v>
      </c>
      <c r="G932" t="str">
        <f>VLOOKUP(Expenses[[#This Row],[Department]],Departments[[Department]:[Code]],2,0)</f>
        <v>ACC</v>
      </c>
      <c r="H932" t="str">
        <f>VLOOKUP(Expenses[[#This Row],[Location]],Locations[[Location]:[BU]],3,0)</f>
        <v>U. Egypt</v>
      </c>
      <c r="I932" t="str">
        <f>VLOOKUP(Expenses[[#This Row],[Location]],Locations[[Location]:[BU]],2,0)</f>
        <v>Luxor</v>
      </c>
    </row>
    <row r="933" spans="1:9" x14ac:dyDescent="0.25">
      <c r="A933" s="10">
        <v>42461</v>
      </c>
      <c r="B933" t="s">
        <v>1087</v>
      </c>
      <c r="C933" t="s">
        <v>1069</v>
      </c>
      <c r="D933" t="s">
        <v>1032</v>
      </c>
      <c r="E933" s="17">
        <v>3751</v>
      </c>
      <c r="F933" t="str">
        <f>VLOOKUP(Expenses[[#This Row],[Location]],Locations[[Location]:[BU]],5,0)</f>
        <v>Distribution</v>
      </c>
      <c r="G933" t="str">
        <f>VLOOKUP(Expenses[[#This Row],[Department]],Departments[[Department]:[Code]],2,0)</f>
        <v>ADM</v>
      </c>
      <c r="H933" t="str">
        <f>VLOOKUP(Expenses[[#This Row],[Location]],Locations[[Location]:[BU]],3,0)</f>
        <v>U. Egypt</v>
      </c>
      <c r="I933" t="str">
        <f>VLOOKUP(Expenses[[#This Row],[Location]],Locations[[Location]:[BU]],2,0)</f>
        <v>Luxor</v>
      </c>
    </row>
    <row r="934" spans="1:9" x14ac:dyDescent="0.25">
      <c r="A934" s="10">
        <v>42461</v>
      </c>
      <c r="B934" t="s">
        <v>1087</v>
      </c>
      <c r="C934" t="s">
        <v>1054</v>
      </c>
      <c r="D934" t="s">
        <v>1017</v>
      </c>
      <c r="E934" s="17">
        <v>3801</v>
      </c>
      <c r="F934" t="str">
        <f>VLOOKUP(Expenses[[#This Row],[Location]],Locations[[Location]:[BU]],5,0)</f>
        <v>Distribution</v>
      </c>
      <c r="G934" t="str">
        <f>VLOOKUP(Expenses[[#This Row],[Department]],Departments[[Department]:[Code]],2,0)</f>
        <v>ACC</v>
      </c>
      <c r="H934" t="str">
        <f>VLOOKUP(Expenses[[#This Row],[Location]],Locations[[Location]:[BU]],3,0)</f>
        <v>Delta</v>
      </c>
      <c r="I934" t="str">
        <f>VLOOKUP(Expenses[[#This Row],[Location]],Locations[[Location]:[BU]],2,0)</f>
        <v>Dakahlia</v>
      </c>
    </row>
    <row r="935" spans="1:9" x14ac:dyDescent="0.25">
      <c r="A935" s="10">
        <v>42461</v>
      </c>
      <c r="B935" t="s">
        <v>1087</v>
      </c>
      <c r="C935" t="s">
        <v>1054</v>
      </c>
      <c r="D935" t="s">
        <v>1032</v>
      </c>
      <c r="E935" s="17">
        <v>4293</v>
      </c>
      <c r="F935" t="str">
        <f>VLOOKUP(Expenses[[#This Row],[Location]],Locations[[Location]:[BU]],5,0)</f>
        <v>Distribution</v>
      </c>
      <c r="G935" t="str">
        <f>VLOOKUP(Expenses[[#This Row],[Department]],Departments[[Department]:[Code]],2,0)</f>
        <v>ADM</v>
      </c>
      <c r="H935" t="str">
        <f>VLOOKUP(Expenses[[#This Row],[Location]],Locations[[Location]:[BU]],3,0)</f>
        <v>Delta</v>
      </c>
      <c r="I935" t="str">
        <f>VLOOKUP(Expenses[[#This Row],[Location]],Locations[[Location]:[BU]],2,0)</f>
        <v>Dakahlia</v>
      </c>
    </row>
    <row r="936" spans="1:9" x14ac:dyDescent="0.25">
      <c r="A936" s="10">
        <v>42461</v>
      </c>
      <c r="B936" t="s">
        <v>1087</v>
      </c>
      <c r="C936" t="s">
        <v>1062</v>
      </c>
      <c r="D936" t="s">
        <v>1017</v>
      </c>
      <c r="E936" s="17">
        <v>2730</v>
      </c>
      <c r="F936" t="str">
        <f>VLOOKUP(Expenses[[#This Row],[Location]],Locations[[Location]:[BU]],5,0)</f>
        <v>Distribution</v>
      </c>
      <c r="G936" t="str">
        <f>VLOOKUP(Expenses[[#This Row],[Department]],Departments[[Department]:[Code]],2,0)</f>
        <v>ACC</v>
      </c>
      <c r="H936" t="str">
        <f>VLOOKUP(Expenses[[#This Row],[Location]],Locations[[Location]:[BU]],3,0)</f>
        <v>U. Egypt</v>
      </c>
      <c r="I936" t="str">
        <f>VLOOKUP(Expenses[[#This Row],[Location]],Locations[[Location]:[BU]],2,0)</f>
        <v>Menia</v>
      </c>
    </row>
    <row r="937" spans="1:9" x14ac:dyDescent="0.25">
      <c r="A937" s="10">
        <v>42461</v>
      </c>
      <c r="B937" t="s">
        <v>1087</v>
      </c>
      <c r="C937" t="s">
        <v>1062</v>
      </c>
      <c r="D937" t="s">
        <v>1032</v>
      </c>
      <c r="E937" s="17">
        <v>2552</v>
      </c>
      <c r="F937" t="str">
        <f>VLOOKUP(Expenses[[#This Row],[Location]],Locations[[Location]:[BU]],5,0)</f>
        <v>Distribution</v>
      </c>
      <c r="G937" t="str">
        <f>VLOOKUP(Expenses[[#This Row],[Department]],Departments[[Department]:[Code]],2,0)</f>
        <v>ADM</v>
      </c>
      <c r="H937" t="str">
        <f>VLOOKUP(Expenses[[#This Row],[Location]],Locations[[Location]:[BU]],3,0)</f>
        <v>U. Egypt</v>
      </c>
      <c r="I937" t="str">
        <f>VLOOKUP(Expenses[[#This Row],[Location]],Locations[[Location]:[BU]],2,0)</f>
        <v>Menia</v>
      </c>
    </row>
    <row r="938" spans="1:9" x14ac:dyDescent="0.25">
      <c r="A938" s="10">
        <v>42461</v>
      </c>
      <c r="B938" t="s">
        <v>1087</v>
      </c>
      <c r="C938" t="s">
        <v>1059</v>
      </c>
      <c r="D938" t="s">
        <v>1017</v>
      </c>
      <c r="E938" s="17">
        <v>3498</v>
      </c>
      <c r="F938" t="str">
        <f>VLOOKUP(Expenses[[#This Row],[Location]],Locations[[Location]:[BU]],5,0)</f>
        <v>Distribution</v>
      </c>
      <c r="G938" t="str">
        <f>VLOOKUP(Expenses[[#This Row],[Department]],Departments[[Department]:[Code]],2,0)</f>
        <v>ACC</v>
      </c>
      <c r="H938" t="str">
        <f>VLOOKUP(Expenses[[#This Row],[Location]],Locations[[Location]:[BU]],3,0)</f>
        <v>G. Cairo</v>
      </c>
      <c r="I938" t="str">
        <f>VLOOKUP(Expenses[[#This Row],[Location]],Locations[[Location]:[BU]],2,0)</f>
        <v>Cairo</v>
      </c>
    </row>
    <row r="939" spans="1:9" x14ac:dyDescent="0.25">
      <c r="A939" s="10">
        <v>42461</v>
      </c>
      <c r="B939" t="s">
        <v>1087</v>
      </c>
      <c r="C939" t="s">
        <v>1059</v>
      </c>
      <c r="D939" t="s">
        <v>1032</v>
      </c>
      <c r="E939" s="17">
        <v>3715</v>
      </c>
      <c r="F939" t="str">
        <f>VLOOKUP(Expenses[[#This Row],[Location]],Locations[[Location]:[BU]],5,0)</f>
        <v>Distribution</v>
      </c>
      <c r="G939" t="str">
        <f>VLOOKUP(Expenses[[#This Row],[Department]],Departments[[Department]:[Code]],2,0)</f>
        <v>ADM</v>
      </c>
      <c r="H939" t="str">
        <f>VLOOKUP(Expenses[[#This Row],[Location]],Locations[[Location]:[BU]],3,0)</f>
        <v>G. Cairo</v>
      </c>
      <c r="I939" t="str">
        <f>VLOOKUP(Expenses[[#This Row],[Location]],Locations[[Location]:[BU]],2,0)</f>
        <v>Cairo</v>
      </c>
    </row>
    <row r="940" spans="1:9" x14ac:dyDescent="0.25">
      <c r="A940" s="10">
        <v>42461</v>
      </c>
      <c r="B940" t="s">
        <v>1087</v>
      </c>
      <c r="C940" t="s">
        <v>1073</v>
      </c>
      <c r="D940" t="s">
        <v>1017</v>
      </c>
      <c r="E940" s="17">
        <v>2952</v>
      </c>
      <c r="F940" t="str">
        <f>VLOOKUP(Expenses[[#This Row],[Location]],Locations[[Location]:[BU]],5,0)</f>
        <v>Distribution</v>
      </c>
      <c r="G940" t="str">
        <f>VLOOKUP(Expenses[[#This Row],[Department]],Departments[[Department]:[Code]],2,0)</f>
        <v>ACC</v>
      </c>
      <c r="H940" t="str">
        <f>VLOOKUP(Expenses[[#This Row],[Location]],Locations[[Location]:[BU]],3,0)</f>
        <v>Delta</v>
      </c>
      <c r="I940" t="str">
        <f>VLOOKUP(Expenses[[#This Row],[Location]],Locations[[Location]:[BU]],2,0)</f>
        <v>Sharkia</v>
      </c>
    </row>
    <row r="941" spans="1:9" x14ac:dyDescent="0.25">
      <c r="A941" s="10">
        <v>42461</v>
      </c>
      <c r="B941" t="s">
        <v>1087</v>
      </c>
      <c r="C941" t="s">
        <v>1073</v>
      </c>
      <c r="D941" t="s">
        <v>1032</v>
      </c>
      <c r="E941" s="17">
        <v>3983</v>
      </c>
      <c r="F941" t="str">
        <f>VLOOKUP(Expenses[[#This Row],[Location]],Locations[[Location]:[BU]],5,0)</f>
        <v>Distribution</v>
      </c>
      <c r="G941" t="str">
        <f>VLOOKUP(Expenses[[#This Row],[Department]],Departments[[Department]:[Code]],2,0)</f>
        <v>ADM</v>
      </c>
      <c r="H941" t="str">
        <f>VLOOKUP(Expenses[[#This Row],[Location]],Locations[[Location]:[BU]],3,0)</f>
        <v>Delta</v>
      </c>
      <c r="I941" t="str">
        <f>VLOOKUP(Expenses[[#This Row],[Location]],Locations[[Location]:[BU]],2,0)</f>
        <v>Sharkia</v>
      </c>
    </row>
    <row r="942" spans="1:9" x14ac:dyDescent="0.25">
      <c r="A942" s="10">
        <v>42491</v>
      </c>
      <c r="B942" t="s">
        <v>1086</v>
      </c>
      <c r="C942" t="s">
        <v>1014</v>
      </c>
      <c r="D942" t="s">
        <v>1013</v>
      </c>
      <c r="E942" s="17">
        <v>43287</v>
      </c>
      <c r="F942" t="str">
        <f>VLOOKUP(Expenses[[#This Row],[Location]],Locations[[Location]:[BU]],5,0)</f>
        <v>HQ</v>
      </c>
      <c r="G942" t="str">
        <f>VLOOKUP(Expenses[[#This Row],[Department]],Departments[[Department]:[Code]],2,0)</f>
        <v>FIN</v>
      </c>
      <c r="H942" t="str">
        <f>VLOOKUP(Expenses[[#This Row],[Location]],Locations[[Location]:[BU]],3,0)</f>
        <v>G. Cairo</v>
      </c>
      <c r="I942" t="str">
        <f>VLOOKUP(Expenses[[#This Row],[Location]],Locations[[Location]:[BU]],2,0)</f>
        <v>Cairo</v>
      </c>
    </row>
    <row r="943" spans="1:9" x14ac:dyDescent="0.25">
      <c r="A943" s="10">
        <v>42491</v>
      </c>
      <c r="B943" t="s">
        <v>1086</v>
      </c>
      <c r="C943" t="s">
        <v>1083</v>
      </c>
      <c r="D943" t="s">
        <v>1025</v>
      </c>
      <c r="E943" s="17">
        <v>12272</v>
      </c>
      <c r="F943" t="str">
        <f>VLOOKUP(Expenses[[#This Row],[Location]],Locations[[Location]:[BU]],5,0)</f>
        <v>Distribution</v>
      </c>
      <c r="G943" t="str">
        <f>VLOOKUP(Expenses[[#This Row],[Department]],Departments[[Department]:[Code]],2,0)</f>
        <v>SLS</v>
      </c>
      <c r="H943" t="str">
        <f>VLOOKUP(Expenses[[#This Row],[Location]],Locations[[Location]:[BU]],3,0)</f>
        <v>G. Cairo</v>
      </c>
      <c r="I943" t="str">
        <f>VLOOKUP(Expenses[[#This Row],[Location]],Locations[[Location]:[BU]],2,0)</f>
        <v>Cairo</v>
      </c>
    </row>
    <row r="944" spans="1:9" x14ac:dyDescent="0.25">
      <c r="A944" s="10">
        <v>42491</v>
      </c>
      <c r="B944" t="s">
        <v>1086</v>
      </c>
      <c r="C944" t="s">
        <v>1077</v>
      </c>
      <c r="D944" t="s">
        <v>1025</v>
      </c>
      <c r="E944" s="17">
        <v>14357</v>
      </c>
      <c r="F944" t="str">
        <f>VLOOKUP(Expenses[[#This Row],[Location]],Locations[[Location]:[BU]],5,0)</f>
        <v>Distribution</v>
      </c>
      <c r="G944" t="str">
        <f>VLOOKUP(Expenses[[#This Row],[Department]],Departments[[Department]:[Code]],2,0)</f>
        <v>SLS</v>
      </c>
      <c r="H944" t="str">
        <f>VLOOKUP(Expenses[[#This Row],[Location]],Locations[[Location]:[BU]],3,0)</f>
        <v>G. Cairo</v>
      </c>
      <c r="I944" t="str">
        <f>VLOOKUP(Expenses[[#This Row],[Location]],Locations[[Location]:[BU]],2,0)</f>
        <v>Giza</v>
      </c>
    </row>
    <row r="945" spans="1:9" x14ac:dyDescent="0.25">
      <c r="A945" s="10">
        <v>42491</v>
      </c>
      <c r="B945" t="s">
        <v>1086</v>
      </c>
      <c r="C945" t="s">
        <v>1069</v>
      </c>
      <c r="D945" t="s">
        <v>1025</v>
      </c>
      <c r="E945" s="17">
        <v>7302</v>
      </c>
      <c r="F945" t="str">
        <f>VLOOKUP(Expenses[[#This Row],[Location]],Locations[[Location]:[BU]],5,0)</f>
        <v>Distribution</v>
      </c>
      <c r="G945" t="str">
        <f>VLOOKUP(Expenses[[#This Row],[Department]],Departments[[Department]:[Code]],2,0)</f>
        <v>SLS</v>
      </c>
      <c r="H945" t="str">
        <f>VLOOKUP(Expenses[[#This Row],[Location]],Locations[[Location]:[BU]],3,0)</f>
        <v>U. Egypt</v>
      </c>
      <c r="I945" t="str">
        <f>VLOOKUP(Expenses[[#This Row],[Location]],Locations[[Location]:[BU]],2,0)</f>
        <v>Luxor</v>
      </c>
    </row>
    <row r="946" spans="1:9" x14ac:dyDescent="0.25">
      <c r="A946" s="10">
        <v>42491</v>
      </c>
      <c r="B946" t="s">
        <v>1086</v>
      </c>
      <c r="C946" t="s">
        <v>1054</v>
      </c>
      <c r="D946" t="s">
        <v>1025</v>
      </c>
      <c r="E946" s="17">
        <v>9843</v>
      </c>
      <c r="F946" t="str">
        <f>VLOOKUP(Expenses[[#This Row],[Location]],Locations[[Location]:[BU]],5,0)</f>
        <v>Distribution</v>
      </c>
      <c r="G946" t="str">
        <f>VLOOKUP(Expenses[[#This Row],[Department]],Departments[[Department]:[Code]],2,0)</f>
        <v>SLS</v>
      </c>
      <c r="H946" t="str">
        <f>VLOOKUP(Expenses[[#This Row],[Location]],Locations[[Location]:[BU]],3,0)</f>
        <v>Delta</v>
      </c>
      <c r="I946" t="str">
        <f>VLOOKUP(Expenses[[#This Row],[Location]],Locations[[Location]:[BU]],2,0)</f>
        <v>Dakahlia</v>
      </c>
    </row>
    <row r="947" spans="1:9" x14ac:dyDescent="0.25">
      <c r="A947" s="10">
        <v>42491</v>
      </c>
      <c r="B947" t="s">
        <v>1086</v>
      </c>
      <c r="C947" t="s">
        <v>1062</v>
      </c>
      <c r="D947" t="s">
        <v>1025</v>
      </c>
      <c r="E947" s="17">
        <v>6007</v>
      </c>
      <c r="F947" t="str">
        <f>VLOOKUP(Expenses[[#This Row],[Location]],Locations[[Location]:[BU]],5,0)</f>
        <v>Distribution</v>
      </c>
      <c r="G947" t="str">
        <f>VLOOKUP(Expenses[[#This Row],[Department]],Departments[[Department]:[Code]],2,0)</f>
        <v>SLS</v>
      </c>
      <c r="H947" t="str">
        <f>VLOOKUP(Expenses[[#This Row],[Location]],Locations[[Location]:[BU]],3,0)</f>
        <v>U. Egypt</v>
      </c>
      <c r="I947" t="str">
        <f>VLOOKUP(Expenses[[#This Row],[Location]],Locations[[Location]:[BU]],2,0)</f>
        <v>Menia</v>
      </c>
    </row>
    <row r="948" spans="1:9" x14ac:dyDescent="0.25">
      <c r="A948" s="10">
        <v>42491</v>
      </c>
      <c r="B948" t="s">
        <v>1086</v>
      </c>
      <c r="C948" t="s">
        <v>1059</v>
      </c>
      <c r="D948" t="s">
        <v>1025</v>
      </c>
      <c r="E948" s="17">
        <v>6983</v>
      </c>
      <c r="F948" t="str">
        <f>VLOOKUP(Expenses[[#This Row],[Location]],Locations[[Location]:[BU]],5,0)</f>
        <v>Distribution</v>
      </c>
      <c r="G948" t="str">
        <f>VLOOKUP(Expenses[[#This Row],[Department]],Departments[[Department]:[Code]],2,0)</f>
        <v>SLS</v>
      </c>
      <c r="H948" t="str">
        <f>VLOOKUP(Expenses[[#This Row],[Location]],Locations[[Location]:[BU]],3,0)</f>
        <v>G. Cairo</v>
      </c>
      <c r="I948" t="str">
        <f>VLOOKUP(Expenses[[#This Row],[Location]],Locations[[Location]:[BU]],2,0)</f>
        <v>Cairo</v>
      </c>
    </row>
    <row r="949" spans="1:9" x14ac:dyDescent="0.25">
      <c r="A949" s="10">
        <v>42491</v>
      </c>
      <c r="B949" t="s">
        <v>1086</v>
      </c>
      <c r="C949" t="s">
        <v>1073</v>
      </c>
      <c r="D949" t="s">
        <v>1025</v>
      </c>
      <c r="E949" s="17">
        <v>11832</v>
      </c>
      <c r="F949" t="str">
        <f>VLOOKUP(Expenses[[#This Row],[Location]],Locations[[Location]:[BU]],5,0)</f>
        <v>Distribution</v>
      </c>
      <c r="G949" t="str">
        <f>VLOOKUP(Expenses[[#This Row],[Department]],Departments[[Department]:[Code]],2,0)</f>
        <v>SLS</v>
      </c>
      <c r="H949" t="str">
        <f>VLOOKUP(Expenses[[#This Row],[Location]],Locations[[Location]:[BU]],3,0)</f>
        <v>Delta</v>
      </c>
      <c r="I949" t="str">
        <f>VLOOKUP(Expenses[[#This Row],[Location]],Locations[[Location]:[BU]],2,0)</f>
        <v>Sharkia</v>
      </c>
    </row>
    <row r="950" spans="1:9" x14ac:dyDescent="0.25">
      <c r="A950" s="10">
        <v>42491</v>
      </c>
      <c r="B950" t="s">
        <v>1086</v>
      </c>
      <c r="C950" t="s">
        <v>1081</v>
      </c>
      <c r="D950" t="s">
        <v>1020</v>
      </c>
      <c r="E950" s="17">
        <v>7375</v>
      </c>
      <c r="F950" t="str">
        <f>VLOOKUP(Expenses[[#This Row],[Location]],Locations[[Location]:[BU]],5,0)</f>
        <v>Retail 01</v>
      </c>
      <c r="G950" t="str">
        <f>VLOOKUP(Expenses[[#This Row],[Department]],Departments[[Department]:[Code]],2,0)</f>
        <v>RTL</v>
      </c>
      <c r="H950" t="str">
        <f>VLOOKUP(Expenses[[#This Row],[Location]],Locations[[Location]:[BU]],3,0)</f>
        <v>G. Cairo</v>
      </c>
      <c r="I950" t="str">
        <f>VLOOKUP(Expenses[[#This Row],[Location]],Locations[[Location]:[BU]],2,0)</f>
        <v>Giza</v>
      </c>
    </row>
    <row r="951" spans="1:9" x14ac:dyDescent="0.25">
      <c r="A951" s="10">
        <v>42491</v>
      </c>
      <c r="B951" t="s">
        <v>1086</v>
      </c>
      <c r="C951" t="s">
        <v>1079</v>
      </c>
      <c r="D951" t="s">
        <v>1020</v>
      </c>
      <c r="E951" s="17">
        <v>9957</v>
      </c>
      <c r="F951" t="str">
        <f>VLOOKUP(Expenses[[#This Row],[Location]],Locations[[Location]:[BU]],5,0)</f>
        <v>Retail 01</v>
      </c>
      <c r="G951" t="str">
        <f>VLOOKUP(Expenses[[#This Row],[Department]],Departments[[Department]:[Code]],2,0)</f>
        <v>RTL</v>
      </c>
      <c r="H951" t="str">
        <f>VLOOKUP(Expenses[[#This Row],[Location]],Locations[[Location]:[BU]],3,0)</f>
        <v>G. Cairo</v>
      </c>
      <c r="I951" t="str">
        <f>VLOOKUP(Expenses[[#This Row],[Location]],Locations[[Location]:[BU]],2,0)</f>
        <v>Giza</v>
      </c>
    </row>
    <row r="952" spans="1:9" x14ac:dyDescent="0.25">
      <c r="A952" s="10">
        <v>42491</v>
      </c>
      <c r="B952" t="s">
        <v>1086</v>
      </c>
      <c r="C952" t="s">
        <v>1050</v>
      </c>
      <c r="D952" t="s">
        <v>1020</v>
      </c>
      <c r="E952" s="17">
        <v>9236</v>
      </c>
      <c r="F952" t="str">
        <f>VLOOKUP(Expenses[[#This Row],[Location]],Locations[[Location]:[BU]],5,0)</f>
        <v>Retail 01</v>
      </c>
      <c r="G952" t="str">
        <f>VLOOKUP(Expenses[[#This Row],[Department]],Departments[[Department]:[Code]],2,0)</f>
        <v>RTL</v>
      </c>
      <c r="H952" t="str">
        <f>VLOOKUP(Expenses[[#This Row],[Location]],Locations[[Location]:[BU]],3,0)</f>
        <v>Alex</v>
      </c>
      <c r="I952" t="str">
        <f>VLOOKUP(Expenses[[#This Row],[Location]],Locations[[Location]:[BU]],2,0)</f>
        <v>Alex</v>
      </c>
    </row>
    <row r="953" spans="1:9" x14ac:dyDescent="0.25">
      <c r="A953" s="10">
        <v>42491</v>
      </c>
      <c r="B953" t="s">
        <v>1086</v>
      </c>
      <c r="C953" t="s">
        <v>1053</v>
      </c>
      <c r="D953" t="s">
        <v>1020</v>
      </c>
      <c r="E953" s="17">
        <v>9772</v>
      </c>
      <c r="F953" t="str">
        <f>VLOOKUP(Expenses[[#This Row],[Location]],Locations[[Location]:[BU]],5,0)</f>
        <v>Retail 01</v>
      </c>
      <c r="G953" t="str">
        <f>VLOOKUP(Expenses[[#This Row],[Department]],Departments[[Department]:[Code]],2,0)</f>
        <v>RTL</v>
      </c>
      <c r="H953" t="str">
        <f>VLOOKUP(Expenses[[#This Row],[Location]],Locations[[Location]:[BU]],3,0)</f>
        <v>G. Cairo</v>
      </c>
      <c r="I953" t="str">
        <f>VLOOKUP(Expenses[[#This Row],[Location]],Locations[[Location]:[BU]],2,0)</f>
        <v>Giza</v>
      </c>
    </row>
    <row r="954" spans="1:9" x14ac:dyDescent="0.25">
      <c r="A954" s="10">
        <v>42491</v>
      </c>
      <c r="B954" t="s">
        <v>1086</v>
      </c>
      <c r="C954" t="s">
        <v>1046</v>
      </c>
      <c r="D954" t="s">
        <v>1020</v>
      </c>
      <c r="E954" s="17">
        <v>5627</v>
      </c>
      <c r="F954" t="str">
        <f>VLOOKUP(Expenses[[#This Row],[Location]],Locations[[Location]:[BU]],5,0)</f>
        <v>Distribution</v>
      </c>
      <c r="G954" t="str">
        <f>VLOOKUP(Expenses[[#This Row],[Department]],Departments[[Department]:[Code]],2,0)</f>
        <v>RTL</v>
      </c>
      <c r="H954" t="str">
        <f>VLOOKUP(Expenses[[#This Row],[Location]],Locations[[Location]:[BU]],3,0)</f>
        <v>G. Cairo</v>
      </c>
      <c r="I954" t="str">
        <f>VLOOKUP(Expenses[[#This Row],[Location]],Locations[[Location]:[BU]],2,0)</f>
        <v>Giza</v>
      </c>
    </row>
    <row r="955" spans="1:9" x14ac:dyDescent="0.25">
      <c r="A955" s="10">
        <v>42491</v>
      </c>
      <c r="B955" t="s">
        <v>1086</v>
      </c>
      <c r="C955" t="s">
        <v>1049</v>
      </c>
      <c r="D955" t="s">
        <v>1020</v>
      </c>
      <c r="E955" s="17">
        <v>8793</v>
      </c>
      <c r="F955" t="str">
        <f>VLOOKUP(Expenses[[#This Row],[Location]],Locations[[Location]:[BU]],5,0)</f>
        <v>Retail 01</v>
      </c>
      <c r="G955" t="str">
        <f>VLOOKUP(Expenses[[#This Row],[Department]],Departments[[Department]:[Code]],2,0)</f>
        <v>RTL</v>
      </c>
      <c r="H955" t="str">
        <f>VLOOKUP(Expenses[[#This Row],[Location]],Locations[[Location]:[BU]],3,0)</f>
        <v>G. Cairo</v>
      </c>
      <c r="I955" t="str">
        <f>VLOOKUP(Expenses[[#This Row],[Location]],Locations[[Location]:[BU]],2,0)</f>
        <v>Cairo</v>
      </c>
    </row>
    <row r="956" spans="1:9" x14ac:dyDescent="0.25">
      <c r="A956" s="10">
        <v>42491</v>
      </c>
      <c r="B956" t="s">
        <v>1086</v>
      </c>
      <c r="C956" t="s">
        <v>1044</v>
      </c>
      <c r="D956" t="s">
        <v>1020</v>
      </c>
      <c r="E956" s="17">
        <v>9641</v>
      </c>
      <c r="F956" t="str">
        <f>VLOOKUP(Expenses[[#This Row],[Location]],Locations[[Location]:[BU]],5,0)</f>
        <v>Retail 01</v>
      </c>
      <c r="G956" t="str">
        <f>VLOOKUP(Expenses[[#This Row],[Department]],Departments[[Department]:[Code]],2,0)</f>
        <v>RTL</v>
      </c>
      <c r="H956" t="str">
        <f>VLOOKUP(Expenses[[#This Row],[Location]],Locations[[Location]:[BU]],3,0)</f>
        <v>G. Cairo</v>
      </c>
      <c r="I956" t="str">
        <f>VLOOKUP(Expenses[[#This Row],[Location]],Locations[[Location]:[BU]],2,0)</f>
        <v>Cairo</v>
      </c>
    </row>
    <row r="957" spans="1:9" x14ac:dyDescent="0.25">
      <c r="A957" s="10">
        <v>42491</v>
      </c>
      <c r="B957" t="s">
        <v>1086</v>
      </c>
      <c r="C957" t="s">
        <v>1064</v>
      </c>
      <c r="D957" t="s">
        <v>1020</v>
      </c>
      <c r="E957" s="17">
        <v>9008</v>
      </c>
      <c r="F957" t="str">
        <f>VLOOKUP(Expenses[[#This Row],[Location]],Locations[[Location]:[BU]],5,0)</f>
        <v>Retail 01</v>
      </c>
      <c r="G957" t="str">
        <f>VLOOKUP(Expenses[[#This Row],[Department]],Departments[[Department]:[Code]],2,0)</f>
        <v>RTL</v>
      </c>
      <c r="H957" t="str">
        <f>VLOOKUP(Expenses[[#This Row],[Location]],Locations[[Location]:[BU]],3,0)</f>
        <v>G. Cairo</v>
      </c>
      <c r="I957" t="str">
        <f>VLOOKUP(Expenses[[#This Row],[Location]],Locations[[Location]:[BU]],2,0)</f>
        <v>Giza</v>
      </c>
    </row>
    <row r="958" spans="1:9" x14ac:dyDescent="0.25">
      <c r="A958" s="10">
        <v>42491</v>
      </c>
      <c r="B958" t="s">
        <v>1086</v>
      </c>
      <c r="C958" t="s">
        <v>1082</v>
      </c>
      <c r="D958" t="s">
        <v>1020</v>
      </c>
      <c r="E958" s="17">
        <v>9420</v>
      </c>
      <c r="F958" t="str">
        <f>VLOOKUP(Expenses[[#This Row],[Location]],Locations[[Location]:[BU]],5,0)</f>
        <v>Retail 02</v>
      </c>
      <c r="G958" t="str">
        <f>VLOOKUP(Expenses[[#This Row],[Department]],Departments[[Department]:[Code]],2,0)</f>
        <v>RTL</v>
      </c>
      <c r="H958" t="str">
        <f>VLOOKUP(Expenses[[#This Row],[Location]],Locations[[Location]:[BU]],3,0)</f>
        <v>G. Cairo</v>
      </c>
      <c r="I958" t="str">
        <f>VLOOKUP(Expenses[[#This Row],[Location]],Locations[[Location]:[BU]],2,0)</f>
        <v>Cairo</v>
      </c>
    </row>
    <row r="959" spans="1:9" x14ac:dyDescent="0.25">
      <c r="A959" s="10">
        <v>42491</v>
      </c>
      <c r="B959" t="s">
        <v>1086</v>
      </c>
      <c r="C959" t="s">
        <v>1078</v>
      </c>
      <c r="D959" t="s">
        <v>1020</v>
      </c>
      <c r="E959" s="17">
        <v>5611</v>
      </c>
      <c r="F959" t="str">
        <f>VLOOKUP(Expenses[[#This Row],[Location]],Locations[[Location]:[BU]],5,0)</f>
        <v>Retail 02</v>
      </c>
      <c r="G959" t="str">
        <f>VLOOKUP(Expenses[[#This Row],[Department]],Departments[[Department]:[Code]],2,0)</f>
        <v>RTL</v>
      </c>
      <c r="H959" t="str">
        <f>VLOOKUP(Expenses[[#This Row],[Location]],Locations[[Location]:[BU]],3,0)</f>
        <v>G. Cairo</v>
      </c>
      <c r="I959" t="str">
        <f>VLOOKUP(Expenses[[#This Row],[Location]],Locations[[Location]:[BU]],2,0)</f>
        <v>Cairo</v>
      </c>
    </row>
    <row r="960" spans="1:9" x14ac:dyDescent="0.25">
      <c r="A960" s="10">
        <v>42491</v>
      </c>
      <c r="B960" t="s">
        <v>1086</v>
      </c>
      <c r="C960" t="s">
        <v>1068</v>
      </c>
      <c r="D960" t="s">
        <v>1020</v>
      </c>
      <c r="E960" s="17">
        <v>11320</v>
      </c>
      <c r="F960" t="str">
        <f>VLOOKUP(Expenses[[#This Row],[Location]],Locations[[Location]:[BU]],5,0)</f>
        <v>Retail 02</v>
      </c>
      <c r="G960" t="str">
        <f>VLOOKUP(Expenses[[#This Row],[Department]],Departments[[Department]:[Code]],2,0)</f>
        <v>RTL</v>
      </c>
      <c r="H960" t="str">
        <f>VLOOKUP(Expenses[[#This Row],[Location]],Locations[[Location]:[BU]],3,0)</f>
        <v>Delta</v>
      </c>
      <c r="I960" t="str">
        <f>VLOOKUP(Expenses[[#This Row],[Location]],Locations[[Location]:[BU]],2,0)</f>
        <v>Gharbia</v>
      </c>
    </row>
    <row r="961" spans="1:9" x14ac:dyDescent="0.25">
      <c r="A961" s="10">
        <v>42491</v>
      </c>
      <c r="B961" t="s">
        <v>1086</v>
      </c>
      <c r="C961" t="s">
        <v>1060</v>
      </c>
      <c r="D961" t="s">
        <v>1020</v>
      </c>
      <c r="E961" s="17">
        <v>7837</v>
      </c>
      <c r="F961" t="str">
        <f>VLOOKUP(Expenses[[#This Row],[Location]],Locations[[Location]:[BU]],5,0)</f>
        <v>Retail 02</v>
      </c>
      <c r="G961" t="str">
        <f>VLOOKUP(Expenses[[#This Row],[Department]],Departments[[Department]:[Code]],2,0)</f>
        <v>RTL</v>
      </c>
      <c r="H961" t="str">
        <f>VLOOKUP(Expenses[[#This Row],[Location]],Locations[[Location]:[BU]],3,0)</f>
        <v>Alex</v>
      </c>
      <c r="I961" t="str">
        <f>VLOOKUP(Expenses[[#This Row],[Location]],Locations[[Location]:[BU]],2,0)</f>
        <v>Alex</v>
      </c>
    </row>
    <row r="962" spans="1:9" x14ac:dyDescent="0.25">
      <c r="A962" s="10">
        <v>42491</v>
      </c>
      <c r="B962" t="s">
        <v>1086</v>
      </c>
      <c r="C962" t="s">
        <v>1076</v>
      </c>
      <c r="D962" t="s">
        <v>1020</v>
      </c>
      <c r="E962" s="17">
        <v>9137</v>
      </c>
      <c r="F962" t="str">
        <f>VLOOKUP(Expenses[[#This Row],[Location]],Locations[[Location]:[BU]],5,0)</f>
        <v>Retail 02</v>
      </c>
      <c r="G962" t="str">
        <f>VLOOKUP(Expenses[[#This Row],[Department]],Departments[[Department]:[Code]],2,0)</f>
        <v>RTL</v>
      </c>
      <c r="H962" t="str">
        <f>VLOOKUP(Expenses[[#This Row],[Location]],Locations[[Location]:[BU]],3,0)</f>
        <v>G. Cairo</v>
      </c>
      <c r="I962" t="str">
        <f>VLOOKUP(Expenses[[#This Row],[Location]],Locations[[Location]:[BU]],2,0)</f>
        <v>Cairo</v>
      </c>
    </row>
    <row r="963" spans="1:9" x14ac:dyDescent="0.25">
      <c r="A963" s="10">
        <v>42491</v>
      </c>
      <c r="B963" t="s">
        <v>1086</v>
      </c>
      <c r="C963" t="s">
        <v>1067</v>
      </c>
      <c r="D963" t="s">
        <v>1020</v>
      </c>
      <c r="E963" s="17">
        <v>9626</v>
      </c>
      <c r="F963" t="str">
        <f>VLOOKUP(Expenses[[#This Row],[Location]],Locations[[Location]:[BU]],5,0)</f>
        <v>Retail 02</v>
      </c>
      <c r="G963" t="str">
        <f>VLOOKUP(Expenses[[#This Row],[Department]],Departments[[Department]:[Code]],2,0)</f>
        <v>RTL</v>
      </c>
      <c r="H963" t="str">
        <f>VLOOKUP(Expenses[[#This Row],[Location]],Locations[[Location]:[BU]],3,0)</f>
        <v>Alex</v>
      </c>
      <c r="I963" t="str">
        <f>VLOOKUP(Expenses[[#This Row],[Location]],Locations[[Location]:[BU]],2,0)</f>
        <v>Alex</v>
      </c>
    </row>
    <row r="964" spans="1:9" x14ac:dyDescent="0.25">
      <c r="A964" s="10">
        <v>42491</v>
      </c>
      <c r="B964" t="s">
        <v>1086</v>
      </c>
      <c r="C964" t="s">
        <v>1052</v>
      </c>
      <c r="D964" t="s">
        <v>1020</v>
      </c>
      <c r="E964" s="17">
        <v>5927</v>
      </c>
      <c r="F964" t="str">
        <f>VLOOKUP(Expenses[[#This Row],[Location]],Locations[[Location]:[BU]],5,0)</f>
        <v>Distribution</v>
      </c>
      <c r="G964" t="str">
        <f>VLOOKUP(Expenses[[#This Row],[Department]],Departments[[Department]:[Code]],2,0)</f>
        <v>RTL</v>
      </c>
      <c r="H964" t="str">
        <f>VLOOKUP(Expenses[[#This Row],[Location]],Locations[[Location]:[BU]],3,0)</f>
        <v>Alex</v>
      </c>
      <c r="I964" t="str">
        <f>VLOOKUP(Expenses[[#This Row],[Location]],Locations[[Location]:[BU]],2,0)</f>
        <v>Alex</v>
      </c>
    </row>
    <row r="965" spans="1:9" x14ac:dyDescent="0.25">
      <c r="A965" s="10">
        <v>42491</v>
      </c>
      <c r="B965" t="s">
        <v>1086</v>
      </c>
      <c r="C965" t="s">
        <v>1084</v>
      </c>
      <c r="D965" t="s">
        <v>1020</v>
      </c>
      <c r="E965" s="17">
        <v>7025</v>
      </c>
      <c r="F965" t="str">
        <f>VLOOKUP(Expenses[[#This Row],[Location]],Locations[[Location]:[BU]],5,0)</f>
        <v>Retail 03</v>
      </c>
      <c r="G965" t="str">
        <f>VLOOKUP(Expenses[[#This Row],[Department]],Departments[[Department]:[Code]],2,0)</f>
        <v>RTL</v>
      </c>
      <c r="H965" t="str">
        <f>VLOOKUP(Expenses[[#This Row],[Location]],Locations[[Location]:[BU]],3,0)</f>
        <v>G. Cairo</v>
      </c>
      <c r="I965" t="str">
        <f>VLOOKUP(Expenses[[#This Row],[Location]],Locations[[Location]:[BU]],2,0)</f>
        <v>Cairo</v>
      </c>
    </row>
    <row r="966" spans="1:9" x14ac:dyDescent="0.25">
      <c r="A966" s="10">
        <v>42491</v>
      </c>
      <c r="B966" t="s">
        <v>1086</v>
      </c>
      <c r="C966" t="s">
        <v>1075</v>
      </c>
      <c r="D966" t="s">
        <v>1020</v>
      </c>
      <c r="E966" s="17">
        <v>9806</v>
      </c>
      <c r="F966" t="str">
        <f>VLOOKUP(Expenses[[#This Row],[Location]],Locations[[Location]:[BU]],5,0)</f>
        <v>Distribution</v>
      </c>
      <c r="G966" t="str">
        <f>VLOOKUP(Expenses[[#This Row],[Department]],Departments[[Department]:[Code]],2,0)</f>
        <v>RTL</v>
      </c>
      <c r="H966" t="str">
        <f>VLOOKUP(Expenses[[#This Row],[Location]],Locations[[Location]:[BU]],3,0)</f>
        <v>U. Egypt</v>
      </c>
      <c r="I966" t="str">
        <f>VLOOKUP(Expenses[[#This Row],[Location]],Locations[[Location]:[BU]],2,0)</f>
        <v>Assuit</v>
      </c>
    </row>
    <row r="967" spans="1:9" x14ac:dyDescent="0.25">
      <c r="A967" s="10">
        <v>42491</v>
      </c>
      <c r="B967" t="s">
        <v>1086</v>
      </c>
      <c r="C967" t="s">
        <v>1080</v>
      </c>
      <c r="D967" t="s">
        <v>1020</v>
      </c>
      <c r="E967" s="17">
        <v>12137</v>
      </c>
      <c r="F967" t="str">
        <f>VLOOKUP(Expenses[[#This Row],[Location]],Locations[[Location]:[BU]],5,0)</f>
        <v>Distribution</v>
      </c>
      <c r="G967" t="str">
        <f>VLOOKUP(Expenses[[#This Row],[Department]],Departments[[Department]:[Code]],2,0)</f>
        <v>RTL</v>
      </c>
      <c r="H967" t="str">
        <f>VLOOKUP(Expenses[[#This Row],[Location]],Locations[[Location]:[BU]],3,0)</f>
        <v>G. Cairo</v>
      </c>
      <c r="I967" t="str">
        <f>VLOOKUP(Expenses[[#This Row],[Location]],Locations[[Location]:[BU]],2,0)</f>
        <v>Giza</v>
      </c>
    </row>
    <row r="968" spans="1:9" x14ac:dyDescent="0.25">
      <c r="A968" s="10">
        <v>42491</v>
      </c>
      <c r="B968" t="s">
        <v>1086</v>
      </c>
      <c r="C968" t="s">
        <v>1070</v>
      </c>
      <c r="D968" t="s">
        <v>1020</v>
      </c>
      <c r="E968" s="17">
        <v>5904</v>
      </c>
      <c r="F968" t="str">
        <f>VLOOKUP(Expenses[[#This Row],[Location]],Locations[[Location]:[BU]],5,0)</f>
        <v>Retail 03</v>
      </c>
      <c r="G968" t="str">
        <f>VLOOKUP(Expenses[[#This Row],[Department]],Departments[[Department]:[Code]],2,0)</f>
        <v>RTL</v>
      </c>
      <c r="H968" t="str">
        <f>VLOOKUP(Expenses[[#This Row],[Location]],Locations[[Location]:[BU]],3,0)</f>
        <v>Alex</v>
      </c>
      <c r="I968" t="str">
        <f>VLOOKUP(Expenses[[#This Row],[Location]],Locations[[Location]:[BU]],2,0)</f>
        <v>Marasa Matrouh</v>
      </c>
    </row>
    <row r="969" spans="1:9" x14ac:dyDescent="0.25">
      <c r="A969" s="10">
        <v>42491</v>
      </c>
      <c r="B969" t="s">
        <v>1086</v>
      </c>
      <c r="C969" t="s">
        <v>1047</v>
      </c>
      <c r="D969" t="s">
        <v>1020</v>
      </c>
      <c r="E969" s="17">
        <v>6793</v>
      </c>
      <c r="F969" t="str">
        <f>VLOOKUP(Expenses[[#This Row],[Location]],Locations[[Location]:[BU]],5,0)</f>
        <v>Retail 03</v>
      </c>
      <c r="G969" t="str">
        <f>VLOOKUP(Expenses[[#This Row],[Department]],Departments[[Department]:[Code]],2,0)</f>
        <v>RTL</v>
      </c>
      <c r="H969" t="str">
        <f>VLOOKUP(Expenses[[#This Row],[Location]],Locations[[Location]:[BU]],3,0)</f>
        <v>G. Cairo</v>
      </c>
      <c r="I969" t="str">
        <f>VLOOKUP(Expenses[[#This Row],[Location]],Locations[[Location]:[BU]],2,0)</f>
        <v>Giza</v>
      </c>
    </row>
    <row r="970" spans="1:9" x14ac:dyDescent="0.25">
      <c r="A970" s="10">
        <v>42491</v>
      </c>
      <c r="B970" t="s">
        <v>1086</v>
      </c>
      <c r="C970" t="s">
        <v>1058</v>
      </c>
      <c r="D970" t="s">
        <v>1020</v>
      </c>
      <c r="E970" s="17">
        <v>12135</v>
      </c>
      <c r="F970" t="str">
        <f>VLOOKUP(Expenses[[#This Row],[Location]],Locations[[Location]:[BU]],5,0)</f>
        <v>Retail 03</v>
      </c>
      <c r="G970" t="str">
        <f>VLOOKUP(Expenses[[#This Row],[Department]],Departments[[Department]:[Code]],2,0)</f>
        <v>RTL</v>
      </c>
      <c r="H970" t="str">
        <f>VLOOKUP(Expenses[[#This Row],[Location]],Locations[[Location]:[BU]],3,0)</f>
        <v>G. Cairo</v>
      </c>
      <c r="I970" t="str">
        <f>VLOOKUP(Expenses[[#This Row],[Location]],Locations[[Location]:[BU]],2,0)</f>
        <v>Cairo</v>
      </c>
    </row>
    <row r="971" spans="1:9" x14ac:dyDescent="0.25">
      <c r="A971" s="10">
        <v>42491</v>
      </c>
      <c r="B971" t="s">
        <v>1086</v>
      </c>
      <c r="C971" t="s">
        <v>1072</v>
      </c>
      <c r="D971" t="s">
        <v>1020</v>
      </c>
      <c r="E971" s="17">
        <v>12066</v>
      </c>
      <c r="F971" t="str">
        <f>VLOOKUP(Expenses[[#This Row],[Location]],Locations[[Location]:[BU]],5,0)</f>
        <v>Retail 03</v>
      </c>
      <c r="G971" t="str">
        <f>VLOOKUP(Expenses[[#This Row],[Department]],Departments[[Department]:[Code]],2,0)</f>
        <v>RTL</v>
      </c>
      <c r="H971" t="str">
        <f>VLOOKUP(Expenses[[#This Row],[Location]],Locations[[Location]:[BU]],3,0)</f>
        <v>Alex</v>
      </c>
      <c r="I971" t="str">
        <f>VLOOKUP(Expenses[[#This Row],[Location]],Locations[[Location]:[BU]],2,0)</f>
        <v>Alex</v>
      </c>
    </row>
    <row r="972" spans="1:9" x14ac:dyDescent="0.25">
      <c r="A972" s="10">
        <v>42491</v>
      </c>
      <c r="B972" t="s">
        <v>1086</v>
      </c>
      <c r="C972" t="s">
        <v>1071</v>
      </c>
      <c r="D972" t="s">
        <v>1020</v>
      </c>
      <c r="E972" s="17">
        <v>6726</v>
      </c>
      <c r="F972" t="str">
        <f>VLOOKUP(Expenses[[#This Row],[Location]],Locations[[Location]:[BU]],5,0)</f>
        <v>Retail 03</v>
      </c>
      <c r="G972" t="str">
        <f>VLOOKUP(Expenses[[#This Row],[Department]],Departments[[Department]:[Code]],2,0)</f>
        <v>RTL</v>
      </c>
      <c r="H972" t="str">
        <f>VLOOKUP(Expenses[[#This Row],[Location]],Locations[[Location]:[BU]],3,0)</f>
        <v>G. Cairo</v>
      </c>
      <c r="I972" t="str">
        <f>VLOOKUP(Expenses[[#This Row],[Location]],Locations[[Location]:[BU]],2,0)</f>
        <v>Giza</v>
      </c>
    </row>
    <row r="973" spans="1:9" x14ac:dyDescent="0.25">
      <c r="A973" s="10">
        <v>42491</v>
      </c>
      <c r="B973" t="s">
        <v>1086</v>
      </c>
      <c r="C973" t="s">
        <v>1065</v>
      </c>
      <c r="D973" t="s">
        <v>1020</v>
      </c>
      <c r="E973" s="17">
        <v>7156</v>
      </c>
      <c r="F973" t="str">
        <f>VLOOKUP(Expenses[[#This Row],[Location]],Locations[[Location]:[BU]],5,0)</f>
        <v>Distribution</v>
      </c>
      <c r="G973" t="str">
        <f>VLOOKUP(Expenses[[#This Row],[Department]],Departments[[Department]:[Code]],2,0)</f>
        <v>RTL</v>
      </c>
      <c r="H973" t="str">
        <f>VLOOKUP(Expenses[[#This Row],[Location]],Locations[[Location]:[BU]],3,0)</f>
        <v>Delta</v>
      </c>
      <c r="I973" t="str">
        <f>VLOOKUP(Expenses[[#This Row],[Location]],Locations[[Location]:[BU]],2,0)</f>
        <v>Gharbia</v>
      </c>
    </row>
    <row r="974" spans="1:9" x14ac:dyDescent="0.25">
      <c r="A974" s="10">
        <v>42491</v>
      </c>
      <c r="B974" t="s">
        <v>1089</v>
      </c>
      <c r="C974" t="s">
        <v>1014</v>
      </c>
      <c r="D974" t="s">
        <v>1013</v>
      </c>
      <c r="E974" s="17">
        <v>1250</v>
      </c>
      <c r="F974" t="str">
        <f>VLOOKUP(Expenses[[#This Row],[Location]],Locations[[Location]:[BU]],5,0)</f>
        <v>HQ</v>
      </c>
      <c r="G974" t="str">
        <f>VLOOKUP(Expenses[[#This Row],[Department]],Departments[[Department]:[Code]],2,0)</f>
        <v>FIN</v>
      </c>
      <c r="H974" t="str">
        <f>VLOOKUP(Expenses[[#This Row],[Location]],Locations[[Location]:[BU]],3,0)</f>
        <v>G. Cairo</v>
      </c>
      <c r="I974" t="str">
        <f>VLOOKUP(Expenses[[#This Row],[Location]],Locations[[Location]:[BU]],2,0)</f>
        <v>Cairo</v>
      </c>
    </row>
    <row r="975" spans="1:9" x14ac:dyDescent="0.25">
      <c r="A975" s="10">
        <v>42491</v>
      </c>
      <c r="B975" t="s">
        <v>1089</v>
      </c>
      <c r="C975" t="s">
        <v>1083</v>
      </c>
      <c r="D975" t="s">
        <v>1025</v>
      </c>
      <c r="E975" s="17">
        <v>1250</v>
      </c>
      <c r="F975" t="str">
        <f>VLOOKUP(Expenses[[#This Row],[Location]],Locations[[Location]:[BU]],5,0)</f>
        <v>Distribution</v>
      </c>
      <c r="G975" t="str">
        <f>VLOOKUP(Expenses[[#This Row],[Department]],Departments[[Department]:[Code]],2,0)</f>
        <v>SLS</v>
      </c>
      <c r="H975" t="str">
        <f>VLOOKUP(Expenses[[#This Row],[Location]],Locations[[Location]:[BU]],3,0)</f>
        <v>G. Cairo</v>
      </c>
      <c r="I975" t="str">
        <f>VLOOKUP(Expenses[[#This Row],[Location]],Locations[[Location]:[BU]],2,0)</f>
        <v>Cairo</v>
      </c>
    </row>
    <row r="976" spans="1:9" x14ac:dyDescent="0.25">
      <c r="A976" s="10">
        <v>42491</v>
      </c>
      <c r="B976" t="s">
        <v>1089</v>
      </c>
      <c r="C976" t="s">
        <v>1077</v>
      </c>
      <c r="D976" t="s">
        <v>1025</v>
      </c>
      <c r="E976" s="17">
        <v>1250</v>
      </c>
      <c r="F976" t="str">
        <f>VLOOKUP(Expenses[[#This Row],[Location]],Locations[[Location]:[BU]],5,0)</f>
        <v>Distribution</v>
      </c>
      <c r="G976" t="str">
        <f>VLOOKUP(Expenses[[#This Row],[Department]],Departments[[Department]:[Code]],2,0)</f>
        <v>SLS</v>
      </c>
      <c r="H976" t="str">
        <f>VLOOKUP(Expenses[[#This Row],[Location]],Locations[[Location]:[BU]],3,0)</f>
        <v>G. Cairo</v>
      </c>
      <c r="I976" t="str">
        <f>VLOOKUP(Expenses[[#This Row],[Location]],Locations[[Location]:[BU]],2,0)</f>
        <v>Giza</v>
      </c>
    </row>
    <row r="977" spans="1:9" x14ac:dyDescent="0.25">
      <c r="A977" s="10">
        <v>42491</v>
      </c>
      <c r="B977" t="s">
        <v>1089</v>
      </c>
      <c r="C977" t="s">
        <v>1069</v>
      </c>
      <c r="D977" t="s">
        <v>1025</v>
      </c>
      <c r="E977" s="17">
        <v>1250</v>
      </c>
      <c r="F977" t="str">
        <f>VLOOKUP(Expenses[[#This Row],[Location]],Locations[[Location]:[BU]],5,0)</f>
        <v>Distribution</v>
      </c>
      <c r="G977" t="str">
        <f>VLOOKUP(Expenses[[#This Row],[Department]],Departments[[Department]:[Code]],2,0)</f>
        <v>SLS</v>
      </c>
      <c r="H977" t="str">
        <f>VLOOKUP(Expenses[[#This Row],[Location]],Locations[[Location]:[BU]],3,0)</f>
        <v>U. Egypt</v>
      </c>
      <c r="I977" t="str">
        <f>VLOOKUP(Expenses[[#This Row],[Location]],Locations[[Location]:[BU]],2,0)</f>
        <v>Luxor</v>
      </c>
    </row>
    <row r="978" spans="1:9" x14ac:dyDescent="0.25">
      <c r="A978" s="10">
        <v>42491</v>
      </c>
      <c r="B978" t="s">
        <v>1089</v>
      </c>
      <c r="C978" t="s">
        <v>1054</v>
      </c>
      <c r="D978" t="s">
        <v>1025</v>
      </c>
      <c r="E978" s="17">
        <v>1250</v>
      </c>
      <c r="F978" t="str">
        <f>VLOOKUP(Expenses[[#This Row],[Location]],Locations[[Location]:[BU]],5,0)</f>
        <v>Distribution</v>
      </c>
      <c r="G978" t="str">
        <f>VLOOKUP(Expenses[[#This Row],[Department]],Departments[[Department]:[Code]],2,0)</f>
        <v>SLS</v>
      </c>
      <c r="H978" t="str">
        <f>VLOOKUP(Expenses[[#This Row],[Location]],Locations[[Location]:[BU]],3,0)</f>
        <v>Delta</v>
      </c>
      <c r="I978" t="str">
        <f>VLOOKUP(Expenses[[#This Row],[Location]],Locations[[Location]:[BU]],2,0)</f>
        <v>Dakahlia</v>
      </c>
    </row>
    <row r="979" spans="1:9" x14ac:dyDescent="0.25">
      <c r="A979" s="10">
        <v>42491</v>
      </c>
      <c r="B979" t="s">
        <v>1089</v>
      </c>
      <c r="C979" t="s">
        <v>1062</v>
      </c>
      <c r="D979" t="s">
        <v>1025</v>
      </c>
      <c r="E979" s="17">
        <v>1250</v>
      </c>
      <c r="F979" t="str">
        <f>VLOOKUP(Expenses[[#This Row],[Location]],Locations[[Location]:[BU]],5,0)</f>
        <v>Distribution</v>
      </c>
      <c r="G979" t="str">
        <f>VLOOKUP(Expenses[[#This Row],[Department]],Departments[[Department]:[Code]],2,0)</f>
        <v>SLS</v>
      </c>
      <c r="H979" t="str">
        <f>VLOOKUP(Expenses[[#This Row],[Location]],Locations[[Location]:[BU]],3,0)</f>
        <v>U. Egypt</v>
      </c>
      <c r="I979" t="str">
        <f>VLOOKUP(Expenses[[#This Row],[Location]],Locations[[Location]:[BU]],2,0)</f>
        <v>Menia</v>
      </c>
    </row>
    <row r="980" spans="1:9" x14ac:dyDescent="0.25">
      <c r="A980" s="10">
        <v>42491</v>
      </c>
      <c r="B980" t="s">
        <v>1089</v>
      </c>
      <c r="C980" t="s">
        <v>1059</v>
      </c>
      <c r="D980" t="s">
        <v>1025</v>
      </c>
      <c r="E980" s="17">
        <v>1250</v>
      </c>
      <c r="F980" t="str">
        <f>VLOOKUP(Expenses[[#This Row],[Location]],Locations[[Location]:[BU]],5,0)</f>
        <v>Distribution</v>
      </c>
      <c r="G980" t="str">
        <f>VLOOKUP(Expenses[[#This Row],[Department]],Departments[[Department]:[Code]],2,0)</f>
        <v>SLS</v>
      </c>
      <c r="H980" t="str">
        <f>VLOOKUP(Expenses[[#This Row],[Location]],Locations[[Location]:[BU]],3,0)</f>
        <v>G. Cairo</v>
      </c>
      <c r="I980" t="str">
        <f>VLOOKUP(Expenses[[#This Row],[Location]],Locations[[Location]:[BU]],2,0)</f>
        <v>Cairo</v>
      </c>
    </row>
    <row r="981" spans="1:9" x14ac:dyDescent="0.25">
      <c r="A981" s="10">
        <v>42491</v>
      </c>
      <c r="B981" t="s">
        <v>1089</v>
      </c>
      <c r="C981" t="s">
        <v>1073</v>
      </c>
      <c r="D981" t="s">
        <v>1025</v>
      </c>
      <c r="E981" s="17">
        <v>1250</v>
      </c>
      <c r="F981" t="str">
        <f>VLOOKUP(Expenses[[#This Row],[Location]],Locations[[Location]:[BU]],5,0)</f>
        <v>Distribution</v>
      </c>
      <c r="G981" t="str">
        <f>VLOOKUP(Expenses[[#This Row],[Department]],Departments[[Department]:[Code]],2,0)</f>
        <v>SLS</v>
      </c>
      <c r="H981" t="str">
        <f>VLOOKUP(Expenses[[#This Row],[Location]],Locations[[Location]:[BU]],3,0)</f>
        <v>Delta</v>
      </c>
      <c r="I981" t="str">
        <f>VLOOKUP(Expenses[[#This Row],[Location]],Locations[[Location]:[BU]],2,0)</f>
        <v>Sharkia</v>
      </c>
    </row>
    <row r="982" spans="1:9" x14ac:dyDescent="0.25">
      <c r="A982" s="10">
        <v>42491</v>
      </c>
      <c r="B982" t="s">
        <v>1089</v>
      </c>
      <c r="C982" t="s">
        <v>1081</v>
      </c>
      <c r="D982" t="s">
        <v>1020</v>
      </c>
      <c r="E982" s="17">
        <v>1250</v>
      </c>
      <c r="F982" t="str">
        <f>VLOOKUP(Expenses[[#This Row],[Location]],Locations[[Location]:[BU]],5,0)</f>
        <v>Retail 01</v>
      </c>
      <c r="G982" t="str">
        <f>VLOOKUP(Expenses[[#This Row],[Department]],Departments[[Department]:[Code]],2,0)</f>
        <v>RTL</v>
      </c>
      <c r="H982" t="str">
        <f>VLOOKUP(Expenses[[#This Row],[Location]],Locations[[Location]:[BU]],3,0)</f>
        <v>G. Cairo</v>
      </c>
      <c r="I982" t="str">
        <f>VLOOKUP(Expenses[[#This Row],[Location]],Locations[[Location]:[BU]],2,0)</f>
        <v>Giza</v>
      </c>
    </row>
    <row r="983" spans="1:9" x14ac:dyDescent="0.25">
      <c r="A983" s="10">
        <v>42491</v>
      </c>
      <c r="B983" t="s">
        <v>1089</v>
      </c>
      <c r="C983" t="s">
        <v>1079</v>
      </c>
      <c r="D983" t="s">
        <v>1020</v>
      </c>
      <c r="E983" s="17">
        <v>1250</v>
      </c>
      <c r="F983" t="str">
        <f>VLOOKUP(Expenses[[#This Row],[Location]],Locations[[Location]:[BU]],5,0)</f>
        <v>Retail 01</v>
      </c>
      <c r="G983" t="str">
        <f>VLOOKUP(Expenses[[#This Row],[Department]],Departments[[Department]:[Code]],2,0)</f>
        <v>RTL</v>
      </c>
      <c r="H983" t="str">
        <f>VLOOKUP(Expenses[[#This Row],[Location]],Locations[[Location]:[BU]],3,0)</f>
        <v>G. Cairo</v>
      </c>
      <c r="I983" t="str">
        <f>VLOOKUP(Expenses[[#This Row],[Location]],Locations[[Location]:[BU]],2,0)</f>
        <v>Giza</v>
      </c>
    </row>
    <row r="984" spans="1:9" x14ac:dyDescent="0.25">
      <c r="A984" s="10">
        <v>42491</v>
      </c>
      <c r="B984" t="s">
        <v>1089</v>
      </c>
      <c r="C984" t="s">
        <v>1050</v>
      </c>
      <c r="D984" t="s">
        <v>1020</v>
      </c>
      <c r="E984" s="17">
        <v>1250</v>
      </c>
      <c r="F984" t="str">
        <f>VLOOKUP(Expenses[[#This Row],[Location]],Locations[[Location]:[BU]],5,0)</f>
        <v>Retail 01</v>
      </c>
      <c r="G984" t="str">
        <f>VLOOKUP(Expenses[[#This Row],[Department]],Departments[[Department]:[Code]],2,0)</f>
        <v>RTL</v>
      </c>
      <c r="H984" t="str">
        <f>VLOOKUP(Expenses[[#This Row],[Location]],Locations[[Location]:[BU]],3,0)</f>
        <v>Alex</v>
      </c>
      <c r="I984" t="str">
        <f>VLOOKUP(Expenses[[#This Row],[Location]],Locations[[Location]:[BU]],2,0)</f>
        <v>Alex</v>
      </c>
    </row>
    <row r="985" spans="1:9" x14ac:dyDescent="0.25">
      <c r="A985" s="10">
        <v>42491</v>
      </c>
      <c r="B985" t="s">
        <v>1089</v>
      </c>
      <c r="C985" t="s">
        <v>1053</v>
      </c>
      <c r="D985" t="s">
        <v>1020</v>
      </c>
      <c r="E985" s="17">
        <v>1250</v>
      </c>
      <c r="F985" t="str">
        <f>VLOOKUP(Expenses[[#This Row],[Location]],Locations[[Location]:[BU]],5,0)</f>
        <v>Retail 01</v>
      </c>
      <c r="G985" t="str">
        <f>VLOOKUP(Expenses[[#This Row],[Department]],Departments[[Department]:[Code]],2,0)</f>
        <v>RTL</v>
      </c>
      <c r="H985" t="str">
        <f>VLOOKUP(Expenses[[#This Row],[Location]],Locations[[Location]:[BU]],3,0)</f>
        <v>G. Cairo</v>
      </c>
      <c r="I985" t="str">
        <f>VLOOKUP(Expenses[[#This Row],[Location]],Locations[[Location]:[BU]],2,0)</f>
        <v>Giza</v>
      </c>
    </row>
    <row r="986" spans="1:9" x14ac:dyDescent="0.25">
      <c r="A986" s="10">
        <v>42491</v>
      </c>
      <c r="B986" t="s">
        <v>1089</v>
      </c>
      <c r="C986" t="s">
        <v>1046</v>
      </c>
      <c r="D986" t="s">
        <v>1020</v>
      </c>
      <c r="E986" s="17">
        <v>1250</v>
      </c>
      <c r="F986" t="str">
        <f>VLOOKUP(Expenses[[#This Row],[Location]],Locations[[Location]:[BU]],5,0)</f>
        <v>Distribution</v>
      </c>
      <c r="G986" t="str">
        <f>VLOOKUP(Expenses[[#This Row],[Department]],Departments[[Department]:[Code]],2,0)</f>
        <v>RTL</v>
      </c>
      <c r="H986" t="str">
        <f>VLOOKUP(Expenses[[#This Row],[Location]],Locations[[Location]:[BU]],3,0)</f>
        <v>G. Cairo</v>
      </c>
      <c r="I986" t="str">
        <f>VLOOKUP(Expenses[[#This Row],[Location]],Locations[[Location]:[BU]],2,0)</f>
        <v>Giza</v>
      </c>
    </row>
    <row r="987" spans="1:9" x14ac:dyDescent="0.25">
      <c r="A987" s="10">
        <v>42491</v>
      </c>
      <c r="B987" t="s">
        <v>1089</v>
      </c>
      <c r="C987" t="s">
        <v>1049</v>
      </c>
      <c r="D987" t="s">
        <v>1020</v>
      </c>
      <c r="E987" s="17">
        <v>1250</v>
      </c>
      <c r="F987" t="str">
        <f>VLOOKUP(Expenses[[#This Row],[Location]],Locations[[Location]:[BU]],5,0)</f>
        <v>Retail 01</v>
      </c>
      <c r="G987" t="str">
        <f>VLOOKUP(Expenses[[#This Row],[Department]],Departments[[Department]:[Code]],2,0)</f>
        <v>RTL</v>
      </c>
      <c r="H987" t="str">
        <f>VLOOKUP(Expenses[[#This Row],[Location]],Locations[[Location]:[BU]],3,0)</f>
        <v>G. Cairo</v>
      </c>
      <c r="I987" t="str">
        <f>VLOOKUP(Expenses[[#This Row],[Location]],Locations[[Location]:[BU]],2,0)</f>
        <v>Cairo</v>
      </c>
    </row>
    <row r="988" spans="1:9" x14ac:dyDescent="0.25">
      <c r="A988" s="10">
        <v>42491</v>
      </c>
      <c r="B988" t="s">
        <v>1089</v>
      </c>
      <c r="C988" t="s">
        <v>1044</v>
      </c>
      <c r="D988" t="s">
        <v>1020</v>
      </c>
      <c r="E988" s="17">
        <v>1250</v>
      </c>
      <c r="F988" t="str">
        <f>VLOOKUP(Expenses[[#This Row],[Location]],Locations[[Location]:[BU]],5,0)</f>
        <v>Retail 01</v>
      </c>
      <c r="G988" t="str">
        <f>VLOOKUP(Expenses[[#This Row],[Department]],Departments[[Department]:[Code]],2,0)</f>
        <v>RTL</v>
      </c>
      <c r="H988" t="str">
        <f>VLOOKUP(Expenses[[#This Row],[Location]],Locations[[Location]:[BU]],3,0)</f>
        <v>G. Cairo</v>
      </c>
      <c r="I988" t="str">
        <f>VLOOKUP(Expenses[[#This Row],[Location]],Locations[[Location]:[BU]],2,0)</f>
        <v>Cairo</v>
      </c>
    </row>
    <row r="989" spans="1:9" x14ac:dyDescent="0.25">
      <c r="A989" s="10">
        <v>42491</v>
      </c>
      <c r="B989" t="s">
        <v>1089</v>
      </c>
      <c r="C989" t="s">
        <v>1064</v>
      </c>
      <c r="D989" t="s">
        <v>1020</v>
      </c>
      <c r="E989" s="17">
        <v>1250</v>
      </c>
      <c r="F989" t="str">
        <f>VLOOKUP(Expenses[[#This Row],[Location]],Locations[[Location]:[BU]],5,0)</f>
        <v>Retail 01</v>
      </c>
      <c r="G989" t="str">
        <f>VLOOKUP(Expenses[[#This Row],[Department]],Departments[[Department]:[Code]],2,0)</f>
        <v>RTL</v>
      </c>
      <c r="H989" t="str">
        <f>VLOOKUP(Expenses[[#This Row],[Location]],Locations[[Location]:[BU]],3,0)</f>
        <v>G. Cairo</v>
      </c>
      <c r="I989" t="str">
        <f>VLOOKUP(Expenses[[#This Row],[Location]],Locations[[Location]:[BU]],2,0)</f>
        <v>Giza</v>
      </c>
    </row>
    <row r="990" spans="1:9" x14ac:dyDescent="0.25">
      <c r="A990" s="10">
        <v>42491</v>
      </c>
      <c r="B990" t="s">
        <v>1089</v>
      </c>
      <c r="C990" t="s">
        <v>1082</v>
      </c>
      <c r="D990" t="s">
        <v>1020</v>
      </c>
      <c r="E990" s="17">
        <v>1250</v>
      </c>
      <c r="F990" t="str">
        <f>VLOOKUP(Expenses[[#This Row],[Location]],Locations[[Location]:[BU]],5,0)</f>
        <v>Retail 02</v>
      </c>
      <c r="G990" t="str">
        <f>VLOOKUP(Expenses[[#This Row],[Department]],Departments[[Department]:[Code]],2,0)</f>
        <v>RTL</v>
      </c>
      <c r="H990" t="str">
        <f>VLOOKUP(Expenses[[#This Row],[Location]],Locations[[Location]:[BU]],3,0)</f>
        <v>G. Cairo</v>
      </c>
      <c r="I990" t="str">
        <f>VLOOKUP(Expenses[[#This Row],[Location]],Locations[[Location]:[BU]],2,0)</f>
        <v>Cairo</v>
      </c>
    </row>
    <row r="991" spans="1:9" x14ac:dyDescent="0.25">
      <c r="A991" s="10">
        <v>42491</v>
      </c>
      <c r="B991" t="s">
        <v>1089</v>
      </c>
      <c r="C991" t="s">
        <v>1078</v>
      </c>
      <c r="D991" t="s">
        <v>1020</v>
      </c>
      <c r="E991" s="17">
        <v>1250</v>
      </c>
      <c r="F991" t="str">
        <f>VLOOKUP(Expenses[[#This Row],[Location]],Locations[[Location]:[BU]],5,0)</f>
        <v>Retail 02</v>
      </c>
      <c r="G991" t="str">
        <f>VLOOKUP(Expenses[[#This Row],[Department]],Departments[[Department]:[Code]],2,0)</f>
        <v>RTL</v>
      </c>
      <c r="H991" t="str">
        <f>VLOOKUP(Expenses[[#This Row],[Location]],Locations[[Location]:[BU]],3,0)</f>
        <v>G. Cairo</v>
      </c>
      <c r="I991" t="str">
        <f>VLOOKUP(Expenses[[#This Row],[Location]],Locations[[Location]:[BU]],2,0)</f>
        <v>Cairo</v>
      </c>
    </row>
    <row r="992" spans="1:9" x14ac:dyDescent="0.25">
      <c r="A992" s="10">
        <v>42491</v>
      </c>
      <c r="B992" t="s">
        <v>1089</v>
      </c>
      <c r="C992" t="s">
        <v>1068</v>
      </c>
      <c r="D992" t="s">
        <v>1020</v>
      </c>
      <c r="E992" s="17">
        <v>1250</v>
      </c>
      <c r="F992" t="str">
        <f>VLOOKUP(Expenses[[#This Row],[Location]],Locations[[Location]:[BU]],5,0)</f>
        <v>Retail 02</v>
      </c>
      <c r="G992" t="str">
        <f>VLOOKUP(Expenses[[#This Row],[Department]],Departments[[Department]:[Code]],2,0)</f>
        <v>RTL</v>
      </c>
      <c r="H992" t="str">
        <f>VLOOKUP(Expenses[[#This Row],[Location]],Locations[[Location]:[BU]],3,0)</f>
        <v>Delta</v>
      </c>
      <c r="I992" t="str">
        <f>VLOOKUP(Expenses[[#This Row],[Location]],Locations[[Location]:[BU]],2,0)</f>
        <v>Gharbia</v>
      </c>
    </row>
    <row r="993" spans="1:9" x14ac:dyDescent="0.25">
      <c r="A993" s="10">
        <v>42491</v>
      </c>
      <c r="B993" t="s">
        <v>1089</v>
      </c>
      <c r="C993" t="s">
        <v>1060</v>
      </c>
      <c r="D993" t="s">
        <v>1020</v>
      </c>
      <c r="E993" s="17">
        <v>1250</v>
      </c>
      <c r="F993" t="str">
        <f>VLOOKUP(Expenses[[#This Row],[Location]],Locations[[Location]:[BU]],5,0)</f>
        <v>Retail 02</v>
      </c>
      <c r="G993" t="str">
        <f>VLOOKUP(Expenses[[#This Row],[Department]],Departments[[Department]:[Code]],2,0)</f>
        <v>RTL</v>
      </c>
      <c r="H993" t="str">
        <f>VLOOKUP(Expenses[[#This Row],[Location]],Locations[[Location]:[BU]],3,0)</f>
        <v>Alex</v>
      </c>
      <c r="I993" t="str">
        <f>VLOOKUP(Expenses[[#This Row],[Location]],Locations[[Location]:[BU]],2,0)</f>
        <v>Alex</v>
      </c>
    </row>
    <row r="994" spans="1:9" x14ac:dyDescent="0.25">
      <c r="A994" s="10">
        <v>42491</v>
      </c>
      <c r="B994" t="s">
        <v>1089</v>
      </c>
      <c r="C994" t="s">
        <v>1076</v>
      </c>
      <c r="D994" t="s">
        <v>1020</v>
      </c>
      <c r="E994" s="17">
        <v>1250</v>
      </c>
      <c r="F994" t="str">
        <f>VLOOKUP(Expenses[[#This Row],[Location]],Locations[[Location]:[BU]],5,0)</f>
        <v>Retail 02</v>
      </c>
      <c r="G994" t="str">
        <f>VLOOKUP(Expenses[[#This Row],[Department]],Departments[[Department]:[Code]],2,0)</f>
        <v>RTL</v>
      </c>
      <c r="H994" t="str">
        <f>VLOOKUP(Expenses[[#This Row],[Location]],Locations[[Location]:[BU]],3,0)</f>
        <v>G. Cairo</v>
      </c>
      <c r="I994" t="str">
        <f>VLOOKUP(Expenses[[#This Row],[Location]],Locations[[Location]:[BU]],2,0)</f>
        <v>Cairo</v>
      </c>
    </row>
    <row r="995" spans="1:9" x14ac:dyDescent="0.25">
      <c r="A995" s="10">
        <v>42491</v>
      </c>
      <c r="B995" t="s">
        <v>1089</v>
      </c>
      <c r="C995" t="s">
        <v>1067</v>
      </c>
      <c r="D995" t="s">
        <v>1020</v>
      </c>
      <c r="E995" s="17">
        <v>1250</v>
      </c>
      <c r="F995" t="str">
        <f>VLOOKUP(Expenses[[#This Row],[Location]],Locations[[Location]:[BU]],5,0)</f>
        <v>Retail 02</v>
      </c>
      <c r="G995" t="str">
        <f>VLOOKUP(Expenses[[#This Row],[Department]],Departments[[Department]:[Code]],2,0)</f>
        <v>RTL</v>
      </c>
      <c r="H995" t="str">
        <f>VLOOKUP(Expenses[[#This Row],[Location]],Locations[[Location]:[BU]],3,0)</f>
        <v>Alex</v>
      </c>
      <c r="I995" t="str">
        <f>VLOOKUP(Expenses[[#This Row],[Location]],Locations[[Location]:[BU]],2,0)</f>
        <v>Alex</v>
      </c>
    </row>
    <row r="996" spans="1:9" x14ac:dyDescent="0.25">
      <c r="A996" s="10">
        <v>42491</v>
      </c>
      <c r="B996" t="s">
        <v>1089</v>
      </c>
      <c r="C996" t="s">
        <v>1052</v>
      </c>
      <c r="D996" t="s">
        <v>1020</v>
      </c>
      <c r="E996" s="17">
        <v>1250</v>
      </c>
      <c r="F996" t="str">
        <f>VLOOKUP(Expenses[[#This Row],[Location]],Locations[[Location]:[BU]],5,0)</f>
        <v>Distribution</v>
      </c>
      <c r="G996" t="str">
        <f>VLOOKUP(Expenses[[#This Row],[Department]],Departments[[Department]:[Code]],2,0)</f>
        <v>RTL</v>
      </c>
      <c r="H996" t="str">
        <f>VLOOKUP(Expenses[[#This Row],[Location]],Locations[[Location]:[BU]],3,0)</f>
        <v>Alex</v>
      </c>
      <c r="I996" t="str">
        <f>VLOOKUP(Expenses[[#This Row],[Location]],Locations[[Location]:[BU]],2,0)</f>
        <v>Alex</v>
      </c>
    </row>
    <row r="997" spans="1:9" x14ac:dyDescent="0.25">
      <c r="A997" s="10">
        <v>42491</v>
      </c>
      <c r="B997" t="s">
        <v>1089</v>
      </c>
      <c r="C997" t="s">
        <v>1084</v>
      </c>
      <c r="D997" t="s">
        <v>1020</v>
      </c>
      <c r="E997" s="17">
        <v>1250</v>
      </c>
      <c r="F997" t="str">
        <f>VLOOKUP(Expenses[[#This Row],[Location]],Locations[[Location]:[BU]],5,0)</f>
        <v>Retail 03</v>
      </c>
      <c r="G997" t="str">
        <f>VLOOKUP(Expenses[[#This Row],[Department]],Departments[[Department]:[Code]],2,0)</f>
        <v>RTL</v>
      </c>
      <c r="H997" t="str">
        <f>VLOOKUP(Expenses[[#This Row],[Location]],Locations[[Location]:[BU]],3,0)</f>
        <v>G. Cairo</v>
      </c>
      <c r="I997" t="str">
        <f>VLOOKUP(Expenses[[#This Row],[Location]],Locations[[Location]:[BU]],2,0)</f>
        <v>Cairo</v>
      </c>
    </row>
    <row r="998" spans="1:9" x14ac:dyDescent="0.25">
      <c r="A998" s="10">
        <v>42491</v>
      </c>
      <c r="B998" t="s">
        <v>1089</v>
      </c>
      <c r="C998" t="s">
        <v>1075</v>
      </c>
      <c r="D998" t="s">
        <v>1020</v>
      </c>
      <c r="E998" s="17">
        <v>1250</v>
      </c>
      <c r="F998" t="str">
        <f>VLOOKUP(Expenses[[#This Row],[Location]],Locations[[Location]:[BU]],5,0)</f>
        <v>Distribution</v>
      </c>
      <c r="G998" t="str">
        <f>VLOOKUP(Expenses[[#This Row],[Department]],Departments[[Department]:[Code]],2,0)</f>
        <v>RTL</v>
      </c>
      <c r="H998" t="str">
        <f>VLOOKUP(Expenses[[#This Row],[Location]],Locations[[Location]:[BU]],3,0)</f>
        <v>U. Egypt</v>
      </c>
      <c r="I998" t="str">
        <f>VLOOKUP(Expenses[[#This Row],[Location]],Locations[[Location]:[BU]],2,0)</f>
        <v>Assuit</v>
      </c>
    </row>
    <row r="999" spans="1:9" x14ac:dyDescent="0.25">
      <c r="A999" s="10">
        <v>42491</v>
      </c>
      <c r="B999" t="s">
        <v>1089</v>
      </c>
      <c r="C999" t="s">
        <v>1080</v>
      </c>
      <c r="D999" t="s">
        <v>1020</v>
      </c>
      <c r="E999" s="17">
        <v>1250</v>
      </c>
      <c r="F999" t="str">
        <f>VLOOKUP(Expenses[[#This Row],[Location]],Locations[[Location]:[BU]],5,0)</f>
        <v>Distribution</v>
      </c>
      <c r="G999" t="str">
        <f>VLOOKUP(Expenses[[#This Row],[Department]],Departments[[Department]:[Code]],2,0)</f>
        <v>RTL</v>
      </c>
      <c r="H999" t="str">
        <f>VLOOKUP(Expenses[[#This Row],[Location]],Locations[[Location]:[BU]],3,0)</f>
        <v>G. Cairo</v>
      </c>
      <c r="I999" t="str">
        <f>VLOOKUP(Expenses[[#This Row],[Location]],Locations[[Location]:[BU]],2,0)</f>
        <v>Giza</v>
      </c>
    </row>
    <row r="1000" spans="1:9" x14ac:dyDescent="0.25">
      <c r="A1000" s="10">
        <v>42491</v>
      </c>
      <c r="B1000" t="s">
        <v>1089</v>
      </c>
      <c r="C1000" t="s">
        <v>1070</v>
      </c>
      <c r="D1000" t="s">
        <v>1020</v>
      </c>
      <c r="E1000" s="17">
        <v>1250</v>
      </c>
      <c r="F1000" t="str">
        <f>VLOOKUP(Expenses[[#This Row],[Location]],Locations[[Location]:[BU]],5,0)</f>
        <v>Retail 03</v>
      </c>
      <c r="G1000" t="str">
        <f>VLOOKUP(Expenses[[#This Row],[Department]],Departments[[Department]:[Code]],2,0)</f>
        <v>RTL</v>
      </c>
      <c r="H1000" t="str">
        <f>VLOOKUP(Expenses[[#This Row],[Location]],Locations[[Location]:[BU]],3,0)</f>
        <v>Alex</v>
      </c>
      <c r="I1000" t="str">
        <f>VLOOKUP(Expenses[[#This Row],[Location]],Locations[[Location]:[BU]],2,0)</f>
        <v>Marasa Matrouh</v>
      </c>
    </row>
    <row r="1001" spans="1:9" x14ac:dyDescent="0.25">
      <c r="A1001" s="10">
        <v>42491</v>
      </c>
      <c r="B1001" t="s">
        <v>1089</v>
      </c>
      <c r="C1001" t="s">
        <v>1047</v>
      </c>
      <c r="D1001" t="s">
        <v>1020</v>
      </c>
      <c r="E1001" s="17">
        <v>1250</v>
      </c>
      <c r="F1001" t="str">
        <f>VLOOKUP(Expenses[[#This Row],[Location]],Locations[[Location]:[BU]],5,0)</f>
        <v>Retail 03</v>
      </c>
      <c r="G1001" t="str">
        <f>VLOOKUP(Expenses[[#This Row],[Department]],Departments[[Department]:[Code]],2,0)</f>
        <v>RTL</v>
      </c>
      <c r="H1001" t="str">
        <f>VLOOKUP(Expenses[[#This Row],[Location]],Locations[[Location]:[BU]],3,0)</f>
        <v>G. Cairo</v>
      </c>
      <c r="I1001" t="str">
        <f>VLOOKUP(Expenses[[#This Row],[Location]],Locations[[Location]:[BU]],2,0)</f>
        <v>Giza</v>
      </c>
    </row>
    <row r="1002" spans="1:9" x14ac:dyDescent="0.25">
      <c r="A1002" s="10">
        <v>42491</v>
      </c>
      <c r="B1002" t="s">
        <v>1089</v>
      </c>
      <c r="C1002" t="s">
        <v>1058</v>
      </c>
      <c r="D1002" t="s">
        <v>1020</v>
      </c>
      <c r="E1002" s="17">
        <v>1250</v>
      </c>
      <c r="F1002" t="str">
        <f>VLOOKUP(Expenses[[#This Row],[Location]],Locations[[Location]:[BU]],5,0)</f>
        <v>Retail 03</v>
      </c>
      <c r="G1002" t="str">
        <f>VLOOKUP(Expenses[[#This Row],[Department]],Departments[[Department]:[Code]],2,0)</f>
        <v>RTL</v>
      </c>
      <c r="H1002" t="str">
        <f>VLOOKUP(Expenses[[#This Row],[Location]],Locations[[Location]:[BU]],3,0)</f>
        <v>G. Cairo</v>
      </c>
      <c r="I1002" t="str">
        <f>VLOOKUP(Expenses[[#This Row],[Location]],Locations[[Location]:[BU]],2,0)</f>
        <v>Cairo</v>
      </c>
    </row>
    <row r="1003" spans="1:9" x14ac:dyDescent="0.25">
      <c r="A1003" s="10">
        <v>42491</v>
      </c>
      <c r="B1003" t="s">
        <v>1089</v>
      </c>
      <c r="C1003" t="s">
        <v>1072</v>
      </c>
      <c r="D1003" t="s">
        <v>1020</v>
      </c>
      <c r="E1003" s="17">
        <v>1250</v>
      </c>
      <c r="F1003" t="str">
        <f>VLOOKUP(Expenses[[#This Row],[Location]],Locations[[Location]:[BU]],5,0)</f>
        <v>Retail 03</v>
      </c>
      <c r="G1003" t="str">
        <f>VLOOKUP(Expenses[[#This Row],[Department]],Departments[[Department]:[Code]],2,0)</f>
        <v>RTL</v>
      </c>
      <c r="H1003" t="str">
        <f>VLOOKUP(Expenses[[#This Row],[Location]],Locations[[Location]:[BU]],3,0)</f>
        <v>Alex</v>
      </c>
      <c r="I1003" t="str">
        <f>VLOOKUP(Expenses[[#This Row],[Location]],Locations[[Location]:[BU]],2,0)</f>
        <v>Alex</v>
      </c>
    </row>
    <row r="1004" spans="1:9" x14ac:dyDescent="0.25">
      <c r="A1004" s="10">
        <v>42491</v>
      </c>
      <c r="B1004" t="s">
        <v>1089</v>
      </c>
      <c r="C1004" t="s">
        <v>1071</v>
      </c>
      <c r="D1004" t="s">
        <v>1020</v>
      </c>
      <c r="E1004" s="17">
        <v>1250</v>
      </c>
      <c r="F1004" t="str">
        <f>VLOOKUP(Expenses[[#This Row],[Location]],Locations[[Location]:[BU]],5,0)</f>
        <v>Retail 03</v>
      </c>
      <c r="G1004" t="str">
        <f>VLOOKUP(Expenses[[#This Row],[Department]],Departments[[Department]:[Code]],2,0)</f>
        <v>RTL</v>
      </c>
      <c r="H1004" t="str">
        <f>VLOOKUP(Expenses[[#This Row],[Location]],Locations[[Location]:[BU]],3,0)</f>
        <v>G. Cairo</v>
      </c>
      <c r="I1004" t="str">
        <f>VLOOKUP(Expenses[[#This Row],[Location]],Locations[[Location]:[BU]],2,0)</f>
        <v>Giza</v>
      </c>
    </row>
    <row r="1005" spans="1:9" x14ac:dyDescent="0.25">
      <c r="A1005" s="10">
        <v>42491</v>
      </c>
      <c r="B1005" t="s">
        <v>1089</v>
      </c>
      <c r="C1005" t="s">
        <v>1065</v>
      </c>
      <c r="D1005" t="s">
        <v>1020</v>
      </c>
      <c r="E1005" s="17">
        <v>1250</v>
      </c>
      <c r="F1005" t="str">
        <f>VLOOKUP(Expenses[[#This Row],[Location]],Locations[[Location]:[BU]],5,0)</f>
        <v>Distribution</v>
      </c>
      <c r="G1005" t="str">
        <f>VLOOKUP(Expenses[[#This Row],[Department]],Departments[[Department]:[Code]],2,0)</f>
        <v>RTL</v>
      </c>
      <c r="H1005" t="str">
        <f>VLOOKUP(Expenses[[#This Row],[Location]],Locations[[Location]:[BU]],3,0)</f>
        <v>Delta</v>
      </c>
      <c r="I1005" t="str">
        <f>VLOOKUP(Expenses[[#This Row],[Location]],Locations[[Location]:[BU]],2,0)</f>
        <v>Gharbia</v>
      </c>
    </row>
    <row r="1006" spans="1:9" x14ac:dyDescent="0.25">
      <c r="A1006" s="10">
        <v>42491</v>
      </c>
      <c r="B1006" t="s">
        <v>1088</v>
      </c>
      <c r="C1006" t="s">
        <v>1081</v>
      </c>
      <c r="D1006" t="s">
        <v>1020</v>
      </c>
      <c r="E1006" s="17">
        <v>1153.3</v>
      </c>
      <c r="F1006" t="str">
        <f>VLOOKUP(Expenses[[#This Row],[Location]],Locations[[Location]:[BU]],5,0)</f>
        <v>Retail 01</v>
      </c>
      <c r="G1006" t="str">
        <f>VLOOKUP(Expenses[[#This Row],[Department]],Departments[[Department]:[Code]],2,0)</f>
        <v>RTL</v>
      </c>
      <c r="H1006" t="str">
        <f>VLOOKUP(Expenses[[#This Row],[Location]],Locations[[Location]:[BU]],3,0)</f>
        <v>G. Cairo</v>
      </c>
      <c r="I1006" t="str">
        <f>VLOOKUP(Expenses[[#This Row],[Location]],Locations[[Location]:[BU]],2,0)</f>
        <v>Giza</v>
      </c>
    </row>
    <row r="1007" spans="1:9" x14ac:dyDescent="0.25">
      <c r="A1007" s="10">
        <v>42491</v>
      </c>
      <c r="B1007" t="s">
        <v>1088</v>
      </c>
      <c r="C1007" t="s">
        <v>1079</v>
      </c>
      <c r="D1007" t="s">
        <v>1020</v>
      </c>
      <c r="E1007" s="17">
        <v>813.1</v>
      </c>
      <c r="F1007" t="str">
        <f>VLOOKUP(Expenses[[#This Row],[Location]],Locations[[Location]:[BU]],5,0)</f>
        <v>Retail 01</v>
      </c>
      <c r="G1007" t="str">
        <f>VLOOKUP(Expenses[[#This Row],[Department]],Departments[[Department]:[Code]],2,0)</f>
        <v>RTL</v>
      </c>
      <c r="H1007" t="str">
        <f>VLOOKUP(Expenses[[#This Row],[Location]],Locations[[Location]:[BU]],3,0)</f>
        <v>G. Cairo</v>
      </c>
      <c r="I1007" t="str">
        <f>VLOOKUP(Expenses[[#This Row],[Location]],Locations[[Location]:[BU]],2,0)</f>
        <v>Giza</v>
      </c>
    </row>
    <row r="1008" spans="1:9" x14ac:dyDescent="0.25">
      <c r="A1008" s="10">
        <v>42491</v>
      </c>
      <c r="B1008" t="s">
        <v>1088</v>
      </c>
      <c r="C1008" t="s">
        <v>1050</v>
      </c>
      <c r="D1008" t="s">
        <v>1020</v>
      </c>
      <c r="E1008" s="17">
        <v>1092.5</v>
      </c>
      <c r="F1008" t="str">
        <f>VLOOKUP(Expenses[[#This Row],[Location]],Locations[[Location]:[BU]],5,0)</f>
        <v>Retail 01</v>
      </c>
      <c r="G1008" t="str">
        <f>VLOOKUP(Expenses[[#This Row],[Department]],Departments[[Department]:[Code]],2,0)</f>
        <v>RTL</v>
      </c>
      <c r="H1008" t="str">
        <f>VLOOKUP(Expenses[[#This Row],[Location]],Locations[[Location]:[BU]],3,0)</f>
        <v>Alex</v>
      </c>
      <c r="I1008" t="str">
        <f>VLOOKUP(Expenses[[#This Row],[Location]],Locations[[Location]:[BU]],2,0)</f>
        <v>Alex</v>
      </c>
    </row>
    <row r="1009" spans="1:9" x14ac:dyDescent="0.25">
      <c r="A1009" s="10">
        <v>42491</v>
      </c>
      <c r="B1009" t="s">
        <v>1088</v>
      </c>
      <c r="C1009" t="s">
        <v>1053</v>
      </c>
      <c r="D1009" t="s">
        <v>1020</v>
      </c>
      <c r="E1009" s="17">
        <v>1056</v>
      </c>
      <c r="F1009" t="str">
        <f>VLOOKUP(Expenses[[#This Row],[Location]],Locations[[Location]:[BU]],5,0)</f>
        <v>Retail 01</v>
      </c>
      <c r="G1009" t="str">
        <f>VLOOKUP(Expenses[[#This Row],[Department]],Departments[[Department]:[Code]],2,0)</f>
        <v>RTL</v>
      </c>
      <c r="H1009" t="str">
        <f>VLOOKUP(Expenses[[#This Row],[Location]],Locations[[Location]:[BU]],3,0)</f>
        <v>G. Cairo</v>
      </c>
      <c r="I1009" t="str">
        <f>VLOOKUP(Expenses[[#This Row],[Location]],Locations[[Location]:[BU]],2,0)</f>
        <v>Giza</v>
      </c>
    </row>
    <row r="1010" spans="1:9" x14ac:dyDescent="0.25">
      <c r="A1010" s="10">
        <v>42491</v>
      </c>
      <c r="B1010" t="s">
        <v>1088</v>
      </c>
      <c r="C1010" t="s">
        <v>1046</v>
      </c>
      <c r="D1010" t="s">
        <v>1020</v>
      </c>
      <c r="E1010" s="17">
        <v>1070.8</v>
      </c>
      <c r="F1010" t="str">
        <f>VLOOKUP(Expenses[[#This Row],[Location]],Locations[[Location]:[BU]],5,0)</f>
        <v>Distribution</v>
      </c>
      <c r="G1010" t="str">
        <f>VLOOKUP(Expenses[[#This Row],[Department]],Departments[[Department]:[Code]],2,0)</f>
        <v>RTL</v>
      </c>
      <c r="H1010" t="str">
        <f>VLOOKUP(Expenses[[#This Row],[Location]],Locations[[Location]:[BU]],3,0)</f>
        <v>G. Cairo</v>
      </c>
      <c r="I1010" t="str">
        <f>VLOOKUP(Expenses[[#This Row],[Location]],Locations[[Location]:[BU]],2,0)</f>
        <v>Giza</v>
      </c>
    </row>
    <row r="1011" spans="1:9" x14ac:dyDescent="0.25">
      <c r="A1011" s="10">
        <v>42491</v>
      </c>
      <c r="B1011" t="s">
        <v>1088</v>
      </c>
      <c r="C1011" t="s">
        <v>1049</v>
      </c>
      <c r="D1011" t="s">
        <v>1020</v>
      </c>
      <c r="E1011" s="17">
        <v>780.90000000000009</v>
      </c>
      <c r="F1011" t="str">
        <f>VLOOKUP(Expenses[[#This Row],[Location]],Locations[[Location]:[BU]],5,0)</f>
        <v>Retail 01</v>
      </c>
      <c r="G1011" t="str">
        <f>VLOOKUP(Expenses[[#This Row],[Department]],Departments[[Department]:[Code]],2,0)</f>
        <v>RTL</v>
      </c>
      <c r="H1011" t="str">
        <f>VLOOKUP(Expenses[[#This Row],[Location]],Locations[[Location]:[BU]],3,0)</f>
        <v>G. Cairo</v>
      </c>
      <c r="I1011" t="str">
        <f>VLOOKUP(Expenses[[#This Row],[Location]],Locations[[Location]:[BU]],2,0)</f>
        <v>Cairo</v>
      </c>
    </row>
    <row r="1012" spans="1:9" x14ac:dyDescent="0.25">
      <c r="A1012" s="10">
        <v>42491</v>
      </c>
      <c r="B1012" t="s">
        <v>1088</v>
      </c>
      <c r="C1012" t="s">
        <v>1044</v>
      </c>
      <c r="D1012" t="s">
        <v>1020</v>
      </c>
      <c r="E1012" s="17">
        <v>580.80000000000007</v>
      </c>
      <c r="F1012" t="str">
        <f>VLOOKUP(Expenses[[#This Row],[Location]],Locations[[Location]:[BU]],5,0)</f>
        <v>Retail 01</v>
      </c>
      <c r="G1012" t="str">
        <f>VLOOKUP(Expenses[[#This Row],[Department]],Departments[[Department]:[Code]],2,0)</f>
        <v>RTL</v>
      </c>
      <c r="H1012" t="str">
        <f>VLOOKUP(Expenses[[#This Row],[Location]],Locations[[Location]:[BU]],3,0)</f>
        <v>G. Cairo</v>
      </c>
      <c r="I1012" t="str">
        <f>VLOOKUP(Expenses[[#This Row],[Location]],Locations[[Location]:[BU]],2,0)</f>
        <v>Cairo</v>
      </c>
    </row>
    <row r="1013" spans="1:9" x14ac:dyDescent="0.25">
      <c r="A1013" s="10">
        <v>42491</v>
      </c>
      <c r="B1013" t="s">
        <v>1088</v>
      </c>
      <c r="C1013" t="s">
        <v>1064</v>
      </c>
      <c r="D1013" t="s">
        <v>1020</v>
      </c>
      <c r="E1013" s="17">
        <v>777.6</v>
      </c>
      <c r="F1013" t="str">
        <f>VLOOKUP(Expenses[[#This Row],[Location]],Locations[[Location]:[BU]],5,0)</f>
        <v>Retail 01</v>
      </c>
      <c r="G1013" t="str">
        <f>VLOOKUP(Expenses[[#This Row],[Department]],Departments[[Department]:[Code]],2,0)</f>
        <v>RTL</v>
      </c>
      <c r="H1013" t="str">
        <f>VLOOKUP(Expenses[[#This Row],[Location]],Locations[[Location]:[BU]],3,0)</f>
        <v>G. Cairo</v>
      </c>
      <c r="I1013" t="str">
        <f>VLOOKUP(Expenses[[#This Row],[Location]],Locations[[Location]:[BU]],2,0)</f>
        <v>Giza</v>
      </c>
    </row>
    <row r="1014" spans="1:9" x14ac:dyDescent="0.25">
      <c r="A1014" s="10">
        <v>42491</v>
      </c>
      <c r="B1014" t="s">
        <v>1088</v>
      </c>
      <c r="C1014" t="s">
        <v>1082</v>
      </c>
      <c r="D1014" t="s">
        <v>1020</v>
      </c>
      <c r="E1014" s="17">
        <v>804.40000000000009</v>
      </c>
      <c r="F1014" t="str">
        <f>VLOOKUP(Expenses[[#This Row],[Location]],Locations[[Location]:[BU]],5,0)</f>
        <v>Retail 02</v>
      </c>
      <c r="G1014" t="str">
        <f>VLOOKUP(Expenses[[#This Row],[Department]],Departments[[Department]:[Code]],2,0)</f>
        <v>RTL</v>
      </c>
      <c r="H1014" t="str">
        <f>VLOOKUP(Expenses[[#This Row],[Location]],Locations[[Location]:[BU]],3,0)</f>
        <v>G. Cairo</v>
      </c>
      <c r="I1014" t="str">
        <f>VLOOKUP(Expenses[[#This Row],[Location]],Locations[[Location]:[BU]],2,0)</f>
        <v>Cairo</v>
      </c>
    </row>
    <row r="1015" spans="1:9" x14ac:dyDescent="0.25">
      <c r="A1015" s="10">
        <v>42491</v>
      </c>
      <c r="B1015" t="s">
        <v>1088</v>
      </c>
      <c r="C1015" t="s">
        <v>1078</v>
      </c>
      <c r="D1015" t="s">
        <v>1020</v>
      </c>
      <c r="E1015" s="17">
        <v>1007.3000000000001</v>
      </c>
      <c r="F1015" t="str">
        <f>VLOOKUP(Expenses[[#This Row],[Location]],Locations[[Location]:[BU]],5,0)</f>
        <v>Retail 02</v>
      </c>
      <c r="G1015" t="str">
        <f>VLOOKUP(Expenses[[#This Row],[Department]],Departments[[Department]:[Code]],2,0)</f>
        <v>RTL</v>
      </c>
      <c r="H1015" t="str">
        <f>VLOOKUP(Expenses[[#This Row],[Location]],Locations[[Location]:[BU]],3,0)</f>
        <v>G. Cairo</v>
      </c>
      <c r="I1015" t="str">
        <f>VLOOKUP(Expenses[[#This Row],[Location]],Locations[[Location]:[BU]],2,0)</f>
        <v>Cairo</v>
      </c>
    </row>
    <row r="1016" spans="1:9" x14ac:dyDescent="0.25">
      <c r="A1016" s="10">
        <v>42491</v>
      </c>
      <c r="B1016" t="s">
        <v>1088</v>
      </c>
      <c r="C1016" t="s">
        <v>1068</v>
      </c>
      <c r="D1016" t="s">
        <v>1020</v>
      </c>
      <c r="E1016" s="17">
        <v>826.7</v>
      </c>
      <c r="F1016" t="str">
        <f>VLOOKUP(Expenses[[#This Row],[Location]],Locations[[Location]:[BU]],5,0)</f>
        <v>Retail 02</v>
      </c>
      <c r="G1016" t="str">
        <f>VLOOKUP(Expenses[[#This Row],[Department]],Departments[[Department]:[Code]],2,0)</f>
        <v>RTL</v>
      </c>
      <c r="H1016" t="str">
        <f>VLOOKUP(Expenses[[#This Row],[Location]],Locations[[Location]:[BU]],3,0)</f>
        <v>Delta</v>
      </c>
      <c r="I1016" t="str">
        <f>VLOOKUP(Expenses[[#This Row],[Location]],Locations[[Location]:[BU]],2,0)</f>
        <v>Gharbia</v>
      </c>
    </row>
    <row r="1017" spans="1:9" x14ac:dyDescent="0.25">
      <c r="A1017" s="10">
        <v>42491</v>
      </c>
      <c r="B1017" t="s">
        <v>1088</v>
      </c>
      <c r="C1017" t="s">
        <v>1060</v>
      </c>
      <c r="D1017" t="s">
        <v>1020</v>
      </c>
      <c r="E1017" s="17">
        <v>868.6</v>
      </c>
      <c r="F1017" t="str">
        <f>VLOOKUP(Expenses[[#This Row],[Location]],Locations[[Location]:[BU]],5,0)</f>
        <v>Retail 02</v>
      </c>
      <c r="G1017" t="str">
        <f>VLOOKUP(Expenses[[#This Row],[Department]],Departments[[Department]:[Code]],2,0)</f>
        <v>RTL</v>
      </c>
      <c r="H1017" t="str">
        <f>VLOOKUP(Expenses[[#This Row],[Location]],Locations[[Location]:[BU]],3,0)</f>
        <v>Alex</v>
      </c>
      <c r="I1017" t="str">
        <f>VLOOKUP(Expenses[[#This Row],[Location]],Locations[[Location]:[BU]],2,0)</f>
        <v>Alex</v>
      </c>
    </row>
    <row r="1018" spans="1:9" x14ac:dyDescent="0.25">
      <c r="A1018" s="10">
        <v>42491</v>
      </c>
      <c r="B1018" t="s">
        <v>1088</v>
      </c>
      <c r="C1018" t="s">
        <v>1076</v>
      </c>
      <c r="D1018" t="s">
        <v>1020</v>
      </c>
      <c r="E1018" s="17">
        <v>1062.3</v>
      </c>
      <c r="F1018" t="str">
        <f>VLOOKUP(Expenses[[#This Row],[Location]],Locations[[Location]:[BU]],5,0)</f>
        <v>Retail 02</v>
      </c>
      <c r="G1018" t="str">
        <f>VLOOKUP(Expenses[[#This Row],[Department]],Departments[[Department]:[Code]],2,0)</f>
        <v>RTL</v>
      </c>
      <c r="H1018" t="str">
        <f>VLOOKUP(Expenses[[#This Row],[Location]],Locations[[Location]:[BU]],3,0)</f>
        <v>G. Cairo</v>
      </c>
      <c r="I1018" t="str">
        <f>VLOOKUP(Expenses[[#This Row],[Location]],Locations[[Location]:[BU]],2,0)</f>
        <v>Cairo</v>
      </c>
    </row>
    <row r="1019" spans="1:9" x14ac:dyDescent="0.25">
      <c r="A1019" s="10">
        <v>42491</v>
      </c>
      <c r="B1019" t="s">
        <v>1088</v>
      </c>
      <c r="C1019" t="s">
        <v>1067</v>
      </c>
      <c r="D1019" t="s">
        <v>1020</v>
      </c>
      <c r="E1019" s="17">
        <v>603.5</v>
      </c>
      <c r="F1019" t="str">
        <f>VLOOKUP(Expenses[[#This Row],[Location]],Locations[[Location]:[BU]],5,0)</f>
        <v>Retail 02</v>
      </c>
      <c r="G1019" t="str">
        <f>VLOOKUP(Expenses[[#This Row],[Department]],Departments[[Department]:[Code]],2,0)</f>
        <v>RTL</v>
      </c>
      <c r="H1019" t="str">
        <f>VLOOKUP(Expenses[[#This Row],[Location]],Locations[[Location]:[BU]],3,0)</f>
        <v>Alex</v>
      </c>
      <c r="I1019" t="str">
        <f>VLOOKUP(Expenses[[#This Row],[Location]],Locations[[Location]:[BU]],2,0)</f>
        <v>Alex</v>
      </c>
    </row>
    <row r="1020" spans="1:9" x14ac:dyDescent="0.25">
      <c r="A1020" s="10">
        <v>42491</v>
      </c>
      <c r="B1020" t="s">
        <v>1088</v>
      </c>
      <c r="C1020" t="s">
        <v>1052</v>
      </c>
      <c r="D1020" t="s">
        <v>1020</v>
      </c>
      <c r="E1020" s="17">
        <v>550.70000000000005</v>
      </c>
      <c r="F1020" t="str">
        <f>VLOOKUP(Expenses[[#This Row],[Location]],Locations[[Location]:[BU]],5,0)</f>
        <v>Distribution</v>
      </c>
      <c r="G1020" t="str">
        <f>VLOOKUP(Expenses[[#This Row],[Department]],Departments[[Department]:[Code]],2,0)</f>
        <v>RTL</v>
      </c>
      <c r="H1020" t="str">
        <f>VLOOKUP(Expenses[[#This Row],[Location]],Locations[[Location]:[BU]],3,0)</f>
        <v>Alex</v>
      </c>
      <c r="I1020" t="str">
        <f>VLOOKUP(Expenses[[#This Row],[Location]],Locations[[Location]:[BU]],2,0)</f>
        <v>Alex</v>
      </c>
    </row>
    <row r="1021" spans="1:9" x14ac:dyDescent="0.25">
      <c r="A1021" s="10">
        <v>42491</v>
      </c>
      <c r="B1021" t="s">
        <v>1088</v>
      </c>
      <c r="C1021" t="s">
        <v>1084</v>
      </c>
      <c r="D1021" t="s">
        <v>1020</v>
      </c>
      <c r="E1021" s="17">
        <v>1125.9000000000001</v>
      </c>
      <c r="F1021" t="str">
        <f>VLOOKUP(Expenses[[#This Row],[Location]],Locations[[Location]:[BU]],5,0)</f>
        <v>Retail 03</v>
      </c>
      <c r="G1021" t="str">
        <f>VLOOKUP(Expenses[[#This Row],[Department]],Departments[[Department]:[Code]],2,0)</f>
        <v>RTL</v>
      </c>
      <c r="H1021" t="str">
        <f>VLOOKUP(Expenses[[#This Row],[Location]],Locations[[Location]:[BU]],3,0)</f>
        <v>G. Cairo</v>
      </c>
      <c r="I1021" t="str">
        <f>VLOOKUP(Expenses[[#This Row],[Location]],Locations[[Location]:[BU]],2,0)</f>
        <v>Cairo</v>
      </c>
    </row>
    <row r="1022" spans="1:9" x14ac:dyDescent="0.25">
      <c r="A1022" s="10">
        <v>42491</v>
      </c>
      <c r="B1022" t="s">
        <v>1088</v>
      </c>
      <c r="C1022" t="s">
        <v>1075</v>
      </c>
      <c r="D1022" t="s">
        <v>1020</v>
      </c>
      <c r="E1022" s="17">
        <v>854.7</v>
      </c>
      <c r="F1022" t="str">
        <f>VLOOKUP(Expenses[[#This Row],[Location]],Locations[[Location]:[BU]],5,0)</f>
        <v>Distribution</v>
      </c>
      <c r="G1022" t="str">
        <f>VLOOKUP(Expenses[[#This Row],[Department]],Departments[[Department]:[Code]],2,0)</f>
        <v>RTL</v>
      </c>
      <c r="H1022" t="str">
        <f>VLOOKUP(Expenses[[#This Row],[Location]],Locations[[Location]:[BU]],3,0)</f>
        <v>U. Egypt</v>
      </c>
      <c r="I1022" t="str">
        <f>VLOOKUP(Expenses[[#This Row],[Location]],Locations[[Location]:[BU]],2,0)</f>
        <v>Assuit</v>
      </c>
    </row>
    <row r="1023" spans="1:9" x14ac:dyDescent="0.25">
      <c r="A1023" s="10">
        <v>42491</v>
      </c>
      <c r="B1023" t="s">
        <v>1088</v>
      </c>
      <c r="C1023" t="s">
        <v>1080</v>
      </c>
      <c r="D1023" t="s">
        <v>1020</v>
      </c>
      <c r="E1023" s="17">
        <v>841.2</v>
      </c>
      <c r="F1023" t="str">
        <f>VLOOKUP(Expenses[[#This Row],[Location]],Locations[[Location]:[BU]],5,0)</f>
        <v>Distribution</v>
      </c>
      <c r="G1023" t="str">
        <f>VLOOKUP(Expenses[[#This Row],[Department]],Departments[[Department]:[Code]],2,0)</f>
        <v>RTL</v>
      </c>
      <c r="H1023" t="str">
        <f>VLOOKUP(Expenses[[#This Row],[Location]],Locations[[Location]:[BU]],3,0)</f>
        <v>G. Cairo</v>
      </c>
      <c r="I1023" t="str">
        <f>VLOOKUP(Expenses[[#This Row],[Location]],Locations[[Location]:[BU]],2,0)</f>
        <v>Giza</v>
      </c>
    </row>
    <row r="1024" spans="1:9" x14ac:dyDescent="0.25">
      <c r="A1024" s="10">
        <v>42491</v>
      </c>
      <c r="B1024" t="s">
        <v>1088</v>
      </c>
      <c r="C1024" t="s">
        <v>1070</v>
      </c>
      <c r="D1024" t="s">
        <v>1020</v>
      </c>
      <c r="E1024" s="17">
        <v>1055.8</v>
      </c>
      <c r="F1024" t="str">
        <f>VLOOKUP(Expenses[[#This Row],[Location]],Locations[[Location]:[BU]],5,0)</f>
        <v>Retail 03</v>
      </c>
      <c r="G1024" t="str">
        <f>VLOOKUP(Expenses[[#This Row],[Department]],Departments[[Department]:[Code]],2,0)</f>
        <v>RTL</v>
      </c>
      <c r="H1024" t="str">
        <f>VLOOKUP(Expenses[[#This Row],[Location]],Locations[[Location]:[BU]],3,0)</f>
        <v>Alex</v>
      </c>
      <c r="I1024" t="str">
        <f>VLOOKUP(Expenses[[#This Row],[Location]],Locations[[Location]:[BU]],2,0)</f>
        <v>Marasa Matrouh</v>
      </c>
    </row>
    <row r="1025" spans="1:9" x14ac:dyDescent="0.25">
      <c r="A1025" s="10">
        <v>42491</v>
      </c>
      <c r="B1025" t="s">
        <v>1088</v>
      </c>
      <c r="C1025" t="s">
        <v>1047</v>
      </c>
      <c r="D1025" t="s">
        <v>1020</v>
      </c>
      <c r="E1025" s="17">
        <v>904.40000000000009</v>
      </c>
      <c r="F1025" t="str">
        <f>VLOOKUP(Expenses[[#This Row],[Location]],Locations[[Location]:[BU]],5,0)</f>
        <v>Retail 03</v>
      </c>
      <c r="G1025" t="str">
        <f>VLOOKUP(Expenses[[#This Row],[Department]],Departments[[Department]:[Code]],2,0)</f>
        <v>RTL</v>
      </c>
      <c r="H1025" t="str">
        <f>VLOOKUP(Expenses[[#This Row],[Location]],Locations[[Location]:[BU]],3,0)</f>
        <v>G. Cairo</v>
      </c>
      <c r="I1025" t="str">
        <f>VLOOKUP(Expenses[[#This Row],[Location]],Locations[[Location]:[BU]],2,0)</f>
        <v>Giza</v>
      </c>
    </row>
    <row r="1026" spans="1:9" x14ac:dyDescent="0.25">
      <c r="A1026" s="10">
        <v>42491</v>
      </c>
      <c r="B1026" t="s">
        <v>1088</v>
      </c>
      <c r="C1026" t="s">
        <v>1058</v>
      </c>
      <c r="D1026" t="s">
        <v>1020</v>
      </c>
      <c r="E1026" s="17">
        <v>1065.6000000000001</v>
      </c>
      <c r="F1026" t="str">
        <f>VLOOKUP(Expenses[[#This Row],[Location]],Locations[[Location]:[BU]],5,0)</f>
        <v>Retail 03</v>
      </c>
      <c r="G1026" t="str">
        <f>VLOOKUP(Expenses[[#This Row],[Department]],Departments[[Department]:[Code]],2,0)</f>
        <v>RTL</v>
      </c>
      <c r="H1026" t="str">
        <f>VLOOKUP(Expenses[[#This Row],[Location]],Locations[[Location]:[BU]],3,0)</f>
        <v>G. Cairo</v>
      </c>
      <c r="I1026" t="str">
        <f>VLOOKUP(Expenses[[#This Row],[Location]],Locations[[Location]:[BU]],2,0)</f>
        <v>Cairo</v>
      </c>
    </row>
    <row r="1027" spans="1:9" x14ac:dyDescent="0.25">
      <c r="A1027" s="10">
        <v>42491</v>
      </c>
      <c r="B1027" t="s">
        <v>1088</v>
      </c>
      <c r="C1027" t="s">
        <v>1072</v>
      </c>
      <c r="D1027" t="s">
        <v>1020</v>
      </c>
      <c r="E1027" s="17">
        <v>1041.4000000000001</v>
      </c>
      <c r="F1027" t="str">
        <f>VLOOKUP(Expenses[[#This Row],[Location]],Locations[[Location]:[BU]],5,0)</f>
        <v>Retail 03</v>
      </c>
      <c r="G1027" t="str">
        <f>VLOOKUP(Expenses[[#This Row],[Department]],Departments[[Department]:[Code]],2,0)</f>
        <v>RTL</v>
      </c>
      <c r="H1027" t="str">
        <f>VLOOKUP(Expenses[[#This Row],[Location]],Locations[[Location]:[BU]],3,0)</f>
        <v>Alex</v>
      </c>
      <c r="I1027" t="str">
        <f>VLOOKUP(Expenses[[#This Row],[Location]],Locations[[Location]:[BU]],2,0)</f>
        <v>Alex</v>
      </c>
    </row>
    <row r="1028" spans="1:9" x14ac:dyDescent="0.25">
      <c r="A1028" s="10">
        <v>42491</v>
      </c>
      <c r="B1028" t="s">
        <v>1088</v>
      </c>
      <c r="C1028" t="s">
        <v>1071</v>
      </c>
      <c r="D1028" t="s">
        <v>1020</v>
      </c>
      <c r="E1028" s="17">
        <v>668.2</v>
      </c>
      <c r="F1028" t="str">
        <f>VLOOKUP(Expenses[[#This Row],[Location]],Locations[[Location]:[BU]],5,0)</f>
        <v>Retail 03</v>
      </c>
      <c r="G1028" t="str">
        <f>VLOOKUP(Expenses[[#This Row],[Department]],Departments[[Department]:[Code]],2,0)</f>
        <v>RTL</v>
      </c>
      <c r="H1028" t="str">
        <f>VLOOKUP(Expenses[[#This Row],[Location]],Locations[[Location]:[BU]],3,0)</f>
        <v>G. Cairo</v>
      </c>
      <c r="I1028" t="str">
        <f>VLOOKUP(Expenses[[#This Row],[Location]],Locations[[Location]:[BU]],2,0)</f>
        <v>Giza</v>
      </c>
    </row>
    <row r="1029" spans="1:9" x14ac:dyDescent="0.25">
      <c r="A1029" s="10">
        <v>42491</v>
      </c>
      <c r="B1029" t="s">
        <v>1088</v>
      </c>
      <c r="C1029" t="s">
        <v>1065</v>
      </c>
      <c r="D1029" t="s">
        <v>1020</v>
      </c>
      <c r="E1029" s="17">
        <v>655.7</v>
      </c>
      <c r="F1029" t="str">
        <f>VLOOKUP(Expenses[[#This Row],[Location]],Locations[[Location]:[BU]],5,0)</f>
        <v>Distribution</v>
      </c>
      <c r="G1029" t="str">
        <f>VLOOKUP(Expenses[[#This Row],[Department]],Departments[[Department]:[Code]],2,0)</f>
        <v>RTL</v>
      </c>
      <c r="H1029" t="str">
        <f>VLOOKUP(Expenses[[#This Row],[Location]],Locations[[Location]:[BU]],3,0)</f>
        <v>Delta</v>
      </c>
      <c r="I1029" t="str">
        <f>VLOOKUP(Expenses[[#This Row],[Location]],Locations[[Location]:[BU]],2,0)</f>
        <v>Gharbia</v>
      </c>
    </row>
    <row r="1030" spans="1:9" x14ac:dyDescent="0.25">
      <c r="A1030" s="10">
        <v>42491</v>
      </c>
      <c r="B1030" t="s">
        <v>1087</v>
      </c>
      <c r="C1030" t="s">
        <v>1014</v>
      </c>
      <c r="D1030" t="s">
        <v>1013</v>
      </c>
      <c r="E1030" s="17">
        <v>8947.8000000000011</v>
      </c>
      <c r="F1030" t="str">
        <f>VLOOKUP(Expenses[[#This Row],[Location]],Locations[[Location]:[BU]],5,0)</f>
        <v>HQ</v>
      </c>
      <c r="G1030" t="str">
        <f>VLOOKUP(Expenses[[#This Row],[Department]],Departments[[Department]:[Code]],2,0)</f>
        <v>FIN</v>
      </c>
      <c r="H1030" t="str">
        <f>VLOOKUP(Expenses[[#This Row],[Location]],Locations[[Location]:[BU]],3,0)</f>
        <v>G. Cairo</v>
      </c>
      <c r="I1030" t="str">
        <f>VLOOKUP(Expenses[[#This Row],[Location]],Locations[[Location]:[BU]],2,0)</f>
        <v>Cairo</v>
      </c>
    </row>
    <row r="1031" spans="1:9" x14ac:dyDescent="0.25">
      <c r="A1031" s="10">
        <v>42491</v>
      </c>
      <c r="B1031" t="s">
        <v>1087</v>
      </c>
      <c r="C1031" t="s">
        <v>1083</v>
      </c>
      <c r="D1031" t="s">
        <v>1025</v>
      </c>
      <c r="E1031" s="17">
        <v>1594.4</v>
      </c>
      <c r="F1031" t="str">
        <f>VLOOKUP(Expenses[[#This Row],[Location]],Locations[[Location]:[BU]],5,0)</f>
        <v>Distribution</v>
      </c>
      <c r="G1031" t="str">
        <f>VLOOKUP(Expenses[[#This Row],[Department]],Departments[[Department]:[Code]],2,0)</f>
        <v>SLS</v>
      </c>
      <c r="H1031" t="str">
        <f>VLOOKUP(Expenses[[#This Row],[Location]],Locations[[Location]:[BU]],3,0)</f>
        <v>G. Cairo</v>
      </c>
      <c r="I1031" t="str">
        <f>VLOOKUP(Expenses[[#This Row],[Location]],Locations[[Location]:[BU]],2,0)</f>
        <v>Cairo</v>
      </c>
    </row>
    <row r="1032" spans="1:9" x14ac:dyDescent="0.25">
      <c r="A1032" s="10">
        <v>42491</v>
      </c>
      <c r="B1032" t="s">
        <v>1087</v>
      </c>
      <c r="C1032" t="s">
        <v>1077</v>
      </c>
      <c r="D1032" t="s">
        <v>1025</v>
      </c>
      <c r="E1032" s="17">
        <v>2567.6000000000004</v>
      </c>
      <c r="F1032" t="str">
        <f>VLOOKUP(Expenses[[#This Row],[Location]],Locations[[Location]:[BU]],5,0)</f>
        <v>Distribution</v>
      </c>
      <c r="G1032" t="str">
        <f>VLOOKUP(Expenses[[#This Row],[Department]],Departments[[Department]:[Code]],2,0)</f>
        <v>SLS</v>
      </c>
      <c r="H1032" t="str">
        <f>VLOOKUP(Expenses[[#This Row],[Location]],Locations[[Location]:[BU]],3,0)</f>
        <v>G. Cairo</v>
      </c>
      <c r="I1032" t="str">
        <f>VLOOKUP(Expenses[[#This Row],[Location]],Locations[[Location]:[BU]],2,0)</f>
        <v>Giza</v>
      </c>
    </row>
    <row r="1033" spans="1:9" x14ac:dyDescent="0.25">
      <c r="A1033" s="10">
        <v>42491</v>
      </c>
      <c r="B1033" t="s">
        <v>1087</v>
      </c>
      <c r="C1033" t="s">
        <v>1069</v>
      </c>
      <c r="D1033" t="s">
        <v>1025</v>
      </c>
      <c r="E1033" s="17">
        <v>1586.8000000000002</v>
      </c>
      <c r="F1033" t="str">
        <f>VLOOKUP(Expenses[[#This Row],[Location]],Locations[[Location]:[BU]],5,0)</f>
        <v>Distribution</v>
      </c>
      <c r="G1033" t="str">
        <f>VLOOKUP(Expenses[[#This Row],[Department]],Departments[[Department]:[Code]],2,0)</f>
        <v>SLS</v>
      </c>
      <c r="H1033" t="str">
        <f>VLOOKUP(Expenses[[#This Row],[Location]],Locations[[Location]:[BU]],3,0)</f>
        <v>U. Egypt</v>
      </c>
      <c r="I1033" t="str">
        <f>VLOOKUP(Expenses[[#This Row],[Location]],Locations[[Location]:[BU]],2,0)</f>
        <v>Luxor</v>
      </c>
    </row>
    <row r="1034" spans="1:9" x14ac:dyDescent="0.25">
      <c r="A1034" s="10">
        <v>42491</v>
      </c>
      <c r="B1034" t="s">
        <v>1087</v>
      </c>
      <c r="C1034" t="s">
        <v>1054</v>
      </c>
      <c r="D1034" t="s">
        <v>1025</v>
      </c>
      <c r="E1034" s="17">
        <v>1530.6000000000001</v>
      </c>
      <c r="F1034" t="str">
        <f>VLOOKUP(Expenses[[#This Row],[Location]],Locations[[Location]:[BU]],5,0)</f>
        <v>Distribution</v>
      </c>
      <c r="G1034" t="str">
        <f>VLOOKUP(Expenses[[#This Row],[Department]],Departments[[Department]:[Code]],2,0)</f>
        <v>SLS</v>
      </c>
      <c r="H1034" t="str">
        <f>VLOOKUP(Expenses[[#This Row],[Location]],Locations[[Location]:[BU]],3,0)</f>
        <v>Delta</v>
      </c>
      <c r="I1034" t="str">
        <f>VLOOKUP(Expenses[[#This Row],[Location]],Locations[[Location]:[BU]],2,0)</f>
        <v>Dakahlia</v>
      </c>
    </row>
    <row r="1035" spans="1:9" x14ac:dyDescent="0.25">
      <c r="A1035" s="10">
        <v>42491</v>
      </c>
      <c r="B1035" t="s">
        <v>1087</v>
      </c>
      <c r="C1035" t="s">
        <v>1062</v>
      </c>
      <c r="D1035" t="s">
        <v>1025</v>
      </c>
      <c r="E1035" s="17">
        <v>1584.2</v>
      </c>
      <c r="F1035" t="str">
        <f>VLOOKUP(Expenses[[#This Row],[Location]],Locations[[Location]:[BU]],5,0)</f>
        <v>Distribution</v>
      </c>
      <c r="G1035" t="str">
        <f>VLOOKUP(Expenses[[#This Row],[Department]],Departments[[Department]:[Code]],2,0)</f>
        <v>SLS</v>
      </c>
      <c r="H1035" t="str">
        <f>VLOOKUP(Expenses[[#This Row],[Location]],Locations[[Location]:[BU]],3,0)</f>
        <v>U. Egypt</v>
      </c>
      <c r="I1035" t="str">
        <f>VLOOKUP(Expenses[[#This Row],[Location]],Locations[[Location]:[BU]],2,0)</f>
        <v>Menia</v>
      </c>
    </row>
    <row r="1036" spans="1:9" x14ac:dyDescent="0.25">
      <c r="A1036" s="10">
        <v>42491</v>
      </c>
      <c r="B1036" t="s">
        <v>1087</v>
      </c>
      <c r="C1036" t="s">
        <v>1059</v>
      </c>
      <c r="D1036" t="s">
        <v>1025</v>
      </c>
      <c r="E1036" s="17">
        <v>2660.4</v>
      </c>
      <c r="F1036" t="str">
        <f>VLOOKUP(Expenses[[#This Row],[Location]],Locations[[Location]:[BU]],5,0)</f>
        <v>Distribution</v>
      </c>
      <c r="G1036" t="str">
        <f>VLOOKUP(Expenses[[#This Row],[Department]],Departments[[Department]:[Code]],2,0)</f>
        <v>SLS</v>
      </c>
      <c r="H1036" t="str">
        <f>VLOOKUP(Expenses[[#This Row],[Location]],Locations[[Location]:[BU]],3,0)</f>
        <v>G. Cairo</v>
      </c>
      <c r="I1036" t="str">
        <f>VLOOKUP(Expenses[[#This Row],[Location]],Locations[[Location]:[BU]],2,0)</f>
        <v>Cairo</v>
      </c>
    </row>
    <row r="1037" spans="1:9" x14ac:dyDescent="0.25">
      <c r="A1037" s="10">
        <v>42491</v>
      </c>
      <c r="B1037" t="s">
        <v>1087</v>
      </c>
      <c r="C1037" t="s">
        <v>1073</v>
      </c>
      <c r="D1037" t="s">
        <v>1025</v>
      </c>
      <c r="E1037" s="17">
        <v>1993.2</v>
      </c>
      <c r="F1037" t="str">
        <f>VLOOKUP(Expenses[[#This Row],[Location]],Locations[[Location]:[BU]],5,0)</f>
        <v>Distribution</v>
      </c>
      <c r="G1037" t="str">
        <f>VLOOKUP(Expenses[[#This Row],[Department]],Departments[[Department]:[Code]],2,0)</f>
        <v>SLS</v>
      </c>
      <c r="H1037" t="str">
        <f>VLOOKUP(Expenses[[#This Row],[Location]],Locations[[Location]:[BU]],3,0)</f>
        <v>Delta</v>
      </c>
      <c r="I1037" t="str">
        <f>VLOOKUP(Expenses[[#This Row],[Location]],Locations[[Location]:[BU]],2,0)</f>
        <v>Sharkia</v>
      </c>
    </row>
    <row r="1038" spans="1:9" x14ac:dyDescent="0.25">
      <c r="A1038" s="10">
        <v>42491</v>
      </c>
      <c r="B1038" t="s">
        <v>1087</v>
      </c>
      <c r="C1038" t="s">
        <v>1081</v>
      </c>
      <c r="D1038" t="s">
        <v>1020</v>
      </c>
      <c r="E1038" s="17">
        <v>2388.4</v>
      </c>
      <c r="F1038" t="str">
        <f>VLOOKUP(Expenses[[#This Row],[Location]],Locations[[Location]:[BU]],5,0)</f>
        <v>Retail 01</v>
      </c>
      <c r="G1038" t="str">
        <f>VLOOKUP(Expenses[[#This Row],[Department]],Departments[[Department]:[Code]],2,0)</f>
        <v>RTL</v>
      </c>
      <c r="H1038" t="str">
        <f>VLOOKUP(Expenses[[#This Row],[Location]],Locations[[Location]:[BU]],3,0)</f>
        <v>G. Cairo</v>
      </c>
      <c r="I1038" t="str">
        <f>VLOOKUP(Expenses[[#This Row],[Location]],Locations[[Location]:[BU]],2,0)</f>
        <v>Giza</v>
      </c>
    </row>
    <row r="1039" spans="1:9" x14ac:dyDescent="0.25">
      <c r="A1039" s="10">
        <v>42491</v>
      </c>
      <c r="B1039" t="s">
        <v>1087</v>
      </c>
      <c r="C1039" t="s">
        <v>1079</v>
      </c>
      <c r="D1039" t="s">
        <v>1020</v>
      </c>
      <c r="E1039" s="17">
        <v>1891.6000000000001</v>
      </c>
      <c r="F1039" t="str">
        <f>VLOOKUP(Expenses[[#This Row],[Location]],Locations[[Location]:[BU]],5,0)</f>
        <v>Retail 01</v>
      </c>
      <c r="G1039" t="str">
        <f>VLOOKUP(Expenses[[#This Row],[Department]],Departments[[Department]:[Code]],2,0)</f>
        <v>RTL</v>
      </c>
      <c r="H1039" t="str">
        <f>VLOOKUP(Expenses[[#This Row],[Location]],Locations[[Location]:[BU]],3,0)</f>
        <v>G. Cairo</v>
      </c>
      <c r="I1039" t="str">
        <f>VLOOKUP(Expenses[[#This Row],[Location]],Locations[[Location]:[BU]],2,0)</f>
        <v>Giza</v>
      </c>
    </row>
    <row r="1040" spans="1:9" x14ac:dyDescent="0.25">
      <c r="A1040" s="10">
        <v>42491</v>
      </c>
      <c r="B1040" t="s">
        <v>1087</v>
      </c>
      <c r="C1040" t="s">
        <v>1050</v>
      </c>
      <c r="D1040" t="s">
        <v>1020</v>
      </c>
      <c r="E1040" s="17">
        <v>2196.8000000000002</v>
      </c>
      <c r="F1040" t="str">
        <f>VLOOKUP(Expenses[[#This Row],[Location]],Locations[[Location]:[BU]],5,0)</f>
        <v>Retail 01</v>
      </c>
      <c r="G1040" t="str">
        <f>VLOOKUP(Expenses[[#This Row],[Department]],Departments[[Department]:[Code]],2,0)</f>
        <v>RTL</v>
      </c>
      <c r="H1040" t="str">
        <f>VLOOKUP(Expenses[[#This Row],[Location]],Locations[[Location]:[BU]],3,0)</f>
        <v>Alex</v>
      </c>
      <c r="I1040" t="str">
        <f>VLOOKUP(Expenses[[#This Row],[Location]],Locations[[Location]:[BU]],2,0)</f>
        <v>Alex</v>
      </c>
    </row>
    <row r="1041" spans="1:9" x14ac:dyDescent="0.25">
      <c r="A1041" s="10">
        <v>42491</v>
      </c>
      <c r="B1041" t="s">
        <v>1087</v>
      </c>
      <c r="C1041" t="s">
        <v>1053</v>
      </c>
      <c r="D1041" t="s">
        <v>1020</v>
      </c>
      <c r="E1041" s="17">
        <v>1545.4</v>
      </c>
      <c r="F1041" t="str">
        <f>VLOOKUP(Expenses[[#This Row],[Location]],Locations[[Location]:[BU]],5,0)</f>
        <v>Retail 01</v>
      </c>
      <c r="G1041" t="str">
        <f>VLOOKUP(Expenses[[#This Row],[Department]],Departments[[Department]:[Code]],2,0)</f>
        <v>RTL</v>
      </c>
      <c r="H1041" t="str">
        <f>VLOOKUP(Expenses[[#This Row],[Location]],Locations[[Location]:[BU]],3,0)</f>
        <v>G. Cairo</v>
      </c>
      <c r="I1041" t="str">
        <f>VLOOKUP(Expenses[[#This Row],[Location]],Locations[[Location]:[BU]],2,0)</f>
        <v>Giza</v>
      </c>
    </row>
    <row r="1042" spans="1:9" x14ac:dyDescent="0.25">
      <c r="A1042" s="10">
        <v>42491</v>
      </c>
      <c r="B1042" t="s">
        <v>1087</v>
      </c>
      <c r="C1042" t="s">
        <v>1046</v>
      </c>
      <c r="D1042" t="s">
        <v>1020</v>
      </c>
      <c r="E1042" s="17">
        <v>2173.8000000000002</v>
      </c>
      <c r="F1042" t="str">
        <f>VLOOKUP(Expenses[[#This Row],[Location]],Locations[[Location]:[BU]],5,0)</f>
        <v>Distribution</v>
      </c>
      <c r="G1042" t="str">
        <f>VLOOKUP(Expenses[[#This Row],[Department]],Departments[[Department]:[Code]],2,0)</f>
        <v>RTL</v>
      </c>
      <c r="H1042" t="str">
        <f>VLOOKUP(Expenses[[#This Row],[Location]],Locations[[Location]:[BU]],3,0)</f>
        <v>G. Cairo</v>
      </c>
      <c r="I1042" t="str">
        <f>VLOOKUP(Expenses[[#This Row],[Location]],Locations[[Location]:[BU]],2,0)</f>
        <v>Giza</v>
      </c>
    </row>
    <row r="1043" spans="1:9" x14ac:dyDescent="0.25">
      <c r="A1043" s="10">
        <v>42491</v>
      </c>
      <c r="B1043" t="s">
        <v>1087</v>
      </c>
      <c r="C1043" t="s">
        <v>1049</v>
      </c>
      <c r="D1043" t="s">
        <v>1020</v>
      </c>
      <c r="E1043" s="17">
        <v>2349</v>
      </c>
      <c r="F1043" t="str">
        <f>VLOOKUP(Expenses[[#This Row],[Location]],Locations[[Location]:[BU]],5,0)</f>
        <v>Retail 01</v>
      </c>
      <c r="G1043" t="str">
        <f>VLOOKUP(Expenses[[#This Row],[Department]],Departments[[Department]:[Code]],2,0)</f>
        <v>RTL</v>
      </c>
      <c r="H1043" t="str">
        <f>VLOOKUP(Expenses[[#This Row],[Location]],Locations[[Location]:[BU]],3,0)</f>
        <v>G. Cairo</v>
      </c>
      <c r="I1043" t="str">
        <f>VLOOKUP(Expenses[[#This Row],[Location]],Locations[[Location]:[BU]],2,0)</f>
        <v>Cairo</v>
      </c>
    </row>
    <row r="1044" spans="1:9" x14ac:dyDescent="0.25">
      <c r="A1044" s="10">
        <v>42491</v>
      </c>
      <c r="B1044" t="s">
        <v>1087</v>
      </c>
      <c r="C1044" t="s">
        <v>1044</v>
      </c>
      <c r="D1044" t="s">
        <v>1020</v>
      </c>
      <c r="E1044" s="17">
        <v>1117.2</v>
      </c>
      <c r="F1044" t="str">
        <f>VLOOKUP(Expenses[[#This Row],[Location]],Locations[[Location]:[BU]],5,0)</f>
        <v>Retail 01</v>
      </c>
      <c r="G1044" t="str">
        <f>VLOOKUP(Expenses[[#This Row],[Department]],Departments[[Department]:[Code]],2,0)</f>
        <v>RTL</v>
      </c>
      <c r="H1044" t="str">
        <f>VLOOKUP(Expenses[[#This Row],[Location]],Locations[[Location]:[BU]],3,0)</f>
        <v>G. Cairo</v>
      </c>
      <c r="I1044" t="str">
        <f>VLOOKUP(Expenses[[#This Row],[Location]],Locations[[Location]:[BU]],2,0)</f>
        <v>Cairo</v>
      </c>
    </row>
    <row r="1045" spans="1:9" x14ac:dyDescent="0.25">
      <c r="A1045" s="10">
        <v>42491</v>
      </c>
      <c r="B1045" t="s">
        <v>1087</v>
      </c>
      <c r="C1045" t="s">
        <v>1064</v>
      </c>
      <c r="D1045" t="s">
        <v>1020</v>
      </c>
      <c r="E1045" s="17">
        <v>2213.8000000000002</v>
      </c>
      <c r="F1045" t="str">
        <f>VLOOKUP(Expenses[[#This Row],[Location]],Locations[[Location]:[BU]],5,0)</f>
        <v>Retail 01</v>
      </c>
      <c r="G1045" t="str">
        <f>VLOOKUP(Expenses[[#This Row],[Department]],Departments[[Department]:[Code]],2,0)</f>
        <v>RTL</v>
      </c>
      <c r="H1045" t="str">
        <f>VLOOKUP(Expenses[[#This Row],[Location]],Locations[[Location]:[BU]],3,0)</f>
        <v>G. Cairo</v>
      </c>
      <c r="I1045" t="str">
        <f>VLOOKUP(Expenses[[#This Row],[Location]],Locations[[Location]:[BU]],2,0)</f>
        <v>Giza</v>
      </c>
    </row>
    <row r="1046" spans="1:9" x14ac:dyDescent="0.25">
      <c r="A1046" s="10">
        <v>42491</v>
      </c>
      <c r="B1046" t="s">
        <v>1087</v>
      </c>
      <c r="C1046" t="s">
        <v>1082</v>
      </c>
      <c r="D1046" t="s">
        <v>1020</v>
      </c>
      <c r="E1046" s="17">
        <v>1771.4</v>
      </c>
      <c r="F1046" t="str">
        <f>VLOOKUP(Expenses[[#This Row],[Location]],Locations[[Location]:[BU]],5,0)</f>
        <v>Retail 02</v>
      </c>
      <c r="G1046" t="str">
        <f>VLOOKUP(Expenses[[#This Row],[Department]],Departments[[Department]:[Code]],2,0)</f>
        <v>RTL</v>
      </c>
      <c r="H1046" t="str">
        <f>VLOOKUP(Expenses[[#This Row],[Location]],Locations[[Location]:[BU]],3,0)</f>
        <v>G. Cairo</v>
      </c>
      <c r="I1046" t="str">
        <f>VLOOKUP(Expenses[[#This Row],[Location]],Locations[[Location]:[BU]],2,0)</f>
        <v>Cairo</v>
      </c>
    </row>
    <row r="1047" spans="1:9" x14ac:dyDescent="0.25">
      <c r="A1047" s="10">
        <v>42491</v>
      </c>
      <c r="B1047" t="s">
        <v>1087</v>
      </c>
      <c r="C1047" t="s">
        <v>1078</v>
      </c>
      <c r="D1047" t="s">
        <v>1020</v>
      </c>
      <c r="E1047" s="17">
        <v>1294.4000000000001</v>
      </c>
      <c r="F1047" t="str">
        <f>VLOOKUP(Expenses[[#This Row],[Location]],Locations[[Location]:[BU]],5,0)</f>
        <v>Retail 02</v>
      </c>
      <c r="G1047" t="str">
        <f>VLOOKUP(Expenses[[#This Row],[Department]],Departments[[Department]:[Code]],2,0)</f>
        <v>RTL</v>
      </c>
      <c r="H1047" t="str">
        <f>VLOOKUP(Expenses[[#This Row],[Location]],Locations[[Location]:[BU]],3,0)</f>
        <v>G. Cairo</v>
      </c>
      <c r="I1047" t="str">
        <f>VLOOKUP(Expenses[[#This Row],[Location]],Locations[[Location]:[BU]],2,0)</f>
        <v>Cairo</v>
      </c>
    </row>
    <row r="1048" spans="1:9" x14ac:dyDescent="0.25">
      <c r="A1048" s="10">
        <v>42491</v>
      </c>
      <c r="B1048" t="s">
        <v>1087</v>
      </c>
      <c r="C1048" t="s">
        <v>1068</v>
      </c>
      <c r="D1048" t="s">
        <v>1020</v>
      </c>
      <c r="E1048" s="17">
        <v>2168.2000000000003</v>
      </c>
      <c r="F1048" t="str">
        <f>VLOOKUP(Expenses[[#This Row],[Location]],Locations[[Location]:[BU]],5,0)</f>
        <v>Retail 02</v>
      </c>
      <c r="G1048" t="str">
        <f>VLOOKUP(Expenses[[#This Row],[Department]],Departments[[Department]:[Code]],2,0)</f>
        <v>RTL</v>
      </c>
      <c r="H1048" t="str">
        <f>VLOOKUP(Expenses[[#This Row],[Location]],Locations[[Location]:[BU]],3,0)</f>
        <v>Delta</v>
      </c>
      <c r="I1048" t="str">
        <f>VLOOKUP(Expenses[[#This Row],[Location]],Locations[[Location]:[BU]],2,0)</f>
        <v>Gharbia</v>
      </c>
    </row>
    <row r="1049" spans="1:9" x14ac:dyDescent="0.25">
      <c r="A1049" s="10">
        <v>42491</v>
      </c>
      <c r="B1049" t="s">
        <v>1087</v>
      </c>
      <c r="C1049" t="s">
        <v>1060</v>
      </c>
      <c r="D1049" t="s">
        <v>1020</v>
      </c>
      <c r="E1049" s="17">
        <v>2407.8000000000002</v>
      </c>
      <c r="F1049" t="str">
        <f>VLOOKUP(Expenses[[#This Row],[Location]],Locations[[Location]:[BU]],5,0)</f>
        <v>Retail 02</v>
      </c>
      <c r="G1049" t="str">
        <f>VLOOKUP(Expenses[[#This Row],[Department]],Departments[[Department]:[Code]],2,0)</f>
        <v>RTL</v>
      </c>
      <c r="H1049" t="str">
        <f>VLOOKUP(Expenses[[#This Row],[Location]],Locations[[Location]:[BU]],3,0)</f>
        <v>Alex</v>
      </c>
      <c r="I1049" t="str">
        <f>VLOOKUP(Expenses[[#This Row],[Location]],Locations[[Location]:[BU]],2,0)</f>
        <v>Alex</v>
      </c>
    </row>
    <row r="1050" spans="1:9" x14ac:dyDescent="0.25">
      <c r="A1050" s="10">
        <v>42491</v>
      </c>
      <c r="B1050" t="s">
        <v>1087</v>
      </c>
      <c r="C1050" t="s">
        <v>1076</v>
      </c>
      <c r="D1050" t="s">
        <v>1020</v>
      </c>
      <c r="E1050" s="17">
        <v>1154.8</v>
      </c>
      <c r="F1050" t="str">
        <f>VLOOKUP(Expenses[[#This Row],[Location]],Locations[[Location]:[BU]],5,0)</f>
        <v>Retail 02</v>
      </c>
      <c r="G1050" t="str">
        <f>VLOOKUP(Expenses[[#This Row],[Department]],Departments[[Department]:[Code]],2,0)</f>
        <v>RTL</v>
      </c>
      <c r="H1050" t="str">
        <f>VLOOKUP(Expenses[[#This Row],[Location]],Locations[[Location]:[BU]],3,0)</f>
        <v>G. Cairo</v>
      </c>
      <c r="I1050" t="str">
        <f>VLOOKUP(Expenses[[#This Row],[Location]],Locations[[Location]:[BU]],2,0)</f>
        <v>Cairo</v>
      </c>
    </row>
    <row r="1051" spans="1:9" x14ac:dyDescent="0.25">
      <c r="A1051" s="10">
        <v>42491</v>
      </c>
      <c r="B1051" t="s">
        <v>1087</v>
      </c>
      <c r="C1051" t="s">
        <v>1067</v>
      </c>
      <c r="D1051" t="s">
        <v>1020</v>
      </c>
      <c r="E1051" s="17">
        <v>1386.2</v>
      </c>
      <c r="F1051" t="str">
        <f>VLOOKUP(Expenses[[#This Row],[Location]],Locations[[Location]:[BU]],5,0)</f>
        <v>Retail 02</v>
      </c>
      <c r="G1051" t="str">
        <f>VLOOKUP(Expenses[[#This Row],[Department]],Departments[[Department]:[Code]],2,0)</f>
        <v>RTL</v>
      </c>
      <c r="H1051" t="str">
        <f>VLOOKUP(Expenses[[#This Row],[Location]],Locations[[Location]:[BU]],3,0)</f>
        <v>Alex</v>
      </c>
      <c r="I1051" t="str">
        <f>VLOOKUP(Expenses[[#This Row],[Location]],Locations[[Location]:[BU]],2,0)</f>
        <v>Alex</v>
      </c>
    </row>
    <row r="1052" spans="1:9" x14ac:dyDescent="0.25">
      <c r="A1052" s="10">
        <v>42491</v>
      </c>
      <c r="B1052" t="s">
        <v>1087</v>
      </c>
      <c r="C1052" t="s">
        <v>1052</v>
      </c>
      <c r="D1052" t="s">
        <v>1020</v>
      </c>
      <c r="E1052" s="17">
        <v>1603.4</v>
      </c>
      <c r="F1052" t="str">
        <f>VLOOKUP(Expenses[[#This Row],[Location]],Locations[[Location]:[BU]],5,0)</f>
        <v>Distribution</v>
      </c>
      <c r="G1052" t="str">
        <f>VLOOKUP(Expenses[[#This Row],[Department]],Departments[[Department]:[Code]],2,0)</f>
        <v>RTL</v>
      </c>
      <c r="H1052" t="str">
        <f>VLOOKUP(Expenses[[#This Row],[Location]],Locations[[Location]:[BU]],3,0)</f>
        <v>Alex</v>
      </c>
      <c r="I1052" t="str">
        <f>VLOOKUP(Expenses[[#This Row],[Location]],Locations[[Location]:[BU]],2,0)</f>
        <v>Alex</v>
      </c>
    </row>
    <row r="1053" spans="1:9" x14ac:dyDescent="0.25">
      <c r="A1053" s="10">
        <v>42491</v>
      </c>
      <c r="B1053" t="s">
        <v>1087</v>
      </c>
      <c r="C1053" t="s">
        <v>1084</v>
      </c>
      <c r="D1053" t="s">
        <v>1020</v>
      </c>
      <c r="E1053" s="17">
        <v>1717.8000000000002</v>
      </c>
      <c r="F1053" t="str">
        <f>VLOOKUP(Expenses[[#This Row],[Location]],Locations[[Location]:[BU]],5,0)</f>
        <v>Retail 03</v>
      </c>
      <c r="G1053" t="str">
        <f>VLOOKUP(Expenses[[#This Row],[Department]],Departments[[Department]:[Code]],2,0)</f>
        <v>RTL</v>
      </c>
      <c r="H1053" t="str">
        <f>VLOOKUP(Expenses[[#This Row],[Location]],Locations[[Location]:[BU]],3,0)</f>
        <v>G. Cairo</v>
      </c>
      <c r="I1053" t="str">
        <f>VLOOKUP(Expenses[[#This Row],[Location]],Locations[[Location]:[BU]],2,0)</f>
        <v>Cairo</v>
      </c>
    </row>
    <row r="1054" spans="1:9" x14ac:dyDescent="0.25">
      <c r="A1054" s="10">
        <v>42491</v>
      </c>
      <c r="B1054" t="s">
        <v>1087</v>
      </c>
      <c r="C1054" t="s">
        <v>1075</v>
      </c>
      <c r="D1054" t="s">
        <v>1020</v>
      </c>
      <c r="E1054" s="17">
        <v>2416.6</v>
      </c>
      <c r="F1054" t="str">
        <f>VLOOKUP(Expenses[[#This Row],[Location]],Locations[[Location]:[BU]],5,0)</f>
        <v>Distribution</v>
      </c>
      <c r="G1054" t="str">
        <f>VLOOKUP(Expenses[[#This Row],[Department]],Departments[[Department]:[Code]],2,0)</f>
        <v>RTL</v>
      </c>
      <c r="H1054" t="str">
        <f>VLOOKUP(Expenses[[#This Row],[Location]],Locations[[Location]:[BU]],3,0)</f>
        <v>U. Egypt</v>
      </c>
      <c r="I1054" t="str">
        <f>VLOOKUP(Expenses[[#This Row],[Location]],Locations[[Location]:[BU]],2,0)</f>
        <v>Assuit</v>
      </c>
    </row>
    <row r="1055" spans="1:9" x14ac:dyDescent="0.25">
      <c r="A1055" s="10">
        <v>42491</v>
      </c>
      <c r="B1055" t="s">
        <v>1087</v>
      </c>
      <c r="C1055" t="s">
        <v>1080</v>
      </c>
      <c r="D1055" t="s">
        <v>1020</v>
      </c>
      <c r="E1055" s="17">
        <v>1205.6000000000001</v>
      </c>
      <c r="F1055" t="str">
        <f>VLOOKUP(Expenses[[#This Row],[Location]],Locations[[Location]:[BU]],5,0)</f>
        <v>Distribution</v>
      </c>
      <c r="G1055" t="str">
        <f>VLOOKUP(Expenses[[#This Row],[Department]],Departments[[Department]:[Code]],2,0)</f>
        <v>RTL</v>
      </c>
      <c r="H1055" t="str">
        <f>VLOOKUP(Expenses[[#This Row],[Location]],Locations[[Location]:[BU]],3,0)</f>
        <v>G. Cairo</v>
      </c>
      <c r="I1055" t="str">
        <f>VLOOKUP(Expenses[[#This Row],[Location]],Locations[[Location]:[BU]],2,0)</f>
        <v>Giza</v>
      </c>
    </row>
    <row r="1056" spans="1:9" x14ac:dyDescent="0.25">
      <c r="A1056" s="10">
        <v>42491</v>
      </c>
      <c r="B1056" t="s">
        <v>1087</v>
      </c>
      <c r="C1056" t="s">
        <v>1070</v>
      </c>
      <c r="D1056" t="s">
        <v>1020</v>
      </c>
      <c r="E1056" s="17">
        <v>2214.4</v>
      </c>
      <c r="F1056" t="str">
        <f>VLOOKUP(Expenses[[#This Row],[Location]],Locations[[Location]:[BU]],5,0)</f>
        <v>Retail 03</v>
      </c>
      <c r="G1056" t="str">
        <f>VLOOKUP(Expenses[[#This Row],[Department]],Departments[[Department]:[Code]],2,0)</f>
        <v>RTL</v>
      </c>
      <c r="H1056" t="str">
        <f>VLOOKUP(Expenses[[#This Row],[Location]],Locations[[Location]:[BU]],3,0)</f>
        <v>Alex</v>
      </c>
      <c r="I1056" t="str">
        <f>VLOOKUP(Expenses[[#This Row],[Location]],Locations[[Location]:[BU]],2,0)</f>
        <v>Marasa Matrouh</v>
      </c>
    </row>
    <row r="1057" spans="1:9" x14ac:dyDescent="0.25">
      <c r="A1057" s="10">
        <v>42491</v>
      </c>
      <c r="B1057" t="s">
        <v>1087</v>
      </c>
      <c r="C1057" t="s">
        <v>1047</v>
      </c>
      <c r="D1057" t="s">
        <v>1020</v>
      </c>
      <c r="E1057" s="17">
        <v>1105.4000000000001</v>
      </c>
      <c r="F1057" t="str">
        <f>VLOOKUP(Expenses[[#This Row],[Location]],Locations[[Location]:[BU]],5,0)</f>
        <v>Retail 03</v>
      </c>
      <c r="G1057" t="str">
        <f>VLOOKUP(Expenses[[#This Row],[Department]],Departments[[Department]:[Code]],2,0)</f>
        <v>RTL</v>
      </c>
      <c r="H1057" t="str">
        <f>VLOOKUP(Expenses[[#This Row],[Location]],Locations[[Location]:[BU]],3,0)</f>
        <v>G. Cairo</v>
      </c>
      <c r="I1057" t="str">
        <f>VLOOKUP(Expenses[[#This Row],[Location]],Locations[[Location]:[BU]],2,0)</f>
        <v>Giza</v>
      </c>
    </row>
    <row r="1058" spans="1:9" x14ac:dyDescent="0.25">
      <c r="A1058" s="10">
        <v>42491</v>
      </c>
      <c r="B1058" t="s">
        <v>1087</v>
      </c>
      <c r="C1058" t="s">
        <v>1058</v>
      </c>
      <c r="D1058" t="s">
        <v>1020</v>
      </c>
      <c r="E1058" s="17">
        <v>1922</v>
      </c>
      <c r="F1058" t="str">
        <f>VLOOKUP(Expenses[[#This Row],[Location]],Locations[[Location]:[BU]],5,0)</f>
        <v>Retail 03</v>
      </c>
      <c r="G1058" t="str">
        <f>VLOOKUP(Expenses[[#This Row],[Department]],Departments[[Department]:[Code]],2,0)</f>
        <v>RTL</v>
      </c>
      <c r="H1058" t="str">
        <f>VLOOKUP(Expenses[[#This Row],[Location]],Locations[[Location]:[BU]],3,0)</f>
        <v>G. Cairo</v>
      </c>
      <c r="I1058" t="str">
        <f>VLOOKUP(Expenses[[#This Row],[Location]],Locations[[Location]:[BU]],2,0)</f>
        <v>Cairo</v>
      </c>
    </row>
    <row r="1059" spans="1:9" x14ac:dyDescent="0.25">
      <c r="A1059" s="10">
        <v>42491</v>
      </c>
      <c r="B1059" t="s">
        <v>1087</v>
      </c>
      <c r="C1059" t="s">
        <v>1072</v>
      </c>
      <c r="D1059" t="s">
        <v>1020</v>
      </c>
      <c r="E1059" s="17">
        <v>2466.2000000000003</v>
      </c>
      <c r="F1059" t="str">
        <f>VLOOKUP(Expenses[[#This Row],[Location]],Locations[[Location]:[BU]],5,0)</f>
        <v>Retail 03</v>
      </c>
      <c r="G1059" t="str">
        <f>VLOOKUP(Expenses[[#This Row],[Department]],Departments[[Department]:[Code]],2,0)</f>
        <v>RTL</v>
      </c>
      <c r="H1059" t="str">
        <f>VLOOKUP(Expenses[[#This Row],[Location]],Locations[[Location]:[BU]],3,0)</f>
        <v>Alex</v>
      </c>
      <c r="I1059" t="str">
        <f>VLOOKUP(Expenses[[#This Row],[Location]],Locations[[Location]:[BU]],2,0)</f>
        <v>Alex</v>
      </c>
    </row>
    <row r="1060" spans="1:9" x14ac:dyDescent="0.25">
      <c r="A1060" s="10">
        <v>42491</v>
      </c>
      <c r="B1060" t="s">
        <v>1087</v>
      </c>
      <c r="C1060" t="s">
        <v>1071</v>
      </c>
      <c r="D1060" t="s">
        <v>1020</v>
      </c>
      <c r="E1060" s="17">
        <v>1129</v>
      </c>
      <c r="F1060" t="str">
        <f>VLOOKUP(Expenses[[#This Row],[Location]],Locations[[Location]:[BU]],5,0)</f>
        <v>Retail 03</v>
      </c>
      <c r="G1060" t="str">
        <f>VLOOKUP(Expenses[[#This Row],[Department]],Departments[[Department]:[Code]],2,0)</f>
        <v>RTL</v>
      </c>
      <c r="H1060" t="str">
        <f>VLOOKUP(Expenses[[#This Row],[Location]],Locations[[Location]:[BU]],3,0)</f>
        <v>G. Cairo</v>
      </c>
      <c r="I1060" t="str">
        <f>VLOOKUP(Expenses[[#This Row],[Location]],Locations[[Location]:[BU]],2,0)</f>
        <v>Giza</v>
      </c>
    </row>
    <row r="1061" spans="1:9" x14ac:dyDescent="0.25">
      <c r="A1061" s="10">
        <v>42491</v>
      </c>
      <c r="B1061" t="s">
        <v>1087</v>
      </c>
      <c r="C1061" t="s">
        <v>1065</v>
      </c>
      <c r="D1061" t="s">
        <v>1020</v>
      </c>
      <c r="E1061" s="17">
        <v>1009</v>
      </c>
      <c r="F1061" t="str">
        <f>VLOOKUP(Expenses[[#This Row],[Location]],Locations[[Location]:[BU]],5,0)</f>
        <v>Distribution</v>
      </c>
      <c r="G1061" t="str">
        <f>VLOOKUP(Expenses[[#This Row],[Department]],Departments[[Department]:[Code]],2,0)</f>
        <v>RTL</v>
      </c>
      <c r="H1061" t="str">
        <f>VLOOKUP(Expenses[[#This Row],[Location]],Locations[[Location]:[BU]],3,0)</f>
        <v>Delta</v>
      </c>
      <c r="I1061" t="str">
        <f>VLOOKUP(Expenses[[#This Row],[Location]],Locations[[Location]:[BU]],2,0)</f>
        <v>Gharbia</v>
      </c>
    </row>
    <row r="1062" spans="1:9" x14ac:dyDescent="0.25">
      <c r="A1062" s="10">
        <v>42491</v>
      </c>
      <c r="B1062" t="s">
        <v>1086</v>
      </c>
      <c r="C1062" t="s">
        <v>1014</v>
      </c>
      <c r="D1062" t="s">
        <v>1017</v>
      </c>
      <c r="E1062" s="17">
        <v>7247</v>
      </c>
      <c r="F1062" t="str">
        <f>VLOOKUP(Expenses[[#This Row],[Location]],Locations[[Location]:[BU]],5,0)</f>
        <v>HQ</v>
      </c>
      <c r="G1062" t="str">
        <f>VLOOKUP(Expenses[[#This Row],[Department]],Departments[[Department]:[Code]],2,0)</f>
        <v>ACC</v>
      </c>
      <c r="H1062" t="str">
        <f>VLOOKUP(Expenses[[#This Row],[Location]],Locations[[Location]:[BU]],3,0)</f>
        <v>G. Cairo</v>
      </c>
      <c r="I1062" t="str">
        <f>VLOOKUP(Expenses[[#This Row],[Location]],Locations[[Location]:[BU]],2,0)</f>
        <v>Cairo</v>
      </c>
    </row>
    <row r="1063" spans="1:9" x14ac:dyDescent="0.25">
      <c r="A1063" s="10">
        <v>42491</v>
      </c>
      <c r="B1063" t="s">
        <v>1089</v>
      </c>
      <c r="C1063" t="s">
        <v>1014</v>
      </c>
      <c r="D1063" t="s">
        <v>1017</v>
      </c>
      <c r="E1063" s="17">
        <v>1250</v>
      </c>
      <c r="F1063" t="str">
        <f>VLOOKUP(Expenses[[#This Row],[Location]],Locations[[Location]:[BU]],5,0)</f>
        <v>HQ</v>
      </c>
      <c r="G1063" t="str">
        <f>VLOOKUP(Expenses[[#This Row],[Department]],Departments[[Department]:[Code]],2,0)</f>
        <v>ACC</v>
      </c>
      <c r="H1063" t="str">
        <f>VLOOKUP(Expenses[[#This Row],[Location]],Locations[[Location]:[BU]],3,0)</f>
        <v>G. Cairo</v>
      </c>
      <c r="I1063" t="str">
        <f>VLOOKUP(Expenses[[#This Row],[Location]],Locations[[Location]:[BU]],2,0)</f>
        <v>Cairo</v>
      </c>
    </row>
    <row r="1064" spans="1:9" x14ac:dyDescent="0.25">
      <c r="A1064" s="10">
        <v>42491</v>
      </c>
      <c r="B1064" t="s">
        <v>1087</v>
      </c>
      <c r="C1064" t="s">
        <v>1014</v>
      </c>
      <c r="D1064" t="s">
        <v>1017</v>
      </c>
      <c r="E1064" s="17">
        <v>1292</v>
      </c>
      <c r="F1064" t="str">
        <f>VLOOKUP(Expenses[[#This Row],[Location]],Locations[[Location]:[BU]],5,0)</f>
        <v>HQ</v>
      </c>
      <c r="G1064" t="str">
        <f>VLOOKUP(Expenses[[#This Row],[Department]],Departments[[Department]:[Code]],2,0)</f>
        <v>ACC</v>
      </c>
      <c r="H1064" t="str">
        <f>VLOOKUP(Expenses[[#This Row],[Location]],Locations[[Location]:[BU]],3,0)</f>
        <v>G. Cairo</v>
      </c>
      <c r="I1064" t="str">
        <f>VLOOKUP(Expenses[[#This Row],[Location]],Locations[[Location]:[BU]],2,0)</f>
        <v>Cairo</v>
      </c>
    </row>
    <row r="1065" spans="1:9" x14ac:dyDescent="0.25">
      <c r="A1065" s="10">
        <v>42491</v>
      </c>
      <c r="B1065" t="s">
        <v>1086</v>
      </c>
      <c r="C1065" t="s">
        <v>1014</v>
      </c>
      <c r="D1065" t="s">
        <v>1033</v>
      </c>
      <c r="E1065" s="17">
        <v>7121</v>
      </c>
      <c r="F1065" t="str">
        <f>VLOOKUP(Expenses[[#This Row],[Location]],Locations[[Location]:[BU]],5,0)</f>
        <v>HQ</v>
      </c>
      <c r="G1065" t="str">
        <f>VLOOKUP(Expenses[[#This Row],[Department]],Departments[[Department]:[Code]],2,0)</f>
        <v>HRM</v>
      </c>
      <c r="H1065" t="str">
        <f>VLOOKUP(Expenses[[#This Row],[Location]],Locations[[Location]:[BU]],3,0)</f>
        <v>G. Cairo</v>
      </c>
      <c r="I1065" t="str">
        <f>VLOOKUP(Expenses[[#This Row],[Location]],Locations[[Location]:[BU]],2,0)</f>
        <v>Cairo</v>
      </c>
    </row>
    <row r="1066" spans="1:9" x14ac:dyDescent="0.25">
      <c r="A1066" s="10">
        <v>42491</v>
      </c>
      <c r="B1066" t="s">
        <v>1089</v>
      </c>
      <c r="C1066" t="s">
        <v>1014</v>
      </c>
      <c r="D1066" t="s">
        <v>1033</v>
      </c>
      <c r="E1066" s="17">
        <v>1250</v>
      </c>
      <c r="F1066" t="str">
        <f>VLOOKUP(Expenses[[#This Row],[Location]],Locations[[Location]:[BU]],5,0)</f>
        <v>HQ</v>
      </c>
      <c r="G1066" t="str">
        <f>VLOOKUP(Expenses[[#This Row],[Department]],Departments[[Department]:[Code]],2,0)</f>
        <v>HRM</v>
      </c>
      <c r="H1066" t="str">
        <f>VLOOKUP(Expenses[[#This Row],[Location]],Locations[[Location]:[BU]],3,0)</f>
        <v>G. Cairo</v>
      </c>
      <c r="I1066" t="str">
        <f>VLOOKUP(Expenses[[#This Row],[Location]],Locations[[Location]:[BU]],2,0)</f>
        <v>Cairo</v>
      </c>
    </row>
    <row r="1067" spans="1:9" x14ac:dyDescent="0.25">
      <c r="A1067" s="10">
        <v>42491</v>
      </c>
      <c r="B1067" t="s">
        <v>1087</v>
      </c>
      <c r="C1067" t="s">
        <v>1014</v>
      </c>
      <c r="D1067" t="s">
        <v>1033</v>
      </c>
      <c r="E1067" s="17">
        <v>1331</v>
      </c>
      <c r="F1067" t="str">
        <f>VLOOKUP(Expenses[[#This Row],[Location]],Locations[[Location]:[BU]],5,0)</f>
        <v>HQ</v>
      </c>
      <c r="G1067" t="str">
        <f>VLOOKUP(Expenses[[#This Row],[Department]],Departments[[Department]:[Code]],2,0)</f>
        <v>HRM</v>
      </c>
      <c r="H1067" t="str">
        <f>VLOOKUP(Expenses[[#This Row],[Location]],Locations[[Location]:[BU]],3,0)</f>
        <v>G. Cairo</v>
      </c>
      <c r="I1067" t="str">
        <f>VLOOKUP(Expenses[[#This Row],[Location]],Locations[[Location]:[BU]],2,0)</f>
        <v>Cairo</v>
      </c>
    </row>
    <row r="1068" spans="1:9" x14ac:dyDescent="0.25">
      <c r="A1068" s="10">
        <v>42491</v>
      </c>
      <c r="B1068" t="s">
        <v>1086</v>
      </c>
      <c r="C1068" t="s">
        <v>1014</v>
      </c>
      <c r="D1068" t="s">
        <v>1020</v>
      </c>
      <c r="E1068" s="17">
        <v>9377</v>
      </c>
      <c r="F1068" t="str">
        <f>VLOOKUP(Expenses[[#This Row],[Location]],Locations[[Location]:[BU]],5,0)</f>
        <v>HQ</v>
      </c>
      <c r="G1068" t="str">
        <f>VLOOKUP(Expenses[[#This Row],[Department]],Departments[[Department]:[Code]],2,0)</f>
        <v>RTL</v>
      </c>
      <c r="H1068" t="str">
        <f>VLOOKUP(Expenses[[#This Row],[Location]],Locations[[Location]:[BU]],3,0)</f>
        <v>G. Cairo</v>
      </c>
      <c r="I1068" t="str">
        <f>VLOOKUP(Expenses[[#This Row],[Location]],Locations[[Location]:[BU]],2,0)</f>
        <v>Cairo</v>
      </c>
    </row>
    <row r="1069" spans="1:9" x14ac:dyDescent="0.25">
      <c r="A1069" s="10">
        <v>42491</v>
      </c>
      <c r="B1069" t="s">
        <v>1089</v>
      </c>
      <c r="C1069" t="s">
        <v>1014</v>
      </c>
      <c r="D1069" t="s">
        <v>1020</v>
      </c>
      <c r="E1069" s="17">
        <v>1250</v>
      </c>
      <c r="F1069" t="str">
        <f>VLOOKUP(Expenses[[#This Row],[Location]],Locations[[Location]:[BU]],5,0)</f>
        <v>HQ</v>
      </c>
      <c r="G1069" t="str">
        <f>VLOOKUP(Expenses[[#This Row],[Department]],Departments[[Department]:[Code]],2,0)</f>
        <v>RTL</v>
      </c>
      <c r="H1069" t="str">
        <f>VLOOKUP(Expenses[[#This Row],[Location]],Locations[[Location]:[BU]],3,0)</f>
        <v>G. Cairo</v>
      </c>
      <c r="I1069" t="str">
        <f>VLOOKUP(Expenses[[#This Row],[Location]],Locations[[Location]:[BU]],2,0)</f>
        <v>Cairo</v>
      </c>
    </row>
    <row r="1070" spans="1:9" x14ac:dyDescent="0.25">
      <c r="A1070" s="10">
        <v>42491</v>
      </c>
      <c r="B1070" t="s">
        <v>1088</v>
      </c>
      <c r="C1070" t="s">
        <v>1014</v>
      </c>
      <c r="D1070" t="s">
        <v>1020</v>
      </c>
      <c r="E1070" s="17">
        <v>812</v>
      </c>
      <c r="F1070" t="str">
        <f>VLOOKUP(Expenses[[#This Row],[Location]],Locations[[Location]:[BU]],5,0)</f>
        <v>HQ</v>
      </c>
      <c r="G1070" t="str">
        <f>VLOOKUP(Expenses[[#This Row],[Department]],Departments[[Department]:[Code]],2,0)</f>
        <v>RTL</v>
      </c>
      <c r="H1070" t="str">
        <f>VLOOKUP(Expenses[[#This Row],[Location]],Locations[[Location]:[BU]],3,0)</f>
        <v>G. Cairo</v>
      </c>
      <c r="I1070" t="str">
        <f>VLOOKUP(Expenses[[#This Row],[Location]],Locations[[Location]:[BU]],2,0)</f>
        <v>Cairo</v>
      </c>
    </row>
    <row r="1071" spans="1:9" x14ac:dyDescent="0.25">
      <c r="A1071" s="10">
        <v>42491</v>
      </c>
      <c r="B1071" t="s">
        <v>1087</v>
      </c>
      <c r="C1071" t="s">
        <v>1014</v>
      </c>
      <c r="D1071" t="s">
        <v>1020</v>
      </c>
      <c r="E1071" s="17">
        <v>1415</v>
      </c>
      <c r="F1071" t="str">
        <f>VLOOKUP(Expenses[[#This Row],[Location]],Locations[[Location]:[BU]],5,0)</f>
        <v>HQ</v>
      </c>
      <c r="G1071" t="str">
        <f>VLOOKUP(Expenses[[#This Row],[Department]],Departments[[Department]:[Code]],2,0)</f>
        <v>RTL</v>
      </c>
      <c r="H1071" t="str">
        <f>VLOOKUP(Expenses[[#This Row],[Location]],Locations[[Location]:[BU]],3,0)</f>
        <v>G. Cairo</v>
      </c>
      <c r="I1071" t="str">
        <f>VLOOKUP(Expenses[[#This Row],[Location]],Locations[[Location]:[BU]],2,0)</f>
        <v>Cairo</v>
      </c>
    </row>
    <row r="1072" spans="1:9" x14ac:dyDescent="0.25">
      <c r="A1072" s="10">
        <v>42491</v>
      </c>
      <c r="B1072" t="s">
        <v>1086</v>
      </c>
      <c r="C1072" t="s">
        <v>1014</v>
      </c>
      <c r="D1072" t="s">
        <v>1025</v>
      </c>
      <c r="E1072" s="17">
        <v>9594</v>
      </c>
      <c r="F1072" t="str">
        <f>VLOOKUP(Expenses[[#This Row],[Location]],Locations[[Location]:[BU]],5,0)</f>
        <v>HQ</v>
      </c>
      <c r="G1072" t="str">
        <f>VLOOKUP(Expenses[[#This Row],[Department]],Departments[[Department]:[Code]],2,0)</f>
        <v>SLS</v>
      </c>
      <c r="H1072" t="str">
        <f>VLOOKUP(Expenses[[#This Row],[Location]],Locations[[Location]:[BU]],3,0)</f>
        <v>G. Cairo</v>
      </c>
      <c r="I1072" t="str">
        <f>VLOOKUP(Expenses[[#This Row],[Location]],Locations[[Location]:[BU]],2,0)</f>
        <v>Cairo</v>
      </c>
    </row>
    <row r="1073" spans="1:9" x14ac:dyDescent="0.25">
      <c r="A1073" s="10">
        <v>42491</v>
      </c>
      <c r="B1073" t="s">
        <v>1089</v>
      </c>
      <c r="C1073" t="s">
        <v>1014</v>
      </c>
      <c r="D1073" t="s">
        <v>1025</v>
      </c>
      <c r="E1073" s="17">
        <v>1250</v>
      </c>
      <c r="F1073" t="str">
        <f>VLOOKUP(Expenses[[#This Row],[Location]],Locations[[Location]:[BU]],5,0)</f>
        <v>HQ</v>
      </c>
      <c r="G1073" t="str">
        <f>VLOOKUP(Expenses[[#This Row],[Department]],Departments[[Department]:[Code]],2,0)</f>
        <v>SLS</v>
      </c>
      <c r="H1073" t="str">
        <f>VLOOKUP(Expenses[[#This Row],[Location]],Locations[[Location]:[BU]],3,0)</f>
        <v>G. Cairo</v>
      </c>
      <c r="I1073" t="str">
        <f>VLOOKUP(Expenses[[#This Row],[Location]],Locations[[Location]:[BU]],2,0)</f>
        <v>Cairo</v>
      </c>
    </row>
    <row r="1074" spans="1:9" x14ac:dyDescent="0.25">
      <c r="A1074" s="10">
        <v>42491</v>
      </c>
      <c r="B1074" t="s">
        <v>1087</v>
      </c>
      <c r="C1074" t="s">
        <v>1014</v>
      </c>
      <c r="D1074" t="s">
        <v>1025</v>
      </c>
      <c r="E1074" s="17">
        <v>1370.4</v>
      </c>
      <c r="F1074" t="str">
        <f>VLOOKUP(Expenses[[#This Row],[Location]],Locations[[Location]:[BU]],5,0)</f>
        <v>HQ</v>
      </c>
      <c r="G1074" t="str">
        <f>VLOOKUP(Expenses[[#This Row],[Department]],Departments[[Department]:[Code]],2,0)</f>
        <v>SLS</v>
      </c>
      <c r="H1074" t="str">
        <f>VLOOKUP(Expenses[[#This Row],[Location]],Locations[[Location]:[BU]],3,0)</f>
        <v>G. Cairo</v>
      </c>
      <c r="I1074" t="str">
        <f>VLOOKUP(Expenses[[#This Row],[Location]],Locations[[Location]:[BU]],2,0)</f>
        <v>Cairo</v>
      </c>
    </row>
    <row r="1075" spans="1:9" x14ac:dyDescent="0.25">
      <c r="A1075" s="10">
        <v>42491</v>
      </c>
      <c r="B1075" t="s">
        <v>1086</v>
      </c>
      <c r="C1075" t="s">
        <v>1014</v>
      </c>
      <c r="D1075" t="s">
        <v>1022</v>
      </c>
      <c r="E1075" s="17">
        <v>7176</v>
      </c>
      <c r="F1075" t="str">
        <f>VLOOKUP(Expenses[[#This Row],[Location]],Locations[[Location]:[BU]],5,0)</f>
        <v>HQ</v>
      </c>
      <c r="G1075" t="str">
        <f>VLOOKUP(Expenses[[#This Row],[Department]],Departments[[Department]:[Code]],2,0)</f>
        <v>LGL</v>
      </c>
      <c r="H1075" t="str">
        <f>VLOOKUP(Expenses[[#This Row],[Location]],Locations[[Location]:[BU]],3,0)</f>
        <v>G. Cairo</v>
      </c>
      <c r="I1075" t="str">
        <f>VLOOKUP(Expenses[[#This Row],[Location]],Locations[[Location]:[BU]],2,0)</f>
        <v>Cairo</v>
      </c>
    </row>
    <row r="1076" spans="1:9" x14ac:dyDescent="0.25">
      <c r="A1076" s="10">
        <v>42491</v>
      </c>
      <c r="B1076" t="s">
        <v>1089</v>
      </c>
      <c r="C1076" t="s">
        <v>1014</v>
      </c>
      <c r="D1076" t="s">
        <v>1022</v>
      </c>
      <c r="E1076" s="17">
        <v>1250</v>
      </c>
      <c r="F1076" t="str">
        <f>VLOOKUP(Expenses[[#This Row],[Location]],Locations[[Location]:[BU]],5,0)</f>
        <v>HQ</v>
      </c>
      <c r="G1076" t="str">
        <f>VLOOKUP(Expenses[[#This Row],[Department]],Departments[[Department]:[Code]],2,0)</f>
        <v>LGL</v>
      </c>
      <c r="H1076" t="str">
        <f>VLOOKUP(Expenses[[#This Row],[Location]],Locations[[Location]:[BU]],3,0)</f>
        <v>G. Cairo</v>
      </c>
      <c r="I1076" t="str">
        <f>VLOOKUP(Expenses[[#This Row],[Location]],Locations[[Location]:[BU]],2,0)</f>
        <v>Cairo</v>
      </c>
    </row>
    <row r="1077" spans="1:9" x14ac:dyDescent="0.25">
      <c r="A1077" s="10">
        <v>42491</v>
      </c>
      <c r="B1077" t="s">
        <v>1087</v>
      </c>
      <c r="C1077" t="s">
        <v>1014</v>
      </c>
      <c r="D1077" t="s">
        <v>1022</v>
      </c>
      <c r="E1077" s="17">
        <v>831</v>
      </c>
      <c r="F1077" t="str">
        <f>VLOOKUP(Expenses[[#This Row],[Location]],Locations[[Location]:[BU]],5,0)</f>
        <v>HQ</v>
      </c>
      <c r="G1077" t="str">
        <f>VLOOKUP(Expenses[[#This Row],[Department]],Departments[[Department]:[Code]],2,0)</f>
        <v>LGL</v>
      </c>
      <c r="H1077" t="str">
        <f>VLOOKUP(Expenses[[#This Row],[Location]],Locations[[Location]:[BU]],3,0)</f>
        <v>G. Cairo</v>
      </c>
      <c r="I1077" t="str">
        <f>VLOOKUP(Expenses[[#This Row],[Location]],Locations[[Location]:[BU]],2,0)</f>
        <v>Cairo</v>
      </c>
    </row>
    <row r="1078" spans="1:9" x14ac:dyDescent="0.25">
      <c r="A1078" s="10">
        <v>42491</v>
      </c>
      <c r="B1078" t="s">
        <v>1086</v>
      </c>
      <c r="C1078" t="s">
        <v>1014</v>
      </c>
      <c r="D1078" t="s">
        <v>1032</v>
      </c>
      <c r="E1078" s="17">
        <v>5190</v>
      </c>
      <c r="F1078" t="str">
        <f>VLOOKUP(Expenses[[#This Row],[Location]],Locations[[Location]:[BU]],5,0)</f>
        <v>HQ</v>
      </c>
      <c r="G1078" t="str">
        <f>VLOOKUP(Expenses[[#This Row],[Department]],Departments[[Department]:[Code]],2,0)</f>
        <v>ADM</v>
      </c>
      <c r="H1078" t="str">
        <f>VLOOKUP(Expenses[[#This Row],[Location]],Locations[[Location]:[BU]],3,0)</f>
        <v>G. Cairo</v>
      </c>
      <c r="I1078" t="str">
        <f>VLOOKUP(Expenses[[#This Row],[Location]],Locations[[Location]:[BU]],2,0)</f>
        <v>Cairo</v>
      </c>
    </row>
    <row r="1079" spans="1:9" x14ac:dyDescent="0.25">
      <c r="A1079" s="10">
        <v>42491</v>
      </c>
      <c r="B1079" t="s">
        <v>1089</v>
      </c>
      <c r="C1079" t="s">
        <v>1014</v>
      </c>
      <c r="D1079" t="s">
        <v>1032</v>
      </c>
      <c r="E1079" s="17">
        <v>1250</v>
      </c>
      <c r="F1079" t="str">
        <f>VLOOKUP(Expenses[[#This Row],[Location]],Locations[[Location]:[BU]],5,0)</f>
        <v>HQ</v>
      </c>
      <c r="G1079" t="str">
        <f>VLOOKUP(Expenses[[#This Row],[Department]],Departments[[Department]:[Code]],2,0)</f>
        <v>ADM</v>
      </c>
      <c r="H1079" t="str">
        <f>VLOOKUP(Expenses[[#This Row],[Location]],Locations[[Location]:[BU]],3,0)</f>
        <v>G. Cairo</v>
      </c>
      <c r="I1079" t="str">
        <f>VLOOKUP(Expenses[[#This Row],[Location]],Locations[[Location]:[BU]],2,0)</f>
        <v>Cairo</v>
      </c>
    </row>
    <row r="1080" spans="1:9" x14ac:dyDescent="0.25">
      <c r="A1080" s="10">
        <v>42491</v>
      </c>
      <c r="B1080" t="s">
        <v>1087</v>
      </c>
      <c r="C1080" t="s">
        <v>1014</v>
      </c>
      <c r="D1080" t="s">
        <v>1032</v>
      </c>
      <c r="E1080" s="17">
        <v>1292.2</v>
      </c>
      <c r="F1080" t="str">
        <f>VLOOKUP(Expenses[[#This Row],[Location]],Locations[[Location]:[BU]],5,0)</f>
        <v>HQ</v>
      </c>
      <c r="G1080" t="str">
        <f>VLOOKUP(Expenses[[#This Row],[Department]],Departments[[Department]:[Code]],2,0)</f>
        <v>ADM</v>
      </c>
      <c r="H1080" t="str">
        <f>VLOOKUP(Expenses[[#This Row],[Location]],Locations[[Location]:[BU]],3,0)</f>
        <v>G. Cairo</v>
      </c>
      <c r="I1080" t="str">
        <f>VLOOKUP(Expenses[[#This Row],[Location]],Locations[[Location]:[BU]],2,0)</f>
        <v>Cairo</v>
      </c>
    </row>
    <row r="1081" spans="1:9" x14ac:dyDescent="0.25">
      <c r="A1081" s="10">
        <v>42491</v>
      </c>
      <c r="B1081" t="s">
        <v>1086</v>
      </c>
      <c r="C1081" t="s">
        <v>1014</v>
      </c>
      <c r="D1081" t="s">
        <v>1027</v>
      </c>
      <c r="E1081" s="17">
        <v>5863</v>
      </c>
      <c r="F1081" t="str">
        <f>VLOOKUP(Expenses[[#This Row],[Location]],Locations[[Location]:[BU]],5,0)</f>
        <v>HQ</v>
      </c>
      <c r="G1081" t="str">
        <f>VLOOKUP(Expenses[[#This Row],[Department]],Departments[[Department]:[Code]],2,0)</f>
        <v>LOG</v>
      </c>
      <c r="H1081" t="str">
        <f>VLOOKUP(Expenses[[#This Row],[Location]],Locations[[Location]:[BU]],3,0)</f>
        <v>G. Cairo</v>
      </c>
      <c r="I1081" t="str">
        <f>VLOOKUP(Expenses[[#This Row],[Location]],Locations[[Location]:[BU]],2,0)</f>
        <v>Cairo</v>
      </c>
    </row>
    <row r="1082" spans="1:9" x14ac:dyDescent="0.25">
      <c r="A1082" s="10">
        <v>42491</v>
      </c>
      <c r="B1082" t="s">
        <v>1089</v>
      </c>
      <c r="C1082" t="s">
        <v>1014</v>
      </c>
      <c r="D1082" t="s">
        <v>1027</v>
      </c>
      <c r="E1082" s="17">
        <v>1250</v>
      </c>
      <c r="F1082" t="str">
        <f>VLOOKUP(Expenses[[#This Row],[Location]],Locations[[Location]:[BU]],5,0)</f>
        <v>HQ</v>
      </c>
      <c r="G1082" t="str">
        <f>VLOOKUP(Expenses[[#This Row],[Department]],Departments[[Department]:[Code]],2,0)</f>
        <v>LOG</v>
      </c>
      <c r="H1082" t="str">
        <f>VLOOKUP(Expenses[[#This Row],[Location]],Locations[[Location]:[BU]],3,0)</f>
        <v>G. Cairo</v>
      </c>
      <c r="I1082" t="str">
        <f>VLOOKUP(Expenses[[#This Row],[Location]],Locations[[Location]:[BU]],2,0)</f>
        <v>Cairo</v>
      </c>
    </row>
    <row r="1083" spans="1:9" x14ac:dyDescent="0.25">
      <c r="A1083" s="10">
        <v>42491</v>
      </c>
      <c r="B1083" t="s">
        <v>1087</v>
      </c>
      <c r="C1083" t="s">
        <v>1014</v>
      </c>
      <c r="D1083" t="s">
        <v>1027</v>
      </c>
      <c r="E1083" s="17">
        <v>946.80000000000007</v>
      </c>
      <c r="F1083" t="str">
        <f>VLOOKUP(Expenses[[#This Row],[Location]],Locations[[Location]:[BU]],5,0)</f>
        <v>HQ</v>
      </c>
      <c r="G1083" t="str">
        <f>VLOOKUP(Expenses[[#This Row],[Department]],Departments[[Department]:[Code]],2,0)</f>
        <v>LOG</v>
      </c>
      <c r="H1083" t="str">
        <f>VLOOKUP(Expenses[[#This Row],[Location]],Locations[[Location]:[BU]],3,0)</f>
        <v>G. Cairo</v>
      </c>
      <c r="I1083" t="str">
        <f>VLOOKUP(Expenses[[#This Row],[Location]],Locations[[Location]:[BU]],2,0)</f>
        <v>Cairo</v>
      </c>
    </row>
    <row r="1084" spans="1:9" x14ac:dyDescent="0.25">
      <c r="A1084" s="10">
        <v>42491</v>
      </c>
      <c r="B1084" t="s">
        <v>1086</v>
      </c>
      <c r="C1084" t="s">
        <v>1014</v>
      </c>
      <c r="D1084" t="s">
        <v>1028</v>
      </c>
      <c r="E1084" s="17">
        <v>15842</v>
      </c>
      <c r="F1084" t="str">
        <f>VLOOKUP(Expenses[[#This Row],[Location]],Locations[[Location]:[BU]],5,0)</f>
        <v>HQ</v>
      </c>
      <c r="G1084" t="str">
        <f>VLOOKUP(Expenses[[#This Row],[Department]],Departments[[Department]:[Code]],2,0)</f>
        <v>BRD</v>
      </c>
      <c r="H1084" t="str">
        <f>VLOOKUP(Expenses[[#This Row],[Location]],Locations[[Location]:[BU]],3,0)</f>
        <v>G. Cairo</v>
      </c>
      <c r="I1084" t="str">
        <f>VLOOKUP(Expenses[[#This Row],[Location]],Locations[[Location]:[BU]],2,0)</f>
        <v>Cairo</v>
      </c>
    </row>
    <row r="1085" spans="1:9" x14ac:dyDescent="0.25">
      <c r="A1085" s="10">
        <v>42491</v>
      </c>
      <c r="B1085" t="s">
        <v>1089</v>
      </c>
      <c r="C1085" t="s">
        <v>1014</v>
      </c>
      <c r="D1085" t="s">
        <v>1028</v>
      </c>
      <c r="E1085" s="17">
        <v>1250</v>
      </c>
      <c r="F1085" t="str">
        <f>VLOOKUP(Expenses[[#This Row],[Location]],Locations[[Location]:[BU]],5,0)</f>
        <v>HQ</v>
      </c>
      <c r="G1085" t="str">
        <f>VLOOKUP(Expenses[[#This Row],[Department]],Departments[[Department]:[Code]],2,0)</f>
        <v>BRD</v>
      </c>
      <c r="H1085" t="str">
        <f>VLOOKUP(Expenses[[#This Row],[Location]],Locations[[Location]:[BU]],3,0)</f>
        <v>G. Cairo</v>
      </c>
      <c r="I1085" t="str">
        <f>VLOOKUP(Expenses[[#This Row],[Location]],Locations[[Location]:[BU]],2,0)</f>
        <v>Cairo</v>
      </c>
    </row>
    <row r="1086" spans="1:9" x14ac:dyDescent="0.25">
      <c r="A1086" s="10">
        <v>42491</v>
      </c>
      <c r="B1086" t="s">
        <v>1087</v>
      </c>
      <c r="C1086" t="s">
        <v>1014</v>
      </c>
      <c r="D1086" t="s">
        <v>1028</v>
      </c>
      <c r="E1086" s="17">
        <v>12950</v>
      </c>
      <c r="F1086" t="str">
        <f>VLOOKUP(Expenses[[#This Row],[Location]],Locations[[Location]:[BU]],5,0)</f>
        <v>HQ</v>
      </c>
      <c r="G1086" t="str">
        <f>VLOOKUP(Expenses[[#This Row],[Department]],Departments[[Department]:[Code]],2,0)</f>
        <v>BRD</v>
      </c>
      <c r="H1086" t="str">
        <f>VLOOKUP(Expenses[[#This Row],[Location]],Locations[[Location]:[BU]],3,0)</f>
        <v>G. Cairo</v>
      </c>
      <c r="I1086" t="str">
        <f>VLOOKUP(Expenses[[#This Row],[Location]],Locations[[Location]:[BU]],2,0)</f>
        <v>Cairo</v>
      </c>
    </row>
    <row r="1087" spans="1:9" x14ac:dyDescent="0.25">
      <c r="A1087" s="10">
        <v>42491</v>
      </c>
      <c r="B1087" t="s">
        <v>1086</v>
      </c>
      <c r="C1087" t="s">
        <v>1014</v>
      </c>
      <c r="D1087" t="s">
        <v>1030</v>
      </c>
      <c r="E1087" s="17">
        <v>6046</v>
      </c>
      <c r="F1087" t="str">
        <f>VLOOKUP(Expenses[[#This Row],[Location]],Locations[[Location]:[BU]],5,0)</f>
        <v>HQ</v>
      </c>
      <c r="G1087" t="str">
        <f>VLOOKUP(Expenses[[#This Row],[Department]],Departments[[Department]:[Code]],2,0)</f>
        <v>AFS</v>
      </c>
      <c r="H1087" t="str">
        <f>VLOOKUP(Expenses[[#This Row],[Location]],Locations[[Location]:[BU]],3,0)</f>
        <v>G. Cairo</v>
      </c>
      <c r="I1087" t="str">
        <f>VLOOKUP(Expenses[[#This Row],[Location]],Locations[[Location]:[BU]],2,0)</f>
        <v>Cairo</v>
      </c>
    </row>
    <row r="1088" spans="1:9" x14ac:dyDescent="0.25">
      <c r="A1088" s="10">
        <v>42491</v>
      </c>
      <c r="B1088" t="s">
        <v>1089</v>
      </c>
      <c r="C1088" t="s">
        <v>1014</v>
      </c>
      <c r="D1088" t="s">
        <v>1030</v>
      </c>
      <c r="E1088" s="17">
        <v>1250</v>
      </c>
      <c r="F1088" t="str">
        <f>VLOOKUP(Expenses[[#This Row],[Location]],Locations[[Location]:[BU]],5,0)</f>
        <v>HQ</v>
      </c>
      <c r="G1088" t="str">
        <f>VLOOKUP(Expenses[[#This Row],[Department]],Departments[[Department]:[Code]],2,0)</f>
        <v>AFS</v>
      </c>
      <c r="H1088" t="str">
        <f>VLOOKUP(Expenses[[#This Row],[Location]],Locations[[Location]:[BU]],3,0)</f>
        <v>G. Cairo</v>
      </c>
      <c r="I1088" t="str">
        <f>VLOOKUP(Expenses[[#This Row],[Location]],Locations[[Location]:[BU]],2,0)</f>
        <v>Cairo</v>
      </c>
    </row>
    <row r="1089" spans="1:9" x14ac:dyDescent="0.25">
      <c r="A1089" s="10">
        <v>42491</v>
      </c>
      <c r="B1089" t="s">
        <v>1087</v>
      </c>
      <c r="C1089" t="s">
        <v>1014</v>
      </c>
      <c r="D1089" t="s">
        <v>1030</v>
      </c>
      <c r="E1089" s="17">
        <v>1466.6000000000001</v>
      </c>
      <c r="F1089" t="str">
        <f>VLOOKUP(Expenses[[#This Row],[Location]],Locations[[Location]:[BU]],5,0)</f>
        <v>HQ</v>
      </c>
      <c r="G1089" t="str">
        <f>VLOOKUP(Expenses[[#This Row],[Department]],Departments[[Department]:[Code]],2,0)</f>
        <v>AFS</v>
      </c>
      <c r="H1089" t="str">
        <f>VLOOKUP(Expenses[[#This Row],[Location]],Locations[[Location]:[BU]],3,0)</f>
        <v>G. Cairo</v>
      </c>
      <c r="I1089" t="str">
        <f>VLOOKUP(Expenses[[#This Row],[Location]],Locations[[Location]:[BU]],2,0)</f>
        <v>Cairo</v>
      </c>
    </row>
    <row r="1090" spans="1:9" x14ac:dyDescent="0.25">
      <c r="A1090" s="10">
        <v>42491</v>
      </c>
      <c r="B1090" t="s">
        <v>1086</v>
      </c>
      <c r="C1090" t="s">
        <v>1014</v>
      </c>
      <c r="D1090" t="s">
        <v>1031</v>
      </c>
      <c r="E1090" s="17">
        <v>8000</v>
      </c>
      <c r="F1090" t="str">
        <f>VLOOKUP(Expenses[[#This Row],[Location]],Locations[[Location]:[BU]],5,0)</f>
        <v>HQ</v>
      </c>
      <c r="G1090" t="str">
        <f>VLOOKUP(Expenses[[#This Row],[Department]],Departments[[Department]:[Code]],2,0)</f>
        <v>ITC</v>
      </c>
      <c r="H1090" t="str">
        <f>VLOOKUP(Expenses[[#This Row],[Location]],Locations[[Location]:[BU]],3,0)</f>
        <v>G. Cairo</v>
      </c>
      <c r="I1090" t="str">
        <f>VLOOKUP(Expenses[[#This Row],[Location]],Locations[[Location]:[BU]],2,0)</f>
        <v>Cairo</v>
      </c>
    </row>
    <row r="1091" spans="1:9" x14ac:dyDescent="0.25">
      <c r="A1091" s="10">
        <v>42491</v>
      </c>
      <c r="B1091" t="s">
        <v>1089</v>
      </c>
      <c r="C1091" t="s">
        <v>1014</v>
      </c>
      <c r="D1091" t="s">
        <v>1031</v>
      </c>
      <c r="E1091" s="17">
        <v>1250</v>
      </c>
      <c r="F1091" t="str">
        <f>VLOOKUP(Expenses[[#This Row],[Location]],Locations[[Location]:[BU]],5,0)</f>
        <v>HQ</v>
      </c>
      <c r="G1091" t="str">
        <f>VLOOKUP(Expenses[[#This Row],[Department]],Departments[[Department]:[Code]],2,0)</f>
        <v>ITC</v>
      </c>
      <c r="H1091" t="str">
        <f>VLOOKUP(Expenses[[#This Row],[Location]],Locations[[Location]:[BU]],3,0)</f>
        <v>G. Cairo</v>
      </c>
      <c r="I1091" t="str">
        <f>VLOOKUP(Expenses[[#This Row],[Location]],Locations[[Location]:[BU]],2,0)</f>
        <v>Cairo</v>
      </c>
    </row>
    <row r="1092" spans="1:9" x14ac:dyDescent="0.25">
      <c r="A1092" s="10">
        <v>42491</v>
      </c>
      <c r="B1092" t="s">
        <v>1087</v>
      </c>
      <c r="C1092" t="s">
        <v>1014</v>
      </c>
      <c r="D1092" t="s">
        <v>1031</v>
      </c>
      <c r="E1092" s="17">
        <v>935.40000000000009</v>
      </c>
      <c r="F1092" t="str">
        <f>VLOOKUP(Expenses[[#This Row],[Location]],Locations[[Location]:[BU]],5,0)</f>
        <v>HQ</v>
      </c>
      <c r="G1092" t="str">
        <f>VLOOKUP(Expenses[[#This Row],[Department]],Departments[[Department]:[Code]],2,0)</f>
        <v>ITC</v>
      </c>
      <c r="H1092" t="str">
        <f>VLOOKUP(Expenses[[#This Row],[Location]],Locations[[Location]:[BU]],3,0)</f>
        <v>G. Cairo</v>
      </c>
      <c r="I1092" t="str">
        <f>VLOOKUP(Expenses[[#This Row],[Location]],Locations[[Location]:[BU]],2,0)</f>
        <v>Cairo</v>
      </c>
    </row>
    <row r="1093" spans="1:9" x14ac:dyDescent="0.25">
      <c r="A1093" s="10">
        <v>42491</v>
      </c>
      <c r="B1093" t="s">
        <v>1086</v>
      </c>
      <c r="C1093" t="s">
        <v>1083</v>
      </c>
      <c r="D1093" t="s">
        <v>1017</v>
      </c>
      <c r="E1093" s="17">
        <v>3657</v>
      </c>
      <c r="F1093" t="str">
        <f>VLOOKUP(Expenses[[#This Row],[Location]],Locations[[Location]:[BU]],5,0)</f>
        <v>Distribution</v>
      </c>
      <c r="G1093" t="str">
        <f>VLOOKUP(Expenses[[#This Row],[Department]],Departments[[Department]:[Code]],2,0)</f>
        <v>ACC</v>
      </c>
      <c r="H1093" t="str">
        <f>VLOOKUP(Expenses[[#This Row],[Location]],Locations[[Location]:[BU]],3,0)</f>
        <v>G. Cairo</v>
      </c>
      <c r="I1093" t="str">
        <f>VLOOKUP(Expenses[[#This Row],[Location]],Locations[[Location]:[BU]],2,0)</f>
        <v>Cairo</v>
      </c>
    </row>
    <row r="1094" spans="1:9" x14ac:dyDescent="0.25">
      <c r="A1094" s="10">
        <v>42491</v>
      </c>
      <c r="B1094" t="s">
        <v>1086</v>
      </c>
      <c r="C1094" t="s">
        <v>1083</v>
      </c>
      <c r="D1094" t="s">
        <v>1032</v>
      </c>
      <c r="E1094" s="17">
        <v>3288</v>
      </c>
      <c r="F1094" t="str">
        <f>VLOOKUP(Expenses[[#This Row],[Location]],Locations[[Location]:[BU]],5,0)</f>
        <v>Distribution</v>
      </c>
      <c r="G1094" t="str">
        <f>VLOOKUP(Expenses[[#This Row],[Department]],Departments[[Department]:[Code]],2,0)</f>
        <v>ADM</v>
      </c>
      <c r="H1094" t="str">
        <f>VLOOKUP(Expenses[[#This Row],[Location]],Locations[[Location]:[BU]],3,0)</f>
        <v>G. Cairo</v>
      </c>
      <c r="I1094" t="str">
        <f>VLOOKUP(Expenses[[#This Row],[Location]],Locations[[Location]:[BU]],2,0)</f>
        <v>Cairo</v>
      </c>
    </row>
    <row r="1095" spans="1:9" x14ac:dyDescent="0.25">
      <c r="A1095" s="10">
        <v>42491</v>
      </c>
      <c r="B1095" t="s">
        <v>1086</v>
      </c>
      <c r="C1095" t="s">
        <v>1077</v>
      </c>
      <c r="D1095" t="s">
        <v>1017</v>
      </c>
      <c r="E1095" s="17">
        <v>3878</v>
      </c>
      <c r="F1095" t="str">
        <f>VLOOKUP(Expenses[[#This Row],[Location]],Locations[[Location]:[BU]],5,0)</f>
        <v>Distribution</v>
      </c>
      <c r="G1095" t="str">
        <f>VLOOKUP(Expenses[[#This Row],[Department]],Departments[[Department]:[Code]],2,0)</f>
        <v>ACC</v>
      </c>
      <c r="H1095" t="str">
        <f>VLOOKUP(Expenses[[#This Row],[Location]],Locations[[Location]:[BU]],3,0)</f>
        <v>G. Cairo</v>
      </c>
      <c r="I1095" t="str">
        <f>VLOOKUP(Expenses[[#This Row],[Location]],Locations[[Location]:[BU]],2,0)</f>
        <v>Giza</v>
      </c>
    </row>
    <row r="1096" spans="1:9" x14ac:dyDescent="0.25">
      <c r="A1096" s="10">
        <v>42491</v>
      </c>
      <c r="B1096" t="s">
        <v>1086</v>
      </c>
      <c r="C1096" t="s">
        <v>1077</v>
      </c>
      <c r="D1096" t="s">
        <v>1032</v>
      </c>
      <c r="E1096" s="17">
        <v>2510</v>
      </c>
      <c r="F1096" t="str">
        <f>VLOOKUP(Expenses[[#This Row],[Location]],Locations[[Location]:[BU]],5,0)</f>
        <v>Distribution</v>
      </c>
      <c r="G1096" t="str">
        <f>VLOOKUP(Expenses[[#This Row],[Department]],Departments[[Department]:[Code]],2,0)</f>
        <v>ADM</v>
      </c>
      <c r="H1096" t="str">
        <f>VLOOKUP(Expenses[[#This Row],[Location]],Locations[[Location]:[BU]],3,0)</f>
        <v>G. Cairo</v>
      </c>
      <c r="I1096" t="str">
        <f>VLOOKUP(Expenses[[#This Row],[Location]],Locations[[Location]:[BU]],2,0)</f>
        <v>Giza</v>
      </c>
    </row>
    <row r="1097" spans="1:9" x14ac:dyDescent="0.25">
      <c r="A1097" s="10">
        <v>42491</v>
      </c>
      <c r="B1097" t="s">
        <v>1086</v>
      </c>
      <c r="C1097" t="s">
        <v>1069</v>
      </c>
      <c r="D1097" t="s">
        <v>1017</v>
      </c>
      <c r="E1097" s="17">
        <v>2596</v>
      </c>
      <c r="F1097" t="str">
        <f>VLOOKUP(Expenses[[#This Row],[Location]],Locations[[Location]:[BU]],5,0)</f>
        <v>Distribution</v>
      </c>
      <c r="G1097" t="str">
        <f>VLOOKUP(Expenses[[#This Row],[Department]],Departments[[Department]:[Code]],2,0)</f>
        <v>ACC</v>
      </c>
      <c r="H1097" t="str">
        <f>VLOOKUP(Expenses[[#This Row],[Location]],Locations[[Location]:[BU]],3,0)</f>
        <v>U. Egypt</v>
      </c>
      <c r="I1097" t="str">
        <f>VLOOKUP(Expenses[[#This Row],[Location]],Locations[[Location]:[BU]],2,0)</f>
        <v>Luxor</v>
      </c>
    </row>
    <row r="1098" spans="1:9" x14ac:dyDescent="0.25">
      <c r="A1098" s="10">
        <v>42491</v>
      </c>
      <c r="B1098" t="s">
        <v>1086</v>
      </c>
      <c r="C1098" t="s">
        <v>1069</v>
      </c>
      <c r="D1098" t="s">
        <v>1032</v>
      </c>
      <c r="E1098" s="17">
        <v>4142</v>
      </c>
      <c r="F1098" t="str">
        <f>VLOOKUP(Expenses[[#This Row],[Location]],Locations[[Location]:[BU]],5,0)</f>
        <v>Distribution</v>
      </c>
      <c r="G1098" t="str">
        <f>VLOOKUP(Expenses[[#This Row],[Department]],Departments[[Department]:[Code]],2,0)</f>
        <v>ADM</v>
      </c>
      <c r="H1098" t="str">
        <f>VLOOKUP(Expenses[[#This Row],[Location]],Locations[[Location]:[BU]],3,0)</f>
        <v>U. Egypt</v>
      </c>
      <c r="I1098" t="str">
        <f>VLOOKUP(Expenses[[#This Row],[Location]],Locations[[Location]:[BU]],2,0)</f>
        <v>Luxor</v>
      </c>
    </row>
    <row r="1099" spans="1:9" x14ac:dyDescent="0.25">
      <c r="A1099" s="10">
        <v>42491</v>
      </c>
      <c r="B1099" t="s">
        <v>1086</v>
      </c>
      <c r="C1099" t="s">
        <v>1054</v>
      </c>
      <c r="D1099" t="s">
        <v>1017</v>
      </c>
      <c r="E1099" s="17">
        <v>2842</v>
      </c>
      <c r="F1099" t="str">
        <f>VLOOKUP(Expenses[[#This Row],[Location]],Locations[[Location]:[BU]],5,0)</f>
        <v>Distribution</v>
      </c>
      <c r="G1099" t="str">
        <f>VLOOKUP(Expenses[[#This Row],[Department]],Departments[[Department]:[Code]],2,0)</f>
        <v>ACC</v>
      </c>
      <c r="H1099" t="str">
        <f>VLOOKUP(Expenses[[#This Row],[Location]],Locations[[Location]:[BU]],3,0)</f>
        <v>Delta</v>
      </c>
      <c r="I1099" t="str">
        <f>VLOOKUP(Expenses[[#This Row],[Location]],Locations[[Location]:[BU]],2,0)</f>
        <v>Dakahlia</v>
      </c>
    </row>
    <row r="1100" spans="1:9" x14ac:dyDescent="0.25">
      <c r="A1100" s="10">
        <v>42491</v>
      </c>
      <c r="B1100" t="s">
        <v>1086</v>
      </c>
      <c r="C1100" t="s">
        <v>1054</v>
      </c>
      <c r="D1100" t="s">
        <v>1032</v>
      </c>
      <c r="E1100" s="17">
        <v>2748</v>
      </c>
      <c r="F1100" t="str">
        <f>VLOOKUP(Expenses[[#This Row],[Location]],Locations[[Location]:[BU]],5,0)</f>
        <v>Distribution</v>
      </c>
      <c r="G1100" t="str">
        <f>VLOOKUP(Expenses[[#This Row],[Department]],Departments[[Department]:[Code]],2,0)</f>
        <v>ADM</v>
      </c>
      <c r="H1100" t="str">
        <f>VLOOKUP(Expenses[[#This Row],[Location]],Locations[[Location]:[BU]],3,0)</f>
        <v>Delta</v>
      </c>
      <c r="I1100" t="str">
        <f>VLOOKUP(Expenses[[#This Row],[Location]],Locations[[Location]:[BU]],2,0)</f>
        <v>Dakahlia</v>
      </c>
    </row>
    <row r="1101" spans="1:9" x14ac:dyDescent="0.25">
      <c r="A1101" s="10">
        <v>42491</v>
      </c>
      <c r="B1101" t="s">
        <v>1086</v>
      </c>
      <c r="C1101" t="s">
        <v>1062</v>
      </c>
      <c r="D1101" t="s">
        <v>1017</v>
      </c>
      <c r="E1101" s="17">
        <v>3857</v>
      </c>
      <c r="F1101" t="str">
        <f>VLOOKUP(Expenses[[#This Row],[Location]],Locations[[Location]:[BU]],5,0)</f>
        <v>Distribution</v>
      </c>
      <c r="G1101" t="str">
        <f>VLOOKUP(Expenses[[#This Row],[Department]],Departments[[Department]:[Code]],2,0)</f>
        <v>ACC</v>
      </c>
      <c r="H1101" t="str">
        <f>VLOOKUP(Expenses[[#This Row],[Location]],Locations[[Location]:[BU]],3,0)</f>
        <v>U. Egypt</v>
      </c>
      <c r="I1101" t="str">
        <f>VLOOKUP(Expenses[[#This Row],[Location]],Locations[[Location]:[BU]],2,0)</f>
        <v>Menia</v>
      </c>
    </row>
    <row r="1102" spans="1:9" x14ac:dyDescent="0.25">
      <c r="A1102" s="10">
        <v>42491</v>
      </c>
      <c r="B1102" t="s">
        <v>1086</v>
      </c>
      <c r="C1102" t="s">
        <v>1062</v>
      </c>
      <c r="D1102" t="s">
        <v>1032</v>
      </c>
      <c r="E1102" s="17">
        <v>3336</v>
      </c>
      <c r="F1102" t="str">
        <f>VLOOKUP(Expenses[[#This Row],[Location]],Locations[[Location]:[BU]],5,0)</f>
        <v>Distribution</v>
      </c>
      <c r="G1102" t="str">
        <f>VLOOKUP(Expenses[[#This Row],[Department]],Departments[[Department]:[Code]],2,0)</f>
        <v>ADM</v>
      </c>
      <c r="H1102" t="str">
        <f>VLOOKUP(Expenses[[#This Row],[Location]],Locations[[Location]:[BU]],3,0)</f>
        <v>U. Egypt</v>
      </c>
      <c r="I1102" t="str">
        <f>VLOOKUP(Expenses[[#This Row],[Location]],Locations[[Location]:[BU]],2,0)</f>
        <v>Menia</v>
      </c>
    </row>
    <row r="1103" spans="1:9" x14ac:dyDescent="0.25">
      <c r="A1103" s="10">
        <v>42491</v>
      </c>
      <c r="B1103" t="s">
        <v>1086</v>
      </c>
      <c r="C1103" t="s">
        <v>1059</v>
      </c>
      <c r="D1103" t="s">
        <v>1017</v>
      </c>
      <c r="E1103" s="17">
        <v>3502</v>
      </c>
      <c r="F1103" t="str">
        <f>VLOOKUP(Expenses[[#This Row],[Location]],Locations[[Location]:[BU]],5,0)</f>
        <v>Distribution</v>
      </c>
      <c r="G1103" t="str">
        <f>VLOOKUP(Expenses[[#This Row],[Department]],Departments[[Department]:[Code]],2,0)</f>
        <v>ACC</v>
      </c>
      <c r="H1103" t="str">
        <f>VLOOKUP(Expenses[[#This Row],[Location]],Locations[[Location]:[BU]],3,0)</f>
        <v>G. Cairo</v>
      </c>
      <c r="I1103" t="str">
        <f>VLOOKUP(Expenses[[#This Row],[Location]],Locations[[Location]:[BU]],2,0)</f>
        <v>Cairo</v>
      </c>
    </row>
    <row r="1104" spans="1:9" x14ac:dyDescent="0.25">
      <c r="A1104" s="10">
        <v>42491</v>
      </c>
      <c r="B1104" t="s">
        <v>1086</v>
      </c>
      <c r="C1104" t="s">
        <v>1059</v>
      </c>
      <c r="D1104" t="s">
        <v>1032</v>
      </c>
      <c r="E1104" s="17">
        <v>2787</v>
      </c>
      <c r="F1104" t="str">
        <f>VLOOKUP(Expenses[[#This Row],[Location]],Locations[[Location]:[BU]],5,0)</f>
        <v>Distribution</v>
      </c>
      <c r="G1104" t="str">
        <f>VLOOKUP(Expenses[[#This Row],[Department]],Departments[[Department]:[Code]],2,0)</f>
        <v>ADM</v>
      </c>
      <c r="H1104" t="str">
        <f>VLOOKUP(Expenses[[#This Row],[Location]],Locations[[Location]:[BU]],3,0)</f>
        <v>G. Cairo</v>
      </c>
      <c r="I1104" t="str">
        <f>VLOOKUP(Expenses[[#This Row],[Location]],Locations[[Location]:[BU]],2,0)</f>
        <v>Cairo</v>
      </c>
    </row>
    <row r="1105" spans="1:9" x14ac:dyDescent="0.25">
      <c r="A1105" s="10">
        <v>42491</v>
      </c>
      <c r="B1105" t="s">
        <v>1086</v>
      </c>
      <c r="C1105" t="s">
        <v>1073</v>
      </c>
      <c r="D1105" t="s">
        <v>1017</v>
      </c>
      <c r="E1105" s="17">
        <v>4194</v>
      </c>
      <c r="F1105" t="str">
        <f>VLOOKUP(Expenses[[#This Row],[Location]],Locations[[Location]:[BU]],5,0)</f>
        <v>Distribution</v>
      </c>
      <c r="G1105" t="str">
        <f>VLOOKUP(Expenses[[#This Row],[Department]],Departments[[Department]:[Code]],2,0)</f>
        <v>ACC</v>
      </c>
      <c r="H1105" t="str">
        <f>VLOOKUP(Expenses[[#This Row],[Location]],Locations[[Location]:[BU]],3,0)</f>
        <v>Delta</v>
      </c>
      <c r="I1105" t="str">
        <f>VLOOKUP(Expenses[[#This Row],[Location]],Locations[[Location]:[BU]],2,0)</f>
        <v>Sharkia</v>
      </c>
    </row>
    <row r="1106" spans="1:9" x14ac:dyDescent="0.25">
      <c r="A1106" s="10">
        <v>42491</v>
      </c>
      <c r="B1106" t="s">
        <v>1086</v>
      </c>
      <c r="C1106" t="s">
        <v>1073</v>
      </c>
      <c r="D1106" t="s">
        <v>1032</v>
      </c>
      <c r="E1106" s="17">
        <v>4048</v>
      </c>
      <c r="F1106" t="str">
        <f>VLOOKUP(Expenses[[#This Row],[Location]],Locations[[Location]:[BU]],5,0)</f>
        <v>Distribution</v>
      </c>
      <c r="G1106" t="str">
        <f>VLOOKUP(Expenses[[#This Row],[Department]],Departments[[Department]:[Code]],2,0)</f>
        <v>ADM</v>
      </c>
      <c r="H1106" t="str">
        <f>VLOOKUP(Expenses[[#This Row],[Location]],Locations[[Location]:[BU]],3,0)</f>
        <v>Delta</v>
      </c>
      <c r="I1106" t="str">
        <f>VLOOKUP(Expenses[[#This Row],[Location]],Locations[[Location]:[BU]],2,0)</f>
        <v>Sharkia</v>
      </c>
    </row>
    <row r="1107" spans="1:9" x14ac:dyDescent="0.25">
      <c r="A1107" s="10">
        <v>42491</v>
      </c>
      <c r="B1107" t="s">
        <v>1089</v>
      </c>
      <c r="C1107" t="s">
        <v>1083</v>
      </c>
      <c r="D1107" t="s">
        <v>1017</v>
      </c>
      <c r="E1107" s="17">
        <v>4332</v>
      </c>
      <c r="F1107" t="str">
        <f>VLOOKUP(Expenses[[#This Row],[Location]],Locations[[Location]:[BU]],5,0)</f>
        <v>Distribution</v>
      </c>
      <c r="G1107" t="str">
        <f>VLOOKUP(Expenses[[#This Row],[Department]],Departments[[Department]:[Code]],2,0)</f>
        <v>ACC</v>
      </c>
      <c r="H1107" t="str">
        <f>VLOOKUP(Expenses[[#This Row],[Location]],Locations[[Location]:[BU]],3,0)</f>
        <v>G. Cairo</v>
      </c>
      <c r="I1107" t="str">
        <f>VLOOKUP(Expenses[[#This Row],[Location]],Locations[[Location]:[BU]],2,0)</f>
        <v>Cairo</v>
      </c>
    </row>
    <row r="1108" spans="1:9" x14ac:dyDescent="0.25">
      <c r="A1108" s="10">
        <v>42491</v>
      </c>
      <c r="B1108" t="s">
        <v>1089</v>
      </c>
      <c r="C1108" t="s">
        <v>1083</v>
      </c>
      <c r="D1108" t="s">
        <v>1032</v>
      </c>
      <c r="E1108" s="17">
        <v>3741</v>
      </c>
      <c r="F1108" t="str">
        <f>VLOOKUP(Expenses[[#This Row],[Location]],Locations[[Location]:[BU]],5,0)</f>
        <v>Distribution</v>
      </c>
      <c r="G1108" t="str">
        <f>VLOOKUP(Expenses[[#This Row],[Department]],Departments[[Department]:[Code]],2,0)</f>
        <v>ADM</v>
      </c>
      <c r="H1108" t="str">
        <f>VLOOKUP(Expenses[[#This Row],[Location]],Locations[[Location]:[BU]],3,0)</f>
        <v>G. Cairo</v>
      </c>
      <c r="I1108" t="str">
        <f>VLOOKUP(Expenses[[#This Row],[Location]],Locations[[Location]:[BU]],2,0)</f>
        <v>Cairo</v>
      </c>
    </row>
    <row r="1109" spans="1:9" x14ac:dyDescent="0.25">
      <c r="A1109" s="10">
        <v>42491</v>
      </c>
      <c r="B1109" t="s">
        <v>1089</v>
      </c>
      <c r="C1109" t="s">
        <v>1077</v>
      </c>
      <c r="D1109" t="s">
        <v>1017</v>
      </c>
      <c r="E1109" s="17">
        <v>4443</v>
      </c>
      <c r="F1109" t="str">
        <f>VLOOKUP(Expenses[[#This Row],[Location]],Locations[[Location]:[BU]],5,0)</f>
        <v>Distribution</v>
      </c>
      <c r="G1109" t="str">
        <f>VLOOKUP(Expenses[[#This Row],[Department]],Departments[[Department]:[Code]],2,0)</f>
        <v>ACC</v>
      </c>
      <c r="H1109" t="str">
        <f>VLOOKUP(Expenses[[#This Row],[Location]],Locations[[Location]:[BU]],3,0)</f>
        <v>G. Cairo</v>
      </c>
      <c r="I1109" t="str">
        <f>VLOOKUP(Expenses[[#This Row],[Location]],Locations[[Location]:[BU]],2,0)</f>
        <v>Giza</v>
      </c>
    </row>
    <row r="1110" spans="1:9" x14ac:dyDescent="0.25">
      <c r="A1110" s="10">
        <v>42491</v>
      </c>
      <c r="B1110" t="s">
        <v>1089</v>
      </c>
      <c r="C1110" t="s">
        <v>1077</v>
      </c>
      <c r="D1110" t="s">
        <v>1032</v>
      </c>
      <c r="E1110" s="17">
        <v>4032</v>
      </c>
      <c r="F1110" t="str">
        <f>VLOOKUP(Expenses[[#This Row],[Location]],Locations[[Location]:[BU]],5,0)</f>
        <v>Distribution</v>
      </c>
      <c r="G1110" t="str">
        <f>VLOOKUP(Expenses[[#This Row],[Department]],Departments[[Department]:[Code]],2,0)</f>
        <v>ADM</v>
      </c>
      <c r="H1110" t="str">
        <f>VLOOKUP(Expenses[[#This Row],[Location]],Locations[[Location]:[BU]],3,0)</f>
        <v>G. Cairo</v>
      </c>
      <c r="I1110" t="str">
        <f>VLOOKUP(Expenses[[#This Row],[Location]],Locations[[Location]:[BU]],2,0)</f>
        <v>Giza</v>
      </c>
    </row>
    <row r="1111" spans="1:9" x14ac:dyDescent="0.25">
      <c r="A1111" s="10">
        <v>42491</v>
      </c>
      <c r="B1111" t="s">
        <v>1089</v>
      </c>
      <c r="C1111" t="s">
        <v>1069</v>
      </c>
      <c r="D1111" t="s">
        <v>1017</v>
      </c>
      <c r="E1111" s="17">
        <v>3432</v>
      </c>
      <c r="F1111" t="str">
        <f>VLOOKUP(Expenses[[#This Row],[Location]],Locations[[Location]:[BU]],5,0)</f>
        <v>Distribution</v>
      </c>
      <c r="G1111" t="str">
        <f>VLOOKUP(Expenses[[#This Row],[Department]],Departments[[Department]:[Code]],2,0)</f>
        <v>ACC</v>
      </c>
      <c r="H1111" t="str">
        <f>VLOOKUP(Expenses[[#This Row],[Location]],Locations[[Location]:[BU]],3,0)</f>
        <v>U. Egypt</v>
      </c>
      <c r="I1111" t="str">
        <f>VLOOKUP(Expenses[[#This Row],[Location]],Locations[[Location]:[BU]],2,0)</f>
        <v>Luxor</v>
      </c>
    </row>
    <row r="1112" spans="1:9" x14ac:dyDescent="0.25">
      <c r="A1112" s="10">
        <v>42491</v>
      </c>
      <c r="B1112" t="s">
        <v>1089</v>
      </c>
      <c r="C1112" t="s">
        <v>1069</v>
      </c>
      <c r="D1112" t="s">
        <v>1032</v>
      </c>
      <c r="E1112" s="17">
        <v>4499</v>
      </c>
      <c r="F1112" t="str">
        <f>VLOOKUP(Expenses[[#This Row],[Location]],Locations[[Location]:[BU]],5,0)</f>
        <v>Distribution</v>
      </c>
      <c r="G1112" t="str">
        <f>VLOOKUP(Expenses[[#This Row],[Department]],Departments[[Department]:[Code]],2,0)</f>
        <v>ADM</v>
      </c>
      <c r="H1112" t="str">
        <f>VLOOKUP(Expenses[[#This Row],[Location]],Locations[[Location]:[BU]],3,0)</f>
        <v>U. Egypt</v>
      </c>
      <c r="I1112" t="str">
        <f>VLOOKUP(Expenses[[#This Row],[Location]],Locations[[Location]:[BU]],2,0)</f>
        <v>Luxor</v>
      </c>
    </row>
    <row r="1113" spans="1:9" x14ac:dyDescent="0.25">
      <c r="A1113" s="10">
        <v>42491</v>
      </c>
      <c r="B1113" t="s">
        <v>1089</v>
      </c>
      <c r="C1113" t="s">
        <v>1054</v>
      </c>
      <c r="D1113" t="s">
        <v>1017</v>
      </c>
      <c r="E1113" s="17">
        <v>3500</v>
      </c>
      <c r="F1113" t="str">
        <f>VLOOKUP(Expenses[[#This Row],[Location]],Locations[[Location]:[BU]],5,0)</f>
        <v>Distribution</v>
      </c>
      <c r="G1113" t="str">
        <f>VLOOKUP(Expenses[[#This Row],[Department]],Departments[[Department]:[Code]],2,0)</f>
        <v>ACC</v>
      </c>
      <c r="H1113" t="str">
        <f>VLOOKUP(Expenses[[#This Row],[Location]],Locations[[Location]:[BU]],3,0)</f>
        <v>Delta</v>
      </c>
      <c r="I1113" t="str">
        <f>VLOOKUP(Expenses[[#This Row],[Location]],Locations[[Location]:[BU]],2,0)</f>
        <v>Dakahlia</v>
      </c>
    </row>
    <row r="1114" spans="1:9" x14ac:dyDescent="0.25">
      <c r="A1114" s="10">
        <v>42491</v>
      </c>
      <c r="B1114" t="s">
        <v>1089</v>
      </c>
      <c r="C1114" t="s">
        <v>1054</v>
      </c>
      <c r="D1114" t="s">
        <v>1032</v>
      </c>
      <c r="E1114" s="17">
        <v>3704</v>
      </c>
      <c r="F1114" t="str">
        <f>VLOOKUP(Expenses[[#This Row],[Location]],Locations[[Location]:[BU]],5,0)</f>
        <v>Distribution</v>
      </c>
      <c r="G1114" t="str">
        <f>VLOOKUP(Expenses[[#This Row],[Department]],Departments[[Department]:[Code]],2,0)</f>
        <v>ADM</v>
      </c>
      <c r="H1114" t="str">
        <f>VLOOKUP(Expenses[[#This Row],[Location]],Locations[[Location]:[BU]],3,0)</f>
        <v>Delta</v>
      </c>
      <c r="I1114" t="str">
        <f>VLOOKUP(Expenses[[#This Row],[Location]],Locations[[Location]:[BU]],2,0)</f>
        <v>Dakahlia</v>
      </c>
    </row>
    <row r="1115" spans="1:9" x14ac:dyDescent="0.25">
      <c r="A1115" s="10">
        <v>42491</v>
      </c>
      <c r="B1115" t="s">
        <v>1089</v>
      </c>
      <c r="C1115" t="s">
        <v>1062</v>
      </c>
      <c r="D1115" t="s">
        <v>1017</v>
      </c>
      <c r="E1115" s="17">
        <v>3898</v>
      </c>
      <c r="F1115" t="str">
        <f>VLOOKUP(Expenses[[#This Row],[Location]],Locations[[Location]:[BU]],5,0)</f>
        <v>Distribution</v>
      </c>
      <c r="G1115" t="str">
        <f>VLOOKUP(Expenses[[#This Row],[Department]],Departments[[Department]:[Code]],2,0)</f>
        <v>ACC</v>
      </c>
      <c r="H1115" t="str">
        <f>VLOOKUP(Expenses[[#This Row],[Location]],Locations[[Location]:[BU]],3,0)</f>
        <v>U. Egypt</v>
      </c>
      <c r="I1115" t="str">
        <f>VLOOKUP(Expenses[[#This Row],[Location]],Locations[[Location]:[BU]],2,0)</f>
        <v>Menia</v>
      </c>
    </row>
    <row r="1116" spans="1:9" x14ac:dyDescent="0.25">
      <c r="A1116" s="10">
        <v>42491</v>
      </c>
      <c r="B1116" t="s">
        <v>1089</v>
      </c>
      <c r="C1116" t="s">
        <v>1062</v>
      </c>
      <c r="D1116" t="s">
        <v>1032</v>
      </c>
      <c r="E1116" s="17">
        <v>3564</v>
      </c>
      <c r="F1116" t="str">
        <f>VLOOKUP(Expenses[[#This Row],[Location]],Locations[[Location]:[BU]],5,0)</f>
        <v>Distribution</v>
      </c>
      <c r="G1116" t="str">
        <f>VLOOKUP(Expenses[[#This Row],[Department]],Departments[[Department]:[Code]],2,0)</f>
        <v>ADM</v>
      </c>
      <c r="H1116" t="str">
        <f>VLOOKUP(Expenses[[#This Row],[Location]],Locations[[Location]:[BU]],3,0)</f>
        <v>U. Egypt</v>
      </c>
      <c r="I1116" t="str">
        <f>VLOOKUP(Expenses[[#This Row],[Location]],Locations[[Location]:[BU]],2,0)</f>
        <v>Menia</v>
      </c>
    </row>
    <row r="1117" spans="1:9" x14ac:dyDescent="0.25">
      <c r="A1117" s="10">
        <v>42491</v>
      </c>
      <c r="B1117" t="s">
        <v>1089</v>
      </c>
      <c r="C1117" t="s">
        <v>1059</v>
      </c>
      <c r="D1117" t="s">
        <v>1017</v>
      </c>
      <c r="E1117" s="17">
        <v>3232</v>
      </c>
      <c r="F1117" t="str">
        <f>VLOOKUP(Expenses[[#This Row],[Location]],Locations[[Location]:[BU]],5,0)</f>
        <v>Distribution</v>
      </c>
      <c r="G1117" t="str">
        <f>VLOOKUP(Expenses[[#This Row],[Department]],Departments[[Department]:[Code]],2,0)</f>
        <v>ACC</v>
      </c>
      <c r="H1117" t="str">
        <f>VLOOKUP(Expenses[[#This Row],[Location]],Locations[[Location]:[BU]],3,0)</f>
        <v>G. Cairo</v>
      </c>
      <c r="I1117" t="str">
        <f>VLOOKUP(Expenses[[#This Row],[Location]],Locations[[Location]:[BU]],2,0)</f>
        <v>Cairo</v>
      </c>
    </row>
    <row r="1118" spans="1:9" x14ac:dyDescent="0.25">
      <c r="A1118" s="10">
        <v>42491</v>
      </c>
      <c r="B1118" t="s">
        <v>1089</v>
      </c>
      <c r="C1118" t="s">
        <v>1059</v>
      </c>
      <c r="D1118" t="s">
        <v>1032</v>
      </c>
      <c r="E1118" s="17">
        <v>3412</v>
      </c>
      <c r="F1118" t="str">
        <f>VLOOKUP(Expenses[[#This Row],[Location]],Locations[[Location]:[BU]],5,0)</f>
        <v>Distribution</v>
      </c>
      <c r="G1118" t="str">
        <f>VLOOKUP(Expenses[[#This Row],[Department]],Departments[[Department]:[Code]],2,0)</f>
        <v>ADM</v>
      </c>
      <c r="H1118" t="str">
        <f>VLOOKUP(Expenses[[#This Row],[Location]],Locations[[Location]:[BU]],3,0)</f>
        <v>G. Cairo</v>
      </c>
      <c r="I1118" t="str">
        <f>VLOOKUP(Expenses[[#This Row],[Location]],Locations[[Location]:[BU]],2,0)</f>
        <v>Cairo</v>
      </c>
    </row>
    <row r="1119" spans="1:9" x14ac:dyDescent="0.25">
      <c r="A1119" s="10">
        <v>42491</v>
      </c>
      <c r="B1119" t="s">
        <v>1089</v>
      </c>
      <c r="C1119" t="s">
        <v>1073</v>
      </c>
      <c r="D1119" t="s">
        <v>1017</v>
      </c>
      <c r="E1119" s="17">
        <v>2757</v>
      </c>
      <c r="F1119" t="str">
        <f>VLOOKUP(Expenses[[#This Row],[Location]],Locations[[Location]:[BU]],5,0)</f>
        <v>Distribution</v>
      </c>
      <c r="G1119" t="str">
        <f>VLOOKUP(Expenses[[#This Row],[Department]],Departments[[Department]:[Code]],2,0)</f>
        <v>ACC</v>
      </c>
      <c r="H1119" t="str">
        <f>VLOOKUP(Expenses[[#This Row],[Location]],Locations[[Location]:[BU]],3,0)</f>
        <v>Delta</v>
      </c>
      <c r="I1119" t="str">
        <f>VLOOKUP(Expenses[[#This Row],[Location]],Locations[[Location]:[BU]],2,0)</f>
        <v>Sharkia</v>
      </c>
    </row>
    <row r="1120" spans="1:9" x14ac:dyDescent="0.25">
      <c r="A1120" s="10">
        <v>42491</v>
      </c>
      <c r="B1120" t="s">
        <v>1089</v>
      </c>
      <c r="C1120" t="s">
        <v>1073</v>
      </c>
      <c r="D1120" t="s">
        <v>1032</v>
      </c>
      <c r="E1120" s="17">
        <v>2782</v>
      </c>
      <c r="F1120" t="str">
        <f>VLOOKUP(Expenses[[#This Row],[Location]],Locations[[Location]:[BU]],5,0)</f>
        <v>Distribution</v>
      </c>
      <c r="G1120" t="str">
        <f>VLOOKUP(Expenses[[#This Row],[Department]],Departments[[Department]:[Code]],2,0)</f>
        <v>ADM</v>
      </c>
      <c r="H1120" t="str">
        <f>VLOOKUP(Expenses[[#This Row],[Location]],Locations[[Location]:[BU]],3,0)</f>
        <v>Delta</v>
      </c>
      <c r="I1120" t="str">
        <f>VLOOKUP(Expenses[[#This Row],[Location]],Locations[[Location]:[BU]],2,0)</f>
        <v>Sharkia</v>
      </c>
    </row>
    <row r="1121" spans="1:9" x14ac:dyDescent="0.25">
      <c r="A1121" s="10">
        <v>42491</v>
      </c>
      <c r="B1121" t="s">
        <v>1088</v>
      </c>
      <c r="C1121" t="s">
        <v>1083</v>
      </c>
      <c r="D1121" t="s">
        <v>1017</v>
      </c>
      <c r="E1121" s="17">
        <v>2657</v>
      </c>
      <c r="F1121" t="str">
        <f>VLOOKUP(Expenses[[#This Row],[Location]],Locations[[Location]:[BU]],5,0)</f>
        <v>Distribution</v>
      </c>
      <c r="G1121" t="str">
        <f>VLOOKUP(Expenses[[#This Row],[Department]],Departments[[Department]:[Code]],2,0)</f>
        <v>ACC</v>
      </c>
      <c r="H1121" t="str">
        <f>VLOOKUP(Expenses[[#This Row],[Location]],Locations[[Location]:[BU]],3,0)</f>
        <v>G. Cairo</v>
      </c>
      <c r="I1121" t="str">
        <f>VLOOKUP(Expenses[[#This Row],[Location]],Locations[[Location]:[BU]],2,0)</f>
        <v>Cairo</v>
      </c>
    </row>
    <row r="1122" spans="1:9" x14ac:dyDescent="0.25">
      <c r="A1122" s="10">
        <v>42491</v>
      </c>
      <c r="B1122" t="s">
        <v>1088</v>
      </c>
      <c r="C1122" t="s">
        <v>1083</v>
      </c>
      <c r="D1122" t="s">
        <v>1032</v>
      </c>
      <c r="E1122" s="17">
        <v>3419</v>
      </c>
      <c r="F1122" t="str">
        <f>VLOOKUP(Expenses[[#This Row],[Location]],Locations[[Location]:[BU]],5,0)</f>
        <v>Distribution</v>
      </c>
      <c r="G1122" t="str">
        <f>VLOOKUP(Expenses[[#This Row],[Department]],Departments[[Department]:[Code]],2,0)</f>
        <v>ADM</v>
      </c>
      <c r="H1122" t="str">
        <f>VLOOKUP(Expenses[[#This Row],[Location]],Locations[[Location]:[BU]],3,0)</f>
        <v>G. Cairo</v>
      </c>
      <c r="I1122" t="str">
        <f>VLOOKUP(Expenses[[#This Row],[Location]],Locations[[Location]:[BU]],2,0)</f>
        <v>Cairo</v>
      </c>
    </row>
    <row r="1123" spans="1:9" x14ac:dyDescent="0.25">
      <c r="A1123" s="10">
        <v>42491</v>
      </c>
      <c r="B1123" t="s">
        <v>1088</v>
      </c>
      <c r="C1123" t="s">
        <v>1077</v>
      </c>
      <c r="D1123" t="s">
        <v>1017</v>
      </c>
      <c r="E1123" s="17">
        <v>4429</v>
      </c>
      <c r="F1123" t="str">
        <f>VLOOKUP(Expenses[[#This Row],[Location]],Locations[[Location]:[BU]],5,0)</f>
        <v>Distribution</v>
      </c>
      <c r="G1123" t="str">
        <f>VLOOKUP(Expenses[[#This Row],[Department]],Departments[[Department]:[Code]],2,0)</f>
        <v>ACC</v>
      </c>
      <c r="H1123" t="str">
        <f>VLOOKUP(Expenses[[#This Row],[Location]],Locations[[Location]:[BU]],3,0)</f>
        <v>G. Cairo</v>
      </c>
      <c r="I1123" t="str">
        <f>VLOOKUP(Expenses[[#This Row],[Location]],Locations[[Location]:[BU]],2,0)</f>
        <v>Giza</v>
      </c>
    </row>
    <row r="1124" spans="1:9" x14ac:dyDescent="0.25">
      <c r="A1124" s="10">
        <v>42491</v>
      </c>
      <c r="B1124" t="s">
        <v>1088</v>
      </c>
      <c r="C1124" t="s">
        <v>1077</v>
      </c>
      <c r="D1124" t="s">
        <v>1032</v>
      </c>
      <c r="E1124" s="17">
        <v>2978</v>
      </c>
      <c r="F1124" t="str">
        <f>VLOOKUP(Expenses[[#This Row],[Location]],Locations[[Location]:[BU]],5,0)</f>
        <v>Distribution</v>
      </c>
      <c r="G1124" t="str">
        <f>VLOOKUP(Expenses[[#This Row],[Department]],Departments[[Department]:[Code]],2,0)</f>
        <v>ADM</v>
      </c>
      <c r="H1124" t="str">
        <f>VLOOKUP(Expenses[[#This Row],[Location]],Locations[[Location]:[BU]],3,0)</f>
        <v>G. Cairo</v>
      </c>
      <c r="I1124" t="str">
        <f>VLOOKUP(Expenses[[#This Row],[Location]],Locations[[Location]:[BU]],2,0)</f>
        <v>Giza</v>
      </c>
    </row>
    <row r="1125" spans="1:9" x14ac:dyDescent="0.25">
      <c r="A1125" s="10">
        <v>42491</v>
      </c>
      <c r="B1125" t="s">
        <v>1088</v>
      </c>
      <c r="C1125" t="s">
        <v>1069</v>
      </c>
      <c r="D1125" t="s">
        <v>1017</v>
      </c>
      <c r="E1125" s="17">
        <v>3521</v>
      </c>
      <c r="F1125" t="str">
        <f>VLOOKUP(Expenses[[#This Row],[Location]],Locations[[Location]:[BU]],5,0)</f>
        <v>Distribution</v>
      </c>
      <c r="G1125" t="str">
        <f>VLOOKUP(Expenses[[#This Row],[Department]],Departments[[Department]:[Code]],2,0)</f>
        <v>ACC</v>
      </c>
      <c r="H1125" t="str">
        <f>VLOOKUP(Expenses[[#This Row],[Location]],Locations[[Location]:[BU]],3,0)</f>
        <v>U. Egypt</v>
      </c>
      <c r="I1125" t="str">
        <f>VLOOKUP(Expenses[[#This Row],[Location]],Locations[[Location]:[BU]],2,0)</f>
        <v>Luxor</v>
      </c>
    </row>
    <row r="1126" spans="1:9" x14ac:dyDescent="0.25">
      <c r="A1126" s="10">
        <v>42491</v>
      </c>
      <c r="B1126" t="s">
        <v>1088</v>
      </c>
      <c r="C1126" t="s">
        <v>1069</v>
      </c>
      <c r="D1126" t="s">
        <v>1032</v>
      </c>
      <c r="E1126" s="17">
        <v>2997</v>
      </c>
      <c r="F1126" t="str">
        <f>VLOOKUP(Expenses[[#This Row],[Location]],Locations[[Location]:[BU]],5,0)</f>
        <v>Distribution</v>
      </c>
      <c r="G1126" t="str">
        <f>VLOOKUP(Expenses[[#This Row],[Department]],Departments[[Department]:[Code]],2,0)</f>
        <v>ADM</v>
      </c>
      <c r="H1126" t="str">
        <f>VLOOKUP(Expenses[[#This Row],[Location]],Locations[[Location]:[BU]],3,0)</f>
        <v>U. Egypt</v>
      </c>
      <c r="I1126" t="str">
        <f>VLOOKUP(Expenses[[#This Row],[Location]],Locations[[Location]:[BU]],2,0)</f>
        <v>Luxor</v>
      </c>
    </row>
    <row r="1127" spans="1:9" x14ac:dyDescent="0.25">
      <c r="A1127" s="10">
        <v>42491</v>
      </c>
      <c r="B1127" t="s">
        <v>1088</v>
      </c>
      <c r="C1127" t="s">
        <v>1054</v>
      </c>
      <c r="D1127" t="s">
        <v>1017</v>
      </c>
      <c r="E1127" s="17">
        <v>3003</v>
      </c>
      <c r="F1127" t="str">
        <f>VLOOKUP(Expenses[[#This Row],[Location]],Locations[[Location]:[BU]],5,0)</f>
        <v>Distribution</v>
      </c>
      <c r="G1127" t="str">
        <f>VLOOKUP(Expenses[[#This Row],[Department]],Departments[[Department]:[Code]],2,0)</f>
        <v>ACC</v>
      </c>
      <c r="H1127" t="str">
        <f>VLOOKUP(Expenses[[#This Row],[Location]],Locations[[Location]:[BU]],3,0)</f>
        <v>Delta</v>
      </c>
      <c r="I1127" t="str">
        <f>VLOOKUP(Expenses[[#This Row],[Location]],Locations[[Location]:[BU]],2,0)</f>
        <v>Dakahlia</v>
      </c>
    </row>
    <row r="1128" spans="1:9" x14ac:dyDescent="0.25">
      <c r="A1128" s="10">
        <v>42491</v>
      </c>
      <c r="B1128" t="s">
        <v>1088</v>
      </c>
      <c r="C1128" t="s">
        <v>1054</v>
      </c>
      <c r="D1128" t="s">
        <v>1032</v>
      </c>
      <c r="E1128" s="17">
        <v>3187</v>
      </c>
      <c r="F1128" t="str">
        <f>VLOOKUP(Expenses[[#This Row],[Location]],Locations[[Location]:[BU]],5,0)</f>
        <v>Distribution</v>
      </c>
      <c r="G1128" t="str">
        <f>VLOOKUP(Expenses[[#This Row],[Department]],Departments[[Department]:[Code]],2,0)</f>
        <v>ADM</v>
      </c>
      <c r="H1128" t="str">
        <f>VLOOKUP(Expenses[[#This Row],[Location]],Locations[[Location]:[BU]],3,0)</f>
        <v>Delta</v>
      </c>
      <c r="I1128" t="str">
        <f>VLOOKUP(Expenses[[#This Row],[Location]],Locations[[Location]:[BU]],2,0)</f>
        <v>Dakahlia</v>
      </c>
    </row>
    <row r="1129" spans="1:9" x14ac:dyDescent="0.25">
      <c r="A1129" s="10">
        <v>42491</v>
      </c>
      <c r="B1129" t="s">
        <v>1088</v>
      </c>
      <c r="C1129" t="s">
        <v>1062</v>
      </c>
      <c r="D1129" t="s">
        <v>1017</v>
      </c>
      <c r="E1129" s="17">
        <v>3614</v>
      </c>
      <c r="F1129" t="str">
        <f>VLOOKUP(Expenses[[#This Row],[Location]],Locations[[Location]:[BU]],5,0)</f>
        <v>Distribution</v>
      </c>
      <c r="G1129" t="str">
        <f>VLOOKUP(Expenses[[#This Row],[Department]],Departments[[Department]:[Code]],2,0)</f>
        <v>ACC</v>
      </c>
      <c r="H1129" t="str">
        <f>VLOOKUP(Expenses[[#This Row],[Location]],Locations[[Location]:[BU]],3,0)</f>
        <v>U. Egypt</v>
      </c>
      <c r="I1129" t="str">
        <f>VLOOKUP(Expenses[[#This Row],[Location]],Locations[[Location]:[BU]],2,0)</f>
        <v>Menia</v>
      </c>
    </row>
    <row r="1130" spans="1:9" x14ac:dyDescent="0.25">
      <c r="A1130" s="10">
        <v>42491</v>
      </c>
      <c r="B1130" t="s">
        <v>1088</v>
      </c>
      <c r="C1130" t="s">
        <v>1062</v>
      </c>
      <c r="D1130" t="s">
        <v>1032</v>
      </c>
      <c r="E1130" s="17">
        <v>2735</v>
      </c>
      <c r="F1130" t="str">
        <f>VLOOKUP(Expenses[[#This Row],[Location]],Locations[[Location]:[BU]],5,0)</f>
        <v>Distribution</v>
      </c>
      <c r="G1130" t="str">
        <f>VLOOKUP(Expenses[[#This Row],[Department]],Departments[[Department]:[Code]],2,0)</f>
        <v>ADM</v>
      </c>
      <c r="H1130" t="str">
        <f>VLOOKUP(Expenses[[#This Row],[Location]],Locations[[Location]:[BU]],3,0)</f>
        <v>U. Egypt</v>
      </c>
      <c r="I1130" t="str">
        <f>VLOOKUP(Expenses[[#This Row],[Location]],Locations[[Location]:[BU]],2,0)</f>
        <v>Menia</v>
      </c>
    </row>
    <row r="1131" spans="1:9" x14ac:dyDescent="0.25">
      <c r="A1131" s="10">
        <v>42491</v>
      </c>
      <c r="B1131" t="s">
        <v>1088</v>
      </c>
      <c r="C1131" t="s">
        <v>1059</v>
      </c>
      <c r="D1131" t="s">
        <v>1017</v>
      </c>
      <c r="E1131" s="17">
        <v>3230</v>
      </c>
      <c r="F1131" t="str">
        <f>VLOOKUP(Expenses[[#This Row],[Location]],Locations[[Location]:[BU]],5,0)</f>
        <v>Distribution</v>
      </c>
      <c r="G1131" t="str">
        <f>VLOOKUP(Expenses[[#This Row],[Department]],Departments[[Department]:[Code]],2,0)</f>
        <v>ACC</v>
      </c>
      <c r="H1131" t="str">
        <f>VLOOKUP(Expenses[[#This Row],[Location]],Locations[[Location]:[BU]],3,0)</f>
        <v>G. Cairo</v>
      </c>
      <c r="I1131" t="str">
        <f>VLOOKUP(Expenses[[#This Row],[Location]],Locations[[Location]:[BU]],2,0)</f>
        <v>Cairo</v>
      </c>
    </row>
    <row r="1132" spans="1:9" x14ac:dyDescent="0.25">
      <c r="A1132" s="10">
        <v>42491</v>
      </c>
      <c r="B1132" t="s">
        <v>1088</v>
      </c>
      <c r="C1132" t="s">
        <v>1059</v>
      </c>
      <c r="D1132" t="s">
        <v>1032</v>
      </c>
      <c r="E1132" s="17">
        <v>4264</v>
      </c>
      <c r="F1132" t="str">
        <f>VLOOKUP(Expenses[[#This Row],[Location]],Locations[[Location]:[BU]],5,0)</f>
        <v>Distribution</v>
      </c>
      <c r="G1132" t="str">
        <f>VLOOKUP(Expenses[[#This Row],[Department]],Departments[[Department]:[Code]],2,0)</f>
        <v>ADM</v>
      </c>
      <c r="H1132" t="str">
        <f>VLOOKUP(Expenses[[#This Row],[Location]],Locations[[Location]:[BU]],3,0)</f>
        <v>G. Cairo</v>
      </c>
      <c r="I1132" t="str">
        <f>VLOOKUP(Expenses[[#This Row],[Location]],Locations[[Location]:[BU]],2,0)</f>
        <v>Cairo</v>
      </c>
    </row>
    <row r="1133" spans="1:9" x14ac:dyDescent="0.25">
      <c r="A1133" s="10">
        <v>42491</v>
      </c>
      <c r="B1133" t="s">
        <v>1088</v>
      </c>
      <c r="C1133" t="s">
        <v>1073</v>
      </c>
      <c r="D1133" t="s">
        <v>1017</v>
      </c>
      <c r="E1133" s="17">
        <v>3404</v>
      </c>
      <c r="F1133" t="str">
        <f>VLOOKUP(Expenses[[#This Row],[Location]],Locations[[Location]:[BU]],5,0)</f>
        <v>Distribution</v>
      </c>
      <c r="G1133" t="str">
        <f>VLOOKUP(Expenses[[#This Row],[Department]],Departments[[Department]:[Code]],2,0)</f>
        <v>ACC</v>
      </c>
      <c r="H1133" t="str">
        <f>VLOOKUP(Expenses[[#This Row],[Location]],Locations[[Location]:[BU]],3,0)</f>
        <v>Delta</v>
      </c>
      <c r="I1133" t="str">
        <f>VLOOKUP(Expenses[[#This Row],[Location]],Locations[[Location]:[BU]],2,0)</f>
        <v>Sharkia</v>
      </c>
    </row>
    <row r="1134" spans="1:9" x14ac:dyDescent="0.25">
      <c r="A1134" s="10">
        <v>42491</v>
      </c>
      <c r="B1134" t="s">
        <v>1088</v>
      </c>
      <c r="C1134" t="s">
        <v>1073</v>
      </c>
      <c r="D1134" t="s">
        <v>1032</v>
      </c>
      <c r="E1134" s="17">
        <v>3990</v>
      </c>
      <c r="F1134" t="str">
        <f>VLOOKUP(Expenses[[#This Row],[Location]],Locations[[Location]:[BU]],5,0)</f>
        <v>Distribution</v>
      </c>
      <c r="G1134" t="str">
        <f>VLOOKUP(Expenses[[#This Row],[Department]],Departments[[Department]:[Code]],2,0)</f>
        <v>ADM</v>
      </c>
      <c r="H1134" t="str">
        <f>VLOOKUP(Expenses[[#This Row],[Location]],Locations[[Location]:[BU]],3,0)</f>
        <v>Delta</v>
      </c>
      <c r="I1134" t="str">
        <f>VLOOKUP(Expenses[[#This Row],[Location]],Locations[[Location]:[BU]],2,0)</f>
        <v>Sharkia</v>
      </c>
    </row>
    <row r="1135" spans="1:9" x14ac:dyDescent="0.25">
      <c r="A1135" s="10">
        <v>42491</v>
      </c>
      <c r="B1135" t="s">
        <v>1090</v>
      </c>
      <c r="C1135" t="s">
        <v>1083</v>
      </c>
      <c r="D1135" t="s">
        <v>1017</v>
      </c>
      <c r="E1135" s="17">
        <v>4262</v>
      </c>
      <c r="F1135" t="str">
        <f>VLOOKUP(Expenses[[#This Row],[Location]],Locations[[Location]:[BU]],5,0)</f>
        <v>Distribution</v>
      </c>
      <c r="G1135" t="str">
        <f>VLOOKUP(Expenses[[#This Row],[Department]],Departments[[Department]:[Code]],2,0)</f>
        <v>ACC</v>
      </c>
      <c r="H1135" t="str">
        <f>VLOOKUP(Expenses[[#This Row],[Location]],Locations[[Location]:[BU]],3,0)</f>
        <v>G. Cairo</v>
      </c>
      <c r="I1135" t="str">
        <f>VLOOKUP(Expenses[[#This Row],[Location]],Locations[[Location]:[BU]],2,0)</f>
        <v>Cairo</v>
      </c>
    </row>
    <row r="1136" spans="1:9" x14ac:dyDescent="0.25">
      <c r="A1136" s="10">
        <v>42491</v>
      </c>
      <c r="B1136" t="s">
        <v>1090</v>
      </c>
      <c r="C1136" t="s">
        <v>1083</v>
      </c>
      <c r="D1136" t="s">
        <v>1032</v>
      </c>
      <c r="E1136" s="17">
        <v>3668</v>
      </c>
      <c r="F1136" t="str">
        <f>VLOOKUP(Expenses[[#This Row],[Location]],Locations[[Location]:[BU]],5,0)</f>
        <v>Distribution</v>
      </c>
      <c r="G1136" t="str">
        <f>VLOOKUP(Expenses[[#This Row],[Department]],Departments[[Department]:[Code]],2,0)</f>
        <v>ADM</v>
      </c>
      <c r="H1136" t="str">
        <f>VLOOKUP(Expenses[[#This Row],[Location]],Locations[[Location]:[BU]],3,0)</f>
        <v>G. Cairo</v>
      </c>
      <c r="I1136" t="str">
        <f>VLOOKUP(Expenses[[#This Row],[Location]],Locations[[Location]:[BU]],2,0)</f>
        <v>Cairo</v>
      </c>
    </row>
    <row r="1137" spans="1:9" x14ac:dyDescent="0.25">
      <c r="A1137" s="10">
        <v>42491</v>
      </c>
      <c r="B1137" t="s">
        <v>1090</v>
      </c>
      <c r="C1137" t="s">
        <v>1077</v>
      </c>
      <c r="D1137" t="s">
        <v>1017</v>
      </c>
      <c r="E1137" s="17">
        <v>2697</v>
      </c>
      <c r="F1137" t="str">
        <f>VLOOKUP(Expenses[[#This Row],[Location]],Locations[[Location]:[BU]],5,0)</f>
        <v>Distribution</v>
      </c>
      <c r="G1137" t="str">
        <f>VLOOKUP(Expenses[[#This Row],[Department]],Departments[[Department]:[Code]],2,0)</f>
        <v>ACC</v>
      </c>
      <c r="H1137" t="str">
        <f>VLOOKUP(Expenses[[#This Row],[Location]],Locations[[Location]:[BU]],3,0)</f>
        <v>G. Cairo</v>
      </c>
      <c r="I1137" t="str">
        <f>VLOOKUP(Expenses[[#This Row],[Location]],Locations[[Location]:[BU]],2,0)</f>
        <v>Giza</v>
      </c>
    </row>
    <row r="1138" spans="1:9" x14ac:dyDescent="0.25">
      <c r="A1138" s="10">
        <v>42491</v>
      </c>
      <c r="B1138" t="s">
        <v>1090</v>
      </c>
      <c r="C1138" t="s">
        <v>1077</v>
      </c>
      <c r="D1138" t="s">
        <v>1032</v>
      </c>
      <c r="E1138" s="17">
        <v>3363</v>
      </c>
      <c r="F1138" t="str">
        <f>VLOOKUP(Expenses[[#This Row],[Location]],Locations[[Location]:[BU]],5,0)</f>
        <v>Distribution</v>
      </c>
      <c r="G1138" t="str">
        <f>VLOOKUP(Expenses[[#This Row],[Department]],Departments[[Department]:[Code]],2,0)</f>
        <v>ADM</v>
      </c>
      <c r="H1138" t="str">
        <f>VLOOKUP(Expenses[[#This Row],[Location]],Locations[[Location]:[BU]],3,0)</f>
        <v>G. Cairo</v>
      </c>
      <c r="I1138" t="str">
        <f>VLOOKUP(Expenses[[#This Row],[Location]],Locations[[Location]:[BU]],2,0)</f>
        <v>Giza</v>
      </c>
    </row>
    <row r="1139" spans="1:9" x14ac:dyDescent="0.25">
      <c r="A1139" s="10">
        <v>42491</v>
      </c>
      <c r="B1139" t="s">
        <v>1090</v>
      </c>
      <c r="C1139" t="s">
        <v>1069</v>
      </c>
      <c r="D1139" t="s">
        <v>1017</v>
      </c>
      <c r="E1139" s="17">
        <v>2794</v>
      </c>
      <c r="F1139" t="str">
        <f>VLOOKUP(Expenses[[#This Row],[Location]],Locations[[Location]:[BU]],5,0)</f>
        <v>Distribution</v>
      </c>
      <c r="G1139" t="str">
        <f>VLOOKUP(Expenses[[#This Row],[Department]],Departments[[Department]:[Code]],2,0)</f>
        <v>ACC</v>
      </c>
      <c r="H1139" t="str">
        <f>VLOOKUP(Expenses[[#This Row],[Location]],Locations[[Location]:[BU]],3,0)</f>
        <v>U. Egypt</v>
      </c>
      <c r="I1139" t="str">
        <f>VLOOKUP(Expenses[[#This Row],[Location]],Locations[[Location]:[BU]],2,0)</f>
        <v>Luxor</v>
      </c>
    </row>
    <row r="1140" spans="1:9" x14ac:dyDescent="0.25">
      <c r="A1140" s="10">
        <v>42491</v>
      </c>
      <c r="B1140" t="s">
        <v>1090</v>
      </c>
      <c r="C1140" t="s">
        <v>1069</v>
      </c>
      <c r="D1140" t="s">
        <v>1032</v>
      </c>
      <c r="E1140" s="17">
        <v>3214</v>
      </c>
      <c r="F1140" t="str">
        <f>VLOOKUP(Expenses[[#This Row],[Location]],Locations[[Location]:[BU]],5,0)</f>
        <v>Distribution</v>
      </c>
      <c r="G1140" t="str">
        <f>VLOOKUP(Expenses[[#This Row],[Department]],Departments[[Department]:[Code]],2,0)</f>
        <v>ADM</v>
      </c>
      <c r="H1140" t="str">
        <f>VLOOKUP(Expenses[[#This Row],[Location]],Locations[[Location]:[BU]],3,0)</f>
        <v>U. Egypt</v>
      </c>
      <c r="I1140" t="str">
        <f>VLOOKUP(Expenses[[#This Row],[Location]],Locations[[Location]:[BU]],2,0)</f>
        <v>Luxor</v>
      </c>
    </row>
    <row r="1141" spans="1:9" x14ac:dyDescent="0.25">
      <c r="A1141" s="10">
        <v>42491</v>
      </c>
      <c r="B1141" t="s">
        <v>1090</v>
      </c>
      <c r="C1141" t="s">
        <v>1054</v>
      </c>
      <c r="D1141" t="s">
        <v>1017</v>
      </c>
      <c r="E1141" s="17">
        <v>2743</v>
      </c>
      <c r="F1141" t="str">
        <f>VLOOKUP(Expenses[[#This Row],[Location]],Locations[[Location]:[BU]],5,0)</f>
        <v>Distribution</v>
      </c>
      <c r="G1141" t="str">
        <f>VLOOKUP(Expenses[[#This Row],[Department]],Departments[[Department]:[Code]],2,0)</f>
        <v>ACC</v>
      </c>
      <c r="H1141" t="str">
        <f>VLOOKUP(Expenses[[#This Row],[Location]],Locations[[Location]:[BU]],3,0)</f>
        <v>Delta</v>
      </c>
      <c r="I1141" t="str">
        <f>VLOOKUP(Expenses[[#This Row],[Location]],Locations[[Location]:[BU]],2,0)</f>
        <v>Dakahlia</v>
      </c>
    </row>
    <row r="1142" spans="1:9" x14ac:dyDescent="0.25">
      <c r="A1142" s="10">
        <v>42491</v>
      </c>
      <c r="B1142" t="s">
        <v>1090</v>
      </c>
      <c r="C1142" t="s">
        <v>1054</v>
      </c>
      <c r="D1142" t="s">
        <v>1032</v>
      </c>
      <c r="E1142" s="17">
        <v>3511</v>
      </c>
      <c r="F1142" t="str">
        <f>VLOOKUP(Expenses[[#This Row],[Location]],Locations[[Location]:[BU]],5,0)</f>
        <v>Distribution</v>
      </c>
      <c r="G1142" t="str">
        <f>VLOOKUP(Expenses[[#This Row],[Department]],Departments[[Department]:[Code]],2,0)</f>
        <v>ADM</v>
      </c>
      <c r="H1142" t="str">
        <f>VLOOKUP(Expenses[[#This Row],[Location]],Locations[[Location]:[BU]],3,0)</f>
        <v>Delta</v>
      </c>
      <c r="I1142" t="str">
        <f>VLOOKUP(Expenses[[#This Row],[Location]],Locations[[Location]:[BU]],2,0)</f>
        <v>Dakahlia</v>
      </c>
    </row>
    <row r="1143" spans="1:9" x14ac:dyDescent="0.25">
      <c r="A1143" s="10">
        <v>42491</v>
      </c>
      <c r="B1143" t="s">
        <v>1090</v>
      </c>
      <c r="C1143" t="s">
        <v>1062</v>
      </c>
      <c r="D1143" t="s">
        <v>1017</v>
      </c>
      <c r="E1143" s="17">
        <v>2817</v>
      </c>
      <c r="F1143" t="str">
        <f>VLOOKUP(Expenses[[#This Row],[Location]],Locations[[Location]:[BU]],5,0)</f>
        <v>Distribution</v>
      </c>
      <c r="G1143" t="str">
        <f>VLOOKUP(Expenses[[#This Row],[Department]],Departments[[Department]:[Code]],2,0)</f>
        <v>ACC</v>
      </c>
      <c r="H1143" t="str">
        <f>VLOOKUP(Expenses[[#This Row],[Location]],Locations[[Location]:[BU]],3,0)</f>
        <v>U. Egypt</v>
      </c>
      <c r="I1143" t="str">
        <f>VLOOKUP(Expenses[[#This Row],[Location]],Locations[[Location]:[BU]],2,0)</f>
        <v>Menia</v>
      </c>
    </row>
    <row r="1144" spans="1:9" x14ac:dyDescent="0.25">
      <c r="A1144" s="10">
        <v>42491</v>
      </c>
      <c r="B1144" t="s">
        <v>1090</v>
      </c>
      <c r="C1144" t="s">
        <v>1062</v>
      </c>
      <c r="D1144" t="s">
        <v>1032</v>
      </c>
      <c r="E1144" s="17">
        <v>4414</v>
      </c>
      <c r="F1144" t="str">
        <f>VLOOKUP(Expenses[[#This Row],[Location]],Locations[[Location]:[BU]],5,0)</f>
        <v>Distribution</v>
      </c>
      <c r="G1144" t="str">
        <f>VLOOKUP(Expenses[[#This Row],[Department]],Departments[[Department]:[Code]],2,0)</f>
        <v>ADM</v>
      </c>
      <c r="H1144" t="str">
        <f>VLOOKUP(Expenses[[#This Row],[Location]],Locations[[Location]:[BU]],3,0)</f>
        <v>U. Egypt</v>
      </c>
      <c r="I1144" t="str">
        <f>VLOOKUP(Expenses[[#This Row],[Location]],Locations[[Location]:[BU]],2,0)</f>
        <v>Menia</v>
      </c>
    </row>
    <row r="1145" spans="1:9" x14ac:dyDescent="0.25">
      <c r="A1145" s="10">
        <v>42491</v>
      </c>
      <c r="B1145" t="s">
        <v>1090</v>
      </c>
      <c r="C1145" t="s">
        <v>1059</v>
      </c>
      <c r="D1145" t="s">
        <v>1017</v>
      </c>
      <c r="E1145" s="17">
        <v>4201</v>
      </c>
      <c r="F1145" t="str">
        <f>VLOOKUP(Expenses[[#This Row],[Location]],Locations[[Location]:[BU]],5,0)</f>
        <v>Distribution</v>
      </c>
      <c r="G1145" t="str">
        <f>VLOOKUP(Expenses[[#This Row],[Department]],Departments[[Department]:[Code]],2,0)</f>
        <v>ACC</v>
      </c>
      <c r="H1145" t="str">
        <f>VLOOKUP(Expenses[[#This Row],[Location]],Locations[[Location]:[BU]],3,0)</f>
        <v>G. Cairo</v>
      </c>
      <c r="I1145" t="str">
        <f>VLOOKUP(Expenses[[#This Row],[Location]],Locations[[Location]:[BU]],2,0)</f>
        <v>Cairo</v>
      </c>
    </row>
    <row r="1146" spans="1:9" x14ac:dyDescent="0.25">
      <c r="A1146" s="10">
        <v>42491</v>
      </c>
      <c r="B1146" t="s">
        <v>1090</v>
      </c>
      <c r="C1146" t="s">
        <v>1059</v>
      </c>
      <c r="D1146" t="s">
        <v>1032</v>
      </c>
      <c r="E1146" s="17">
        <v>4291</v>
      </c>
      <c r="F1146" t="str">
        <f>VLOOKUP(Expenses[[#This Row],[Location]],Locations[[Location]:[BU]],5,0)</f>
        <v>Distribution</v>
      </c>
      <c r="G1146" t="str">
        <f>VLOOKUP(Expenses[[#This Row],[Department]],Departments[[Department]:[Code]],2,0)</f>
        <v>ADM</v>
      </c>
      <c r="H1146" t="str">
        <f>VLOOKUP(Expenses[[#This Row],[Location]],Locations[[Location]:[BU]],3,0)</f>
        <v>G. Cairo</v>
      </c>
      <c r="I1146" t="str">
        <f>VLOOKUP(Expenses[[#This Row],[Location]],Locations[[Location]:[BU]],2,0)</f>
        <v>Cairo</v>
      </c>
    </row>
    <row r="1147" spans="1:9" x14ac:dyDescent="0.25">
      <c r="A1147" s="10">
        <v>42491</v>
      </c>
      <c r="B1147" t="s">
        <v>1090</v>
      </c>
      <c r="C1147" t="s">
        <v>1073</v>
      </c>
      <c r="D1147" t="s">
        <v>1017</v>
      </c>
      <c r="E1147" s="17">
        <v>3136</v>
      </c>
      <c r="F1147" t="str">
        <f>VLOOKUP(Expenses[[#This Row],[Location]],Locations[[Location]:[BU]],5,0)</f>
        <v>Distribution</v>
      </c>
      <c r="G1147" t="str">
        <f>VLOOKUP(Expenses[[#This Row],[Department]],Departments[[Department]:[Code]],2,0)</f>
        <v>ACC</v>
      </c>
      <c r="H1147" t="str">
        <f>VLOOKUP(Expenses[[#This Row],[Location]],Locations[[Location]:[BU]],3,0)</f>
        <v>Delta</v>
      </c>
      <c r="I1147" t="str">
        <f>VLOOKUP(Expenses[[#This Row],[Location]],Locations[[Location]:[BU]],2,0)</f>
        <v>Sharkia</v>
      </c>
    </row>
    <row r="1148" spans="1:9" x14ac:dyDescent="0.25">
      <c r="A1148" s="10">
        <v>42491</v>
      </c>
      <c r="B1148" t="s">
        <v>1090</v>
      </c>
      <c r="C1148" t="s">
        <v>1073</v>
      </c>
      <c r="D1148" t="s">
        <v>1032</v>
      </c>
      <c r="E1148" s="17">
        <v>3203</v>
      </c>
      <c r="F1148" t="str">
        <f>VLOOKUP(Expenses[[#This Row],[Location]],Locations[[Location]:[BU]],5,0)</f>
        <v>Distribution</v>
      </c>
      <c r="G1148" t="str">
        <f>VLOOKUP(Expenses[[#This Row],[Department]],Departments[[Department]:[Code]],2,0)</f>
        <v>ADM</v>
      </c>
      <c r="H1148" t="str">
        <f>VLOOKUP(Expenses[[#This Row],[Location]],Locations[[Location]:[BU]],3,0)</f>
        <v>Delta</v>
      </c>
      <c r="I1148" t="str">
        <f>VLOOKUP(Expenses[[#This Row],[Location]],Locations[[Location]:[BU]],2,0)</f>
        <v>Sharkia</v>
      </c>
    </row>
    <row r="1149" spans="1:9" x14ac:dyDescent="0.25">
      <c r="A1149" s="10">
        <v>42491</v>
      </c>
      <c r="B1149" t="s">
        <v>1091</v>
      </c>
      <c r="C1149" t="s">
        <v>1083</v>
      </c>
      <c r="D1149" t="s">
        <v>1017</v>
      </c>
      <c r="E1149" s="17">
        <v>2633</v>
      </c>
      <c r="F1149" t="str">
        <f>VLOOKUP(Expenses[[#This Row],[Location]],Locations[[Location]:[BU]],5,0)</f>
        <v>Distribution</v>
      </c>
      <c r="G1149" t="str">
        <f>VLOOKUP(Expenses[[#This Row],[Department]],Departments[[Department]:[Code]],2,0)</f>
        <v>ACC</v>
      </c>
      <c r="H1149" t="str">
        <f>VLOOKUP(Expenses[[#This Row],[Location]],Locations[[Location]:[BU]],3,0)</f>
        <v>G. Cairo</v>
      </c>
      <c r="I1149" t="str">
        <f>VLOOKUP(Expenses[[#This Row],[Location]],Locations[[Location]:[BU]],2,0)</f>
        <v>Cairo</v>
      </c>
    </row>
    <row r="1150" spans="1:9" x14ac:dyDescent="0.25">
      <c r="A1150" s="10">
        <v>42491</v>
      </c>
      <c r="B1150" t="s">
        <v>1091</v>
      </c>
      <c r="C1150" t="s">
        <v>1083</v>
      </c>
      <c r="D1150" t="s">
        <v>1032</v>
      </c>
      <c r="E1150" s="17">
        <v>2984</v>
      </c>
      <c r="F1150" t="str">
        <f>VLOOKUP(Expenses[[#This Row],[Location]],Locations[[Location]:[BU]],5,0)</f>
        <v>Distribution</v>
      </c>
      <c r="G1150" t="str">
        <f>VLOOKUP(Expenses[[#This Row],[Department]],Departments[[Department]:[Code]],2,0)</f>
        <v>ADM</v>
      </c>
      <c r="H1150" t="str">
        <f>VLOOKUP(Expenses[[#This Row],[Location]],Locations[[Location]:[BU]],3,0)</f>
        <v>G. Cairo</v>
      </c>
      <c r="I1150" t="str">
        <f>VLOOKUP(Expenses[[#This Row],[Location]],Locations[[Location]:[BU]],2,0)</f>
        <v>Cairo</v>
      </c>
    </row>
    <row r="1151" spans="1:9" x14ac:dyDescent="0.25">
      <c r="A1151" s="10">
        <v>42491</v>
      </c>
      <c r="B1151" t="s">
        <v>1091</v>
      </c>
      <c r="C1151" t="s">
        <v>1077</v>
      </c>
      <c r="D1151" t="s">
        <v>1017</v>
      </c>
      <c r="E1151" s="17">
        <v>3415</v>
      </c>
      <c r="F1151" t="str">
        <f>VLOOKUP(Expenses[[#This Row],[Location]],Locations[[Location]:[BU]],5,0)</f>
        <v>Distribution</v>
      </c>
      <c r="G1151" t="str">
        <f>VLOOKUP(Expenses[[#This Row],[Department]],Departments[[Department]:[Code]],2,0)</f>
        <v>ACC</v>
      </c>
      <c r="H1151" t="str">
        <f>VLOOKUP(Expenses[[#This Row],[Location]],Locations[[Location]:[BU]],3,0)</f>
        <v>G. Cairo</v>
      </c>
      <c r="I1151" t="str">
        <f>VLOOKUP(Expenses[[#This Row],[Location]],Locations[[Location]:[BU]],2,0)</f>
        <v>Giza</v>
      </c>
    </row>
    <row r="1152" spans="1:9" x14ac:dyDescent="0.25">
      <c r="A1152" s="10">
        <v>42491</v>
      </c>
      <c r="B1152" t="s">
        <v>1091</v>
      </c>
      <c r="C1152" t="s">
        <v>1077</v>
      </c>
      <c r="D1152" t="s">
        <v>1032</v>
      </c>
      <c r="E1152" s="17">
        <v>2803</v>
      </c>
      <c r="F1152" t="str">
        <f>VLOOKUP(Expenses[[#This Row],[Location]],Locations[[Location]:[BU]],5,0)</f>
        <v>Distribution</v>
      </c>
      <c r="G1152" t="str">
        <f>VLOOKUP(Expenses[[#This Row],[Department]],Departments[[Department]:[Code]],2,0)</f>
        <v>ADM</v>
      </c>
      <c r="H1152" t="str">
        <f>VLOOKUP(Expenses[[#This Row],[Location]],Locations[[Location]:[BU]],3,0)</f>
        <v>G. Cairo</v>
      </c>
      <c r="I1152" t="str">
        <f>VLOOKUP(Expenses[[#This Row],[Location]],Locations[[Location]:[BU]],2,0)</f>
        <v>Giza</v>
      </c>
    </row>
    <row r="1153" spans="1:9" x14ac:dyDescent="0.25">
      <c r="A1153" s="10">
        <v>42491</v>
      </c>
      <c r="B1153" t="s">
        <v>1091</v>
      </c>
      <c r="C1153" t="s">
        <v>1069</v>
      </c>
      <c r="D1153" t="s">
        <v>1017</v>
      </c>
      <c r="E1153" s="17">
        <v>3700</v>
      </c>
      <c r="F1153" t="str">
        <f>VLOOKUP(Expenses[[#This Row],[Location]],Locations[[Location]:[BU]],5,0)</f>
        <v>Distribution</v>
      </c>
      <c r="G1153" t="str">
        <f>VLOOKUP(Expenses[[#This Row],[Department]],Departments[[Department]:[Code]],2,0)</f>
        <v>ACC</v>
      </c>
      <c r="H1153" t="str">
        <f>VLOOKUP(Expenses[[#This Row],[Location]],Locations[[Location]:[BU]],3,0)</f>
        <v>U. Egypt</v>
      </c>
      <c r="I1153" t="str">
        <f>VLOOKUP(Expenses[[#This Row],[Location]],Locations[[Location]:[BU]],2,0)</f>
        <v>Luxor</v>
      </c>
    </row>
    <row r="1154" spans="1:9" x14ac:dyDescent="0.25">
      <c r="A1154" s="10">
        <v>42491</v>
      </c>
      <c r="B1154" t="s">
        <v>1091</v>
      </c>
      <c r="C1154" t="s">
        <v>1069</v>
      </c>
      <c r="D1154" t="s">
        <v>1032</v>
      </c>
      <c r="E1154" s="17">
        <v>4402</v>
      </c>
      <c r="F1154" t="str">
        <f>VLOOKUP(Expenses[[#This Row],[Location]],Locations[[Location]:[BU]],5,0)</f>
        <v>Distribution</v>
      </c>
      <c r="G1154" t="str">
        <f>VLOOKUP(Expenses[[#This Row],[Department]],Departments[[Department]:[Code]],2,0)</f>
        <v>ADM</v>
      </c>
      <c r="H1154" t="str">
        <f>VLOOKUP(Expenses[[#This Row],[Location]],Locations[[Location]:[BU]],3,0)</f>
        <v>U. Egypt</v>
      </c>
      <c r="I1154" t="str">
        <f>VLOOKUP(Expenses[[#This Row],[Location]],Locations[[Location]:[BU]],2,0)</f>
        <v>Luxor</v>
      </c>
    </row>
    <row r="1155" spans="1:9" x14ac:dyDescent="0.25">
      <c r="A1155" s="10">
        <v>42491</v>
      </c>
      <c r="B1155" t="s">
        <v>1091</v>
      </c>
      <c r="C1155" t="s">
        <v>1054</v>
      </c>
      <c r="D1155" t="s">
        <v>1017</v>
      </c>
      <c r="E1155" s="17">
        <v>4499</v>
      </c>
      <c r="F1155" t="str">
        <f>VLOOKUP(Expenses[[#This Row],[Location]],Locations[[Location]:[BU]],5,0)</f>
        <v>Distribution</v>
      </c>
      <c r="G1155" t="str">
        <f>VLOOKUP(Expenses[[#This Row],[Department]],Departments[[Department]:[Code]],2,0)</f>
        <v>ACC</v>
      </c>
      <c r="H1155" t="str">
        <f>VLOOKUP(Expenses[[#This Row],[Location]],Locations[[Location]:[BU]],3,0)</f>
        <v>Delta</v>
      </c>
      <c r="I1155" t="str">
        <f>VLOOKUP(Expenses[[#This Row],[Location]],Locations[[Location]:[BU]],2,0)</f>
        <v>Dakahlia</v>
      </c>
    </row>
    <row r="1156" spans="1:9" x14ac:dyDescent="0.25">
      <c r="A1156" s="10">
        <v>42491</v>
      </c>
      <c r="B1156" t="s">
        <v>1091</v>
      </c>
      <c r="C1156" t="s">
        <v>1054</v>
      </c>
      <c r="D1156" t="s">
        <v>1032</v>
      </c>
      <c r="E1156" s="17">
        <v>3069</v>
      </c>
      <c r="F1156" t="str">
        <f>VLOOKUP(Expenses[[#This Row],[Location]],Locations[[Location]:[BU]],5,0)</f>
        <v>Distribution</v>
      </c>
      <c r="G1156" t="str">
        <f>VLOOKUP(Expenses[[#This Row],[Department]],Departments[[Department]:[Code]],2,0)</f>
        <v>ADM</v>
      </c>
      <c r="H1156" t="str">
        <f>VLOOKUP(Expenses[[#This Row],[Location]],Locations[[Location]:[BU]],3,0)</f>
        <v>Delta</v>
      </c>
      <c r="I1156" t="str">
        <f>VLOOKUP(Expenses[[#This Row],[Location]],Locations[[Location]:[BU]],2,0)</f>
        <v>Dakahlia</v>
      </c>
    </row>
    <row r="1157" spans="1:9" x14ac:dyDescent="0.25">
      <c r="A1157" s="10">
        <v>42491</v>
      </c>
      <c r="B1157" t="s">
        <v>1091</v>
      </c>
      <c r="C1157" t="s">
        <v>1062</v>
      </c>
      <c r="D1157" t="s">
        <v>1017</v>
      </c>
      <c r="E1157" s="17">
        <v>2580</v>
      </c>
      <c r="F1157" t="str">
        <f>VLOOKUP(Expenses[[#This Row],[Location]],Locations[[Location]:[BU]],5,0)</f>
        <v>Distribution</v>
      </c>
      <c r="G1157" t="str">
        <f>VLOOKUP(Expenses[[#This Row],[Department]],Departments[[Department]:[Code]],2,0)</f>
        <v>ACC</v>
      </c>
      <c r="H1157" t="str">
        <f>VLOOKUP(Expenses[[#This Row],[Location]],Locations[[Location]:[BU]],3,0)</f>
        <v>U. Egypt</v>
      </c>
      <c r="I1157" t="str">
        <f>VLOOKUP(Expenses[[#This Row],[Location]],Locations[[Location]:[BU]],2,0)</f>
        <v>Menia</v>
      </c>
    </row>
    <row r="1158" spans="1:9" x14ac:dyDescent="0.25">
      <c r="A1158" s="10">
        <v>42491</v>
      </c>
      <c r="B1158" t="s">
        <v>1091</v>
      </c>
      <c r="C1158" t="s">
        <v>1062</v>
      </c>
      <c r="D1158" t="s">
        <v>1032</v>
      </c>
      <c r="E1158" s="17">
        <v>3008</v>
      </c>
      <c r="F1158" t="str">
        <f>VLOOKUP(Expenses[[#This Row],[Location]],Locations[[Location]:[BU]],5,0)</f>
        <v>Distribution</v>
      </c>
      <c r="G1158" t="str">
        <f>VLOOKUP(Expenses[[#This Row],[Department]],Departments[[Department]:[Code]],2,0)</f>
        <v>ADM</v>
      </c>
      <c r="H1158" t="str">
        <f>VLOOKUP(Expenses[[#This Row],[Location]],Locations[[Location]:[BU]],3,0)</f>
        <v>U. Egypt</v>
      </c>
      <c r="I1158" t="str">
        <f>VLOOKUP(Expenses[[#This Row],[Location]],Locations[[Location]:[BU]],2,0)</f>
        <v>Menia</v>
      </c>
    </row>
    <row r="1159" spans="1:9" x14ac:dyDescent="0.25">
      <c r="A1159" s="10">
        <v>42491</v>
      </c>
      <c r="B1159" t="s">
        <v>1091</v>
      </c>
      <c r="C1159" t="s">
        <v>1059</v>
      </c>
      <c r="D1159" t="s">
        <v>1017</v>
      </c>
      <c r="E1159" s="17">
        <v>4287</v>
      </c>
      <c r="F1159" t="str">
        <f>VLOOKUP(Expenses[[#This Row],[Location]],Locations[[Location]:[BU]],5,0)</f>
        <v>Distribution</v>
      </c>
      <c r="G1159" t="str">
        <f>VLOOKUP(Expenses[[#This Row],[Department]],Departments[[Department]:[Code]],2,0)</f>
        <v>ACC</v>
      </c>
      <c r="H1159" t="str">
        <f>VLOOKUP(Expenses[[#This Row],[Location]],Locations[[Location]:[BU]],3,0)</f>
        <v>G. Cairo</v>
      </c>
      <c r="I1159" t="str">
        <f>VLOOKUP(Expenses[[#This Row],[Location]],Locations[[Location]:[BU]],2,0)</f>
        <v>Cairo</v>
      </c>
    </row>
    <row r="1160" spans="1:9" x14ac:dyDescent="0.25">
      <c r="A1160" s="10">
        <v>42491</v>
      </c>
      <c r="B1160" t="s">
        <v>1091</v>
      </c>
      <c r="C1160" t="s">
        <v>1059</v>
      </c>
      <c r="D1160" t="s">
        <v>1032</v>
      </c>
      <c r="E1160" s="17">
        <v>2734</v>
      </c>
      <c r="F1160" t="str">
        <f>VLOOKUP(Expenses[[#This Row],[Location]],Locations[[Location]:[BU]],5,0)</f>
        <v>Distribution</v>
      </c>
      <c r="G1160" t="str">
        <f>VLOOKUP(Expenses[[#This Row],[Department]],Departments[[Department]:[Code]],2,0)</f>
        <v>ADM</v>
      </c>
      <c r="H1160" t="str">
        <f>VLOOKUP(Expenses[[#This Row],[Location]],Locations[[Location]:[BU]],3,0)</f>
        <v>G. Cairo</v>
      </c>
      <c r="I1160" t="str">
        <f>VLOOKUP(Expenses[[#This Row],[Location]],Locations[[Location]:[BU]],2,0)</f>
        <v>Cairo</v>
      </c>
    </row>
    <row r="1161" spans="1:9" x14ac:dyDescent="0.25">
      <c r="A1161" s="10">
        <v>42491</v>
      </c>
      <c r="B1161" t="s">
        <v>1091</v>
      </c>
      <c r="C1161" t="s">
        <v>1073</v>
      </c>
      <c r="D1161" t="s">
        <v>1017</v>
      </c>
      <c r="E1161" s="17">
        <v>3118</v>
      </c>
      <c r="F1161" t="str">
        <f>VLOOKUP(Expenses[[#This Row],[Location]],Locations[[Location]:[BU]],5,0)</f>
        <v>Distribution</v>
      </c>
      <c r="G1161" t="str">
        <f>VLOOKUP(Expenses[[#This Row],[Department]],Departments[[Department]:[Code]],2,0)</f>
        <v>ACC</v>
      </c>
      <c r="H1161" t="str">
        <f>VLOOKUP(Expenses[[#This Row],[Location]],Locations[[Location]:[BU]],3,0)</f>
        <v>Delta</v>
      </c>
      <c r="I1161" t="str">
        <f>VLOOKUP(Expenses[[#This Row],[Location]],Locations[[Location]:[BU]],2,0)</f>
        <v>Sharkia</v>
      </c>
    </row>
    <row r="1162" spans="1:9" x14ac:dyDescent="0.25">
      <c r="A1162" s="10">
        <v>42491</v>
      </c>
      <c r="B1162" t="s">
        <v>1091</v>
      </c>
      <c r="C1162" t="s">
        <v>1073</v>
      </c>
      <c r="D1162" t="s">
        <v>1032</v>
      </c>
      <c r="E1162" s="17">
        <v>2658</v>
      </c>
      <c r="F1162" t="str">
        <f>VLOOKUP(Expenses[[#This Row],[Location]],Locations[[Location]:[BU]],5,0)</f>
        <v>Distribution</v>
      </c>
      <c r="G1162" t="str">
        <f>VLOOKUP(Expenses[[#This Row],[Department]],Departments[[Department]:[Code]],2,0)</f>
        <v>ADM</v>
      </c>
      <c r="H1162" t="str">
        <f>VLOOKUP(Expenses[[#This Row],[Location]],Locations[[Location]:[BU]],3,0)</f>
        <v>Delta</v>
      </c>
      <c r="I1162" t="str">
        <f>VLOOKUP(Expenses[[#This Row],[Location]],Locations[[Location]:[BU]],2,0)</f>
        <v>Sharkia</v>
      </c>
    </row>
    <row r="1163" spans="1:9" x14ac:dyDescent="0.25">
      <c r="A1163" s="10">
        <v>42491</v>
      </c>
      <c r="B1163" t="s">
        <v>1087</v>
      </c>
      <c r="C1163" t="s">
        <v>1083</v>
      </c>
      <c r="D1163" t="s">
        <v>1017</v>
      </c>
      <c r="E1163" s="17">
        <v>3498</v>
      </c>
      <c r="F1163" t="str">
        <f>VLOOKUP(Expenses[[#This Row],[Location]],Locations[[Location]:[BU]],5,0)</f>
        <v>Distribution</v>
      </c>
      <c r="G1163" t="str">
        <f>VLOOKUP(Expenses[[#This Row],[Department]],Departments[[Department]:[Code]],2,0)</f>
        <v>ACC</v>
      </c>
      <c r="H1163" t="str">
        <f>VLOOKUP(Expenses[[#This Row],[Location]],Locations[[Location]:[BU]],3,0)</f>
        <v>G. Cairo</v>
      </c>
      <c r="I1163" t="str">
        <f>VLOOKUP(Expenses[[#This Row],[Location]],Locations[[Location]:[BU]],2,0)</f>
        <v>Cairo</v>
      </c>
    </row>
    <row r="1164" spans="1:9" x14ac:dyDescent="0.25">
      <c r="A1164" s="10">
        <v>42491</v>
      </c>
      <c r="B1164" t="s">
        <v>1087</v>
      </c>
      <c r="C1164" t="s">
        <v>1083</v>
      </c>
      <c r="D1164" t="s">
        <v>1032</v>
      </c>
      <c r="E1164" s="17">
        <v>4151</v>
      </c>
      <c r="F1164" t="str">
        <f>VLOOKUP(Expenses[[#This Row],[Location]],Locations[[Location]:[BU]],5,0)</f>
        <v>Distribution</v>
      </c>
      <c r="G1164" t="str">
        <f>VLOOKUP(Expenses[[#This Row],[Department]],Departments[[Department]:[Code]],2,0)</f>
        <v>ADM</v>
      </c>
      <c r="H1164" t="str">
        <f>VLOOKUP(Expenses[[#This Row],[Location]],Locations[[Location]:[BU]],3,0)</f>
        <v>G. Cairo</v>
      </c>
      <c r="I1164" t="str">
        <f>VLOOKUP(Expenses[[#This Row],[Location]],Locations[[Location]:[BU]],2,0)</f>
        <v>Cairo</v>
      </c>
    </row>
    <row r="1165" spans="1:9" x14ac:dyDescent="0.25">
      <c r="A1165" s="10">
        <v>42491</v>
      </c>
      <c r="B1165" t="s">
        <v>1087</v>
      </c>
      <c r="C1165" t="s">
        <v>1077</v>
      </c>
      <c r="D1165" t="s">
        <v>1017</v>
      </c>
      <c r="E1165" s="17">
        <v>3245</v>
      </c>
      <c r="F1165" t="str">
        <f>VLOOKUP(Expenses[[#This Row],[Location]],Locations[[Location]:[BU]],5,0)</f>
        <v>Distribution</v>
      </c>
      <c r="G1165" t="str">
        <f>VLOOKUP(Expenses[[#This Row],[Department]],Departments[[Department]:[Code]],2,0)</f>
        <v>ACC</v>
      </c>
      <c r="H1165" t="str">
        <f>VLOOKUP(Expenses[[#This Row],[Location]],Locations[[Location]:[BU]],3,0)</f>
        <v>G. Cairo</v>
      </c>
      <c r="I1165" t="str">
        <f>VLOOKUP(Expenses[[#This Row],[Location]],Locations[[Location]:[BU]],2,0)</f>
        <v>Giza</v>
      </c>
    </row>
    <row r="1166" spans="1:9" x14ac:dyDescent="0.25">
      <c r="A1166" s="10">
        <v>42491</v>
      </c>
      <c r="B1166" t="s">
        <v>1087</v>
      </c>
      <c r="C1166" t="s">
        <v>1077</v>
      </c>
      <c r="D1166" t="s">
        <v>1032</v>
      </c>
      <c r="E1166" s="17">
        <v>3075</v>
      </c>
      <c r="F1166" t="str">
        <f>VLOOKUP(Expenses[[#This Row],[Location]],Locations[[Location]:[BU]],5,0)</f>
        <v>Distribution</v>
      </c>
      <c r="G1166" t="str">
        <f>VLOOKUP(Expenses[[#This Row],[Department]],Departments[[Department]:[Code]],2,0)</f>
        <v>ADM</v>
      </c>
      <c r="H1166" t="str">
        <f>VLOOKUP(Expenses[[#This Row],[Location]],Locations[[Location]:[BU]],3,0)</f>
        <v>G. Cairo</v>
      </c>
      <c r="I1166" t="str">
        <f>VLOOKUP(Expenses[[#This Row],[Location]],Locations[[Location]:[BU]],2,0)</f>
        <v>Giza</v>
      </c>
    </row>
    <row r="1167" spans="1:9" x14ac:dyDescent="0.25">
      <c r="A1167" s="10">
        <v>42491</v>
      </c>
      <c r="B1167" t="s">
        <v>1087</v>
      </c>
      <c r="C1167" t="s">
        <v>1069</v>
      </c>
      <c r="D1167" t="s">
        <v>1017</v>
      </c>
      <c r="E1167" s="17">
        <v>3357</v>
      </c>
      <c r="F1167" t="str">
        <f>VLOOKUP(Expenses[[#This Row],[Location]],Locations[[Location]:[BU]],5,0)</f>
        <v>Distribution</v>
      </c>
      <c r="G1167" t="str">
        <f>VLOOKUP(Expenses[[#This Row],[Department]],Departments[[Department]:[Code]],2,0)</f>
        <v>ACC</v>
      </c>
      <c r="H1167" t="str">
        <f>VLOOKUP(Expenses[[#This Row],[Location]],Locations[[Location]:[BU]],3,0)</f>
        <v>U. Egypt</v>
      </c>
      <c r="I1167" t="str">
        <f>VLOOKUP(Expenses[[#This Row],[Location]],Locations[[Location]:[BU]],2,0)</f>
        <v>Luxor</v>
      </c>
    </row>
    <row r="1168" spans="1:9" x14ac:dyDescent="0.25">
      <c r="A1168" s="10">
        <v>42491</v>
      </c>
      <c r="B1168" t="s">
        <v>1087</v>
      </c>
      <c r="C1168" t="s">
        <v>1069</v>
      </c>
      <c r="D1168" t="s">
        <v>1032</v>
      </c>
      <c r="E1168" s="17">
        <v>3596</v>
      </c>
      <c r="F1168" t="str">
        <f>VLOOKUP(Expenses[[#This Row],[Location]],Locations[[Location]:[BU]],5,0)</f>
        <v>Distribution</v>
      </c>
      <c r="G1168" t="str">
        <f>VLOOKUP(Expenses[[#This Row],[Department]],Departments[[Department]:[Code]],2,0)</f>
        <v>ADM</v>
      </c>
      <c r="H1168" t="str">
        <f>VLOOKUP(Expenses[[#This Row],[Location]],Locations[[Location]:[BU]],3,0)</f>
        <v>U. Egypt</v>
      </c>
      <c r="I1168" t="str">
        <f>VLOOKUP(Expenses[[#This Row],[Location]],Locations[[Location]:[BU]],2,0)</f>
        <v>Luxor</v>
      </c>
    </row>
    <row r="1169" spans="1:9" x14ac:dyDescent="0.25">
      <c r="A1169" s="10">
        <v>42491</v>
      </c>
      <c r="B1169" t="s">
        <v>1087</v>
      </c>
      <c r="C1169" t="s">
        <v>1054</v>
      </c>
      <c r="D1169" t="s">
        <v>1017</v>
      </c>
      <c r="E1169" s="17">
        <v>3742</v>
      </c>
      <c r="F1169" t="str">
        <f>VLOOKUP(Expenses[[#This Row],[Location]],Locations[[Location]:[BU]],5,0)</f>
        <v>Distribution</v>
      </c>
      <c r="G1169" t="str">
        <f>VLOOKUP(Expenses[[#This Row],[Department]],Departments[[Department]:[Code]],2,0)</f>
        <v>ACC</v>
      </c>
      <c r="H1169" t="str">
        <f>VLOOKUP(Expenses[[#This Row],[Location]],Locations[[Location]:[BU]],3,0)</f>
        <v>Delta</v>
      </c>
      <c r="I1169" t="str">
        <f>VLOOKUP(Expenses[[#This Row],[Location]],Locations[[Location]:[BU]],2,0)</f>
        <v>Dakahlia</v>
      </c>
    </row>
    <row r="1170" spans="1:9" x14ac:dyDescent="0.25">
      <c r="A1170" s="10">
        <v>42491</v>
      </c>
      <c r="B1170" t="s">
        <v>1087</v>
      </c>
      <c r="C1170" t="s">
        <v>1054</v>
      </c>
      <c r="D1170" t="s">
        <v>1032</v>
      </c>
      <c r="E1170" s="17">
        <v>4432</v>
      </c>
      <c r="F1170" t="str">
        <f>VLOOKUP(Expenses[[#This Row],[Location]],Locations[[Location]:[BU]],5,0)</f>
        <v>Distribution</v>
      </c>
      <c r="G1170" t="str">
        <f>VLOOKUP(Expenses[[#This Row],[Department]],Departments[[Department]:[Code]],2,0)</f>
        <v>ADM</v>
      </c>
      <c r="H1170" t="str">
        <f>VLOOKUP(Expenses[[#This Row],[Location]],Locations[[Location]:[BU]],3,0)</f>
        <v>Delta</v>
      </c>
      <c r="I1170" t="str">
        <f>VLOOKUP(Expenses[[#This Row],[Location]],Locations[[Location]:[BU]],2,0)</f>
        <v>Dakahlia</v>
      </c>
    </row>
    <row r="1171" spans="1:9" x14ac:dyDescent="0.25">
      <c r="A1171" s="10">
        <v>42491</v>
      </c>
      <c r="B1171" t="s">
        <v>1087</v>
      </c>
      <c r="C1171" t="s">
        <v>1062</v>
      </c>
      <c r="D1171" t="s">
        <v>1017</v>
      </c>
      <c r="E1171" s="17">
        <v>2912</v>
      </c>
      <c r="F1171" t="str">
        <f>VLOOKUP(Expenses[[#This Row],[Location]],Locations[[Location]:[BU]],5,0)</f>
        <v>Distribution</v>
      </c>
      <c r="G1171" t="str">
        <f>VLOOKUP(Expenses[[#This Row],[Department]],Departments[[Department]:[Code]],2,0)</f>
        <v>ACC</v>
      </c>
      <c r="H1171" t="str">
        <f>VLOOKUP(Expenses[[#This Row],[Location]],Locations[[Location]:[BU]],3,0)</f>
        <v>U. Egypt</v>
      </c>
      <c r="I1171" t="str">
        <f>VLOOKUP(Expenses[[#This Row],[Location]],Locations[[Location]:[BU]],2,0)</f>
        <v>Menia</v>
      </c>
    </row>
    <row r="1172" spans="1:9" x14ac:dyDescent="0.25">
      <c r="A1172" s="10">
        <v>42491</v>
      </c>
      <c r="B1172" t="s">
        <v>1087</v>
      </c>
      <c r="C1172" t="s">
        <v>1062</v>
      </c>
      <c r="D1172" t="s">
        <v>1032</v>
      </c>
      <c r="E1172" s="17">
        <v>4275</v>
      </c>
      <c r="F1172" t="str">
        <f>VLOOKUP(Expenses[[#This Row],[Location]],Locations[[Location]:[BU]],5,0)</f>
        <v>Distribution</v>
      </c>
      <c r="G1172" t="str">
        <f>VLOOKUP(Expenses[[#This Row],[Department]],Departments[[Department]:[Code]],2,0)</f>
        <v>ADM</v>
      </c>
      <c r="H1172" t="str">
        <f>VLOOKUP(Expenses[[#This Row],[Location]],Locations[[Location]:[BU]],3,0)</f>
        <v>U. Egypt</v>
      </c>
      <c r="I1172" t="str">
        <f>VLOOKUP(Expenses[[#This Row],[Location]],Locations[[Location]:[BU]],2,0)</f>
        <v>Menia</v>
      </c>
    </row>
    <row r="1173" spans="1:9" x14ac:dyDescent="0.25">
      <c r="A1173" s="10">
        <v>42491</v>
      </c>
      <c r="B1173" t="s">
        <v>1087</v>
      </c>
      <c r="C1173" t="s">
        <v>1059</v>
      </c>
      <c r="D1173" t="s">
        <v>1017</v>
      </c>
      <c r="E1173" s="17">
        <v>2656</v>
      </c>
      <c r="F1173" t="str">
        <f>VLOOKUP(Expenses[[#This Row],[Location]],Locations[[Location]:[BU]],5,0)</f>
        <v>Distribution</v>
      </c>
      <c r="G1173" t="str">
        <f>VLOOKUP(Expenses[[#This Row],[Department]],Departments[[Department]:[Code]],2,0)</f>
        <v>ACC</v>
      </c>
      <c r="H1173" t="str">
        <f>VLOOKUP(Expenses[[#This Row],[Location]],Locations[[Location]:[BU]],3,0)</f>
        <v>G. Cairo</v>
      </c>
      <c r="I1173" t="str">
        <f>VLOOKUP(Expenses[[#This Row],[Location]],Locations[[Location]:[BU]],2,0)</f>
        <v>Cairo</v>
      </c>
    </row>
    <row r="1174" spans="1:9" x14ac:dyDescent="0.25">
      <c r="A1174" s="10">
        <v>42491</v>
      </c>
      <c r="B1174" t="s">
        <v>1087</v>
      </c>
      <c r="C1174" t="s">
        <v>1059</v>
      </c>
      <c r="D1174" t="s">
        <v>1032</v>
      </c>
      <c r="E1174" s="17">
        <v>3610</v>
      </c>
      <c r="F1174" t="str">
        <f>VLOOKUP(Expenses[[#This Row],[Location]],Locations[[Location]:[BU]],5,0)</f>
        <v>Distribution</v>
      </c>
      <c r="G1174" t="str">
        <f>VLOOKUP(Expenses[[#This Row],[Department]],Departments[[Department]:[Code]],2,0)</f>
        <v>ADM</v>
      </c>
      <c r="H1174" t="str">
        <f>VLOOKUP(Expenses[[#This Row],[Location]],Locations[[Location]:[BU]],3,0)</f>
        <v>G. Cairo</v>
      </c>
      <c r="I1174" t="str">
        <f>VLOOKUP(Expenses[[#This Row],[Location]],Locations[[Location]:[BU]],2,0)</f>
        <v>Cairo</v>
      </c>
    </row>
    <row r="1175" spans="1:9" x14ac:dyDescent="0.25">
      <c r="A1175" s="10">
        <v>42491</v>
      </c>
      <c r="B1175" t="s">
        <v>1087</v>
      </c>
      <c r="C1175" t="s">
        <v>1073</v>
      </c>
      <c r="D1175" t="s">
        <v>1017</v>
      </c>
      <c r="E1175" s="17">
        <v>3855</v>
      </c>
      <c r="F1175" t="str">
        <f>VLOOKUP(Expenses[[#This Row],[Location]],Locations[[Location]:[BU]],5,0)</f>
        <v>Distribution</v>
      </c>
      <c r="G1175" t="str">
        <f>VLOOKUP(Expenses[[#This Row],[Department]],Departments[[Department]:[Code]],2,0)</f>
        <v>ACC</v>
      </c>
      <c r="H1175" t="str">
        <f>VLOOKUP(Expenses[[#This Row],[Location]],Locations[[Location]:[BU]],3,0)</f>
        <v>Delta</v>
      </c>
      <c r="I1175" t="str">
        <f>VLOOKUP(Expenses[[#This Row],[Location]],Locations[[Location]:[BU]],2,0)</f>
        <v>Sharkia</v>
      </c>
    </row>
    <row r="1176" spans="1:9" x14ac:dyDescent="0.25">
      <c r="A1176" s="10">
        <v>42491</v>
      </c>
      <c r="B1176" t="s">
        <v>1087</v>
      </c>
      <c r="C1176" t="s">
        <v>1073</v>
      </c>
      <c r="D1176" t="s">
        <v>1032</v>
      </c>
      <c r="E1176" s="17">
        <v>4094</v>
      </c>
      <c r="F1176" t="str">
        <f>VLOOKUP(Expenses[[#This Row],[Location]],Locations[[Location]:[BU]],5,0)</f>
        <v>Distribution</v>
      </c>
      <c r="G1176" t="str">
        <f>VLOOKUP(Expenses[[#This Row],[Department]],Departments[[Department]:[Code]],2,0)</f>
        <v>ADM</v>
      </c>
      <c r="H1176" t="str">
        <f>VLOOKUP(Expenses[[#This Row],[Location]],Locations[[Location]:[BU]],3,0)</f>
        <v>Delta</v>
      </c>
      <c r="I1176" t="str">
        <f>VLOOKUP(Expenses[[#This Row],[Location]],Locations[[Location]:[BU]],2,0)</f>
        <v>Sharkia</v>
      </c>
    </row>
    <row r="1177" spans="1:9" x14ac:dyDescent="0.25">
      <c r="A1177" s="10">
        <v>42522</v>
      </c>
      <c r="B1177" t="s">
        <v>1086</v>
      </c>
      <c r="C1177" t="s">
        <v>1014</v>
      </c>
      <c r="D1177" t="s">
        <v>1013</v>
      </c>
      <c r="E1177" s="17">
        <v>31571</v>
      </c>
      <c r="F1177" t="str">
        <f>VLOOKUP(Expenses[[#This Row],[Location]],Locations[[Location]:[BU]],5,0)</f>
        <v>HQ</v>
      </c>
      <c r="G1177" t="str">
        <f>VLOOKUP(Expenses[[#This Row],[Department]],Departments[[Department]:[Code]],2,0)</f>
        <v>FIN</v>
      </c>
      <c r="H1177" t="str">
        <f>VLOOKUP(Expenses[[#This Row],[Location]],Locations[[Location]:[BU]],3,0)</f>
        <v>G. Cairo</v>
      </c>
      <c r="I1177" t="str">
        <f>VLOOKUP(Expenses[[#This Row],[Location]],Locations[[Location]:[BU]],2,0)</f>
        <v>Cairo</v>
      </c>
    </row>
    <row r="1178" spans="1:9" x14ac:dyDescent="0.25">
      <c r="A1178" s="10">
        <v>42522</v>
      </c>
      <c r="B1178" t="s">
        <v>1086</v>
      </c>
      <c r="C1178" t="s">
        <v>1083</v>
      </c>
      <c r="D1178" t="s">
        <v>1025</v>
      </c>
      <c r="E1178" s="17">
        <v>14862</v>
      </c>
      <c r="F1178" t="str">
        <f>VLOOKUP(Expenses[[#This Row],[Location]],Locations[[Location]:[BU]],5,0)</f>
        <v>Distribution</v>
      </c>
      <c r="G1178" t="str">
        <f>VLOOKUP(Expenses[[#This Row],[Department]],Departments[[Department]:[Code]],2,0)</f>
        <v>SLS</v>
      </c>
      <c r="H1178" t="str">
        <f>VLOOKUP(Expenses[[#This Row],[Location]],Locations[[Location]:[BU]],3,0)</f>
        <v>G. Cairo</v>
      </c>
      <c r="I1178" t="str">
        <f>VLOOKUP(Expenses[[#This Row],[Location]],Locations[[Location]:[BU]],2,0)</f>
        <v>Cairo</v>
      </c>
    </row>
    <row r="1179" spans="1:9" x14ac:dyDescent="0.25">
      <c r="A1179" s="10">
        <v>42522</v>
      </c>
      <c r="B1179" t="s">
        <v>1086</v>
      </c>
      <c r="C1179" t="s">
        <v>1077</v>
      </c>
      <c r="D1179" t="s">
        <v>1025</v>
      </c>
      <c r="E1179" s="17">
        <v>6547</v>
      </c>
      <c r="F1179" t="str">
        <f>VLOOKUP(Expenses[[#This Row],[Location]],Locations[[Location]:[BU]],5,0)</f>
        <v>Distribution</v>
      </c>
      <c r="G1179" t="str">
        <f>VLOOKUP(Expenses[[#This Row],[Department]],Departments[[Department]:[Code]],2,0)</f>
        <v>SLS</v>
      </c>
      <c r="H1179" t="str">
        <f>VLOOKUP(Expenses[[#This Row],[Location]],Locations[[Location]:[BU]],3,0)</f>
        <v>G. Cairo</v>
      </c>
      <c r="I1179" t="str">
        <f>VLOOKUP(Expenses[[#This Row],[Location]],Locations[[Location]:[BU]],2,0)</f>
        <v>Giza</v>
      </c>
    </row>
    <row r="1180" spans="1:9" x14ac:dyDescent="0.25">
      <c r="A1180" s="10">
        <v>42522</v>
      </c>
      <c r="B1180" t="s">
        <v>1086</v>
      </c>
      <c r="C1180" t="s">
        <v>1069</v>
      </c>
      <c r="D1180" t="s">
        <v>1025</v>
      </c>
      <c r="E1180" s="17">
        <v>7347</v>
      </c>
      <c r="F1180" t="str">
        <f>VLOOKUP(Expenses[[#This Row],[Location]],Locations[[Location]:[BU]],5,0)</f>
        <v>Distribution</v>
      </c>
      <c r="G1180" t="str">
        <f>VLOOKUP(Expenses[[#This Row],[Department]],Departments[[Department]:[Code]],2,0)</f>
        <v>SLS</v>
      </c>
      <c r="H1180" t="str">
        <f>VLOOKUP(Expenses[[#This Row],[Location]],Locations[[Location]:[BU]],3,0)</f>
        <v>U. Egypt</v>
      </c>
      <c r="I1180" t="str">
        <f>VLOOKUP(Expenses[[#This Row],[Location]],Locations[[Location]:[BU]],2,0)</f>
        <v>Luxor</v>
      </c>
    </row>
    <row r="1181" spans="1:9" x14ac:dyDescent="0.25">
      <c r="A1181" s="10">
        <v>42522</v>
      </c>
      <c r="B1181" t="s">
        <v>1086</v>
      </c>
      <c r="C1181" t="s">
        <v>1054</v>
      </c>
      <c r="D1181" t="s">
        <v>1025</v>
      </c>
      <c r="E1181" s="17">
        <v>10050</v>
      </c>
      <c r="F1181" t="str">
        <f>VLOOKUP(Expenses[[#This Row],[Location]],Locations[[Location]:[BU]],5,0)</f>
        <v>Distribution</v>
      </c>
      <c r="G1181" t="str">
        <f>VLOOKUP(Expenses[[#This Row],[Department]],Departments[[Department]:[Code]],2,0)</f>
        <v>SLS</v>
      </c>
      <c r="H1181" t="str">
        <f>VLOOKUP(Expenses[[#This Row],[Location]],Locations[[Location]:[BU]],3,0)</f>
        <v>Delta</v>
      </c>
      <c r="I1181" t="str">
        <f>VLOOKUP(Expenses[[#This Row],[Location]],Locations[[Location]:[BU]],2,0)</f>
        <v>Dakahlia</v>
      </c>
    </row>
    <row r="1182" spans="1:9" x14ac:dyDescent="0.25">
      <c r="A1182" s="10">
        <v>42522</v>
      </c>
      <c r="B1182" t="s">
        <v>1086</v>
      </c>
      <c r="C1182" t="s">
        <v>1062</v>
      </c>
      <c r="D1182" t="s">
        <v>1025</v>
      </c>
      <c r="E1182" s="17">
        <v>9515</v>
      </c>
      <c r="F1182" t="str">
        <f>VLOOKUP(Expenses[[#This Row],[Location]],Locations[[Location]:[BU]],5,0)</f>
        <v>Distribution</v>
      </c>
      <c r="G1182" t="str">
        <f>VLOOKUP(Expenses[[#This Row],[Department]],Departments[[Department]:[Code]],2,0)</f>
        <v>SLS</v>
      </c>
      <c r="H1182" t="str">
        <f>VLOOKUP(Expenses[[#This Row],[Location]],Locations[[Location]:[BU]],3,0)</f>
        <v>U. Egypt</v>
      </c>
      <c r="I1182" t="str">
        <f>VLOOKUP(Expenses[[#This Row],[Location]],Locations[[Location]:[BU]],2,0)</f>
        <v>Menia</v>
      </c>
    </row>
    <row r="1183" spans="1:9" x14ac:dyDescent="0.25">
      <c r="A1183" s="10">
        <v>42522</v>
      </c>
      <c r="B1183" t="s">
        <v>1086</v>
      </c>
      <c r="C1183" t="s">
        <v>1059</v>
      </c>
      <c r="D1183" t="s">
        <v>1025</v>
      </c>
      <c r="E1183" s="17">
        <v>12936</v>
      </c>
      <c r="F1183" t="str">
        <f>VLOOKUP(Expenses[[#This Row],[Location]],Locations[[Location]:[BU]],5,0)</f>
        <v>Distribution</v>
      </c>
      <c r="G1183" t="str">
        <f>VLOOKUP(Expenses[[#This Row],[Department]],Departments[[Department]:[Code]],2,0)</f>
        <v>SLS</v>
      </c>
      <c r="H1183" t="str">
        <f>VLOOKUP(Expenses[[#This Row],[Location]],Locations[[Location]:[BU]],3,0)</f>
        <v>G. Cairo</v>
      </c>
      <c r="I1183" t="str">
        <f>VLOOKUP(Expenses[[#This Row],[Location]],Locations[[Location]:[BU]],2,0)</f>
        <v>Cairo</v>
      </c>
    </row>
    <row r="1184" spans="1:9" x14ac:dyDescent="0.25">
      <c r="A1184" s="10">
        <v>42522</v>
      </c>
      <c r="B1184" t="s">
        <v>1086</v>
      </c>
      <c r="C1184" t="s">
        <v>1073</v>
      </c>
      <c r="D1184" t="s">
        <v>1025</v>
      </c>
      <c r="E1184" s="17">
        <v>14212</v>
      </c>
      <c r="F1184" t="str">
        <f>VLOOKUP(Expenses[[#This Row],[Location]],Locations[[Location]:[BU]],5,0)</f>
        <v>Distribution</v>
      </c>
      <c r="G1184" t="str">
        <f>VLOOKUP(Expenses[[#This Row],[Department]],Departments[[Department]:[Code]],2,0)</f>
        <v>SLS</v>
      </c>
      <c r="H1184" t="str">
        <f>VLOOKUP(Expenses[[#This Row],[Location]],Locations[[Location]:[BU]],3,0)</f>
        <v>Delta</v>
      </c>
      <c r="I1184" t="str">
        <f>VLOOKUP(Expenses[[#This Row],[Location]],Locations[[Location]:[BU]],2,0)</f>
        <v>Sharkia</v>
      </c>
    </row>
    <row r="1185" spans="1:9" x14ac:dyDescent="0.25">
      <c r="A1185" s="10">
        <v>42522</v>
      </c>
      <c r="B1185" t="s">
        <v>1086</v>
      </c>
      <c r="C1185" t="s">
        <v>1081</v>
      </c>
      <c r="D1185" t="s">
        <v>1020</v>
      </c>
      <c r="E1185" s="17">
        <v>11714</v>
      </c>
      <c r="F1185" t="str">
        <f>VLOOKUP(Expenses[[#This Row],[Location]],Locations[[Location]:[BU]],5,0)</f>
        <v>Retail 01</v>
      </c>
      <c r="G1185" t="str">
        <f>VLOOKUP(Expenses[[#This Row],[Department]],Departments[[Department]:[Code]],2,0)</f>
        <v>RTL</v>
      </c>
      <c r="H1185" t="str">
        <f>VLOOKUP(Expenses[[#This Row],[Location]],Locations[[Location]:[BU]],3,0)</f>
        <v>G. Cairo</v>
      </c>
      <c r="I1185" t="str">
        <f>VLOOKUP(Expenses[[#This Row],[Location]],Locations[[Location]:[BU]],2,0)</f>
        <v>Giza</v>
      </c>
    </row>
    <row r="1186" spans="1:9" x14ac:dyDescent="0.25">
      <c r="A1186" s="10">
        <v>42522</v>
      </c>
      <c r="B1186" t="s">
        <v>1086</v>
      </c>
      <c r="C1186" t="s">
        <v>1079</v>
      </c>
      <c r="D1186" t="s">
        <v>1020</v>
      </c>
      <c r="E1186" s="17">
        <v>6301</v>
      </c>
      <c r="F1186" t="str">
        <f>VLOOKUP(Expenses[[#This Row],[Location]],Locations[[Location]:[BU]],5,0)</f>
        <v>Retail 01</v>
      </c>
      <c r="G1186" t="str">
        <f>VLOOKUP(Expenses[[#This Row],[Department]],Departments[[Department]:[Code]],2,0)</f>
        <v>RTL</v>
      </c>
      <c r="H1186" t="str">
        <f>VLOOKUP(Expenses[[#This Row],[Location]],Locations[[Location]:[BU]],3,0)</f>
        <v>G. Cairo</v>
      </c>
      <c r="I1186" t="str">
        <f>VLOOKUP(Expenses[[#This Row],[Location]],Locations[[Location]:[BU]],2,0)</f>
        <v>Giza</v>
      </c>
    </row>
    <row r="1187" spans="1:9" x14ac:dyDescent="0.25">
      <c r="A1187" s="10">
        <v>42522</v>
      </c>
      <c r="B1187" t="s">
        <v>1086</v>
      </c>
      <c r="C1187" t="s">
        <v>1050</v>
      </c>
      <c r="D1187" t="s">
        <v>1020</v>
      </c>
      <c r="E1187" s="17">
        <v>10898</v>
      </c>
      <c r="F1187" t="str">
        <f>VLOOKUP(Expenses[[#This Row],[Location]],Locations[[Location]:[BU]],5,0)</f>
        <v>Retail 01</v>
      </c>
      <c r="G1187" t="str">
        <f>VLOOKUP(Expenses[[#This Row],[Department]],Departments[[Department]:[Code]],2,0)</f>
        <v>RTL</v>
      </c>
      <c r="H1187" t="str">
        <f>VLOOKUP(Expenses[[#This Row],[Location]],Locations[[Location]:[BU]],3,0)</f>
        <v>Alex</v>
      </c>
      <c r="I1187" t="str">
        <f>VLOOKUP(Expenses[[#This Row],[Location]],Locations[[Location]:[BU]],2,0)</f>
        <v>Alex</v>
      </c>
    </row>
    <row r="1188" spans="1:9" x14ac:dyDescent="0.25">
      <c r="A1188" s="10">
        <v>42522</v>
      </c>
      <c r="B1188" t="s">
        <v>1086</v>
      </c>
      <c r="C1188" t="s">
        <v>1053</v>
      </c>
      <c r="D1188" t="s">
        <v>1020</v>
      </c>
      <c r="E1188" s="17">
        <v>6358</v>
      </c>
      <c r="F1188" t="str">
        <f>VLOOKUP(Expenses[[#This Row],[Location]],Locations[[Location]:[BU]],5,0)</f>
        <v>Retail 01</v>
      </c>
      <c r="G1188" t="str">
        <f>VLOOKUP(Expenses[[#This Row],[Department]],Departments[[Department]:[Code]],2,0)</f>
        <v>RTL</v>
      </c>
      <c r="H1188" t="str">
        <f>VLOOKUP(Expenses[[#This Row],[Location]],Locations[[Location]:[BU]],3,0)</f>
        <v>G. Cairo</v>
      </c>
      <c r="I1188" t="str">
        <f>VLOOKUP(Expenses[[#This Row],[Location]],Locations[[Location]:[BU]],2,0)</f>
        <v>Giza</v>
      </c>
    </row>
    <row r="1189" spans="1:9" x14ac:dyDescent="0.25">
      <c r="A1189" s="10">
        <v>42522</v>
      </c>
      <c r="B1189" t="s">
        <v>1086</v>
      </c>
      <c r="C1189" t="s">
        <v>1046</v>
      </c>
      <c r="D1189" t="s">
        <v>1020</v>
      </c>
      <c r="E1189" s="17">
        <v>9683</v>
      </c>
      <c r="F1189" t="str">
        <f>VLOOKUP(Expenses[[#This Row],[Location]],Locations[[Location]:[BU]],5,0)</f>
        <v>Distribution</v>
      </c>
      <c r="G1189" t="str">
        <f>VLOOKUP(Expenses[[#This Row],[Department]],Departments[[Department]:[Code]],2,0)</f>
        <v>RTL</v>
      </c>
      <c r="H1189" t="str">
        <f>VLOOKUP(Expenses[[#This Row],[Location]],Locations[[Location]:[BU]],3,0)</f>
        <v>G. Cairo</v>
      </c>
      <c r="I1189" t="str">
        <f>VLOOKUP(Expenses[[#This Row],[Location]],Locations[[Location]:[BU]],2,0)</f>
        <v>Giza</v>
      </c>
    </row>
    <row r="1190" spans="1:9" x14ac:dyDescent="0.25">
      <c r="A1190" s="10">
        <v>42522</v>
      </c>
      <c r="B1190" t="s">
        <v>1086</v>
      </c>
      <c r="C1190" t="s">
        <v>1049</v>
      </c>
      <c r="D1190" t="s">
        <v>1020</v>
      </c>
      <c r="E1190" s="17">
        <v>12234</v>
      </c>
      <c r="F1190" t="str">
        <f>VLOOKUP(Expenses[[#This Row],[Location]],Locations[[Location]:[BU]],5,0)</f>
        <v>Retail 01</v>
      </c>
      <c r="G1190" t="str">
        <f>VLOOKUP(Expenses[[#This Row],[Department]],Departments[[Department]:[Code]],2,0)</f>
        <v>RTL</v>
      </c>
      <c r="H1190" t="str">
        <f>VLOOKUP(Expenses[[#This Row],[Location]],Locations[[Location]:[BU]],3,0)</f>
        <v>G. Cairo</v>
      </c>
      <c r="I1190" t="str">
        <f>VLOOKUP(Expenses[[#This Row],[Location]],Locations[[Location]:[BU]],2,0)</f>
        <v>Cairo</v>
      </c>
    </row>
    <row r="1191" spans="1:9" x14ac:dyDescent="0.25">
      <c r="A1191" s="10">
        <v>42522</v>
      </c>
      <c r="B1191" t="s">
        <v>1086</v>
      </c>
      <c r="C1191" t="s">
        <v>1044</v>
      </c>
      <c r="D1191" t="s">
        <v>1020</v>
      </c>
      <c r="E1191" s="17">
        <v>10893</v>
      </c>
      <c r="F1191" t="str">
        <f>VLOOKUP(Expenses[[#This Row],[Location]],Locations[[Location]:[BU]],5,0)</f>
        <v>Retail 01</v>
      </c>
      <c r="G1191" t="str">
        <f>VLOOKUP(Expenses[[#This Row],[Department]],Departments[[Department]:[Code]],2,0)</f>
        <v>RTL</v>
      </c>
      <c r="H1191" t="str">
        <f>VLOOKUP(Expenses[[#This Row],[Location]],Locations[[Location]:[BU]],3,0)</f>
        <v>G. Cairo</v>
      </c>
      <c r="I1191" t="str">
        <f>VLOOKUP(Expenses[[#This Row],[Location]],Locations[[Location]:[BU]],2,0)</f>
        <v>Cairo</v>
      </c>
    </row>
    <row r="1192" spans="1:9" x14ac:dyDescent="0.25">
      <c r="A1192" s="10">
        <v>42522</v>
      </c>
      <c r="B1192" t="s">
        <v>1086</v>
      </c>
      <c r="C1192" t="s">
        <v>1064</v>
      </c>
      <c r="D1192" t="s">
        <v>1020</v>
      </c>
      <c r="E1192" s="17">
        <v>6421</v>
      </c>
      <c r="F1192" t="str">
        <f>VLOOKUP(Expenses[[#This Row],[Location]],Locations[[Location]:[BU]],5,0)</f>
        <v>Retail 01</v>
      </c>
      <c r="G1192" t="str">
        <f>VLOOKUP(Expenses[[#This Row],[Department]],Departments[[Department]:[Code]],2,0)</f>
        <v>RTL</v>
      </c>
      <c r="H1192" t="str">
        <f>VLOOKUP(Expenses[[#This Row],[Location]],Locations[[Location]:[BU]],3,0)</f>
        <v>G. Cairo</v>
      </c>
      <c r="I1192" t="str">
        <f>VLOOKUP(Expenses[[#This Row],[Location]],Locations[[Location]:[BU]],2,0)</f>
        <v>Giza</v>
      </c>
    </row>
    <row r="1193" spans="1:9" x14ac:dyDescent="0.25">
      <c r="A1193" s="10">
        <v>42522</v>
      </c>
      <c r="B1193" t="s">
        <v>1086</v>
      </c>
      <c r="C1193" t="s">
        <v>1082</v>
      </c>
      <c r="D1193" t="s">
        <v>1020</v>
      </c>
      <c r="E1193" s="17">
        <v>6930</v>
      </c>
      <c r="F1193" t="str">
        <f>VLOOKUP(Expenses[[#This Row],[Location]],Locations[[Location]:[BU]],5,0)</f>
        <v>Retail 02</v>
      </c>
      <c r="G1193" t="str">
        <f>VLOOKUP(Expenses[[#This Row],[Department]],Departments[[Department]:[Code]],2,0)</f>
        <v>RTL</v>
      </c>
      <c r="H1193" t="str">
        <f>VLOOKUP(Expenses[[#This Row],[Location]],Locations[[Location]:[BU]],3,0)</f>
        <v>G. Cairo</v>
      </c>
      <c r="I1193" t="str">
        <f>VLOOKUP(Expenses[[#This Row],[Location]],Locations[[Location]:[BU]],2,0)</f>
        <v>Cairo</v>
      </c>
    </row>
    <row r="1194" spans="1:9" x14ac:dyDescent="0.25">
      <c r="A1194" s="10">
        <v>42522</v>
      </c>
      <c r="B1194" t="s">
        <v>1086</v>
      </c>
      <c r="C1194" t="s">
        <v>1078</v>
      </c>
      <c r="D1194" t="s">
        <v>1020</v>
      </c>
      <c r="E1194" s="17">
        <v>6240</v>
      </c>
      <c r="F1194" t="str">
        <f>VLOOKUP(Expenses[[#This Row],[Location]],Locations[[Location]:[BU]],5,0)</f>
        <v>Retail 02</v>
      </c>
      <c r="G1194" t="str">
        <f>VLOOKUP(Expenses[[#This Row],[Department]],Departments[[Department]:[Code]],2,0)</f>
        <v>RTL</v>
      </c>
      <c r="H1194" t="str">
        <f>VLOOKUP(Expenses[[#This Row],[Location]],Locations[[Location]:[BU]],3,0)</f>
        <v>G. Cairo</v>
      </c>
      <c r="I1194" t="str">
        <f>VLOOKUP(Expenses[[#This Row],[Location]],Locations[[Location]:[BU]],2,0)</f>
        <v>Cairo</v>
      </c>
    </row>
    <row r="1195" spans="1:9" x14ac:dyDescent="0.25">
      <c r="A1195" s="10">
        <v>42522</v>
      </c>
      <c r="B1195" t="s">
        <v>1086</v>
      </c>
      <c r="C1195" t="s">
        <v>1068</v>
      </c>
      <c r="D1195" t="s">
        <v>1020</v>
      </c>
      <c r="E1195" s="17">
        <v>12112</v>
      </c>
      <c r="F1195" t="str">
        <f>VLOOKUP(Expenses[[#This Row],[Location]],Locations[[Location]:[BU]],5,0)</f>
        <v>Retail 02</v>
      </c>
      <c r="G1195" t="str">
        <f>VLOOKUP(Expenses[[#This Row],[Department]],Departments[[Department]:[Code]],2,0)</f>
        <v>RTL</v>
      </c>
      <c r="H1195" t="str">
        <f>VLOOKUP(Expenses[[#This Row],[Location]],Locations[[Location]:[BU]],3,0)</f>
        <v>Delta</v>
      </c>
      <c r="I1195" t="str">
        <f>VLOOKUP(Expenses[[#This Row],[Location]],Locations[[Location]:[BU]],2,0)</f>
        <v>Gharbia</v>
      </c>
    </row>
    <row r="1196" spans="1:9" x14ac:dyDescent="0.25">
      <c r="A1196" s="10">
        <v>42522</v>
      </c>
      <c r="B1196" t="s">
        <v>1086</v>
      </c>
      <c r="C1196" t="s">
        <v>1060</v>
      </c>
      <c r="D1196" t="s">
        <v>1020</v>
      </c>
      <c r="E1196" s="17">
        <v>7864</v>
      </c>
      <c r="F1196" t="str">
        <f>VLOOKUP(Expenses[[#This Row],[Location]],Locations[[Location]:[BU]],5,0)</f>
        <v>Retail 02</v>
      </c>
      <c r="G1196" t="str">
        <f>VLOOKUP(Expenses[[#This Row],[Department]],Departments[[Department]:[Code]],2,0)</f>
        <v>RTL</v>
      </c>
      <c r="H1196" t="str">
        <f>VLOOKUP(Expenses[[#This Row],[Location]],Locations[[Location]:[BU]],3,0)</f>
        <v>Alex</v>
      </c>
      <c r="I1196" t="str">
        <f>VLOOKUP(Expenses[[#This Row],[Location]],Locations[[Location]:[BU]],2,0)</f>
        <v>Alex</v>
      </c>
    </row>
    <row r="1197" spans="1:9" x14ac:dyDescent="0.25">
      <c r="A1197" s="10">
        <v>42522</v>
      </c>
      <c r="B1197" t="s">
        <v>1086</v>
      </c>
      <c r="C1197" t="s">
        <v>1076</v>
      </c>
      <c r="D1197" t="s">
        <v>1020</v>
      </c>
      <c r="E1197" s="17">
        <v>6214</v>
      </c>
      <c r="F1197" t="str">
        <f>VLOOKUP(Expenses[[#This Row],[Location]],Locations[[Location]:[BU]],5,0)</f>
        <v>Retail 02</v>
      </c>
      <c r="G1197" t="str">
        <f>VLOOKUP(Expenses[[#This Row],[Department]],Departments[[Department]:[Code]],2,0)</f>
        <v>RTL</v>
      </c>
      <c r="H1197" t="str">
        <f>VLOOKUP(Expenses[[#This Row],[Location]],Locations[[Location]:[BU]],3,0)</f>
        <v>G. Cairo</v>
      </c>
      <c r="I1197" t="str">
        <f>VLOOKUP(Expenses[[#This Row],[Location]],Locations[[Location]:[BU]],2,0)</f>
        <v>Cairo</v>
      </c>
    </row>
    <row r="1198" spans="1:9" x14ac:dyDescent="0.25">
      <c r="A1198" s="10">
        <v>42522</v>
      </c>
      <c r="B1198" t="s">
        <v>1086</v>
      </c>
      <c r="C1198" t="s">
        <v>1067</v>
      </c>
      <c r="D1198" t="s">
        <v>1020</v>
      </c>
      <c r="E1198" s="17">
        <v>11987</v>
      </c>
      <c r="F1198" t="str">
        <f>VLOOKUP(Expenses[[#This Row],[Location]],Locations[[Location]:[BU]],5,0)</f>
        <v>Retail 02</v>
      </c>
      <c r="G1198" t="str">
        <f>VLOOKUP(Expenses[[#This Row],[Department]],Departments[[Department]:[Code]],2,0)</f>
        <v>RTL</v>
      </c>
      <c r="H1198" t="str">
        <f>VLOOKUP(Expenses[[#This Row],[Location]],Locations[[Location]:[BU]],3,0)</f>
        <v>Alex</v>
      </c>
      <c r="I1198" t="str">
        <f>VLOOKUP(Expenses[[#This Row],[Location]],Locations[[Location]:[BU]],2,0)</f>
        <v>Alex</v>
      </c>
    </row>
    <row r="1199" spans="1:9" x14ac:dyDescent="0.25">
      <c r="A1199" s="10">
        <v>42522</v>
      </c>
      <c r="B1199" t="s">
        <v>1086</v>
      </c>
      <c r="C1199" t="s">
        <v>1052</v>
      </c>
      <c r="D1199" t="s">
        <v>1020</v>
      </c>
      <c r="E1199" s="17">
        <v>11835</v>
      </c>
      <c r="F1199" t="str">
        <f>VLOOKUP(Expenses[[#This Row],[Location]],Locations[[Location]:[BU]],5,0)</f>
        <v>Distribution</v>
      </c>
      <c r="G1199" t="str">
        <f>VLOOKUP(Expenses[[#This Row],[Department]],Departments[[Department]:[Code]],2,0)</f>
        <v>RTL</v>
      </c>
      <c r="H1199" t="str">
        <f>VLOOKUP(Expenses[[#This Row],[Location]],Locations[[Location]:[BU]],3,0)</f>
        <v>Alex</v>
      </c>
      <c r="I1199" t="str">
        <f>VLOOKUP(Expenses[[#This Row],[Location]],Locations[[Location]:[BU]],2,0)</f>
        <v>Alex</v>
      </c>
    </row>
    <row r="1200" spans="1:9" x14ac:dyDescent="0.25">
      <c r="A1200" s="10">
        <v>42522</v>
      </c>
      <c r="B1200" t="s">
        <v>1086</v>
      </c>
      <c r="C1200" t="s">
        <v>1084</v>
      </c>
      <c r="D1200" t="s">
        <v>1020</v>
      </c>
      <c r="E1200" s="17">
        <v>5534</v>
      </c>
      <c r="F1200" t="str">
        <f>VLOOKUP(Expenses[[#This Row],[Location]],Locations[[Location]:[BU]],5,0)</f>
        <v>Retail 03</v>
      </c>
      <c r="G1200" t="str">
        <f>VLOOKUP(Expenses[[#This Row],[Department]],Departments[[Department]:[Code]],2,0)</f>
        <v>RTL</v>
      </c>
      <c r="H1200" t="str">
        <f>VLOOKUP(Expenses[[#This Row],[Location]],Locations[[Location]:[BU]],3,0)</f>
        <v>G. Cairo</v>
      </c>
      <c r="I1200" t="str">
        <f>VLOOKUP(Expenses[[#This Row],[Location]],Locations[[Location]:[BU]],2,0)</f>
        <v>Cairo</v>
      </c>
    </row>
    <row r="1201" spans="1:9" x14ac:dyDescent="0.25">
      <c r="A1201" s="10">
        <v>42522</v>
      </c>
      <c r="B1201" t="s">
        <v>1086</v>
      </c>
      <c r="C1201" t="s">
        <v>1075</v>
      </c>
      <c r="D1201" t="s">
        <v>1020</v>
      </c>
      <c r="E1201" s="17">
        <v>7844</v>
      </c>
      <c r="F1201" t="str">
        <f>VLOOKUP(Expenses[[#This Row],[Location]],Locations[[Location]:[BU]],5,0)</f>
        <v>Distribution</v>
      </c>
      <c r="G1201" t="str">
        <f>VLOOKUP(Expenses[[#This Row],[Department]],Departments[[Department]:[Code]],2,0)</f>
        <v>RTL</v>
      </c>
      <c r="H1201" t="str">
        <f>VLOOKUP(Expenses[[#This Row],[Location]],Locations[[Location]:[BU]],3,0)</f>
        <v>U. Egypt</v>
      </c>
      <c r="I1201" t="str">
        <f>VLOOKUP(Expenses[[#This Row],[Location]],Locations[[Location]:[BU]],2,0)</f>
        <v>Assuit</v>
      </c>
    </row>
    <row r="1202" spans="1:9" x14ac:dyDescent="0.25">
      <c r="A1202" s="10">
        <v>42522</v>
      </c>
      <c r="B1202" t="s">
        <v>1086</v>
      </c>
      <c r="C1202" t="s">
        <v>1080</v>
      </c>
      <c r="D1202" t="s">
        <v>1020</v>
      </c>
      <c r="E1202" s="17">
        <v>11925</v>
      </c>
      <c r="F1202" t="str">
        <f>VLOOKUP(Expenses[[#This Row],[Location]],Locations[[Location]:[BU]],5,0)</f>
        <v>Distribution</v>
      </c>
      <c r="G1202" t="str">
        <f>VLOOKUP(Expenses[[#This Row],[Department]],Departments[[Department]:[Code]],2,0)</f>
        <v>RTL</v>
      </c>
      <c r="H1202" t="str">
        <f>VLOOKUP(Expenses[[#This Row],[Location]],Locations[[Location]:[BU]],3,0)</f>
        <v>G. Cairo</v>
      </c>
      <c r="I1202" t="str">
        <f>VLOOKUP(Expenses[[#This Row],[Location]],Locations[[Location]:[BU]],2,0)</f>
        <v>Giza</v>
      </c>
    </row>
    <row r="1203" spans="1:9" x14ac:dyDescent="0.25">
      <c r="A1203" s="10">
        <v>42522</v>
      </c>
      <c r="B1203" t="s">
        <v>1086</v>
      </c>
      <c r="C1203" t="s">
        <v>1070</v>
      </c>
      <c r="D1203" t="s">
        <v>1020</v>
      </c>
      <c r="E1203" s="17">
        <v>8690</v>
      </c>
      <c r="F1203" t="str">
        <f>VLOOKUP(Expenses[[#This Row],[Location]],Locations[[Location]:[BU]],5,0)</f>
        <v>Retail 03</v>
      </c>
      <c r="G1203" t="str">
        <f>VLOOKUP(Expenses[[#This Row],[Department]],Departments[[Department]:[Code]],2,0)</f>
        <v>RTL</v>
      </c>
      <c r="H1203" t="str">
        <f>VLOOKUP(Expenses[[#This Row],[Location]],Locations[[Location]:[BU]],3,0)</f>
        <v>Alex</v>
      </c>
      <c r="I1203" t="str">
        <f>VLOOKUP(Expenses[[#This Row],[Location]],Locations[[Location]:[BU]],2,0)</f>
        <v>Marasa Matrouh</v>
      </c>
    </row>
    <row r="1204" spans="1:9" x14ac:dyDescent="0.25">
      <c r="A1204" s="10">
        <v>42522</v>
      </c>
      <c r="B1204" t="s">
        <v>1086</v>
      </c>
      <c r="C1204" t="s">
        <v>1047</v>
      </c>
      <c r="D1204" t="s">
        <v>1020</v>
      </c>
      <c r="E1204" s="17">
        <v>9066</v>
      </c>
      <c r="F1204" t="str">
        <f>VLOOKUP(Expenses[[#This Row],[Location]],Locations[[Location]:[BU]],5,0)</f>
        <v>Retail 03</v>
      </c>
      <c r="G1204" t="str">
        <f>VLOOKUP(Expenses[[#This Row],[Department]],Departments[[Department]:[Code]],2,0)</f>
        <v>RTL</v>
      </c>
      <c r="H1204" t="str">
        <f>VLOOKUP(Expenses[[#This Row],[Location]],Locations[[Location]:[BU]],3,0)</f>
        <v>G. Cairo</v>
      </c>
      <c r="I1204" t="str">
        <f>VLOOKUP(Expenses[[#This Row],[Location]],Locations[[Location]:[BU]],2,0)</f>
        <v>Giza</v>
      </c>
    </row>
    <row r="1205" spans="1:9" x14ac:dyDescent="0.25">
      <c r="A1205" s="10">
        <v>42522</v>
      </c>
      <c r="B1205" t="s">
        <v>1086</v>
      </c>
      <c r="C1205" t="s">
        <v>1058</v>
      </c>
      <c r="D1205" t="s">
        <v>1020</v>
      </c>
      <c r="E1205" s="17">
        <v>5934</v>
      </c>
      <c r="F1205" t="str">
        <f>VLOOKUP(Expenses[[#This Row],[Location]],Locations[[Location]:[BU]],5,0)</f>
        <v>Retail 03</v>
      </c>
      <c r="G1205" t="str">
        <f>VLOOKUP(Expenses[[#This Row],[Department]],Departments[[Department]:[Code]],2,0)</f>
        <v>RTL</v>
      </c>
      <c r="H1205" t="str">
        <f>VLOOKUP(Expenses[[#This Row],[Location]],Locations[[Location]:[BU]],3,0)</f>
        <v>G. Cairo</v>
      </c>
      <c r="I1205" t="str">
        <f>VLOOKUP(Expenses[[#This Row],[Location]],Locations[[Location]:[BU]],2,0)</f>
        <v>Cairo</v>
      </c>
    </row>
    <row r="1206" spans="1:9" x14ac:dyDescent="0.25">
      <c r="A1206" s="10">
        <v>42522</v>
      </c>
      <c r="B1206" t="s">
        <v>1086</v>
      </c>
      <c r="C1206" t="s">
        <v>1072</v>
      </c>
      <c r="D1206" t="s">
        <v>1020</v>
      </c>
      <c r="E1206" s="17">
        <v>6983</v>
      </c>
      <c r="F1206" t="str">
        <f>VLOOKUP(Expenses[[#This Row],[Location]],Locations[[Location]:[BU]],5,0)</f>
        <v>Retail 03</v>
      </c>
      <c r="G1206" t="str">
        <f>VLOOKUP(Expenses[[#This Row],[Department]],Departments[[Department]:[Code]],2,0)</f>
        <v>RTL</v>
      </c>
      <c r="H1206" t="str">
        <f>VLOOKUP(Expenses[[#This Row],[Location]],Locations[[Location]:[BU]],3,0)</f>
        <v>Alex</v>
      </c>
      <c r="I1206" t="str">
        <f>VLOOKUP(Expenses[[#This Row],[Location]],Locations[[Location]:[BU]],2,0)</f>
        <v>Alex</v>
      </c>
    </row>
    <row r="1207" spans="1:9" x14ac:dyDescent="0.25">
      <c r="A1207" s="10">
        <v>42522</v>
      </c>
      <c r="B1207" t="s">
        <v>1086</v>
      </c>
      <c r="C1207" t="s">
        <v>1071</v>
      </c>
      <c r="D1207" t="s">
        <v>1020</v>
      </c>
      <c r="E1207" s="17">
        <v>11938</v>
      </c>
      <c r="F1207" t="str">
        <f>VLOOKUP(Expenses[[#This Row],[Location]],Locations[[Location]:[BU]],5,0)</f>
        <v>Retail 03</v>
      </c>
      <c r="G1207" t="str">
        <f>VLOOKUP(Expenses[[#This Row],[Department]],Departments[[Department]:[Code]],2,0)</f>
        <v>RTL</v>
      </c>
      <c r="H1207" t="str">
        <f>VLOOKUP(Expenses[[#This Row],[Location]],Locations[[Location]:[BU]],3,0)</f>
        <v>G. Cairo</v>
      </c>
      <c r="I1207" t="str">
        <f>VLOOKUP(Expenses[[#This Row],[Location]],Locations[[Location]:[BU]],2,0)</f>
        <v>Giza</v>
      </c>
    </row>
    <row r="1208" spans="1:9" x14ac:dyDescent="0.25">
      <c r="A1208" s="10">
        <v>42522</v>
      </c>
      <c r="B1208" t="s">
        <v>1086</v>
      </c>
      <c r="C1208" t="s">
        <v>1065</v>
      </c>
      <c r="D1208" t="s">
        <v>1020</v>
      </c>
      <c r="E1208" s="17">
        <v>12498</v>
      </c>
      <c r="F1208" t="str">
        <f>VLOOKUP(Expenses[[#This Row],[Location]],Locations[[Location]:[BU]],5,0)</f>
        <v>Distribution</v>
      </c>
      <c r="G1208" t="str">
        <f>VLOOKUP(Expenses[[#This Row],[Department]],Departments[[Department]:[Code]],2,0)</f>
        <v>RTL</v>
      </c>
      <c r="H1208" t="str">
        <f>VLOOKUP(Expenses[[#This Row],[Location]],Locations[[Location]:[BU]],3,0)</f>
        <v>Delta</v>
      </c>
      <c r="I1208" t="str">
        <f>VLOOKUP(Expenses[[#This Row],[Location]],Locations[[Location]:[BU]],2,0)</f>
        <v>Gharbia</v>
      </c>
    </row>
    <row r="1209" spans="1:9" x14ac:dyDescent="0.25">
      <c r="A1209" s="10">
        <v>42522</v>
      </c>
      <c r="B1209" t="s">
        <v>1089</v>
      </c>
      <c r="C1209" t="s">
        <v>1014</v>
      </c>
      <c r="D1209" t="s">
        <v>1013</v>
      </c>
      <c r="E1209" s="17">
        <v>1250</v>
      </c>
      <c r="F1209" t="str">
        <f>VLOOKUP(Expenses[[#This Row],[Location]],Locations[[Location]:[BU]],5,0)</f>
        <v>HQ</v>
      </c>
      <c r="G1209" t="str">
        <f>VLOOKUP(Expenses[[#This Row],[Department]],Departments[[Department]:[Code]],2,0)</f>
        <v>FIN</v>
      </c>
      <c r="H1209" t="str">
        <f>VLOOKUP(Expenses[[#This Row],[Location]],Locations[[Location]:[BU]],3,0)</f>
        <v>G. Cairo</v>
      </c>
      <c r="I1209" t="str">
        <f>VLOOKUP(Expenses[[#This Row],[Location]],Locations[[Location]:[BU]],2,0)</f>
        <v>Cairo</v>
      </c>
    </row>
    <row r="1210" spans="1:9" x14ac:dyDescent="0.25">
      <c r="A1210" s="10">
        <v>42522</v>
      </c>
      <c r="B1210" t="s">
        <v>1089</v>
      </c>
      <c r="C1210" t="s">
        <v>1083</v>
      </c>
      <c r="D1210" t="s">
        <v>1025</v>
      </c>
      <c r="E1210" s="17">
        <v>1250</v>
      </c>
      <c r="F1210" t="str">
        <f>VLOOKUP(Expenses[[#This Row],[Location]],Locations[[Location]:[BU]],5,0)</f>
        <v>Distribution</v>
      </c>
      <c r="G1210" t="str">
        <f>VLOOKUP(Expenses[[#This Row],[Department]],Departments[[Department]:[Code]],2,0)</f>
        <v>SLS</v>
      </c>
      <c r="H1210" t="str">
        <f>VLOOKUP(Expenses[[#This Row],[Location]],Locations[[Location]:[BU]],3,0)</f>
        <v>G. Cairo</v>
      </c>
      <c r="I1210" t="str">
        <f>VLOOKUP(Expenses[[#This Row],[Location]],Locations[[Location]:[BU]],2,0)</f>
        <v>Cairo</v>
      </c>
    </row>
    <row r="1211" spans="1:9" x14ac:dyDescent="0.25">
      <c r="A1211" s="10">
        <v>42522</v>
      </c>
      <c r="B1211" t="s">
        <v>1089</v>
      </c>
      <c r="C1211" t="s">
        <v>1077</v>
      </c>
      <c r="D1211" t="s">
        <v>1025</v>
      </c>
      <c r="E1211" s="17">
        <v>1250</v>
      </c>
      <c r="F1211" t="str">
        <f>VLOOKUP(Expenses[[#This Row],[Location]],Locations[[Location]:[BU]],5,0)</f>
        <v>Distribution</v>
      </c>
      <c r="G1211" t="str">
        <f>VLOOKUP(Expenses[[#This Row],[Department]],Departments[[Department]:[Code]],2,0)</f>
        <v>SLS</v>
      </c>
      <c r="H1211" t="str">
        <f>VLOOKUP(Expenses[[#This Row],[Location]],Locations[[Location]:[BU]],3,0)</f>
        <v>G. Cairo</v>
      </c>
      <c r="I1211" t="str">
        <f>VLOOKUP(Expenses[[#This Row],[Location]],Locations[[Location]:[BU]],2,0)</f>
        <v>Giza</v>
      </c>
    </row>
    <row r="1212" spans="1:9" x14ac:dyDescent="0.25">
      <c r="A1212" s="10">
        <v>42522</v>
      </c>
      <c r="B1212" t="s">
        <v>1089</v>
      </c>
      <c r="C1212" t="s">
        <v>1069</v>
      </c>
      <c r="D1212" t="s">
        <v>1025</v>
      </c>
      <c r="E1212" s="17">
        <v>1250</v>
      </c>
      <c r="F1212" t="str">
        <f>VLOOKUP(Expenses[[#This Row],[Location]],Locations[[Location]:[BU]],5,0)</f>
        <v>Distribution</v>
      </c>
      <c r="G1212" t="str">
        <f>VLOOKUP(Expenses[[#This Row],[Department]],Departments[[Department]:[Code]],2,0)</f>
        <v>SLS</v>
      </c>
      <c r="H1212" t="str">
        <f>VLOOKUP(Expenses[[#This Row],[Location]],Locations[[Location]:[BU]],3,0)</f>
        <v>U. Egypt</v>
      </c>
      <c r="I1212" t="str">
        <f>VLOOKUP(Expenses[[#This Row],[Location]],Locations[[Location]:[BU]],2,0)</f>
        <v>Luxor</v>
      </c>
    </row>
    <row r="1213" spans="1:9" x14ac:dyDescent="0.25">
      <c r="A1213" s="10">
        <v>42522</v>
      </c>
      <c r="B1213" t="s">
        <v>1089</v>
      </c>
      <c r="C1213" t="s">
        <v>1054</v>
      </c>
      <c r="D1213" t="s">
        <v>1025</v>
      </c>
      <c r="E1213" s="17">
        <v>1250</v>
      </c>
      <c r="F1213" t="str">
        <f>VLOOKUP(Expenses[[#This Row],[Location]],Locations[[Location]:[BU]],5,0)</f>
        <v>Distribution</v>
      </c>
      <c r="G1213" t="str">
        <f>VLOOKUP(Expenses[[#This Row],[Department]],Departments[[Department]:[Code]],2,0)</f>
        <v>SLS</v>
      </c>
      <c r="H1213" t="str">
        <f>VLOOKUP(Expenses[[#This Row],[Location]],Locations[[Location]:[BU]],3,0)</f>
        <v>Delta</v>
      </c>
      <c r="I1213" t="str">
        <f>VLOOKUP(Expenses[[#This Row],[Location]],Locations[[Location]:[BU]],2,0)</f>
        <v>Dakahlia</v>
      </c>
    </row>
    <row r="1214" spans="1:9" x14ac:dyDescent="0.25">
      <c r="A1214" s="10">
        <v>42522</v>
      </c>
      <c r="B1214" t="s">
        <v>1089</v>
      </c>
      <c r="C1214" t="s">
        <v>1062</v>
      </c>
      <c r="D1214" t="s">
        <v>1025</v>
      </c>
      <c r="E1214" s="17">
        <v>1250</v>
      </c>
      <c r="F1214" t="str">
        <f>VLOOKUP(Expenses[[#This Row],[Location]],Locations[[Location]:[BU]],5,0)</f>
        <v>Distribution</v>
      </c>
      <c r="G1214" t="str">
        <f>VLOOKUP(Expenses[[#This Row],[Department]],Departments[[Department]:[Code]],2,0)</f>
        <v>SLS</v>
      </c>
      <c r="H1214" t="str">
        <f>VLOOKUP(Expenses[[#This Row],[Location]],Locations[[Location]:[BU]],3,0)</f>
        <v>U. Egypt</v>
      </c>
      <c r="I1214" t="str">
        <f>VLOOKUP(Expenses[[#This Row],[Location]],Locations[[Location]:[BU]],2,0)</f>
        <v>Menia</v>
      </c>
    </row>
    <row r="1215" spans="1:9" x14ac:dyDescent="0.25">
      <c r="A1215" s="10">
        <v>42522</v>
      </c>
      <c r="B1215" t="s">
        <v>1089</v>
      </c>
      <c r="C1215" t="s">
        <v>1059</v>
      </c>
      <c r="D1215" t="s">
        <v>1025</v>
      </c>
      <c r="E1215" s="17">
        <v>1250</v>
      </c>
      <c r="F1215" t="str">
        <f>VLOOKUP(Expenses[[#This Row],[Location]],Locations[[Location]:[BU]],5,0)</f>
        <v>Distribution</v>
      </c>
      <c r="G1215" t="str">
        <f>VLOOKUP(Expenses[[#This Row],[Department]],Departments[[Department]:[Code]],2,0)</f>
        <v>SLS</v>
      </c>
      <c r="H1215" t="str">
        <f>VLOOKUP(Expenses[[#This Row],[Location]],Locations[[Location]:[BU]],3,0)</f>
        <v>G. Cairo</v>
      </c>
      <c r="I1215" t="str">
        <f>VLOOKUP(Expenses[[#This Row],[Location]],Locations[[Location]:[BU]],2,0)</f>
        <v>Cairo</v>
      </c>
    </row>
    <row r="1216" spans="1:9" x14ac:dyDescent="0.25">
      <c r="A1216" s="10">
        <v>42522</v>
      </c>
      <c r="B1216" t="s">
        <v>1089</v>
      </c>
      <c r="C1216" t="s">
        <v>1073</v>
      </c>
      <c r="D1216" t="s">
        <v>1025</v>
      </c>
      <c r="E1216" s="17">
        <v>1250</v>
      </c>
      <c r="F1216" t="str">
        <f>VLOOKUP(Expenses[[#This Row],[Location]],Locations[[Location]:[BU]],5,0)</f>
        <v>Distribution</v>
      </c>
      <c r="G1216" t="str">
        <f>VLOOKUP(Expenses[[#This Row],[Department]],Departments[[Department]:[Code]],2,0)</f>
        <v>SLS</v>
      </c>
      <c r="H1216" t="str">
        <f>VLOOKUP(Expenses[[#This Row],[Location]],Locations[[Location]:[BU]],3,0)</f>
        <v>Delta</v>
      </c>
      <c r="I1216" t="str">
        <f>VLOOKUP(Expenses[[#This Row],[Location]],Locations[[Location]:[BU]],2,0)</f>
        <v>Sharkia</v>
      </c>
    </row>
    <row r="1217" spans="1:9" x14ac:dyDescent="0.25">
      <c r="A1217" s="10">
        <v>42522</v>
      </c>
      <c r="B1217" t="s">
        <v>1089</v>
      </c>
      <c r="C1217" t="s">
        <v>1081</v>
      </c>
      <c r="D1217" t="s">
        <v>1020</v>
      </c>
      <c r="E1217" s="17">
        <v>1250</v>
      </c>
      <c r="F1217" t="str">
        <f>VLOOKUP(Expenses[[#This Row],[Location]],Locations[[Location]:[BU]],5,0)</f>
        <v>Retail 01</v>
      </c>
      <c r="G1217" t="str">
        <f>VLOOKUP(Expenses[[#This Row],[Department]],Departments[[Department]:[Code]],2,0)</f>
        <v>RTL</v>
      </c>
      <c r="H1217" t="str">
        <f>VLOOKUP(Expenses[[#This Row],[Location]],Locations[[Location]:[BU]],3,0)</f>
        <v>G. Cairo</v>
      </c>
      <c r="I1217" t="str">
        <f>VLOOKUP(Expenses[[#This Row],[Location]],Locations[[Location]:[BU]],2,0)</f>
        <v>Giza</v>
      </c>
    </row>
    <row r="1218" spans="1:9" x14ac:dyDescent="0.25">
      <c r="A1218" s="10">
        <v>42522</v>
      </c>
      <c r="B1218" t="s">
        <v>1089</v>
      </c>
      <c r="C1218" t="s">
        <v>1079</v>
      </c>
      <c r="D1218" t="s">
        <v>1020</v>
      </c>
      <c r="E1218" s="17">
        <v>1250</v>
      </c>
      <c r="F1218" t="str">
        <f>VLOOKUP(Expenses[[#This Row],[Location]],Locations[[Location]:[BU]],5,0)</f>
        <v>Retail 01</v>
      </c>
      <c r="G1218" t="str">
        <f>VLOOKUP(Expenses[[#This Row],[Department]],Departments[[Department]:[Code]],2,0)</f>
        <v>RTL</v>
      </c>
      <c r="H1218" t="str">
        <f>VLOOKUP(Expenses[[#This Row],[Location]],Locations[[Location]:[BU]],3,0)</f>
        <v>G. Cairo</v>
      </c>
      <c r="I1218" t="str">
        <f>VLOOKUP(Expenses[[#This Row],[Location]],Locations[[Location]:[BU]],2,0)</f>
        <v>Giza</v>
      </c>
    </row>
    <row r="1219" spans="1:9" x14ac:dyDescent="0.25">
      <c r="A1219" s="10">
        <v>42522</v>
      </c>
      <c r="B1219" t="s">
        <v>1089</v>
      </c>
      <c r="C1219" t="s">
        <v>1050</v>
      </c>
      <c r="D1219" t="s">
        <v>1020</v>
      </c>
      <c r="E1219" s="17">
        <v>1250</v>
      </c>
      <c r="F1219" t="str">
        <f>VLOOKUP(Expenses[[#This Row],[Location]],Locations[[Location]:[BU]],5,0)</f>
        <v>Retail 01</v>
      </c>
      <c r="G1219" t="str">
        <f>VLOOKUP(Expenses[[#This Row],[Department]],Departments[[Department]:[Code]],2,0)</f>
        <v>RTL</v>
      </c>
      <c r="H1219" t="str">
        <f>VLOOKUP(Expenses[[#This Row],[Location]],Locations[[Location]:[BU]],3,0)</f>
        <v>Alex</v>
      </c>
      <c r="I1219" t="str">
        <f>VLOOKUP(Expenses[[#This Row],[Location]],Locations[[Location]:[BU]],2,0)</f>
        <v>Alex</v>
      </c>
    </row>
    <row r="1220" spans="1:9" x14ac:dyDescent="0.25">
      <c r="A1220" s="10">
        <v>42522</v>
      </c>
      <c r="B1220" t="s">
        <v>1089</v>
      </c>
      <c r="C1220" t="s">
        <v>1053</v>
      </c>
      <c r="D1220" t="s">
        <v>1020</v>
      </c>
      <c r="E1220" s="17">
        <v>1250</v>
      </c>
      <c r="F1220" t="str">
        <f>VLOOKUP(Expenses[[#This Row],[Location]],Locations[[Location]:[BU]],5,0)</f>
        <v>Retail 01</v>
      </c>
      <c r="G1220" t="str">
        <f>VLOOKUP(Expenses[[#This Row],[Department]],Departments[[Department]:[Code]],2,0)</f>
        <v>RTL</v>
      </c>
      <c r="H1220" t="str">
        <f>VLOOKUP(Expenses[[#This Row],[Location]],Locations[[Location]:[BU]],3,0)</f>
        <v>G. Cairo</v>
      </c>
      <c r="I1220" t="str">
        <f>VLOOKUP(Expenses[[#This Row],[Location]],Locations[[Location]:[BU]],2,0)</f>
        <v>Giza</v>
      </c>
    </row>
    <row r="1221" spans="1:9" x14ac:dyDescent="0.25">
      <c r="A1221" s="10">
        <v>42522</v>
      </c>
      <c r="B1221" t="s">
        <v>1089</v>
      </c>
      <c r="C1221" t="s">
        <v>1046</v>
      </c>
      <c r="D1221" t="s">
        <v>1020</v>
      </c>
      <c r="E1221" s="17">
        <v>1250</v>
      </c>
      <c r="F1221" t="str">
        <f>VLOOKUP(Expenses[[#This Row],[Location]],Locations[[Location]:[BU]],5,0)</f>
        <v>Distribution</v>
      </c>
      <c r="G1221" t="str">
        <f>VLOOKUP(Expenses[[#This Row],[Department]],Departments[[Department]:[Code]],2,0)</f>
        <v>RTL</v>
      </c>
      <c r="H1221" t="str">
        <f>VLOOKUP(Expenses[[#This Row],[Location]],Locations[[Location]:[BU]],3,0)</f>
        <v>G. Cairo</v>
      </c>
      <c r="I1221" t="str">
        <f>VLOOKUP(Expenses[[#This Row],[Location]],Locations[[Location]:[BU]],2,0)</f>
        <v>Giza</v>
      </c>
    </row>
    <row r="1222" spans="1:9" x14ac:dyDescent="0.25">
      <c r="A1222" s="10">
        <v>42522</v>
      </c>
      <c r="B1222" t="s">
        <v>1089</v>
      </c>
      <c r="C1222" t="s">
        <v>1049</v>
      </c>
      <c r="D1222" t="s">
        <v>1020</v>
      </c>
      <c r="E1222" s="17">
        <v>1250</v>
      </c>
      <c r="F1222" t="str">
        <f>VLOOKUP(Expenses[[#This Row],[Location]],Locations[[Location]:[BU]],5,0)</f>
        <v>Retail 01</v>
      </c>
      <c r="G1222" t="str">
        <f>VLOOKUP(Expenses[[#This Row],[Department]],Departments[[Department]:[Code]],2,0)</f>
        <v>RTL</v>
      </c>
      <c r="H1222" t="str">
        <f>VLOOKUP(Expenses[[#This Row],[Location]],Locations[[Location]:[BU]],3,0)</f>
        <v>G. Cairo</v>
      </c>
      <c r="I1222" t="str">
        <f>VLOOKUP(Expenses[[#This Row],[Location]],Locations[[Location]:[BU]],2,0)</f>
        <v>Cairo</v>
      </c>
    </row>
    <row r="1223" spans="1:9" x14ac:dyDescent="0.25">
      <c r="A1223" s="10">
        <v>42522</v>
      </c>
      <c r="B1223" t="s">
        <v>1089</v>
      </c>
      <c r="C1223" t="s">
        <v>1044</v>
      </c>
      <c r="D1223" t="s">
        <v>1020</v>
      </c>
      <c r="E1223" s="17">
        <v>1250</v>
      </c>
      <c r="F1223" t="str">
        <f>VLOOKUP(Expenses[[#This Row],[Location]],Locations[[Location]:[BU]],5,0)</f>
        <v>Retail 01</v>
      </c>
      <c r="G1223" t="str">
        <f>VLOOKUP(Expenses[[#This Row],[Department]],Departments[[Department]:[Code]],2,0)</f>
        <v>RTL</v>
      </c>
      <c r="H1223" t="str">
        <f>VLOOKUP(Expenses[[#This Row],[Location]],Locations[[Location]:[BU]],3,0)</f>
        <v>G. Cairo</v>
      </c>
      <c r="I1223" t="str">
        <f>VLOOKUP(Expenses[[#This Row],[Location]],Locations[[Location]:[BU]],2,0)</f>
        <v>Cairo</v>
      </c>
    </row>
    <row r="1224" spans="1:9" x14ac:dyDescent="0.25">
      <c r="A1224" s="10">
        <v>42522</v>
      </c>
      <c r="B1224" t="s">
        <v>1089</v>
      </c>
      <c r="C1224" t="s">
        <v>1064</v>
      </c>
      <c r="D1224" t="s">
        <v>1020</v>
      </c>
      <c r="E1224" s="17">
        <v>1250</v>
      </c>
      <c r="F1224" t="str">
        <f>VLOOKUP(Expenses[[#This Row],[Location]],Locations[[Location]:[BU]],5,0)</f>
        <v>Retail 01</v>
      </c>
      <c r="G1224" t="str">
        <f>VLOOKUP(Expenses[[#This Row],[Department]],Departments[[Department]:[Code]],2,0)</f>
        <v>RTL</v>
      </c>
      <c r="H1224" t="str">
        <f>VLOOKUP(Expenses[[#This Row],[Location]],Locations[[Location]:[BU]],3,0)</f>
        <v>G. Cairo</v>
      </c>
      <c r="I1224" t="str">
        <f>VLOOKUP(Expenses[[#This Row],[Location]],Locations[[Location]:[BU]],2,0)</f>
        <v>Giza</v>
      </c>
    </row>
    <row r="1225" spans="1:9" x14ac:dyDescent="0.25">
      <c r="A1225" s="10">
        <v>42522</v>
      </c>
      <c r="B1225" t="s">
        <v>1089</v>
      </c>
      <c r="C1225" t="s">
        <v>1082</v>
      </c>
      <c r="D1225" t="s">
        <v>1020</v>
      </c>
      <c r="E1225" s="17">
        <v>1250</v>
      </c>
      <c r="F1225" t="str">
        <f>VLOOKUP(Expenses[[#This Row],[Location]],Locations[[Location]:[BU]],5,0)</f>
        <v>Retail 02</v>
      </c>
      <c r="G1225" t="str">
        <f>VLOOKUP(Expenses[[#This Row],[Department]],Departments[[Department]:[Code]],2,0)</f>
        <v>RTL</v>
      </c>
      <c r="H1225" t="str">
        <f>VLOOKUP(Expenses[[#This Row],[Location]],Locations[[Location]:[BU]],3,0)</f>
        <v>G. Cairo</v>
      </c>
      <c r="I1225" t="str">
        <f>VLOOKUP(Expenses[[#This Row],[Location]],Locations[[Location]:[BU]],2,0)</f>
        <v>Cairo</v>
      </c>
    </row>
    <row r="1226" spans="1:9" x14ac:dyDescent="0.25">
      <c r="A1226" s="10">
        <v>42522</v>
      </c>
      <c r="B1226" t="s">
        <v>1089</v>
      </c>
      <c r="C1226" t="s">
        <v>1078</v>
      </c>
      <c r="D1226" t="s">
        <v>1020</v>
      </c>
      <c r="E1226" s="17">
        <v>1250</v>
      </c>
      <c r="F1226" t="str">
        <f>VLOOKUP(Expenses[[#This Row],[Location]],Locations[[Location]:[BU]],5,0)</f>
        <v>Retail 02</v>
      </c>
      <c r="G1226" t="str">
        <f>VLOOKUP(Expenses[[#This Row],[Department]],Departments[[Department]:[Code]],2,0)</f>
        <v>RTL</v>
      </c>
      <c r="H1226" t="str">
        <f>VLOOKUP(Expenses[[#This Row],[Location]],Locations[[Location]:[BU]],3,0)</f>
        <v>G. Cairo</v>
      </c>
      <c r="I1226" t="str">
        <f>VLOOKUP(Expenses[[#This Row],[Location]],Locations[[Location]:[BU]],2,0)</f>
        <v>Cairo</v>
      </c>
    </row>
    <row r="1227" spans="1:9" x14ac:dyDescent="0.25">
      <c r="A1227" s="10">
        <v>42522</v>
      </c>
      <c r="B1227" t="s">
        <v>1089</v>
      </c>
      <c r="C1227" t="s">
        <v>1068</v>
      </c>
      <c r="D1227" t="s">
        <v>1020</v>
      </c>
      <c r="E1227" s="17">
        <v>1250</v>
      </c>
      <c r="F1227" t="str">
        <f>VLOOKUP(Expenses[[#This Row],[Location]],Locations[[Location]:[BU]],5,0)</f>
        <v>Retail 02</v>
      </c>
      <c r="G1227" t="str">
        <f>VLOOKUP(Expenses[[#This Row],[Department]],Departments[[Department]:[Code]],2,0)</f>
        <v>RTL</v>
      </c>
      <c r="H1227" t="str">
        <f>VLOOKUP(Expenses[[#This Row],[Location]],Locations[[Location]:[BU]],3,0)</f>
        <v>Delta</v>
      </c>
      <c r="I1227" t="str">
        <f>VLOOKUP(Expenses[[#This Row],[Location]],Locations[[Location]:[BU]],2,0)</f>
        <v>Gharbia</v>
      </c>
    </row>
    <row r="1228" spans="1:9" x14ac:dyDescent="0.25">
      <c r="A1228" s="10">
        <v>42522</v>
      </c>
      <c r="B1228" t="s">
        <v>1089</v>
      </c>
      <c r="C1228" t="s">
        <v>1060</v>
      </c>
      <c r="D1228" t="s">
        <v>1020</v>
      </c>
      <c r="E1228" s="17">
        <v>1250</v>
      </c>
      <c r="F1228" t="str">
        <f>VLOOKUP(Expenses[[#This Row],[Location]],Locations[[Location]:[BU]],5,0)</f>
        <v>Retail 02</v>
      </c>
      <c r="G1228" t="str">
        <f>VLOOKUP(Expenses[[#This Row],[Department]],Departments[[Department]:[Code]],2,0)</f>
        <v>RTL</v>
      </c>
      <c r="H1228" t="str">
        <f>VLOOKUP(Expenses[[#This Row],[Location]],Locations[[Location]:[BU]],3,0)</f>
        <v>Alex</v>
      </c>
      <c r="I1228" t="str">
        <f>VLOOKUP(Expenses[[#This Row],[Location]],Locations[[Location]:[BU]],2,0)</f>
        <v>Alex</v>
      </c>
    </row>
    <row r="1229" spans="1:9" x14ac:dyDescent="0.25">
      <c r="A1229" s="10">
        <v>42522</v>
      </c>
      <c r="B1229" t="s">
        <v>1089</v>
      </c>
      <c r="C1229" t="s">
        <v>1076</v>
      </c>
      <c r="D1229" t="s">
        <v>1020</v>
      </c>
      <c r="E1229" s="17">
        <v>1250</v>
      </c>
      <c r="F1229" t="str">
        <f>VLOOKUP(Expenses[[#This Row],[Location]],Locations[[Location]:[BU]],5,0)</f>
        <v>Retail 02</v>
      </c>
      <c r="G1229" t="str">
        <f>VLOOKUP(Expenses[[#This Row],[Department]],Departments[[Department]:[Code]],2,0)</f>
        <v>RTL</v>
      </c>
      <c r="H1229" t="str">
        <f>VLOOKUP(Expenses[[#This Row],[Location]],Locations[[Location]:[BU]],3,0)</f>
        <v>G. Cairo</v>
      </c>
      <c r="I1229" t="str">
        <f>VLOOKUP(Expenses[[#This Row],[Location]],Locations[[Location]:[BU]],2,0)</f>
        <v>Cairo</v>
      </c>
    </row>
    <row r="1230" spans="1:9" x14ac:dyDescent="0.25">
      <c r="A1230" s="10">
        <v>42522</v>
      </c>
      <c r="B1230" t="s">
        <v>1089</v>
      </c>
      <c r="C1230" t="s">
        <v>1067</v>
      </c>
      <c r="D1230" t="s">
        <v>1020</v>
      </c>
      <c r="E1230" s="17">
        <v>1250</v>
      </c>
      <c r="F1230" t="str">
        <f>VLOOKUP(Expenses[[#This Row],[Location]],Locations[[Location]:[BU]],5,0)</f>
        <v>Retail 02</v>
      </c>
      <c r="G1230" t="str">
        <f>VLOOKUP(Expenses[[#This Row],[Department]],Departments[[Department]:[Code]],2,0)</f>
        <v>RTL</v>
      </c>
      <c r="H1230" t="str">
        <f>VLOOKUP(Expenses[[#This Row],[Location]],Locations[[Location]:[BU]],3,0)</f>
        <v>Alex</v>
      </c>
      <c r="I1230" t="str">
        <f>VLOOKUP(Expenses[[#This Row],[Location]],Locations[[Location]:[BU]],2,0)</f>
        <v>Alex</v>
      </c>
    </row>
    <row r="1231" spans="1:9" x14ac:dyDescent="0.25">
      <c r="A1231" s="10">
        <v>42522</v>
      </c>
      <c r="B1231" t="s">
        <v>1089</v>
      </c>
      <c r="C1231" t="s">
        <v>1052</v>
      </c>
      <c r="D1231" t="s">
        <v>1020</v>
      </c>
      <c r="E1231" s="17">
        <v>1250</v>
      </c>
      <c r="F1231" t="str">
        <f>VLOOKUP(Expenses[[#This Row],[Location]],Locations[[Location]:[BU]],5,0)</f>
        <v>Distribution</v>
      </c>
      <c r="G1231" t="str">
        <f>VLOOKUP(Expenses[[#This Row],[Department]],Departments[[Department]:[Code]],2,0)</f>
        <v>RTL</v>
      </c>
      <c r="H1231" t="str">
        <f>VLOOKUP(Expenses[[#This Row],[Location]],Locations[[Location]:[BU]],3,0)</f>
        <v>Alex</v>
      </c>
      <c r="I1231" t="str">
        <f>VLOOKUP(Expenses[[#This Row],[Location]],Locations[[Location]:[BU]],2,0)</f>
        <v>Alex</v>
      </c>
    </row>
    <row r="1232" spans="1:9" x14ac:dyDescent="0.25">
      <c r="A1232" s="10">
        <v>42522</v>
      </c>
      <c r="B1232" t="s">
        <v>1089</v>
      </c>
      <c r="C1232" t="s">
        <v>1084</v>
      </c>
      <c r="D1232" t="s">
        <v>1020</v>
      </c>
      <c r="E1232" s="17">
        <v>1250</v>
      </c>
      <c r="F1232" t="str">
        <f>VLOOKUP(Expenses[[#This Row],[Location]],Locations[[Location]:[BU]],5,0)</f>
        <v>Retail 03</v>
      </c>
      <c r="G1232" t="str">
        <f>VLOOKUP(Expenses[[#This Row],[Department]],Departments[[Department]:[Code]],2,0)</f>
        <v>RTL</v>
      </c>
      <c r="H1232" t="str">
        <f>VLOOKUP(Expenses[[#This Row],[Location]],Locations[[Location]:[BU]],3,0)</f>
        <v>G. Cairo</v>
      </c>
      <c r="I1232" t="str">
        <f>VLOOKUP(Expenses[[#This Row],[Location]],Locations[[Location]:[BU]],2,0)</f>
        <v>Cairo</v>
      </c>
    </row>
    <row r="1233" spans="1:9" x14ac:dyDescent="0.25">
      <c r="A1233" s="10">
        <v>42522</v>
      </c>
      <c r="B1233" t="s">
        <v>1089</v>
      </c>
      <c r="C1233" t="s">
        <v>1075</v>
      </c>
      <c r="D1233" t="s">
        <v>1020</v>
      </c>
      <c r="E1233" s="17">
        <v>1250</v>
      </c>
      <c r="F1233" t="str">
        <f>VLOOKUP(Expenses[[#This Row],[Location]],Locations[[Location]:[BU]],5,0)</f>
        <v>Distribution</v>
      </c>
      <c r="G1233" t="str">
        <f>VLOOKUP(Expenses[[#This Row],[Department]],Departments[[Department]:[Code]],2,0)</f>
        <v>RTL</v>
      </c>
      <c r="H1233" t="str">
        <f>VLOOKUP(Expenses[[#This Row],[Location]],Locations[[Location]:[BU]],3,0)</f>
        <v>U. Egypt</v>
      </c>
      <c r="I1233" t="str">
        <f>VLOOKUP(Expenses[[#This Row],[Location]],Locations[[Location]:[BU]],2,0)</f>
        <v>Assuit</v>
      </c>
    </row>
    <row r="1234" spans="1:9" x14ac:dyDescent="0.25">
      <c r="A1234" s="10">
        <v>42522</v>
      </c>
      <c r="B1234" t="s">
        <v>1089</v>
      </c>
      <c r="C1234" t="s">
        <v>1080</v>
      </c>
      <c r="D1234" t="s">
        <v>1020</v>
      </c>
      <c r="E1234" s="17">
        <v>1250</v>
      </c>
      <c r="F1234" t="str">
        <f>VLOOKUP(Expenses[[#This Row],[Location]],Locations[[Location]:[BU]],5,0)</f>
        <v>Distribution</v>
      </c>
      <c r="G1234" t="str">
        <f>VLOOKUP(Expenses[[#This Row],[Department]],Departments[[Department]:[Code]],2,0)</f>
        <v>RTL</v>
      </c>
      <c r="H1234" t="str">
        <f>VLOOKUP(Expenses[[#This Row],[Location]],Locations[[Location]:[BU]],3,0)</f>
        <v>G. Cairo</v>
      </c>
      <c r="I1234" t="str">
        <f>VLOOKUP(Expenses[[#This Row],[Location]],Locations[[Location]:[BU]],2,0)</f>
        <v>Giza</v>
      </c>
    </row>
    <row r="1235" spans="1:9" x14ac:dyDescent="0.25">
      <c r="A1235" s="10">
        <v>42522</v>
      </c>
      <c r="B1235" t="s">
        <v>1089</v>
      </c>
      <c r="C1235" t="s">
        <v>1070</v>
      </c>
      <c r="D1235" t="s">
        <v>1020</v>
      </c>
      <c r="E1235" s="17">
        <v>1250</v>
      </c>
      <c r="F1235" t="str">
        <f>VLOOKUP(Expenses[[#This Row],[Location]],Locations[[Location]:[BU]],5,0)</f>
        <v>Retail 03</v>
      </c>
      <c r="G1235" t="str">
        <f>VLOOKUP(Expenses[[#This Row],[Department]],Departments[[Department]:[Code]],2,0)</f>
        <v>RTL</v>
      </c>
      <c r="H1235" t="str">
        <f>VLOOKUP(Expenses[[#This Row],[Location]],Locations[[Location]:[BU]],3,0)</f>
        <v>Alex</v>
      </c>
      <c r="I1235" t="str">
        <f>VLOOKUP(Expenses[[#This Row],[Location]],Locations[[Location]:[BU]],2,0)</f>
        <v>Marasa Matrouh</v>
      </c>
    </row>
    <row r="1236" spans="1:9" x14ac:dyDescent="0.25">
      <c r="A1236" s="10">
        <v>42522</v>
      </c>
      <c r="B1236" t="s">
        <v>1089</v>
      </c>
      <c r="C1236" t="s">
        <v>1047</v>
      </c>
      <c r="D1236" t="s">
        <v>1020</v>
      </c>
      <c r="E1236" s="17">
        <v>1250</v>
      </c>
      <c r="F1236" t="str">
        <f>VLOOKUP(Expenses[[#This Row],[Location]],Locations[[Location]:[BU]],5,0)</f>
        <v>Retail 03</v>
      </c>
      <c r="G1236" t="str">
        <f>VLOOKUP(Expenses[[#This Row],[Department]],Departments[[Department]:[Code]],2,0)</f>
        <v>RTL</v>
      </c>
      <c r="H1236" t="str">
        <f>VLOOKUP(Expenses[[#This Row],[Location]],Locations[[Location]:[BU]],3,0)</f>
        <v>G. Cairo</v>
      </c>
      <c r="I1236" t="str">
        <f>VLOOKUP(Expenses[[#This Row],[Location]],Locations[[Location]:[BU]],2,0)</f>
        <v>Giza</v>
      </c>
    </row>
    <row r="1237" spans="1:9" x14ac:dyDescent="0.25">
      <c r="A1237" s="10">
        <v>42522</v>
      </c>
      <c r="B1237" t="s">
        <v>1089</v>
      </c>
      <c r="C1237" t="s">
        <v>1058</v>
      </c>
      <c r="D1237" t="s">
        <v>1020</v>
      </c>
      <c r="E1237" s="17">
        <v>1250</v>
      </c>
      <c r="F1237" t="str">
        <f>VLOOKUP(Expenses[[#This Row],[Location]],Locations[[Location]:[BU]],5,0)</f>
        <v>Retail 03</v>
      </c>
      <c r="G1237" t="str">
        <f>VLOOKUP(Expenses[[#This Row],[Department]],Departments[[Department]:[Code]],2,0)</f>
        <v>RTL</v>
      </c>
      <c r="H1237" t="str">
        <f>VLOOKUP(Expenses[[#This Row],[Location]],Locations[[Location]:[BU]],3,0)</f>
        <v>G. Cairo</v>
      </c>
      <c r="I1237" t="str">
        <f>VLOOKUP(Expenses[[#This Row],[Location]],Locations[[Location]:[BU]],2,0)</f>
        <v>Cairo</v>
      </c>
    </row>
    <row r="1238" spans="1:9" x14ac:dyDescent="0.25">
      <c r="A1238" s="10">
        <v>42522</v>
      </c>
      <c r="B1238" t="s">
        <v>1089</v>
      </c>
      <c r="C1238" t="s">
        <v>1072</v>
      </c>
      <c r="D1238" t="s">
        <v>1020</v>
      </c>
      <c r="E1238" s="17">
        <v>1250</v>
      </c>
      <c r="F1238" t="str">
        <f>VLOOKUP(Expenses[[#This Row],[Location]],Locations[[Location]:[BU]],5,0)</f>
        <v>Retail 03</v>
      </c>
      <c r="G1238" t="str">
        <f>VLOOKUP(Expenses[[#This Row],[Department]],Departments[[Department]:[Code]],2,0)</f>
        <v>RTL</v>
      </c>
      <c r="H1238" t="str">
        <f>VLOOKUP(Expenses[[#This Row],[Location]],Locations[[Location]:[BU]],3,0)</f>
        <v>Alex</v>
      </c>
      <c r="I1238" t="str">
        <f>VLOOKUP(Expenses[[#This Row],[Location]],Locations[[Location]:[BU]],2,0)</f>
        <v>Alex</v>
      </c>
    </row>
    <row r="1239" spans="1:9" x14ac:dyDescent="0.25">
      <c r="A1239" s="10">
        <v>42522</v>
      </c>
      <c r="B1239" t="s">
        <v>1089</v>
      </c>
      <c r="C1239" t="s">
        <v>1071</v>
      </c>
      <c r="D1239" t="s">
        <v>1020</v>
      </c>
      <c r="E1239" s="17">
        <v>1250</v>
      </c>
      <c r="F1239" t="str">
        <f>VLOOKUP(Expenses[[#This Row],[Location]],Locations[[Location]:[BU]],5,0)</f>
        <v>Retail 03</v>
      </c>
      <c r="G1239" t="str">
        <f>VLOOKUP(Expenses[[#This Row],[Department]],Departments[[Department]:[Code]],2,0)</f>
        <v>RTL</v>
      </c>
      <c r="H1239" t="str">
        <f>VLOOKUP(Expenses[[#This Row],[Location]],Locations[[Location]:[BU]],3,0)</f>
        <v>G. Cairo</v>
      </c>
      <c r="I1239" t="str">
        <f>VLOOKUP(Expenses[[#This Row],[Location]],Locations[[Location]:[BU]],2,0)</f>
        <v>Giza</v>
      </c>
    </row>
    <row r="1240" spans="1:9" x14ac:dyDescent="0.25">
      <c r="A1240" s="10">
        <v>42522</v>
      </c>
      <c r="B1240" t="s">
        <v>1089</v>
      </c>
      <c r="C1240" t="s">
        <v>1065</v>
      </c>
      <c r="D1240" t="s">
        <v>1020</v>
      </c>
      <c r="E1240" s="17">
        <v>1250</v>
      </c>
      <c r="F1240" t="str">
        <f>VLOOKUP(Expenses[[#This Row],[Location]],Locations[[Location]:[BU]],5,0)</f>
        <v>Distribution</v>
      </c>
      <c r="G1240" t="str">
        <f>VLOOKUP(Expenses[[#This Row],[Department]],Departments[[Department]:[Code]],2,0)</f>
        <v>RTL</v>
      </c>
      <c r="H1240" t="str">
        <f>VLOOKUP(Expenses[[#This Row],[Location]],Locations[[Location]:[BU]],3,0)</f>
        <v>Delta</v>
      </c>
      <c r="I1240" t="str">
        <f>VLOOKUP(Expenses[[#This Row],[Location]],Locations[[Location]:[BU]],2,0)</f>
        <v>Gharbia</v>
      </c>
    </row>
    <row r="1241" spans="1:9" x14ac:dyDescent="0.25">
      <c r="A1241" s="10">
        <v>42522</v>
      </c>
      <c r="B1241" t="s">
        <v>1088</v>
      </c>
      <c r="C1241" t="s">
        <v>1081</v>
      </c>
      <c r="D1241" t="s">
        <v>1020</v>
      </c>
      <c r="E1241" s="17">
        <v>1035.6000000000001</v>
      </c>
      <c r="F1241" t="str">
        <f>VLOOKUP(Expenses[[#This Row],[Location]],Locations[[Location]:[BU]],5,0)</f>
        <v>Retail 01</v>
      </c>
      <c r="G1241" t="str">
        <f>VLOOKUP(Expenses[[#This Row],[Department]],Departments[[Department]:[Code]],2,0)</f>
        <v>RTL</v>
      </c>
      <c r="H1241" t="str">
        <f>VLOOKUP(Expenses[[#This Row],[Location]],Locations[[Location]:[BU]],3,0)</f>
        <v>G. Cairo</v>
      </c>
      <c r="I1241" t="str">
        <f>VLOOKUP(Expenses[[#This Row],[Location]],Locations[[Location]:[BU]],2,0)</f>
        <v>Giza</v>
      </c>
    </row>
    <row r="1242" spans="1:9" x14ac:dyDescent="0.25">
      <c r="A1242" s="10">
        <v>42522</v>
      </c>
      <c r="B1242" t="s">
        <v>1088</v>
      </c>
      <c r="C1242" t="s">
        <v>1079</v>
      </c>
      <c r="D1242" t="s">
        <v>1020</v>
      </c>
      <c r="E1242" s="17">
        <v>1175.5</v>
      </c>
      <c r="F1242" t="str">
        <f>VLOOKUP(Expenses[[#This Row],[Location]],Locations[[Location]:[BU]],5,0)</f>
        <v>Retail 01</v>
      </c>
      <c r="G1242" t="str">
        <f>VLOOKUP(Expenses[[#This Row],[Department]],Departments[[Department]:[Code]],2,0)</f>
        <v>RTL</v>
      </c>
      <c r="H1242" t="str">
        <f>VLOOKUP(Expenses[[#This Row],[Location]],Locations[[Location]:[BU]],3,0)</f>
        <v>G. Cairo</v>
      </c>
      <c r="I1242" t="str">
        <f>VLOOKUP(Expenses[[#This Row],[Location]],Locations[[Location]:[BU]],2,0)</f>
        <v>Giza</v>
      </c>
    </row>
    <row r="1243" spans="1:9" x14ac:dyDescent="0.25">
      <c r="A1243" s="10">
        <v>42522</v>
      </c>
      <c r="B1243" t="s">
        <v>1088</v>
      </c>
      <c r="C1243" t="s">
        <v>1050</v>
      </c>
      <c r="D1243" t="s">
        <v>1020</v>
      </c>
      <c r="E1243" s="17">
        <v>1048.1000000000001</v>
      </c>
      <c r="F1243" t="str">
        <f>VLOOKUP(Expenses[[#This Row],[Location]],Locations[[Location]:[BU]],5,0)</f>
        <v>Retail 01</v>
      </c>
      <c r="G1243" t="str">
        <f>VLOOKUP(Expenses[[#This Row],[Department]],Departments[[Department]:[Code]],2,0)</f>
        <v>RTL</v>
      </c>
      <c r="H1243" t="str">
        <f>VLOOKUP(Expenses[[#This Row],[Location]],Locations[[Location]:[BU]],3,0)</f>
        <v>Alex</v>
      </c>
      <c r="I1243" t="str">
        <f>VLOOKUP(Expenses[[#This Row],[Location]],Locations[[Location]:[BU]],2,0)</f>
        <v>Alex</v>
      </c>
    </row>
    <row r="1244" spans="1:9" x14ac:dyDescent="0.25">
      <c r="A1244" s="10">
        <v>42522</v>
      </c>
      <c r="B1244" t="s">
        <v>1088</v>
      </c>
      <c r="C1244" t="s">
        <v>1053</v>
      </c>
      <c r="D1244" t="s">
        <v>1020</v>
      </c>
      <c r="E1244" s="17">
        <v>1096.7</v>
      </c>
      <c r="F1244" t="str">
        <f>VLOOKUP(Expenses[[#This Row],[Location]],Locations[[Location]:[BU]],5,0)</f>
        <v>Retail 01</v>
      </c>
      <c r="G1244" t="str">
        <f>VLOOKUP(Expenses[[#This Row],[Department]],Departments[[Department]:[Code]],2,0)</f>
        <v>RTL</v>
      </c>
      <c r="H1244" t="str">
        <f>VLOOKUP(Expenses[[#This Row],[Location]],Locations[[Location]:[BU]],3,0)</f>
        <v>G. Cairo</v>
      </c>
      <c r="I1244" t="str">
        <f>VLOOKUP(Expenses[[#This Row],[Location]],Locations[[Location]:[BU]],2,0)</f>
        <v>Giza</v>
      </c>
    </row>
    <row r="1245" spans="1:9" x14ac:dyDescent="0.25">
      <c r="A1245" s="10">
        <v>42522</v>
      </c>
      <c r="B1245" t="s">
        <v>1088</v>
      </c>
      <c r="C1245" t="s">
        <v>1046</v>
      </c>
      <c r="D1245" t="s">
        <v>1020</v>
      </c>
      <c r="E1245" s="17">
        <v>538</v>
      </c>
      <c r="F1245" t="str">
        <f>VLOOKUP(Expenses[[#This Row],[Location]],Locations[[Location]:[BU]],5,0)</f>
        <v>Distribution</v>
      </c>
      <c r="G1245" t="str">
        <f>VLOOKUP(Expenses[[#This Row],[Department]],Departments[[Department]:[Code]],2,0)</f>
        <v>RTL</v>
      </c>
      <c r="H1245" t="str">
        <f>VLOOKUP(Expenses[[#This Row],[Location]],Locations[[Location]:[BU]],3,0)</f>
        <v>G. Cairo</v>
      </c>
      <c r="I1245" t="str">
        <f>VLOOKUP(Expenses[[#This Row],[Location]],Locations[[Location]:[BU]],2,0)</f>
        <v>Giza</v>
      </c>
    </row>
    <row r="1246" spans="1:9" x14ac:dyDescent="0.25">
      <c r="A1246" s="10">
        <v>42522</v>
      </c>
      <c r="B1246" t="s">
        <v>1088</v>
      </c>
      <c r="C1246" t="s">
        <v>1049</v>
      </c>
      <c r="D1246" t="s">
        <v>1020</v>
      </c>
      <c r="E1246" s="17">
        <v>1042.6000000000001</v>
      </c>
      <c r="F1246" t="str">
        <f>VLOOKUP(Expenses[[#This Row],[Location]],Locations[[Location]:[BU]],5,0)</f>
        <v>Retail 01</v>
      </c>
      <c r="G1246" t="str">
        <f>VLOOKUP(Expenses[[#This Row],[Department]],Departments[[Department]:[Code]],2,0)</f>
        <v>RTL</v>
      </c>
      <c r="H1246" t="str">
        <f>VLOOKUP(Expenses[[#This Row],[Location]],Locations[[Location]:[BU]],3,0)</f>
        <v>G. Cairo</v>
      </c>
      <c r="I1246" t="str">
        <f>VLOOKUP(Expenses[[#This Row],[Location]],Locations[[Location]:[BU]],2,0)</f>
        <v>Cairo</v>
      </c>
    </row>
    <row r="1247" spans="1:9" x14ac:dyDescent="0.25">
      <c r="A1247" s="10">
        <v>42522</v>
      </c>
      <c r="B1247" t="s">
        <v>1088</v>
      </c>
      <c r="C1247" t="s">
        <v>1044</v>
      </c>
      <c r="D1247" t="s">
        <v>1020</v>
      </c>
      <c r="E1247" s="17">
        <v>550.6</v>
      </c>
      <c r="F1247" t="str">
        <f>VLOOKUP(Expenses[[#This Row],[Location]],Locations[[Location]:[BU]],5,0)</f>
        <v>Retail 01</v>
      </c>
      <c r="G1247" t="str">
        <f>VLOOKUP(Expenses[[#This Row],[Department]],Departments[[Department]:[Code]],2,0)</f>
        <v>RTL</v>
      </c>
      <c r="H1247" t="str">
        <f>VLOOKUP(Expenses[[#This Row],[Location]],Locations[[Location]:[BU]],3,0)</f>
        <v>G. Cairo</v>
      </c>
      <c r="I1247" t="str">
        <f>VLOOKUP(Expenses[[#This Row],[Location]],Locations[[Location]:[BU]],2,0)</f>
        <v>Cairo</v>
      </c>
    </row>
    <row r="1248" spans="1:9" x14ac:dyDescent="0.25">
      <c r="A1248" s="10">
        <v>42522</v>
      </c>
      <c r="B1248" t="s">
        <v>1088</v>
      </c>
      <c r="C1248" t="s">
        <v>1064</v>
      </c>
      <c r="D1248" t="s">
        <v>1020</v>
      </c>
      <c r="E1248" s="17">
        <v>672.2</v>
      </c>
      <c r="F1248" t="str">
        <f>VLOOKUP(Expenses[[#This Row],[Location]],Locations[[Location]:[BU]],5,0)</f>
        <v>Retail 01</v>
      </c>
      <c r="G1248" t="str">
        <f>VLOOKUP(Expenses[[#This Row],[Department]],Departments[[Department]:[Code]],2,0)</f>
        <v>RTL</v>
      </c>
      <c r="H1248" t="str">
        <f>VLOOKUP(Expenses[[#This Row],[Location]],Locations[[Location]:[BU]],3,0)</f>
        <v>G. Cairo</v>
      </c>
      <c r="I1248" t="str">
        <f>VLOOKUP(Expenses[[#This Row],[Location]],Locations[[Location]:[BU]],2,0)</f>
        <v>Giza</v>
      </c>
    </row>
    <row r="1249" spans="1:9" x14ac:dyDescent="0.25">
      <c r="A1249" s="10">
        <v>42522</v>
      </c>
      <c r="B1249" t="s">
        <v>1088</v>
      </c>
      <c r="C1249" t="s">
        <v>1082</v>
      </c>
      <c r="D1249" t="s">
        <v>1020</v>
      </c>
      <c r="E1249" s="17">
        <v>1180.1000000000001</v>
      </c>
      <c r="F1249" t="str">
        <f>VLOOKUP(Expenses[[#This Row],[Location]],Locations[[Location]:[BU]],5,0)</f>
        <v>Retail 02</v>
      </c>
      <c r="G1249" t="str">
        <f>VLOOKUP(Expenses[[#This Row],[Department]],Departments[[Department]:[Code]],2,0)</f>
        <v>RTL</v>
      </c>
      <c r="H1249" t="str">
        <f>VLOOKUP(Expenses[[#This Row],[Location]],Locations[[Location]:[BU]],3,0)</f>
        <v>G. Cairo</v>
      </c>
      <c r="I1249" t="str">
        <f>VLOOKUP(Expenses[[#This Row],[Location]],Locations[[Location]:[BU]],2,0)</f>
        <v>Cairo</v>
      </c>
    </row>
    <row r="1250" spans="1:9" x14ac:dyDescent="0.25">
      <c r="A1250" s="10">
        <v>42522</v>
      </c>
      <c r="B1250" t="s">
        <v>1088</v>
      </c>
      <c r="C1250" t="s">
        <v>1078</v>
      </c>
      <c r="D1250" t="s">
        <v>1020</v>
      </c>
      <c r="E1250" s="17">
        <v>747.90000000000009</v>
      </c>
      <c r="F1250" t="str">
        <f>VLOOKUP(Expenses[[#This Row],[Location]],Locations[[Location]:[BU]],5,0)</f>
        <v>Retail 02</v>
      </c>
      <c r="G1250" t="str">
        <f>VLOOKUP(Expenses[[#This Row],[Department]],Departments[[Department]:[Code]],2,0)</f>
        <v>RTL</v>
      </c>
      <c r="H1250" t="str">
        <f>VLOOKUP(Expenses[[#This Row],[Location]],Locations[[Location]:[BU]],3,0)</f>
        <v>G. Cairo</v>
      </c>
      <c r="I1250" t="str">
        <f>VLOOKUP(Expenses[[#This Row],[Location]],Locations[[Location]:[BU]],2,0)</f>
        <v>Cairo</v>
      </c>
    </row>
    <row r="1251" spans="1:9" x14ac:dyDescent="0.25">
      <c r="A1251" s="10">
        <v>42522</v>
      </c>
      <c r="B1251" t="s">
        <v>1088</v>
      </c>
      <c r="C1251" t="s">
        <v>1068</v>
      </c>
      <c r="D1251" t="s">
        <v>1020</v>
      </c>
      <c r="E1251" s="17">
        <v>1009.2</v>
      </c>
      <c r="F1251" t="str">
        <f>VLOOKUP(Expenses[[#This Row],[Location]],Locations[[Location]:[BU]],5,0)</f>
        <v>Retail 02</v>
      </c>
      <c r="G1251" t="str">
        <f>VLOOKUP(Expenses[[#This Row],[Department]],Departments[[Department]:[Code]],2,0)</f>
        <v>RTL</v>
      </c>
      <c r="H1251" t="str">
        <f>VLOOKUP(Expenses[[#This Row],[Location]],Locations[[Location]:[BU]],3,0)</f>
        <v>Delta</v>
      </c>
      <c r="I1251" t="str">
        <f>VLOOKUP(Expenses[[#This Row],[Location]],Locations[[Location]:[BU]],2,0)</f>
        <v>Gharbia</v>
      </c>
    </row>
    <row r="1252" spans="1:9" x14ac:dyDescent="0.25">
      <c r="A1252" s="10">
        <v>42522</v>
      </c>
      <c r="B1252" t="s">
        <v>1088</v>
      </c>
      <c r="C1252" t="s">
        <v>1060</v>
      </c>
      <c r="D1252" t="s">
        <v>1020</v>
      </c>
      <c r="E1252" s="17">
        <v>570.20000000000005</v>
      </c>
      <c r="F1252" t="str">
        <f>VLOOKUP(Expenses[[#This Row],[Location]],Locations[[Location]:[BU]],5,0)</f>
        <v>Retail 02</v>
      </c>
      <c r="G1252" t="str">
        <f>VLOOKUP(Expenses[[#This Row],[Department]],Departments[[Department]:[Code]],2,0)</f>
        <v>RTL</v>
      </c>
      <c r="H1252" t="str">
        <f>VLOOKUP(Expenses[[#This Row],[Location]],Locations[[Location]:[BU]],3,0)</f>
        <v>Alex</v>
      </c>
      <c r="I1252" t="str">
        <f>VLOOKUP(Expenses[[#This Row],[Location]],Locations[[Location]:[BU]],2,0)</f>
        <v>Alex</v>
      </c>
    </row>
    <row r="1253" spans="1:9" x14ac:dyDescent="0.25">
      <c r="A1253" s="10">
        <v>42522</v>
      </c>
      <c r="B1253" t="s">
        <v>1088</v>
      </c>
      <c r="C1253" t="s">
        <v>1076</v>
      </c>
      <c r="D1253" t="s">
        <v>1020</v>
      </c>
      <c r="E1253" s="17">
        <v>593.1</v>
      </c>
      <c r="F1253" t="str">
        <f>VLOOKUP(Expenses[[#This Row],[Location]],Locations[[Location]:[BU]],5,0)</f>
        <v>Retail 02</v>
      </c>
      <c r="G1253" t="str">
        <f>VLOOKUP(Expenses[[#This Row],[Department]],Departments[[Department]:[Code]],2,0)</f>
        <v>RTL</v>
      </c>
      <c r="H1253" t="str">
        <f>VLOOKUP(Expenses[[#This Row],[Location]],Locations[[Location]:[BU]],3,0)</f>
        <v>G. Cairo</v>
      </c>
      <c r="I1253" t="str">
        <f>VLOOKUP(Expenses[[#This Row],[Location]],Locations[[Location]:[BU]],2,0)</f>
        <v>Cairo</v>
      </c>
    </row>
    <row r="1254" spans="1:9" x14ac:dyDescent="0.25">
      <c r="A1254" s="10">
        <v>42522</v>
      </c>
      <c r="B1254" t="s">
        <v>1088</v>
      </c>
      <c r="C1254" t="s">
        <v>1067</v>
      </c>
      <c r="D1254" t="s">
        <v>1020</v>
      </c>
      <c r="E1254" s="17">
        <v>599.9</v>
      </c>
      <c r="F1254" t="str">
        <f>VLOOKUP(Expenses[[#This Row],[Location]],Locations[[Location]:[BU]],5,0)</f>
        <v>Retail 02</v>
      </c>
      <c r="G1254" t="str">
        <f>VLOOKUP(Expenses[[#This Row],[Department]],Departments[[Department]:[Code]],2,0)</f>
        <v>RTL</v>
      </c>
      <c r="H1254" t="str">
        <f>VLOOKUP(Expenses[[#This Row],[Location]],Locations[[Location]:[BU]],3,0)</f>
        <v>Alex</v>
      </c>
      <c r="I1254" t="str">
        <f>VLOOKUP(Expenses[[#This Row],[Location]],Locations[[Location]:[BU]],2,0)</f>
        <v>Alex</v>
      </c>
    </row>
    <row r="1255" spans="1:9" x14ac:dyDescent="0.25">
      <c r="A1255" s="10">
        <v>42522</v>
      </c>
      <c r="B1255" t="s">
        <v>1088</v>
      </c>
      <c r="C1255" t="s">
        <v>1052</v>
      </c>
      <c r="D1255" t="s">
        <v>1020</v>
      </c>
      <c r="E1255" s="17">
        <v>829.90000000000009</v>
      </c>
      <c r="F1255" t="str">
        <f>VLOOKUP(Expenses[[#This Row],[Location]],Locations[[Location]:[BU]],5,0)</f>
        <v>Distribution</v>
      </c>
      <c r="G1255" t="str">
        <f>VLOOKUP(Expenses[[#This Row],[Department]],Departments[[Department]:[Code]],2,0)</f>
        <v>RTL</v>
      </c>
      <c r="H1255" t="str">
        <f>VLOOKUP(Expenses[[#This Row],[Location]],Locations[[Location]:[BU]],3,0)</f>
        <v>Alex</v>
      </c>
      <c r="I1255" t="str">
        <f>VLOOKUP(Expenses[[#This Row],[Location]],Locations[[Location]:[BU]],2,0)</f>
        <v>Alex</v>
      </c>
    </row>
    <row r="1256" spans="1:9" x14ac:dyDescent="0.25">
      <c r="A1256" s="10">
        <v>42522</v>
      </c>
      <c r="B1256" t="s">
        <v>1088</v>
      </c>
      <c r="C1256" t="s">
        <v>1084</v>
      </c>
      <c r="D1256" t="s">
        <v>1020</v>
      </c>
      <c r="E1256" s="17">
        <v>1024.4000000000001</v>
      </c>
      <c r="F1256" t="str">
        <f>VLOOKUP(Expenses[[#This Row],[Location]],Locations[[Location]:[BU]],5,0)</f>
        <v>Retail 03</v>
      </c>
      <c r="G1256" t="str">
        <f>VLOOKUP(Expenses[[#This Row],[Department]],Departments[[Department]:[Code]],2,0)</f>
        <v>RTL</v>
      </c>
      <c r="H1256" t="str">
        <f>VLOOKUP(Expenses[[#This Row],[Location]],Locations[[Location]:[BU]],3,0)</f>
        <v>G. Cairo</v>
      </c>
      <c r="I1256" t="str">
        <f>VLOOKUP(Expenses[[#This Row],[Location]],Locations[[Location]:[BU]],2,0)</f>
        <v>Cairo</v>
      </c>
    </row>
    <row r="1257" spans="1:9" x14ac:dyDescent="0.25">
      <c r="A1257" s="10">
        <v>42522</v>
      </c>
      <c r="B1257" t="s">
        <v>1088</v>
      </c>
      <c r="C1257" t="s">
        <v>1075</v>
      </c>
      <c r="D1257" t="s">
        <v>1020</v>
      </c>
      <c r="E1257" s="17">
        <v>580.30000000000007</v>
      </c>
      <c r="F1257" t="str">
        <f>VLOOKUP(Expenses[[#This Row],[Location]],Locations[[Location]:[BU]],5,0)</f>
        <v>Distribution</v>
      </c>
      <c r="G1257" t="str">
        <f>VLOOKUP(Expenses[[#This Row],[Department]],Departments[[Department]:[Code]],2,0)</f>
        <v>RTL</v>
      </c>
      <c r="H1257" t="str">
        <f>VLOOKUP(Expenses[[#This Row],[Location]],Locations[[Location]:[BU]],3,0)</f>
        <v>U. Egypt</v>
      </c>
      <c r="I1257" t="str">
        <f>VLOOKUP(Expenses[[#This Row],[Location]],Locations[[Location]:[BU]],2,0)</f>
        <v>Assuit</v>
      </c>
    </row>
    <row r="1258" spans="1:9" x14ac:dyDescent="0.25">
      <c r="A1258" s="10">
        <v>42522</v>
      </c>
      <c r="B1258" t="s">
        <v>1088</v>
      </c>
      <c r="C1258" t="s">
        <v>1080</v>
      </c>
      <c r="D1258" t="s">
        <v>1020</v>
      </c>
      <c r="E1258" s="17">
        <v>1155.6000000000001</v>
      </c>
      <c r="F1258" t="str">
        <f>VLOOKUP(Expenses[[#This Row],[Location]],Locations[[Location]:[BU]],5,0)</f>
        <v>Distribution</v>
      </c>
      <c r="G1258" t="str">
        <f>VLOOKUP(Expenses[[#This Row],[Department]],Departments[[Department]:[Code]],2,0)</f>
        <v>RTL</v>
      </c>
      <c r="H1258" t="str">
        <f>VLOOKUP(Expenses[[#This Row],[Location]],Locations[[Location]:[BU]],3,0)</f>
        <v>G. Cairo</v>
      </c>
      <c r="I1258" t="str">
        <f>VLOOKUP(Expenses[[#This Row],[Location]],Locations[[Location]:[BU]],2,0)</f>
        <v>Giza</v>
      </c>
    </row>
    <row r="1259" spans="1:9" x14ac:dyDescent="0.25">
      <c r="A1259" s="10">
        <v>42522</v>
      </c>
      <c r="B1259" t="s">
        <v>1088</v>
      </c>
      <c r="C1259" t="s">
        <v>1070</v>
      </c>
      <c r="D1259" t="s">
        <v>1020</v>
      </c>
      <c r="E1259" s="17">
        <v>1112.4000000000001</v>
      </c>
      <c r="F1259" t="str">
        <f>VLOOKUP(Expenses[[#This Row],[Location]],Locations[[Location]:[BU]],5,0)</f>
        <v>Retail 03</v>
      </c>
      <c r="G1259" t="str">
        <f>VLOOKUP(Expenses[[#This Row],[Department]],Departments[[Department]:[Code]],2,0)</f>
        <v>RTL</v>
      </c>
      <c r="H1259" t="str">
        <f>VLOOKUP(Expenses[[#This Row],[Location]],Locations[[Location]:[BU]],3,0)</f>
        <v>Alex</v>
      </c>
      <c r="I1259" t="str">
        <f>VLOOKUP(Expenses[[#This Row],[Location]],Locations[[Location]:[BU]],2,0)</f>
        <v>Marasa Matrouh</v>
      </c>
    </row>
    <row r="1260" spans="1:9" x14ac:dyDescent="0.25">
      <c r="A1260" s="10">
        <v>42522</v>
      </c>
      <c r="B1260" t="s">
        <v>1088</v>
      </c>
      <c r="C1260" t="s">
        <v>1047</v>
      </c>
      <c r="D1260" t="s">
        <v>1020</v>
      </c>
      <c r="E1260" s="17">
        <v>1124.1000000000001</v>
      </c>
      <c r="F1260" t="str">
        <f>VLOOKUP(Expenses[[#This Row],[Location]],Locations[[Location]:[BU]],5,0)</f>
        <v>Retail 03</v>
      </c>
      <c r="G1260" t="str">
        <f>VLOOKUP(Expenses[[#This Row],[Department]],Departments[[Department]:[Code]],2,0)</f>
        <v>RTL</v>
      </c>
      <c r="H1260" t="str">
        <f>VLOOKUP(Expenses[[#This Row],[Location]],Locations[[Location]:[BU]],3,0)</f>
        <v>G. Cairo</v>
      </c>
      <c r="I1260" t="str">
        <f>VLOOKUP(Expenses[[#This Row],[Location]],Locations[[Location]:[BU]],2,0)</f>
        <v>Giza</v>
      </c>
    </row>
    <row r="1261" spans="1:9" x14ac:dyDescent="0.25">
      <c r="A1261" s="10">
        <v>42522</v>
      </c>
      <c r="B1261" t="s">
        <v>1088</v>
      </c>
      <c r="C1261" t="s">
        <v>1058</v>
      </c>
      <c r="D1261" t="s">
        <v>1020</v>
      </c>
      <c r="E1261" s="17">
        <v>1063.9000000000001</v>
      </c>
      <c r="F1261" t="str">
        <f>VLOOKUP(Expenses[[#This Row],[Location]],Locations[[Location]:[BU]],5,0)</f>
        <v>Retail 03</v>
      </c>
      <c r="G1261" t="str">
        <f>VLOOKUP(Expenses[[#This Row],[Department]],Departments[[Department]:[Code]],2,0)</f>
        <v>RTL</v>
      </c>
      <c r="H1261" t="str">
        <f>VLOOKUP(Expenses[[#This Row],[Location]],Locations[[Location]:[BU]],3,0)</f>
        <v>G. Cairo</v>
      </c>
      <c r="I1261" t="str">
        <f>VLOOKUP(Expenses[[#This Row],[Location]],Locations[[Location]:[BU]],2,0)</f>
        <v>Cairo</v>
      </c>
    </row>
    <row r="1262" spans="1:9" x14ac:dyDescent="0.25">
      <c r="A1262" s="10">
        <v>42522</v>
      </c>
      <c r="B1262" t="s">
        <v>1088</v>
      </c>
      <c r="C1262" t="s">
        <v>1072</v>
      </c>
      <c r="D1262" t="s">
        <v>1020</v>
      </c>
      <c r="E1262" s="17">
        <v>644.90000000000009</v>
      </c>
      <c r="F1262" t="str">
        <f>VLOOKUP(Expenses[[#This Row],[Location]],Locations[[Location]:[BU]],5,0)</f>
        <v>Retail 03</v>
      </c>
      <c r="G1262" t="str">
        <f>VLOOKUP(Expenses[[#This Row],[Department]],Departments[[Department]:[Code]],2,0)</f>
        <v>RTL</v>
      </c>
      <c r="H1262" t="str">
        <f>VLOOKUP(Expenses[[#This Row],[Location]],Locations[[Location]:[BU]],3,0)</f>
        <v>Alex</v>
      </c>
      <c r="I1262" t="str">
        <f>VLOOKUP(Expenses[[#This Row],[Location]],Locations[[Location]:[BU]],2,0)</f>
        <v>Alex</v>
      </c>
    </row>
    <row r="1263" spans="1:9" x14ac:dyDescent="0.25">
      <c r="A1263" s="10">
        <v>42522</v>
      </c>
      <c r="B1263" t="s">
        <v>1088</v>
      </c>
      <c r="C1263" t="s">
        <v>1071</v>
      </c>
      <c r="D1263" t="s">
        <v>1020</v>
      </c>
      <c r="E1263" s="17">
        <v>678.2</v>
      </c>
      <c r="F1263" t="str">
        <f>VLOOKUP(Expenses[[#This Row],[Location]],Locations[[Location]:[BU]],5,0)</f>
        <v>Retail 03</v>
      </c>
      <c r="G1263" t="str">
        <f>VLOOKUP(Expenses[[#This Row],[Department]],Departments[[Department]:[Code]],2,0)</f>
        <v>RTL</v>
      </c>
      <c r="H1263" t="str">
        <f>VLOOKUP(Expenses[[#This Row],[Location]],Locations[[Location]:[BU]],3,0)</f>
        <v>G. Cairo</v>
      </c>
      <c r="I1263" t="str">
        <f>VLOOKUP(Expenses[[#This Row],[Location]],Locations[[Location]:[BU]],2,0)</f>
        <v>Giza</v>
      </c>
    </row>
    <row r="1264" spans="1:9" x14ac:dyDescent="0.25">
      <c r="A1264" s="10">
        <v>42522</v>
      </c>
      <c r="B1264" t="s">
        <v>1088</v>
      </c>
      <c r="C1264" t="s">
        <v>1065</v>
      </c>
      <c r="D1264" t="s">
        <v>1020</v>
      </c>
      <c r="E1264" s="17">
        <v>1047.7</v>
      </c>
      <c r="F1264" t="str">
        <f>VLOOKUP(Expenses[[#This Row],[Location]],Locations[[Location]:[BU]],5,0)</f>
        <v>Distribution</v>
      </c>
      <c r="G1264" t="str">
        <f>VLOOKUP(Expenses[[#This Row],[Department]],Departments[[Department]:[Code]],2,0)</f>
        <v>RTL</v>
      </c>
      <c r="H1264" t="str">
        <f>VLOOKUP(Expenses[[#This Row],[Location]],Locations[[Location]:[BU]],3,0)</f>
        <v>Delta</v>
      </c>
      <c r="I1264" t="str">
        <f>VLOOKUP(Expenses[[#This Row],[Location]],Locations[[Location]:[BU]],2,0)</f>
        <v>Gharbia</v>
      </c>
    </row>
    <row r="1265" spans="1:9" x14ac:dyDescent="0.25">
      <c r="A1265" s="10">
        <v>42522</v>
      </c>
      <c r="B1265" t="s">
        <v>1087</v>
      </c>
      <c r="C1265" t="s">
        <v>1014</v>
      </c>
      <c r="D1265" t="s">
        <v>1013</v>
      </c>
      <c r="E1265" s="17">
        <v>5586.6</v>
      </c>
      <c r="F1265" t="str">
        <f>VLOOKUP(Expenses[[#This Row],[Location]],Locations[[Location]:[BU]],5,0)</f>
        <v>HQ</v>
      </c>
      <c r="G1265" t="str">
        <f>VLOOKUP(Expenses[[#This Row],[Department]],Departments[[Department]:[Code]],2,0)</f>
        <v>FIN</v>
      </c>
      <c r="H1265" t="str">
        <f>VLOOKUP(Expenses[[#This Row],[Location]],Locations[[Location]:[BU]],3,0)</f>
        <v>G. Cairo</v>
      </c>
      <c r="I1265" t="str">
        <f>VLOOKUP(Expenses[[#This Row],[Location]],Locations[[Location]:[BU]],2,0)</f>
        <v>Cairo</v>
      </c>
    </row>
    <row r="1266" spans="1:9" x14ac:dyDescent="0.25">
      <c r="A1266" s="10">
        <v>42522</v>
      </c>
      <c r="B1266" t="s">
        <v>1087</v>
      </c>
      <c r="C1266" t="s">
        <v>1083</v>
      </c>
      <c r="D1266" t="s">
        <v>1025</v>
      </c>
      <c r="E1266" s="17">
        <v>2887.6000000000004</v>
      </c>
      <c r="F1266" t="str">
        <f>VLOOKUP(Expenses[[#This Row],[Location]],Locations[[Location]:[BU]],5,0)</f>
        <v>Distribution</v>
      </c>
      <c r="G1266" t="str">
        <f>VLOOKUP(Expenses[[#This Row],[Department]],Departments[[Department]:[Code]],2,0)</f>
        <v>SLS</v>
      </c>
      <c r="H1266" t="str">
        <f>VLOOKUP(Expenses[[#This Row],[Location]],Locations[[Location]:[BU]],3,0)</f>
        <v>G. Cairo</v>
      </c>
      <c r="I1266" t="str">
        <f>VLOOKUP(Expenses[[#This Row],[Location]],Locations[[Location]:[BU]],2,0)</f>
        <v>Cairo</v>
      </c>
    </row>
    <row r="1267" spans="1:9" x14ac:dyDescent="0.25">
      <c r="A1267" s="10">
        <v>42522</v>
      </c>
      <c r="B1267" t="s">
        <v>1087</v>
      </c>
      <c r="C1267" t="s">
        <v>1077</v>
      </c>
      <c r="D1267" t="s">
        <v>1025</v>
      </c>
      <c r="E1267" s="17">
        <v>2880.8</v>
      </c>
      <c r="F1267" t="str">
        <f>VLOOKUP(Expenses[[#This Row],[Location]],Locations[[Location]:[BU]],5,0)</f>
        <v>Distribution</v>
      </c>
      <c r="G1267" t="str">
        <f>VLOOKUP(Expenses[[#This Row],[Department]],Departments[[Department]:[Code]],2,0)</f>
        <v>SLS</v>
      </c>
      <c r="H1267" t="str">
        <f>VLOOKUP(Expenses[[#This Row],[Location]],Locations[[Location]:[BU]],3,0)</f>
        <v>G. Cairo</v>
      </c>
      <c r="I1267" t="str">
        <f>VLOOKUP(Expenses[[#This Row],[Location]],Locations[[Location]:[BU]],2,0)</f>
        <v>Giza</v>
      </c>
    </row>
    <row r="1268" spans="1:9" x14ac:dyDescent="0.25">
      <c r="A1268" s="10">
        <v>42522</v>
      </c>
      <c r="B1268" t="s">
        <v>1087</v>
      </c>
      <c r="C1268" t="s">
        <v>1069</v>
      </c>
      <c r="D1268" t="s">
        <v>1025</v>
      </c>
      <c r="E1268" s="17">
        <v>1800.2</v>
      </c>
      <c r="F1268" t="str">
        <f>VLOOKUP(Expenses[[#This Row],[Location]],Locations[[Location]:[BU]],5,0)</f>
        <v>Distribution</v>
      </c>
      <c r="G1268" t="str">
        <f>VLOOKUP(Expenses[[#This Row],[Department]],Departments[[Department]:[Code]],2,0)</f>
        <v>SLS</v>
      </c>
      <c r="H1268" t="str">
        <f>VLOOKUP(Expenses[[#This Row],[Location]],Locations[[Location]:[BU]],3,0)</f>
        <v>U. Egypt</v>
      </c>
      <c r="I1268" t="str">
        <f>VLOOKUP(Expenses[[#This Row],[Location]],Locations[[Location]:[BU]],2,0)</f>
        <v>Luxor</v>
      </c>
    </row>
    <row r="1269" spans="1:9" x14ac:dyDescent="0.25">
      <c r="A1269" s="10">
        <v>42522</v>
      </c>
      <c r="B1269" t="s">
        <v>1087</v>
      </c>
      <c r="C1269" t="s">
        <v>1054</v>
      </c>
      <c r="D1269" t="s">
        <v>1025</v>
      </c>
      <c r="E1269" s="17">
        <v>2603.6000000000004</v>
      </c>
      <c r="F1269" t="str">
        <f>VLOOKUP(Expenses[[#This Row],[Location]],Locations[[Location]:[BU]],5,0)</f>
        <v>Distribution</v>
      </c>
      <c r="G1269" t="str">
        <f>VLOOKUP(Expenses[[#This Row],[Department]],Departments[[Department]:[Code]],2,0)</f>
        <v>SLS</v>
      </c>
      <c r="H1269" t="str">
        <f>VLOOKUP(Expenses[[#This Row],[Location]],Locations[[Location]:[BU]],3,0)</f>
        <v>Delta</v>
      </c>
      <c r="I1269" t="str">
        <f>VLOOKUP(Expenses[[#This Row],[Location]],Locations[[Location]:[BU]],2,0)</f>
        <v>Dakahlia</v>
      </c>
    </row>
    <row r="1270" spans="1:9" x14ac:dyDescent="0.25">
      <c r="A1270" s="10">
        <v>42522</v>
      </c>
      <c r="B1270" t="s">
        <v>1087</v>
      </c>
      <c r="C1270" t="s">
        <v>1062</v>
      </c>
      <c r="D1270" t="s">
        <v>1025</v>
      </c>
      <c r="E1270" s="17">
        <v>2620.6000000000004</v>
      </c>
      <c r="F1270" t="str">
        <f>VLOOKUP(Expenses[[#This Row],[Location]],Locations[[Location]:[BU]],5,0)</f>
        <v>Distribution</v>
      </c>
      <c r="G1270" t="str">
        <f>VLOOKUP(Expenses[[#This Row],[Department]],Departments[[Department]:[Code]],2,0)</f>
        <v>SLS</v>
      </c>
      <c r="H1270" t="str">
        <f>VLOOKUP(Expenses[[#This Row],[Location]],Locations[[Location]:[BU]],3,0)</f>
        <v>U. Egypt</v>
      </c>
      <c r="I1270" t="str">
        <f>VLOOKUP(Expenses[[#This Row],[Location]],Locations[[Location]:[BU]],2,0)</f>
        <v>Menia</v>
      </c>
    </row>
    <row r="1271" spans="1:9" x14ac:dyDescent="0.25">
      <c r="A1271" s="10">
        <v>42522</v>
      </c>
      <c r="B1271" t="s">
        <v>1087</v>
      </c>
      <c r="C1271" t="s">
        <v>1059</v>
      </c>
      <c r="D1271" t="s">
        <v>1025</v>
      </c>
      <c r="E1271" s="17">
        <v>2960.8</v>
      </c>
      <c r="F1271" t="str">
        <f>VLOOKUP(Expenses[[#This Row],[Location]],Locations[[Location]:[BU]],5,0)</f>
        <v>Distribution</v>
      </c>
      <c r="G1271" t="str">
        <f>VLOOKUP(Expenses[[#This Row],[Department]],Departments[[Department]:[Code]],2,0)</f>
        <v>SLS</v>
      </c>
      <c r="H1271" t="str">
        <f>VLOOKUP(Expenses[[#This Row],[Location]],Locations[[Location]:[BU]],3,0)</f>
        <v>G. Cairo</v>
      </c>
      <c r="I1271" t="str">
        <f>VLOOKUP(Expenses[[#This Row],[Location]],Locations[[Location]:[BU]],2,0)</f>
        <v>Cairo</v>
      </c>
    </row>
    <row r="1272" spans="1:9" x14ac:dyDescent="0.25">
      <c r="A1272" s="10">
        <v>42522</v>
      </c>
      <c r="B1272" t="s">
        <v>1087</v>
      </c>
      <c r="C1272" t="s">
        <v>1073</v>
      </c>
      <c r="D1272" t="s">
        <v>1025</v>
      </c>
      <c r="E1272" s="17">
        <v>1761.6000000000001</v>
      </c>
      <c r="F1272" t="str">
        <f>VLOOKUP(Expenses[[#This Row],[Location]],Locations[[Location]:[BU]],5,0)</f>
        <v>Distribution</v>
      </c>
      <c r="G1272" t="str">
        <f>VLOOKUP(Expenses[[#This Row],[Department]],Departments[[Department]:[Code]],2,0)</f>
        <v>SLS</v>
      </c>
      <c r="H1272" t="str">
        <f>VLOOKUP(Expenses[[#This Row],[Location]],Locations[[Location]:[BU]],3,0)</f>
        <v>Delta</v>
      </c>
      <c r="I1272" t="str">
        <f>VLOOKUP(Expenses[[#This Row],[Location]],Locations[[Location]:[BU]],2,0)</f>
        <v>Sharkia</v>
      </c>
    </row>
    <row r="1273" spans="1:9" x14ac:dyDescent="0.25">
      <c r="A1273" s="10">
        <v>42522</v>
      </c>
      <c r="B1273" t="s">
        <v>1087</v>
      </c>
      <c r="C1273" t="s">
        <v>1081</v>
      </c>
      <c r="D1273" t="s">
        <v>1020</v>
      </c>
      <c r="E1273" s="17">
        <v>1625.2</v>
      </c>
      <c r="F1273" t="str">
        <f>VLOOKUP(Expenses[[#This Row],[Location]],Locations[[Location]:[BU]],5,0)</f>
        <v>Retail 01</v>
      </c>
      <c r="G1273" t="str">
        <f>VLOOKUP(Expenses[[#This Row],[Department]],Departments[[Department]:[Code]],2,0)</f>
        <v>RTL</v>
      </c>
      <c r="H1273" t="str">
        <f>VLOOKUP(Expenses[[#This Row],[Location]],Locations[[Location]:[BU]],3,0)</f>
        <v>G. Cairo</v>
      </c>
      <c r="I1273" t="str">
        <f>VLOOKUP(Expenses[[#This Row],[Location]],Locations[[Location]:[BU]],2,0)</f>
        <v>Giza</v>
      </c>
    </row>
    <row r="1274" spans="1:9" x14ac:dyDescent="0.25">
      <c r="A1274" s="10">
        <v>42522</v>
      </c>
      <c r="B1274" t="s">
        <v>1087</v>
      </c>
      <c r="C1274" t="s">
        <v>1079</v>
      </c>
      <c r="D1274" t="s">
        <v>1020</v>
      </c>
      <c r="E1274" s="17">
        <v>2194.8000000000002</v>
      </c>
      <c r="F1274" t="str">
        <f>VLOOKUP(Expenses[[#This Row],[Location]],Locations[[Location]:[BU]],5,0)</f>
        <v>Retail 01</v>
      </c>
      <c r="G1274" t="str">
        <f>VLOOKUP(Expenses[[#This Row],[Department]],Departments[[Department]:[Code]],2,0)</f>
        <v>RTL</v>
      </c>
      <c r="H1274" t="str">
        <f>VLOOKUP(Expenses[[#This Row],[Location]],Locations[[Location]:[BU]],3,0)</f>
        <v>G. Cairo</v>
      </c>
      <c r="I1274" t="str">
        <f>VLOOKUP(Expenses[[#This Row],[Location]],Locations[[Location]:[BU]],2,0)</f>
        <v>Giza</v>
      </c>
    </row>
    <row r="1275" spans="1:9" x14ac:dyDescent="0.25">
      <c r="A1275" s="10">
        <v>42522</v>
      </c>
      <c r="B1275" t="s">
        <v>1087</v>
      </c>
      <c r="C1275" t="s">
        <v>1050</v>
      </c>
      <c r="D1275" t="s">
        <v>1020</v>
      </c>
      <c r="E1275" s="17">
        <v>1885.6000000000001</v>
      </c>
      <c r="F1275" t="str">
        <f>VLOOKUP(Expenses[[#This Row],[Location]],Locations[[Location]:[BU]],5,0)</f>
        <v>Retail 01</v>
      </c>
      <c r="G1275" t="str">
        <f>VLOOKUP(Expenses[[#This Row],[Department]],Departments[[Department]:[Code]],2,0)</f>
        <v>RTL</v>
      </c>
      <c r="H1275" t="str">
        <f>VLOOKUP(Expenses[[#This Row],[Location]],Locations[[Location]:[BU]],3,0)</f>
        <v>Alex</v>
      </c>
      <c r="I1275" t="str">
        <f>VLOOKUP(Expenses[[#This Row],[Location]],Locations[[Location]:[BU]],2,0)</f>
        <v>Alex</v>
      </c>
    </row>
    <row r="1276" spans="1:9" x14ac:dyDescent="0.25">
      <c r="A1276" s="10">
        <v>42522</v>
      </c>
      <c r="B1276" t="s">
        <v>1087</v>
      </c>
      <c r="C1276" t="s">
        <v>1053</v>
      </c>
      <c r="D1276" t="s">
        <v>1020</v>
      </c>
      <c r="E1276" s="17">
        <v>1496.2</v>
      </c>
      <c r="F1276" t="str">
        <f>VLOOKUP(Expenses[[#This Row],[Location]],Locations[[Location]:[BU]],5,0)</f>
        <v>Retail 01</v>
      </c>
      <c r="G1276" t="str">
        <f>VLOOKUP(Expenses[[#This Row],[Department]],Departments[[Department]:[Code]],2,0)</f>
        <v>RTL</v>
      </c>
      <c r="H1276" t="str">
        <f>VLOOKUP(Expenses[[#This Row],[Location]],Locations[[Location]:[BU]],3,0)</f>
        <v>G. Cairo</v>
      </c>
      <c r="I1276" t="str">
        <f>VLOOKUP(Expenses[[#This Row],[Location]],Locations[[Location]:[BU]],2,0)</f>
        <v>Giza</v>
      </c>
    </row>
    <row r="1277" spans="1:9" x14ac:dyDescent="0.25">
      <c r="A1277" s="10">
        <v>42522</v>
      </c>
      <c r="B1277" t="s">
        <v>1087</v>
      </c>
      <c r="C1277" t="s">
        <v>1046</v>
      </c>
      <c r="D1277" t="s">
        <v>1020</v>
      </c>
      <c r="E1277" s="17">
        <v>2405</v>
      </c>
      <c r="F1277" t="str">
        <f>VLOOKUP(Expenses[[#This Row],[Location]],Locations[[Location]:[BU]],5,0)</f>
        <v>Distribution</v>
      </c>
      <c r="G1277" t="str">
        <f>VLOOKUP(Expenses[[#This Row],[Department]],Departments[[Department]:[Code]],2,0)</f>
        <v>RTL</v>
      </c>
      <c r="H1277" t="str">
        <f>VLOOKUP(Expenses[[#This Row],[Location]],Locations[[Location]:[BU]],3,0)</f>
        <v>G. Cairo</v>
      </c>
      <c r="I1277" t="str">
        <f>VLOOKUP(Expenses[[#This Row],[Location]],Locations[[Location]:[BU]],2,0)</f>
        <v>Giza</v>
      </c>
    </row>
    <row r="1278" spans="1:9" x14ac:dyDescent="0.25">
      <c r="A1278" s="10">
        <v>42522</v>
      </c>
      <c r="B1278" t="s">
        <v>1087</v>
      </c>
      <c r="C1278" t="s">
        <v>1049</v>
      </c>
      <c r="D1278" t="s">
        <v>1020</v>
      </c>
      <c r="E1278" s="17">
        <v>1416.8000000000002</v>
      </c>
      <c r="F1278" t="str">
        <f>VLOOKUP(Expenses[[#This Row],[Location]],Locations[[Location]:[BU]],5,0)</f>
        <v>Retail 01</v>
      </c>
      <c r="G1278" t="str">
        <f>VLOOKUP(Expenses[[#This Row],[Department]],Departments[[Department]:[Code]],2,0)</f>
        <v>RTL</v>
      </c>
      <c r="H1278" t="str">
        <f>VLOOKUP(Expenses[[#This Row],[Location]],Locations[[Location]:[BU]],3,0)</f>
        <v>G. Cairo</v>
      </c>
      <c r="I1278" t="str">
        <f>VLOOKUP(Expenses[[#This Row],[Location]],Locations[[Location]:[BU]],2,0)</f>
        <v>Cairo</v>
      </c>
    </row>
    <row r="1279" spans="1:9" x14ac:dyDescent="0.25">
      <c r="A1279" s="10">
        <v>42522</v>
      </c>
      <c r="B1279" t="s">
        <v>1087</v>
      </c>
      <c r="C1279" t="s">
        <v>1044</v>
      </c>
      <c r="D1279" t="s">
        <v>1020</v>
      </c>
      <c r="E1279" s="17">
        <v>2054.8000000000002</v>
      </c>
      <c r="F1279" t="str">
        <f>VLOOKUP(Expenses[[#This Row],[Location]],Locations[[Location]:[BU]],5,0)</f>
        <v>Retail 01</v>
      </c>
      <c r="G1279" t="str">
        <f>VLOOKUP(Expenses[[#This Row],[Department]],Departments[[Department]:[Code]],2,0)</f>
        <v>RTL</v>
      </c>
      <c r="H1279" t="str">
        <f>VLOOKUP(Expenses[[#This Row],[Location]],Locations[[Location]:[BU]],3,0)</f>
        <v>G. Cairo</v>
      </c>
      <c r="I1279" t="str">
        <f>VLOOKUP(Expenses[[#This Row],[Location]],Locations[[Location]:[BU]],2,0)</f>
        <v>Cairo</v>
      </c>
    </row>
    <row r="1280" spans="1:9" x14ac:dyDescent="0.25">
      <c r="A1280" s="10">
        <v>42522</v>
      </c>
      <c r="B1280" t="s">
        <v>1087</v>
      </c>
      <c r="C1280" t="s">
        <v>1064</v>
      </c>
      <c r="D1280" t="s">
        <v>1020</v>
      </c>
      <c r="E1280" s="17">
        <v>1358</v>
      </c>
      <c r="F1280" t="str">
        <f>VLOOKUP(Expenses[[#This Row],[Location]],Locations[[Location]:[BU]],5,0)</f>
        <v>Retail 01</v>
      </c>
      <c r="G1280" t="str">
        <f>VLOOKUP(Expenses[[#This Row],[Department]],Departments[[Department]:[Code]],2,0)</f>
        <v>RTL</v>
      </c>
      <c r="H1280" t="str">
        <f>VLOOKUP(Expenses[[#This Row],[Location]],Locations[[Location]:[BU]],3,0)</f>
        <v>G. Cairo</v>
      </c>
      <c r="I1280" t="str">
        <f>VLOOKUP(Expenses[[#This Row],[Location]],Locations[[Location]:[BU]],2,0)</f>
        <v>Giza</v>
      </c>
    </row>
    <row r="1281" spans="1:9" x14ac:dyDescent="0.25">
      <c r="A1281" s="10">
        <v>42522</v>
      </c>
      <c r="B1281" t="s">
        <v>1087</v>
      </c>
      <c r="C1281" t="s">
        <v>1082</v>
      </c>
      <c r="D1281" t="s">
        <v>1020</v>
      </c>
      <c r="E1281" s="17">
        <v>1213.2</v>
      </c>
      <c r="F1281" t="str">
        <f>VLOOKUP(Expenses[[#This Row],[Location]],Locations[[Location]:[BU]],5,0)</f>
        <v>Retail 02</v>
      </c>
      <c r="G1281" t="str">
        <f>VLOOKUP(Expenses[[#This Row],[Department]],Departments[[Department]:[Code]],2,0)</f>
        <v>RTL</v>
      </c>
      <c r="H1281" t="str">
        <f>VLOOKUP(Expenses[[#This Row],[Location]],Locations[[Location]:[BU]],3,0)</f>
        <v>G. Cairo</v>
      </c>
      <c r="I1281" t="str">
        <f>VLOOKUP(Expenses[[#This Row],[Location]],Locations[[Location]:[BU]],2,0)</f>
        <v>Cairo</v>
      </c>
    </row>
    <row r="1282" spans="1:9" x14ac:dyDescent="0.25">
      <c r="A1282" s="10">
        <v>42522</v>
      </c>
      <c r="B1282" t="s">
        <v>1087</v>
      </c>
      <c r="C1282" t="s">
        <v>1078</v>
      </c>
      <c r="D1282" t="s">
        <v>1020</v>
      </c>
      <c r="E1282" s="17">
        <v>1146</v>
      </c>
      <c r="F1282" t="str">
        <f>VLOOKUP(Expenses[[#This Row],[Location]],Locations[[Location]:[BU]],5,0)</f>
        <v>Retail 02</v>
      </c>
      <c r="G1282" t="str">
        <f>VLOOKUP(Expenses[[#This Row],[Department]],Departments[[Department]:[Code]],2,0)</f>
        <v>RTL</v>
      </c>
      <c r="H1282" t="str">
        <f>VLOOKUP(Expenses[[#This Row],[Location]],Locations[[Location]:[BU]],3,0)</f>
        <v>G. Cairo</v>
      </c>
      <c r="I1282" t="str">
        <f>VLOOKUP(Expenses[[#This Row],[Location]],Locations[[Location]:[BU]],2,0)</f>
        <v>Cairo</v>
      </c>
    </row>
    <row r="1283" spans="1:9" x14ac:dyDescent="0.25">
      <c r="A1283" s="10">
        <v>42522</v>
      </c>
      <c r="B1283" t="s">
        <v>1087</v>
      </c>
      <c r="C1283" t="s">
        <v>1068</v>
      </c>
      <c r="D1283" t="s">
        <v>1020</v>
      </c>
      <c r="E1283" s="17">
        <v>2035.6000000000001</v>
      </c>
      <c r="F1283" t="str">
        <f>VLOOKUP(Expenses[[#This Row],[Location]],Locations[[Location]:[BU]],5,0)</f>
        <v>Retail 02</v>
      </c>
      <c r="G1283" t="str">
        <f>VLOOKUP(Expenses[[#This Row],[Department]],Departments[[Department]:[Code]],2,0)</f>
        <v>RTL</v>
      </c>
      <c r="H1283" t="str">
        <f>VLOOKUP(Expenses[[#This Row],[Location]],Locations[[Location]:[BU]],3,0)</f>
        <v>Delta</v>
      </c>
      <c r="I1283" t="str">
        <f>VLOOKUP(Expenses[[#This Row],[Location]],Locations[[Location]:[BU]],2,0)</f>
        <v>Gharbia</v>
      </c>
    </row>
    <row r="1284" spans="1:9" x14ac:dyDescent="0.25">
      <c r="A1284" s="10">
        <v>42522</v>
      </c>
      <c r="B1284" t="s">
        <v>1087</v>
      </c>
      <c r="C1284" t="s">
        <v>1060</v>
      </c>
      <c r="D1284" t="s">
        <v>1020</v>
      </c>
      <c r="E1284" s="17">
        <v>2190.2000000000003</v>
      </c>
      <c r="F1284" t="str">
        <f>VLOOKUP(Expenses[[#This Row],[Location]],Locations[[Location]:[BU]],5,0)</f>
        <v>Retail 02</v>
      </c>
      <c r="G1284" t="str">
        <f>VLOOKUP(Expenses[[#This Row],[Department]],Departments[[Department]:[Code]],2,0)</f>
        <v>RTL</v>
      </c>
      <c r="H1284" t="str">
        <f>VLOOKUP(Expenses[[#This Row],[Location]],Locations[[Location]:[BU]],3,0)</f>
        <v>Alex</v>
      </c>
      <c r="I1284" t="str">
        <f>VLOOKUP(Expenses[[#This Row],[Location]],Locations[[Location]:[BU]],2,0)</f>
        <v>Alex</v>
      </c>
    </row>
    <row r="1285" spans="1:9" x14ac:dyDescent="0.25">
      <c r="A1285" s="10">
        <v>42522</v>
      </c>
      <c r="B1285" t="s">
        <v>1087</v>
      </c>
      <c r="C1285" t="s">
        <v>1076</v>
      </c>
      <c r="D1285" t="s">
        <v>1020</v>
      </c>
      <c r="E1285" s="17">
        <v>1163</v>
      </c>
      <c r="F1285" t="str">
        <f>VLOOKUP(Expenses[[#This Row],[Location]],Locations[[Location]:[BU]],5,0)</f>
        <v>Retail 02</v>
      </c>
      <c r="G1285" t="str">
        <f>VLOOKUP(Expenses[[#This Row],[Department]],Departments[[Department]:[Code]],2,0)</f>
        <v>RTL</v>
      </c>
      <c r="H1285" t="str">
        <f>VLOOKUP(Expenses[[#This Row],[Location]],Locations[[Location]:[BU]],3,0)</f>
        <v>G. Cairo</v>
      </c>
      <c r="I1285" t="str">
        <f>VLOOKUP(Expenses[[#This Row],[Location]],Locations[[Location]:[BU]],2,0)</f>
        <v>Cairo</v>
      </c>
    </row>
    <row r="1286" spans="1:9" x14ac:dyDescent="0.25">
      <c r="A1286" s="10">
        <v>42522</v>
      </c>
      <c r="B1286" t="s">
        <v>1087</v>
      </c>
      <c r="C1286" t="s">
        <v>1067</v>
      </c>
      <c r="D1286" t="s">
        <v>1020</v>
      </c>
      <c r="E1286" s="17">
        <v>2436.2000000000003</v>
      </c>
      <c r="F1286" t="str">
        <f>VLOOKUP(Expenses[[#This Row],[Location]],Locations[[Location]:[BU]],5,0)</f>
        <v>Retail 02</v>
      </c>
      <c r="G1286" t="str">
        <f>VLOOKUP(Expenses[[#This Row],[Department]],Departments[[Department]:[Code]],2,0)</f>
        <v>RTL</v>
      </c>
      <c r="H1286" t="str">
        <f>VLOOKUP(Expenses[[#This Row],[Location]],Locations[[Location]:[BU]],3,0)</f>
        <v>Alex</v>
      </c>
      <c r="I1286" t="str">
        <f>VLOOKUP(Expenses[[#This Row],[Location]],Locations[[Location]:[BU]],2,0)</f>
        <v>Alex</v>
      </c>
    </row>
    <row r="1287" spans="1:9" x14ac:dyDescent="0.25">
      <c r="A1287" s="10">
        <v>42522</v>
      </c>
      <c r="B1287" t="s">
        <v>1087</v>
      </c>
      <c r="C1287" t="s">
        <v>1052</v>
      </c>
      <c r="D1287" t="s">
        <v>1020</v>
      </c>
      <c r="E1287" s="17">
        <v>2232.6</v>
      </c>
      <c r="F1287" t="str">
        <f>VLOOKUP(Expenses[[#This Row],[Location]],Locations[[Location]:[BU]],5,0)</f>
        <v>Distribution</v>
      </c>
      <c r="G1287" t="str">
        <f>VLOOKUP(Expenses[[#This Row],[Department]],Departments[[Department]:[Code]],2,0)</f>
        <v>RTL</v>
      </c>
      <c r="H1287" t="str">
        <f>VLOOKUP(Expenses[[#This Row],[Location]],Locations[[Location]:[BU]],3,0)</f>
        <v>Alex</v>
      </c>
      <c r="I1287" t="str">
        <f>VLOOKUP(Expenses[[#This Row],[Location]],Locations[[Location]:[BU]],2,0)</f>
        <v>Alex</v>
      </c>
    </row>
    <row r="1288" spans="1:9" x14ac:dyDescent="0.25">
      <c r="A1288" s="10">
        <v>42522</v>
      </c>
      <c r="B1288" t="s">
        <v>1087</v>
      </c>
      <c r="C1288" t="s">
        <v>1084</v>
      </c>
      <c r="D1288" t="s">
        <v>1020</v>
      </c>
      <c r="E1288" s="17">
        <v>1959.8000000000002</v>
      </c>
      <c r="F1288" t="str">
        <f>VLOOKUP(Expenses[[#This Row],[Location]],Locations[[Location]:[BU]],5,0)</f>
        <v>Retail 03</v>
      </c>
      <c r="G1288" t="str">
        <f>VLOOKUP(Expenses[[#This Row],[Department]],Departments[[Department]:[Code]],2,0)</f>
        <v>RTL</v>
      </c>
      <c r="H1288" t="str">
        <f>VLOOKUP(Expenses[[#This Row],[Location]],Locations[[Location]:[BU]],3,0)</f>
        <v>G. Cairo</v>
      </c>
      <c r="I1288" t="str">
        <f>VLOOKUP(Expenses[[#This Row],[Location]],Locations[[Location]:[BU]],2,0)</f>
        <v>Cairo</v>
      </c>
    </row>
    <row r="1289" spans="1:9" x14ac:dyDescent="0.25">
      <c r="A1289" s="10">
        <v>42522</v>
      </c>
      <c r="B1289" t="s">
        <v>1087</v>
      </c>
      <c r="C1289" t="s">
        <v>1075</v>
      </c>
      <c r="D1289" t="s">
        <v>1020</v>
      </c>
      <c r="E1289" s="17">
        <v>2445.6</v>
      </c>
      <c r="F1289" t="str">
        <f>VLOOKUP(Expenses[[#This Row],[Location]],Locations[[Location]:[BU]],5,0)</f>
        <v>Distribution</v>
      </c>
      <c r="G1289" t="str">
        <f>VLOOKUP(Expenses[[#This Row],[Department]],Departments[[Department]:[Code]],2,0)</f>
        <v>RTL</v>
      </c>
      <c r="H1289" t="str">
        <f>VLOOKUP(Expenses[[#This Row],[Location]],Locations[[Location]:[BU]],3,0)</f>
        <v>U. Egypt</v>
      </c>
      <c r="I1289" t="str">
        <f>VLOOKUP(Expenses[[#This Row],[Location]],Locations[[Location]:[BU]],2,0)</f>
        <v>Assuit</v>
      </c>
    </row>
    <row r="1290" spans="1:9" x14ac:dyDescent="0.25">
      <c r="A1290" s="10">
        <v>42522</v>
      </c>
      <c r="B1290" t="s">
        <v>1087</v>
      </c>
      <c r="C1290" t="s">
        <v>1080</v>
      </c>
      <c r="D1290" t="s">
        <v>1020</v>
      </c>
      <c r="E1290" s="17">
        <v>1981.4</v>
      </c>
      <c r="F1290" t="str">
        <f>VLOOKUP(Expenses[[#This Row],[Location]],Locations[[Location]:[BU]],5,0)</f>
        <v>Distribution</v>
      </c>
      <c r="G1290" t="str">
        <f>VLOOKUP(Expenses[[#This Row],[Department]],Departments[[Department]:[Code]],2,0)</f>
        <v>RTL</v>
      </c>
      <c r="H1290" t="str">
        <f>VLOOKUP(Expenses[[#This Row],[Location]],Locations[[Location]:[BU]],3,0)</f>
        <v>G. Cairo</v>
      </c>
      <c r="I1290" t="str">
        <f>VLOOKUP(Expenses[[#This Row],[Location]],Locations[[Location]:[BU]],2,0)</f>
        <v>Giza</v>
      </c>
    </row>
    <row r="1291" spans="1:9" x14ac:dyDescent="0.25">
      <c r="A1291" s="10">
        <v>42522</v>
      </c>
      <c r="B1291" t="s">
        <v>1087</v>
      </c>
      <c r="C1291" t="s">
        <v>1070</v>
      </c>
      <c r="D1291" t="s">
        <v>1020</v>
      </c>
      <c r="E1291" s="17">
        <v>1056.2</v>
      </c>
      <c r="F1291" t="str">
        <f>VLOOKUP(Expenses[[#This Row],[Location]],Locations[[Location]:[BU]],5,0)</f>
        <v>Retail 03</v>
      </c>
      <c r="G1291" t="str">
        <f>VLOOKUP(Expenses[[#This Row],[Department]],Departments[[Department]:[Code]],2,0)</f>
        <v>RTL</v>
      </c>
      <c r="H1291" t="str">
        <f>VLOOKUP(Expenses[[#This Row],[Location]],Locations[[Location]:[BU]],3,0)</f>
        <v>Alex</v>
      </c>
      <c r="I1291" t="str">
        <f>VLOOKUP(Expenses[[#This Row],[Location]],Locations[[Location]:[BU]],2,0)</f>
        <v>Marasa Matrouh</v>
      </c>
    </row>
    <row r="1292" spans="1:9" x14ac:dyDescent="0.25">
      <c r="A1292" s="10">
        <v>42522</v>
      </c>
      <c r="B1292" t="s">
        <v>1087</v>
      </c>
      <c r="C1292" t="s">
        <v>1047</v>
      </c>
      <c r="D1292" t="s">
        <v>1020</v>
      </c>
      <c r="E1292" s="17">
        <v>2088.8000000000002</v>
      </c>
      <c r="F1292" t="str">
        <f>VLOOKUP(Expenses[[#This Row],[Location]],Locations[[Location]:[BU]],5,0)</f>
        <v>Retail 03</v>
      </c>
      <c r="G1292" t="str">
        <f>VLOOKUP(Expenses[[#This Row],[Department]],Departments[[Department]:[Code]],2,0)</f>
        <v>RTL</v>
      </c>
      <c r="H1292" t="str">
        <f>VLOOKUP(Expenses[[#This Row],[Location]],Locations[[Location]:[BU]],3,0)</f>
        <v>G. Cairo</v>
      </c>
      <c r="I1292" t="str">
        <f>VLOOKUP(Expenses[[#This Row],[Location]],Locations[[Location]:[BU]],2,0)</f>
        <v>Giza</v>
      </c>
    </row>
    <row r="1293" spans="1:9" x14ac:dyDescent="0.25">
      <c r="A1293" s="10">
        <v>42522</v>
      </c>
      <c r="B1293" t="s">
        <v>1087</v>
      </c>
      <c r="C1293" t="s">
        <v>1058</v>
      </c>
      <c r="D1293" t="s">
        <v>1020</v>
      </c>
      <c r="E1293" s="17">
        <v>2325.8000000000002</v>
      </c>
      <c r="F1293" t="str">
        <f>VLOOKUP(Expenses[[#This Row],[Location]],Locations[[Location]:[BU]],5,0)</f>
        <v>Retail 03</v>
      </c>
      <c r="G1293" t="str">
        <f>VLOOKUP(Expenses[[#This Row],[Department]],Departments[[Department]:[Code]],2,0)</f>
        <v>RTL</v>
      </c>
      <c r="H1293" t="str">
        <f>VLOOKUP(Expenses[[#This Row],[Location]],Locations[[Location]:[BU]],3,0)</f>
        <v>G. Cairo</v>
      </c>
      <c r="I1293" t="str">
        <f>VLOOKUP(Expenses[[#This Row],[Location]],Locations[[Location]:[BU]],2,0)</f>
        <v>Cairo</v>
      </c>
    </row>
    <row r="1294" spans="1:9" x14ac:dyDescent="0.25">
      <c r="A1294" s="10">
        <v>42522</v>
      </c>
      <c r="B1294" t="s">
        <v>1087</v>
      </c>
      <c r="C1294" t="s">
        <v>1072</v>
      </c>
      <c r="D1294" t="s">
        <v>1020</v>
      </c>
      <c r="E1294" s="17">
        <v>2358.8000000000002</v>
      </c>
      <c r="F1294" t="str">
        <f>VLOOKUP(Expenses[[#This Row],[Location]],Locations[[Location]:[BU]],5,0)</f>
        <v>Retail 03</v>
      </c>
      <c r="G1294" t="str">
        <f>VLOOKUP(Expenses[[#This Row],[Department]],Departments[[Department]:[Code]],2,0)</f>
        <v>RTL</v>
      </c>
      <c r="H1294" t="str">
        <f>VLOOKUP(Expenses[[#This Row],[Location]],Locations[[Location]:[BU]],3,0)</f>
        <v>Alex</v>
      </c>
      <c r="I1294" t="str">
        <f>VLOOKUP(Expenses[[#This Row],[Location]],Locations[[Location]:[BU]],2,0)</f>
        <v>Alex</v>
      </c>
    </row>
    <row r="1295" spans="1:9" x14ac:dyDescent="0.25">
      <c r="A1295" s="10">
        <v>42522</v>
      </c>
      <c r="B1295" t="s">
        <v>1087</v>
      </c>
      <c r="C1295" t="s">
        <v>1071</v>
      </c>
      <c r="D1295" t="s">
        <v>1020</v>
      </c>
      <c r="E1295" s="17">
        <v>2459.4</v>
      </c>
      <c r="F1295" t="str">
        <f>VLOOKUP(Expenses[[#This Row],[Location]],Locations[[Location]:[BU]],5,0)</f>
        <v>Retail 03</v>
      </c>
      <c r="G1295" t="str">
        <f>VLOOKUP(Expenses[[#This Row],[Department]],Departments[[Department]:[Code]],2,0)</f>
        <v>RTL</v>
      </c>
      <c r="H1295" t="str">
        <f>VLOOKUP(Expenses[[#This Row],[Location]],Locations[[Location]:[BU]],3,0)</f>
        <v>G. Cairo</v>
      </c>
      <c r="I1295" t="str">
        <f>VLOOKUP(Expenses[[#This Row],[Location]],Locations[[Location]:[BU]],2,0)</f>
        <v>Giza</v>
      </c>
    </row>
    <row r="1296" spans="1:9" x14ac:dyDescent="0.25">
      <c r="A1296" s="10">
        <v>42522</v>
      </c>
      <c r="B1296" t="s">
        <v>1087</v>
      </c>
      <c r="C1296" t="s">
        <v>1065</v>
      </c>
      <c r="D1296" t="s">
        <v>1020</v>
      </c>
      <c r="E1296" s="17">
        <v>1148</v>
      </c>
      <c r="F1296" t="str">
        <f>VLOOKUP(Expenses[[#This Row],[Location]],Locations[[Location]:[BU]],5,0)</f>
        <v>Distribution</v>
      </c>
      <c r="G1296" t="str">
        <f>VLOOKUP(Expenses[[#This Row],[Department]],Departments[[Department]:[Code]],2,0)</f>
        <v>RTL</v>
      </c>
      <c r="H1296" t="str">
        <f>VLOOKUP(Expenses[[#This Row],[Location]],Locations[[Location]:[BU]],3,0)</f>
        <v>Delta</v>
      </c>
      <c r="I1296" t="str">
        <f>VLOOKUP(Expenses[[#This Row],[Location]],Locations[[Location]:[BU]],2,0)</f>
        <v>Gharbia</v>
      </c>
    </row>
    <row r="1297" spans="1:9" x14ac:dyDescent="0.25">
      <c r="A1297" s="10">
        <v>42522</v>
      </c>
      <c r="B1297" t="s">
        <v>1086</v>
      </c>
      <c r="C1297" t="s">
        <v>1014</v>
      </c>
      <c r="D1297" t="s">
        <v>1017</v>
      </c>
      <c r="E1297" s="17">
        <v>8823</v>
      </c>
      <c r="F1297" t="str">
        <f>VLOOKUP(Expenses[[#This Row],[Location]],Locations[[Location]:[BU]],5,0)</f>
        <v>HQ</v>
      </c>
      <c r="G1297" t="str">
        <f>VLOOKUP(Expenses[[#This Row],[Department]],Departments[[Department]:[Code]],2,0)</f>
        <v>ACC</v>
      </c>
      <c r="H1297" t="str">
        <f>VLOOKUP(Expenses[[#This Row],[Location]],Locations[[Location]:[BU]],3,0)</f>
        <v>G. Cairo</v>
      </c>
      <c r="I1297" t="str">
        <f>VLOOKUP(Expenses[[#This Row],[Location]],Locations[[Location]:[BU]],2,0)</f>
        <v>Cairo</v>
      </c>
    </row>
    <row r="1298" spans="1:9" x14ac:dyDescent="0.25">
      <c r="A1298" s="10">
        <v>42522</v>
      </c>
      <c r="B1298" t="s">
        <v>1089</v>
      </c>
      <c r="C1298" t="s">
        <v>1014</v>
      </c>
      <c r="D1298" t="s">
        <v>1017</v>
      </c>
      <c r="E1298" s="17">
        <v>1250</v>
      </c>
      <c r="F1298" t="str">
        <f>VLOOKUP(Expenses[[#This Row],[Location]],Locations[[Location]:[BU]],5,0)</f>
        <v>HQ</v>
      </c>
      <c r="G1298" t="str">
        <f>VLOOKUP(Expenses[[#This Row],[Department]],Departments[[Department]:[Code]],2,0)</f>
        <v>ACC</v>
      </c>
      <c r="H1298" t="str">
        <f>VLOOKUP(Expenses[[#This Row],[Location]],Locations[[Location]:[BU]],3,0)</f>
        <v>G. Cairo</v>
      </c>
      <c r="I1298" t="str">
        <f>VLOOKUP(Expenses[[#This Row],[Location]],Locations[[Location]:[BU]],2,0)</f>
        <v>Cairo</v>
      </c>
    </row>
    <row r="1299" spans="1:9" x14ac:dyDescent="0.25">
      <c r="A1299" s="10">
        <v>42522</v>
      </c>
      <c r="B1299" t="s">
        <v>1087</v>
      </c>
      <c r="C1299" t="s">
        <v>1014</v>
      </c>
      <c r="D1299" t="s">
        <v>1017</v>
      </c>
      <c r="E1299" s="17">
        <v>827.6</v>
      </c>
      <c r="F1299" t="str">
        <f>VLOOKUP(Expenses[[#This Row],[Location]],Locations[[Location]:[BU]],5,0)</f>
        <v>HQ</v>
      </c>
      <c r="G1299" t="str">
        <f>VLOOKUP(Expenses[[#This Row],[Department]],Departments[[Department]:[Code]],2,0)</f>
        <v>ACC</v>
      </c>
      <c r="H1299" t="str">
        <f>VLOOKUP(Expenses[[#This Row],[Location]],Locations[[Location]:[BU]],3,0)</f>
        <v>G. Cairo</v>
      </c>
      <c r="I1299" t="str">
        <f>VLOOKUP(Expenses[[#This Row],[Location]],Locations[[Location]:[BU]],2,0)</f>
        <v>Cairo</v>
      </c>
    </row>
    <row r="1300" spans="1:9" x14ac:dyDescent="0.25">
      <c r="A1300" s="10">
        <v>42522</v>
      </c>
      <c r="B1300" t="s">
        <v>1086</v>
      </c>
      <c r="C1300" t="s">
        <v>1014</v>
      </c>
      <c r="D1300" t="s">
        <v>1033</v>
      </c>
      <c r="E1300" s="17">
        <v>5313</v>
      </c>
      <c r="F1300" t="str">
        <f>VLOOKUP(Expenses[[#This Row],[Location]],Locations[[Location]:[BU]],5,0)</f>
        <v>HQ</v>
      </c>
      <c r="G1300" t="str">
        <f>VLOOKUP(Expenses[[#This Row],[Department]],Departments[[Department]:[Code]],2,0)</f>
        <v>HRM</v>
      </c>
      <c r="H1300" t="str">
        <f>VLOOKUP(Expenses[[#This Row],[Location]],Locations[[Location]:[BU]],3,0)</f>
        <v>G. Cairo</v>
      </c>
      <c r="I1300" t="str">
        <f>VLOOKUP(Expenses[[#This Row],[Location]],Locations[[Location]:[BU]],2,0)</f>
        <v>Cairo</v>
      </c>
    </row>
    <row r="1301" spans="1:9" x14ac:dyDescent="0.25">
      <c r="A1301" s="10">
        <v>42522</v>
      </c>
      <c r="B1301" t="s">
        <v>1089</v>
      </c>
      <c r="C1301" t="s">
        <v>1014</v>
      </c>
      <c r="D1301" t="s">
        <v>1033</v>
      </c>
      <c r="E1301" s="17">
        <v>1250</v>
      </c>
      <c r="F1301" t="str">
        <f>VLOOKUP(Expenses[[#This Row],[Location]],Locations[[Location]:[BU]],5,0)</f>
        <v>HQ</v>
      </c>
      <c r="G1301" t="str">
        <f>VLOOKUP(Expenses[[#This Row],[Department]],Departments[[Department]:[Code]],2,0)</f>
        <v>HRM</v>
      </c>
      <c r="H1301" t="str">
        <f>VLOOKUP(Expenses[[#This Row],[Location]],Locations[[Location]:[BU]],3,0)</f>
        <v>G. Cairo</v>
      </c>
      <c r="I1301" t="str">
        <f>VLOOKUP(Expenses[[#This Row],[Location]],Locations[[Location]:[BU]],2,0)</f>
        <v>Cairo</v>
      </c>
    </row>
    <row r="1302" spans="1:9" x14ac:dyDescent="0.25">
      <c r="A1302" s="10">
        <v>42522</v>
      </c>
      <c r="B1302" t="s">
        <v>1087</v>
      </c>
      <c r="C1302" t="s">
        <v>1014</v>
      </c>
      <c r="D1302" t="s">
        <v>1033</v>
      </c>
      <c r="E1302" s="17">
        <v>1463.2</v>
      </c>
      <c r="F1302" t="str">
        <f>VLOOKUP(Expenses[[#This Row],[Location]],Locations[[Location]:[BU]],5,0)</f>
        <v>HQ</v>
      </c>
      <c r="G1302" t="str">
        <f>VLOOKUP(Expenses[[#This Row],[Department]],Departments[[Department]:[Code]],2,0)</f>
        <v>HRM</v>
      </c>
      <c r="H1302" t="str">
        <f>VLOOKUP(Expenses[[#This Row],[Location]],Locations[[Location]:[BU]],3,0)</f>
        <v>G. Cairo</v>
      </c>
      <c r="I1302" t="str">
        <f>VLOOKUP(Expenses[[#This Row],[Location]],Locations[[Location]:[BU]],2,0)</f>
        <v>Cairo</v>
      </c>
    </row>
    <row r="1303" spans="1:9" x14ac:dyDescent="0.25">
      <c r="A1303" s="10">
        <v>42522</v>
      </c>
      <c r="B1303" t="s">
        <v>1086</v>
      </c>
      <c r="C1303" t="s">
        <v>1014</v>
      </c>
      <c r="D1303" t="s">
        <v>1020</v>
      </c>
      <c r="E1303" s="17">
        <v>6664</v>
      </c>
      <c r="F1303" t="str">
        <f>VLOOKUP(Expenses[[#This Row],[Location]],Locations[[Location]:[BU]],5,0)</f>
        <v>HQ</v>
      </c>
      <c r="G1303" t="str">
        <f>VLOOKUP(Expenses[[#This Row],[Department]],Departments[[Department]:[Code]],2,0)</f>
        <v>RTL</v>
      </c>
      <c r="H1303" t="str">
        <f>VLOOKUP(Expenses[[#This Row],[Location]],Locations[[Location]:[BU]],3,0)</f>
        <v>G. Cairo</v>
      </c>
      <c r="I1303" t="str">
        <f>VLOOKUP(Expenses[[#This Row],[Location]],Locations[[Location]:[BU]],2,0)</f>
        <v>Cairo</v>
      </c>
    </row>
    <row r="1304" spans="1:9" x14ac:dyDescent="0.25">
      <c r="A1304" s="10">
        <v>42522</v>
      </c>
      <c r="B1304" t="s">
        <v>1089</v>
      </c>
      <c r="C1304" t="s">
        <v>1014</v>
      </c>
      <c r="D1304" t="s">
        <v>1020</v>
      </c>
      <c r="E1304" s="17">
        <v>1250</v>
      </c>
      <c r="F1304" t="str">
        <f>VLOOKUP(Expenses[[#This Row],[Location]],Locations[[Location]:[BU]],5,0)</f>
        <v>HQ</v>
      </c>
      <c r="G1304" t="str">
        <f>VLOOKUP(Expenses[[#This Row],[Department]],Departments[[Department]:[Code]],2,0)</f>
        <v>RTL</v>
      </c>
      <c r="H1304" t="str">
        <f>VLOOKUP(Expenses[[#This Row],[Location]],Locations[[Location]:[BU]],3,0)</f>
        <v>G. Cairo</v>
      </c>
      <c r="I1304" t="str">
        <f>VLOOKUP(Expenses[[#This Row],[Location]],Locations[[Location]:[BU]],2,0)</f>
        <v>Cairo</v>
      </c>
    </row>
    <row r="1305" spans="1:9" x14ac:dyDescent="0.25">
      <c r="A1305" s="10">
        <v>42522</v>
      </c>
      <c r="B1305" t="s">
        <v>1088</v>
      </c>
      <c r="C1305" t="s">
        <v>1014</v>
      </c>
      <c r="D1305" t="s">
        <v>1020</v>
      </c>
      <c r="E1305" s="17">
        <v>658.5</v>
      </c>
      <c r="F1305" t="str">
        <f>VLOOKUP(Expenses[[#This Row],[Location]],Locations[[Location]:[BU]],5,0)</f>
        <v>HQ</v>
      </c>
      <c r="G1305" t="str">
        <f>VLOOKUP(Expenses[[#This Row],[Department]],Departments[[Department]:[Code]],2,0)</f>
        <v>RTL</v>
      </c>
      <c r="H1305" t="str">
        <f>VLOOKUP(Expenses[[#This Row],[Location]],Locations[[Location]:[BU]],3,0)</f>
        <v>G. Cairo</v>
      </c>
      <c r="I1305" t="str">
        <f>VLOOKUP(Expenses[[#This Row],[Location]],Locations[[Location]:[BU]],2,0)</f>
        <v>Cairo</v>
      </c>
    </row>
    <row r="1306" spans="1:9" x14ac:dyDescent="0.25">
      <c r="A1306" s="10">
        <v>42522</v>
      </c>
      <c r="B1306" t="s">
        <v>1087</v>
      </c>
      <c r="C1306" t="s">
        <v>1014</v>
      </c>
      <c r="D1306" t="s">
        <v>1020</v>
      </c>
      <c r="E1306" s="17">
        <v>1426</v>
      </c>
      <c r="F1306" t="str">
        <f>VLOOKUP(Expenses[[#This Row],[Location]],Locations[[Location]:[BU]],5,0)</f>
        <v>HQ</v>
      </c>
      <c r="G1306" t="str">
        <f>VLOOKUP(Expenses[[#This Row],[Department]],Departments[[Department]:[Code]],2,0)</f>
        <v>RTL</v>
      </c>
      <c r="H1306" t="str">
        <f>VLOOKUP(Expenses[[#This Row],[Location]],Locations[[Location]:[BU]],3,0)</f>
        <v>G. Cairo</v>
      </c>
      <c r="I1306" t="str">
        <f>VLOOKUP(Expenses[[#This Row],[Location]],Locations[[Location]:[BU]],2,0)</f>
        <v>Cairo</v>
      </c>
    </row>
    <row r="1307" spans="1:9" x14ac:dyDescent="0.25">
      <c r="A1307" s="10">
        <v>42522</v>
      </c>
      <c r="B1307" t="s">
        <v>1086</v>
      </c>
      <c r="C1307" t="s">
        <v>1014</v>
      </c>
      <c r="D1307" t="s">
        <v>1025</v>
      </c>
      <c r="E1307" s="17">
        <v>9911</v>
      </c>
      <c r="F1307" t="str">
        <f>VLOOKUP(Expenses[[#This Row],[Location]],Locations[[Location]:[BU]],5,0)</f>
        <v>HQ</v>
      </c>
      <c r="G1307" t="str">
        <f>VLOOKUP(Expenses[[#This Row],[Department]],Departments[[Department]:[Code]],2,0)</f>
        <v>SLS</v>
      </c>
      <c r="H1307" t="str">
        <f>VLOOKUP(Expenses[[#This Row],[Location]],Locations[[Location]:[BU]],3,0)</f>
        <v>G. Cairo</v>
      </c>
      <c r="I1307" t="str">
        <f>VLOOKUP(Expenses[[#This Row],[Location]],Locations[[Location]:[BU]],2,0)</f>
        <v>Cairo</v>
      </c>
    </row>
    <row r="1308" spans="1:9" x14ac:dyDescent="0.25">
      <c r="A1308" s="10">
        <v>42522</v>
      </c>
      <c r="B1308" t="s">
        <v>1089</v>
      </c>
      <c r="C1308" t="s">
        <v>1014</v>
      </c>
      <c r="D1308" t="s">
        <v>1025</v>
      </c>
      <c r="E1308" s="17">
        <v>1250</v>
      </c>
      <c r="F1308" t="str">
        <f>VLOOKUP(Expenses[[#This Row],[Location]],Locations[[Location]:[BU]],5,0)</f>
        <v>HQ</v>
      </c>
      <c r="G1308" t="str">
        <f>VLOOKUP(Expenses[[#This Row],[Department]],Departments[[Department]:[Code]],2,0)</f>
        <v>SLS</v>
      </c>
      <c r="H1308" t="str">
        <f>VLOOKUP(Expenses[[#This Row],[Location]],Locations[[Location]:[BU]],3,0)</f>
        <v>G. Cairo</v>
      </c>
      <c r="I1308" t="str">
        <f>VLOOKUP(Expenses[[#This Row],[Location]],Locations[[Location]:[BU]],2,0)</f>
        <v>Cairo</v>
      </c>
    </row>
    <row r="1309" spans="1:9" x14ac:dyDescent="0.25">
      <c r="A1309" s="10">
        <v>42522</v>
      </c>
      <c r="B1309" t="s">
        <v>1087</v>
      </c>
      <c r="C1309" t="s">
        <v>1014</v>
      </c>
      <c r="D1309" t="s">
        <v>1025</v>
      </c>
      <c r="E1309" s="17">
        <v>2517.6000000000004</v>
      </c>
      <c r="F1309" t="str">
        <f>VLOOKUP(Expenses[[#This Row],[Location]],Locations[[Location]:[BU]],5,0)</f>
        <v>HQ</v>
      </c>
      <c r="G1309" t="str">
        <f>VLOOKUP(Expenses[[#This Row],[Department]],Departments[[Department]:[Code]],2,0)</f>
        <v>SLS</v>
      </c>
      <c r="H1309" t="str">
        <f>VLOOKUP(Expenses[[#This Row],[Location]],Locations[[Location]:[BU]],3,0)</f>
        <v>G. Cairo</v>
      </c>
      <c r="I1309" t="str">
        <f>VLOOKUP(Expenses[[#This Row],[Location]],Locations[[Location]:[BU]],2,0)</f>
        <v>Cairo</v>
      </c>
    </row>
    <row r="1310" spans="1:9" x14ac:dyDescent="0.25">
      <c r="A1310" s="10">
        <v>42522</v>
      </c>
      <c r="B1310" t="s">
        <v>1086</v>
      </c>
      <c r="C1310" t="s">
        <v>1014</v>
      </c>
      <c r="D1310" t="s">
        <v>1022</v>
      </c>
      <c r="E1310" s="17">
        <v>5632</v>
      </c>
      <c r="F1310" t="str">
        <f>VLOOKUP(Expenses[[#This Row],[Location]],Locations[[Location]:[BU]],5,0)</f>
        <v>HQ</v>
      </c>
      <c r="G1310" t="str">
        <f>VLOOKUP(Expenses[[#This Row],[Department]],Departments[[Department]:[Code]],2,0)</f>
        <v>LGL</v>
      </c>
      <c r="H1310" t="str">
        <f>VLOOKUP(Expenses[[#This Row],[Location]],Locations[[Location]:[BU]],3,0)</f>
        <v>G. Cairo</v>
      </c>
      <c r="I1310" t="str">
        <f>VLOOKUP(Expenses[[#This Row],[Location]],Locations[[Location]:[BU]],2,0)</f>
        <v>Cairo</v>
      </c>
    </row>
    <row r="1311" spans="1:9" x14ac:dyDescent="0.25">
      <c r="A1311" s="10">
        <v>42522</v>
      </c>
      <c r="B1311" t="s">
        <v>1089</v>
      </c>
      <c r="C1311" t="s">
        <v>1014</v>
      </c>
      <c r="D1311" t="s">
        <v>1022</v>
      </c>
      <c r="E1311" s="17">
        <v>1250</v>
      </c>
      <c r="F1311" t="str">
        <f>VLOOKUP(Expenses[[#This Row],[Location]],Locations[[Location]:[BU]],5,0)</f>
        <v>HQ</v>
      </c>
      <c r="G1311" t="str">
        <f>VLOOKUP(Expenses[[#This Row],[Department]],Departments[[Department]:[Code]],2,0)</f>
        <v>LGL</v>
      </c>
      <c r="H1311" t="str">
        <f>VLOOKUP(Expenses[[#This Row],[Location]],Locations[[Location]:[BU]],3,0)</f>
        <v>G. Cairo</v>
      </c>
      <c r="I1311" t="str">
        <f>VLOOKUP(Expenses[[#This Row],[Location]],Locations[[Location]:[BU]],2,0)</f>
        <v>Cairo</v>
      </c>
    </row>
    <row r="1312" spans="1:9" x14ac:dyDescent="0.25">
      <c r="A1312" s="10">
        <v>42522</v>
      </c>
      <c r="B1312" t="s">
        <v>1087</v>
      </c>
      <c r="C1312" t="s">
        <v>1014</v>
      </c>
      <c r="D1312" t="s">
        <v>1022</v>
      </c>
      <c r="E1312" s="17">
        <v>1063.4000000000001</v>
      </c>
      <c r="F1312" t="str">
        <f>VLOOKUP(Expenses[[#This Row],[Location]],Locations[[Location]:[BU]],5,0)</f>
        <v>HQ</v>
      </c>
      <c r="G1312" t="str">
        <f>VLOOKUP(Expenses[[#This Row],[Department]],Departments[[Department]:[Code]],2,0)</f>
        <v>LGL</v>
      </c>
      <c r="H1312" t="str">
        <f>VLOOKUP(Expenses[[#This Row],[Location]],Locations[[Location]:[BU]],3,0)</f>
        <v>G. Cairo</v>
      </c>
      <c r="I1312" t="str">
        <f>VLOOKUP(Expenses[[#This Row],[Location]],Locations[[Location]:[BU]],2,0)</f>
        <v>Cairo</v>
      </c>
    </row>
    <row r="1313" spans="1:9" x14ac:dyDescent="0.25">
      <c r="A1313" s="10">
        <v>42522</v>
      </c>
      <c r="B1313" t="s">
        <v>1086</v>
      </c>
      <c r="C1313" t="s">
        <v>1014</v>
      </c>
      <c r="D1313" t="s">
        <v>1032</v>
      </c>
      <c r="E1313" s="17">
        <v>6431</v>
      </c>
      <c r="F1313" t="str">
        <f>VLOOKUP(Expenses[[#This Row],[Location]],Locations[[Location]:[BU]],5,0)</f>
        <v>HQ</v>
      </c>
      <c r="G1313" t="str">
        <f>VLOOKUP(Expenses[[#This Row],[Department]],Departments[[Department]:[Code]],2,0)</f>
        <v>ADM</v>
      </c>
      <c r="H1313" t="str">
        <f>VLOOKUP(Expenses[[#This Row],[Location]],Locations[[Location]:[BU]],3,0)</f>
        <v>G. Cairo</v>
      </c>
      <c r="I1313" t="str">
        <f>VLOOKUP(Expenses[[#This Row],[Location]],Locations[[Location]:[BU]],2,0)</f>
        <v>Cairo</v>
      </c>
    </row>
    <row r="1314" spans="1:9" x14ac:dyDescent="0.25">
      <c r="A1314" s="10">
        <v>42522</v>
      </c>
      <c r="B1314" t="s">
        <v>1089</v>
      </c>
      <c r="C1314" t="s">
        <v>1014</v>
      </c>
      <c r="D1314" t="s">
        <v>1032</v>
      </c>
      <c r="E1314" s="17">
        <v>1250</v>
      </c>
      <c r="F1314" t="str">
        <f>VLOOKUP(Expenses[[#This Row],[Location]],Locations[[Location]:[BU]],5,0)</f>
        <v>HQ</v>
      </c>
      <c r="G1314" t="str">
        <f>VLOOKUP(Expenses[[#This Row],[Department]],Departments[[Department]:[Code]],2,0)</f>
        <v>ADM</v>
      </c>
      <c r="H1314" t="str">
        <f>VLOOKUP(Expenses[[#This Row],[Location]],Locations[[Location]:[BU]],3,0)</f>
        <v>G. Cairo</v>
      </c>
      <c r="I1314" t="str">
        <f>VLOOKUP(Expenses[[#This Row],[Location]],Locations[[Location]:[BU]],2,0)</f>
        <v>Cairo</v>
      </c>
    </row>
    <row r="1315" spans="1:9" x14ac:dyDescent="0.25">
      <c r="A1315" s="10">
        <v>42522</v>
      </c>
      <c r="B1315" t="s">
        <v>1087</v>
      </c>
      <c r="C1315" t="s">
        <v>1014</v>
      </c>
      <c r="D1315" t="s">
        <v>1032</v>
      </c>
      <c r="E1315" s="17">
        <v>1274.2</v>
      </c>
      <c r="F1315" t="str">
        <f>VLOOKUP(Expenses[[#This Row],[Location]],Locations[[Location]:[BU]],5,0)</f>
        <v>HQ</v>
      </c>
      <c r="G1315" t="str">
        <f>VLOOKUP(Expenses[[#This Row],[Department]],Departments[[Department]:[Code]],2,0)</f>
        <v>ADM</v>
      </c>
      <c r="H1315" t="str">
        <f>VLOOKUP(Expenses[[#This Row],[Location]],Locations[[Location]:[BU]],3,0)</f>
        <v>G. Cairo</v>
      </c>
      <c r="I1315" t="str">
        <f>VLOOKUP(Expenses[[#This Row],[Location]],Locations[[Location]:[BU]],2,0)</f>
        <v>Cairo</v>
      </c>
    </row>
    <row r="1316" spans="1:9" x14ac:dyDescent="0.25">
      <c r="A1316" s="10">
        <v>42522</v>
      </c>
      <c r="B1316" t="s">
        <v>1086</v>
      </c>
      <c r="C1316" t="s">
        <v>1014</v>
      </c>
      <c r="D1316" t="s">
        <v>1027</v>
      </c>
      <c r="E1316" s="17">
        <v>5090</v>
      </c>
      <c r="F1316" t="str">
        <f>VLOOKUP(Expenses[[#This Row],[Location]],Locations[[Location]:[BU]],5,0)</f>
        <v>HQ</v>
      </c>
      <c r="G1316" t="str">
        <f>VLOOKUP(Expenses[[#This Row],[Department]],Departments[[Department]:[Code]],2,0)</f>
        <v>LOG</v>
      </c>
      <c r="H1316" t="str">
        <f>VLOOKUP(Expenses[[#This Row],[Location]],Locations[[Location]:[BU]],3,0)</f>
        <v>G. Cairo</v>
      </c>
      <c r="I1316" t="str">
        <f>VLOOKUP(Expenses[[#This Row],[Location]],Locations[[Location]:[BU]],2,0)</f>
        <v>Cairo</v>
      </c>
    </row>
    <row r="1317" spans="1:9" x14ac:dyDescent="0.25">
      <c r="A1317" s="10">
        <v>42522</v>
      </c>
      <c r="B1317" t="s">
        <v>1089</v>
      </c>
      <c r="C1317" t="s">
        <v>1014</v>
      </c>
      <c r="D1317" t="s">
        <v>1027</v>
      </c>
      <c r="E1317" s="17">
        <v>1250</v>
      </c>
      <c r="F1317" t="str">
        <f>VLOOKUP(Expenses[[#This Row],[Location]],Locations[[Location]:[BU]],5,0)</f>
        <v>HQ</v>
      </c>
      <c r="G1317" t="str">
        <f>VLOOKUP(Expenses[[#This Row],[Department]],Departments[[Department]:[Code]],2,0)</f>
        <v>LOG</v>
      </c>
      <c r="H1317" t="str">
        <f>VLOOKUP(Expenses[[#This Row],[Location]],Locations[[Location]:[BU]],3,0)</f>
        <v>G. Cairo</v>
      </c>
      <c r="I1317" t="str">
        <f>VLOOKUP(Expenses[[#This Row],[Location]],Locations[[Location]:[BU]],2,0)</f>
        <v>Cairo</v>
      </c>
    </row>
    <row r="1318" spans="1:9" x14ac:dyDescent="0.25">
      <c r="A1318" s="10">
        <v>42522</v>
      </c>
      <c r="B1318" t="s">
        <v>1087</v>
      </c>
      <c r="C1318" t="s">
        <v>1014</v>
      </c>
      <c r="D1318" t="s">
        <v>1027</v>
      </c>
      <c r="E1318" s="17">
        <v>1199.6000000000001</v>
      </c>
      <c r="F1318" t="str">
        <f>VLOOKUP(Expenses[[#This Row],[Location]],Locations[[Location]:[BU]],5,0)</f>
        <v>HQ</v>
      </c>
      <c r="G1318" t="str">
        <f>VLOOKUP(Expenses[[#This Row],[Department]],Departments[[Department]:[Code]],2,0)</f>
        <v>LOG</v>
      </c>
      <c r="H1318" t="str">
        <f>VLOOKUP(Expenses[[#This Row],[Location]],Locations[[Location]:[BU]],3,0)</f>
        <v>G. Cairo</v>
      </c>
      <c r="I1318" t="str">
        <f>VLOOKUP(Expenses[[#This Row],[Location]],Locations[[Location]:[BU]],2,0)</f>
        <v>Cairo</v>
      </c>
    </row>
    <row r="1319" spans="1:9" x14ac:dyDescent="0.25">
      <c r="A1319" s="10">
        <v>42522</v>
      </c>
      <c r="B1319" t="s">
        <v>1086</v>
      </c>
      <c r="C1319" t="s">
        <v>1014</v>
      </c>
      <c r="D1319" t="s">
        <v>1028</v>
      </c>
      <c r="E1319" s="17">
        <v>68431</v>
      </c>
      <c r="F1319" t="str">
        <f>VLOOKUP(Expenses[[#This Row],[Location]],Locations[[Location]:[BU]],5,0)</f>
        <v>HQ</v>
      </c>
      <c r="G1319" t="str">
        <f>VLOOKUP(Expenses[[#This Row],[Department]],Departments[[Department]:[Code]],2,0)</f>
        <v>BRD</v>
      </c>
      <c r="H1319" t="str">
        <f>VLOOKUP(Expenses[[#This Row],[Location]],Locations[[Location]:[BU]],3,0)</f>
        <v>G. Cairo</v>
      </c>
      <c r="I1319" t="str">
        <f>VLOOKUP(Expenses[[#This Row],[Location]],Locations[[Location]:[BU]],2,0)</f>
        <v>Cairo</v>
      </c>
    </row>
    <row r="1320" spans="1:9" x14ac:dyDescent="0.25">
      <c r="A1320" s="10">
        <v>42522</v>
      </c>
      <c r="B1320" t="s">
        <v>1089</v>
      </c>
      <c r="C1320" t="s">
        <v>1014</v>
      </c>
      <c r="D1320" t="s">
        <v>1028</v>
      </c>
      <c r="E1320" s="17">
        <v>1250</v>
      </c>
      <c r="F1320" t="str">
        <f>VLOOKUP(Expenses[[#This Row],[Location]],Locations[[Location]:[BU]],5,0)</f>
        <v>HQ</v>
      </c>
      <c r="G1320" t="str">
        <f>VLOOKUP(Expenses[[#This Row],[Department]],Departments[[Department]:[Code]],2,0)</f>
        <v>BRD</v>
      </c>
      <c r="H1320" t="str">
        <f>VLOOKUP(Expenses[[#This Row],[Location]],Locations[[Location]:[BU]],3,0)</f>
        <v>G. Cairo</v>
      </c>
      <c r="I1320" t="str">
        <f>VLOOKUP(Expenses[[#This Row],[Location]],Locations[[Location]:[BU]],2,0)</f>
        <v>Cairo</v>
      </c>
    </row>
    <row r="1321" spans="1:9" x14ac:dyDescent="0.25">
      <c r="A1321" s="10">
        <v>42522</v>
      </c>
      <c r="B1321" t="s">
        <v>1087</v>
      </c>
      <c r="C1321" t="s">
        <v>1014</v>
      </c>
      <c r="D1321" t="s">
        <v>1028</v>
      </c>
      <c r="E1321" s="17">
        <v>3249.2000000000003</v>
      </c>
      <c r="F1321" t="str">
        <f>VLOOKUP(Expenses[[#This Row],[Location]],Locations[[Location]:[BU]],5,0)</f>
        <v>HQ</v>
      </c>
      <c r="G1321" t="str">
        <f>VLOOKUP(Expenses[[#This Row],[Department]],Departments[[Department]:[Code]],2,0)</f>
        <v>BRD</v>
      </c>
      <c r="H1321" t="str">
        <f>VLOOKUP(Expenses[[#This Row],[Location]],Locations[[Location]:[BU]],3,0)</f>
        <v>G. Cairo</v>
      </c>
      <c r="I1321" t="str">
        <f>VLOOKUP(Expenses[[#This Row],[Location]],Locations[[Location]:[BU]],2,0)</f>
        <v>Cairo</v>
      </c>
    </row>
    <row r="1322" spans="1:9" x14ac:dyDescent="0.25">
      <c r="A1322" s="10">
        <v>42522</v>
      </c>
      <c r="B1322" t="s">
        <v>1086</v>
      </c>
      <c r="C1322" t="s">
        <v>1014</v>
      </c>
      <c r="D1322" t="s">
        <v>1030</v>
      </c>
      <c r="E1322" s="17">
        <v>5129</v>
      </c>
      <c r="F1322" t="str">
        <f>VLOOKUP(Expenses[[#This Row],[Location]],Locations[[Location]:[BU]],5,0)</f>
        <v>HQ</v>
      </c>
      <c r="G1322" t="str">
        <f>VLOOKUP(Expenses[[#This Row],[Department]],Departments[[Department]:[Code]],2,0)</f>
        <v>AFS</v>
      </c>
      <c r="H1322" t="str">
        <f>VLOOKUP(Expenses[[#This Row],[Location]],Locations[[Location]:[BU]],3,0)</f>
        <v>G. Cairo</v>
      </c>
      <c r="I1322" t="str">
        <f>VLOOKUP(Expenses[[#This Row],[Location]],Locations[[Location]:[BU]],2,0)</f>
        <v>Cairo</v>
      </c>
    </row>
    <row r="1323" spans="1:9" x14ac:dyDescent="0.25">
      <c r="A1323" s="10">
        <v>42522</v>
      </c>
      <c r="B1323" t="s">
        <v>1089</v>
      </c>
      <c r="C1323" t="s">
        <v>1014</v>
      </c>
      <c r="D1323" t="s">
        <v>1030</v>
      </c>
      <c r="E1323" s="17">
        <v>1250</v>
      </c>
      <c r="F1323" t="str">
        <f>VLOOKUP(Expenses[[#This Row],[Location]],Locations[[Location]:[BU]],5,0)</f>
        <v>HQ</v>
      </c>
      <c r="G1323" t="str">
        <f>VLOOKUP(Expenses[[#This Row],[Department]],Departments[[Department]:[Code]],2,0)</f>
        <v>AFS</v>
      </c>
      <c r="H1323" t="str">
        <f>VLOOKUP(Expenses[[#This Row],[Location]],Locations[[Location]:[BU]],3,0)</f>
        <v>G. Cairo</v>
      </c>
      <c r="I1323" t="str">
        <f>VLOOKUP(Expenses[[#This Row],[Location]],Locations[[Location]:[BU]],2,0)</f>
        <v>Cairo</v>
      </c>
    </row>
    <row r="1324" spans="1:9" x14ac:dyDescent="0.25">
      <c r="A1324" s="10">
        <v>42522</v>
      </c>
      <c r="B1324" t="s">
        <v>1087</v>
      </c>
      <c r="C1324" t="s">
        <v>1014</v>
      </c>
      <c r="D1324" t="s">
        <v>1030</v>
      </c>
      <c r="E1324" s="17">
        <v>1335.4</v>
      </c>
      <c r="F1324" t="str">
        <f>VLOOKUP(Expenses[[#This Row],[Location]],Locations[[Location]:[BU]],5,0)</f>
        <v>HQ</v>
      </c>
      <c r="G1324" t="str">
        <f>VLOOKUP(Expenses[[#This Row],[Department]],Departments[[Department]:[Code]],2,0)</f>
        <v>AFS</v>
      </c>
      <c r="H1324" t="str">
        <f>VLOOKUP(Expenses[[#This Row],[Location]],Locations[[Location]:[BU]],3,0)</f>
        <v>G. Cairo</v>
      </c>
      <c r="I1324" t="str">
        <f>VLOOKUP(Expenses[[#This Row],[Location]],Locations[[Location]:[BU]],2,0)</f>
        <v>Cairo</v>
      </c>
    </row>
    <row r="1325" spans="1:9" x14ac:dyDescent="0.25">
      <c r="A1325" s="10">
        <v>42522</v>
      </c>
      <c r="B1325" t="s">
        <v>1086</v>
      </c>
      <c r="C1325" t="s">
        <v>1014</v>
      </c>
      <c r="D1325" t="s">
        <v>1031</v>
      </c>
      <c r="E1325" s="17">
        <v>5790</v>
      </c>
      <c r="F1325" t="str">
        <f>VLOOKUP(Expenses[[#This Row],[Location]],Locations[[Location]:[BU]],5,0)</f>
        <v>HQ</v>
      </c>
      <c r="G1325" t="str">
        <f>VLOOKUP(Expenses[[#This Row],[Department]],Departments[[Department]:[Code]],2,0)</f>
        <v>ITC</v>
      </c>
      <c r="H1325" t="str">
        <f>VLOOKUP(Expenses[[#This Row],[Location]],Locations[[Location]:[BU]],3,0)</f>
        <v>G. Cairo</v>
      </c>
      <c r="I1325" t="str">
        <f>VLOOKUP(Expenses[[#This Row],[Location]],Locations[[Location]:[BU]],2,0)</f>
        <v>Cairo</v>
      </c>
    </row>
    <row r="1326" spans="1:9" x14ac:dyDescent="0.25">
      <c r="A1326" s="10">
        <v>42522</v>
      </c>
      <c r="B1326" t="s">
        <v>1089</v>
      </c>
      <c r="C1326" t="s">
        <v>1014</v>
      </c>
      <c r="D1326" t="s">
        <v>1031</v>
      </c>
      <c r="E1326" s="17">
        <v>1250</v>
      </c>
      <c r="F1326" t="str">
        <f>VLOOKUP(Expenses[[#This Row],[Location]],Locations[[Location]:[BU]],5,0)</f>
        <v>HQ</v>
      </c>
      <c r="G1326" t="str">
        <f>VLOOKUP(Expenses[[#This Row],[Department]],Departments[[Department]:[Code]],2,0)</f>
        <v>ITC</v>
      </c>
      <c r="H1326" t="str">
        <f>VLOOKUP(Expenses[[#This Row],[Location]],Locations[[Location]:[BU]],3,0)</f>
        <v>G. Cairo</v>
      </c>
      <c r="I1326" t="str">
        <f>VLOOKUP(Expenses[[#This Row],[Location]],Locations[[Location]:[BU]],2,0)</f>
        <v>Cairo</v>
      </c>
    </row>
    <row r="1327" spans="1:9" x14ac:dyDescent="0.25">
      <c r="A1327" s="10">
        <v>42522</v>
      </c>
      <c r="B1327" t="s">
        <v>1087</v>
      </c>
      <c r="C1327" t="s">
        <v>1014</v>
      </c>
      <c r="D1327" t="s">
        <v>1031</v>
      </c>
      <c r="E1327" s="17">
        <v>1330.4</v>
      </c>
      <c r="F1327" t="str">
        <f>VLOOKUP(Expenses[[#This Row],[Location]],Locations[[Location]:[BU]],5,0)</f>
        <v>HQ</v>
      </c>
      <c r="G1327" t="str">
        <f>VLOOKUP(Expenses[[#This Row],[Department]],Departments[[Department]:[Code]],2,0)</f>
        <v>ITC</v>
      </c>
      <c r="H1327" t="str">
        <f>VLOOKUP(Expenses[[#This Row],[Location]],Locations[[Location]:[BU]],3,0)</f>
        <v>G. Cairo</v>
      </c>
      <c r="I1327" t="str">
        <f>VLOOKUP(Expenses[[#This Row],[Location]],Locations[[Location]:[BU]],2,0)</f>
        <v>Cairo</v>
      </c>
    </row>
    <row r="1328" spans="1:9" x14ac:dyDescent="0.25">
      <c r="A1328" s="10">
        <v>42522</v>
      </c>
      <c r="B1328" t="s">
        <v>1086</v>
      </c>
      <c r="C1328" t="s">
        <v>1083</v>
      </c>
      <c r="D1328" t="s">
        <v>1017</v>
      </c>
      <c r="E1328" s="17">
        <v>4137</v>
      </c>
      <c r="F1328" t="str">
        <f>VLOOKUP(Expenses[[#This Row],[Location]],Locations[[Location]:[BU]],5,0)</f>
        <v>Distribution</v>
      </c>
      <c r="G1328" t="str">
        <f>VLOOKUP(Expenses[[#This Row],[Department]],Departments[[Department]:[Code]],2,0)</f>
        <v>ACC</v>
      </c>
      <c r="H1328" t="str">
        <f>VLOOKUP(Expenses[[#This Row],[Location]],Locations[[Location]:[BU]],3,0)</f>
        <v>G. Cairo</v>
      </c>
      <c r="I1328" t="str">
        <f>VLOOKUP(Expenses[[#This Row],[Location]],Locations[[Location]:[BU]],2,0)</f>
        <v>Cairo</v>
      </c>
    </row>
    <row r="1329" spans="1:9" x14ac:dyDescent="0.25">
      <c r="A1329" s="10">
        <v>42522</v>
      </c>
      <c r="B1329" t="s">
        <v>1086</v>
      </c>
      <c r="C1329" t="s">
        <v>1083</v>
      </c>
      <c r="D1329" t="s">
        <v>1032</v>
      </c>
      <c r="E1329" s="17">
        <v>2736</v>
      </c>
      <c r="F1329" t="str">
        <f>VLOOKUP(Expenses[[#This Row],[Location]],Locations[[Location]:[BU]],5,0)</f>
        <v>Distribution</v>
      </c>
      <c r="G1329" t="str">
        <f>VLOOKUP(Expenses[[#This Row],[Department]],Departments[[Department]:[Code]],2,0)</f>
        <v>ADM</v>
      </c>
      <c r="H1329" t="str">
        <f>VLOOKUP(Expenses[[#This Row],[Location]],Locations[[Location]:[BU]],3,0)</f>
        <v>G. Cairo</v>
      </c>
      <c r="I1329" t="str">
        <f>VLOOKUP(Expenses[[#This Row],[Location]],Locations[[Location]:[BU]],2,0)</f>
        <v>Cairo</v>
      </c>
    </row>
    <row r="1330" spans="1:9" x14ac:dyDescent="0.25">
      <c r="A1330" s="10">
        <v>42522</v>
      </c>
      <c r="B1330" t="s">
        <v>1086</v>
      </c>
      <c r="C1330" t="s">
        <v>1077</v>
      </c>
      <c r="D1330" t="s">
        <v>1017</v>
      </c>
      <c r="E1330" s="17">
        <v>4303</v>
      </c>
      <c r="F1330" t="str">
        <f>VLOOKUP(Expenses[[#This Row],[Location]],Locations[[Location]:[BU]],5,0)</f>
        <v>Distribution</v>
      </c>
      <c r="G1330" t="str">
        <f>VLOOKUP(Expenses[[#This Row],[Department]],Departments[[Department]:[Code]],2,0)</f>
        <v>ACC</v>
      </c>
      <c r="H1330" t="str">
        <f>VLOOKUP(Expenses[[#This Row],[Location]],Locations[[Location]:[BU]],3,0)</f>
        <v>G. Cairo</v>
      </c>
      <c r="I1330" t="str">
        <f>VLOOKUP(Expenses[[#This Row],[Location]],Locations[[Location]:[BU]],2,0)</f>
        <v>Giza</v>
      </c>
    </row>
    <row r="1331" spans="1:9" x14ac:dyDescent="0.25">
      <c r="A1331" s="10">
        <v>42522</v>
      </c>
      <c r="B1331" t="s">
        <v>1086</v>
      </c>
      <c r="C1331" t="s">
        <v>1077</v>
      </c>
      <c r="D1331" t="s">
        <v>1032</v>
      </c>
      <c r="E1331" s="17">
        <v>2609</v>
      </c>
      <c r="F1331" t="str">
        <f>VLOOKUP(Expenses[[#This Row],[Location]],Locations[[Location]:[BU]],5,0)</f>
        <v>Distribution</v>
      </c>
      <c r="G1331" t="str">
        <f>VLOOKUP(Expenses[[#This Row],[Department]],Departments[[Department]:[Code]],2,0)</f>
        <v>ADM</v>
      </c>
      <c r="H1331" t="str">
        <f>VLOOKUP(Expenses[[#This Row],[Location]],Locations[[Location]:[BU]],3,0)</f>
        <v>G. Cairo</v>
      </c>
      <c r="I1331" t="str">
        <f>VLOOKUP(Expenses[[#This Row],[Location]],Locations[[Location]:[BU]],2,0)</f>
        <v>Giza</v>
      </c>
    </row>
    <row r="1332" spans="1:9" x14ac:dyDescent="0.25">
      <c r="A1332" s="10">
        <v>42522</v>
      </c>
      <c r="B1332" t="s">
        <v>1086</v>
      </c>
      <c r="C1332" t="s">
        <v>1069</v>
      </c>
      <c r="D1332" t="s">
        <v>1017</v>
      </c>
      <c r="E1332" s="17">
        <v>3404</v>
      </c>
      <c r="F1332" t="str">
        <f>VLOOKUP(Expenses[[#This Row],[Location]],Locations[[Location]:[BU]],5,0)</f>
        <v>Distribution</v>
      </c>
      <c r="G1332" t="str">
        <f>VLOOKUP(Expenses[[#This Row],[Department]],Departments[[Department]:[Code]],2,0)</f>
        <v>ACC</v>
      </c>
      <c r="H1332" t="str">
        <f>VLOOKUP(Expenses[[#This Row],[Location]],Locations[[Location]:[BU]],3,0)</f>
        <v>U. Egypt</v>
      </c>
      <c r="I1332" t="str">
        <f>VLOOKUP(Expenses[[#This Row],[Location]],Locations[[Location]:[BU]],2,0)</f>
        <v>Luxor</v>
      </c>
    </row>
    <row r="1333" spans="1:9" x14ac:dyDescent="0.25">
      <c r="A1333" s="10">
        <v>42522</v>
      </c>
      <c r="B1333" t="s">
        <v>1086</v>
      </c>
      <c r="C1333" t="s">
        <v>1069</v>
      </c>
      <c r="D1333" t="s">
        <v>1032</v>
      </c>
      <c r="E1333" s="17">
        <v>2707</v>
      </c>
      <c r="F1333" t="str">
        <f>VLOOKUP(Expenses[[#This Row],[Location]],Locations[[Location]:[BU]],5,0)</f>
        <v>Distribution</v>
      </c>
      <c r="G1333" t="str">
        <f>VLOOKUP(Expenses[[#This Row],[Department]],Departments[[Department]:[Code]],2,0)</f>
        <v>ADM</v>
      </c>
      <c r="H1333" t="str">
        <f>VLOOKUP(Expenses[[#This Row],[Location]],Locations[[Location]:[BU]],3,0)</f>
        <v>U. Egypt</v>
      </c>
      <c r="I1333" t="str">
        <f>VLOOKUP(Expenses[[#This Row],[Location]],Locations[[Location]:[BU]],2,0)</f>
        <v>Luxor</v>
      </c>
    </row>
    <row r="1334" spans="1:9" x14ac:dyDescent="0.25">
      <c r="A1334" s="10">
        <v>42522</v>
      </c>
      <c r="B1334" t="s">
        <v>1086</v>
      </c>
      <c r="C1334" t="s">
        <v>1054</v>
      </c>
      <c r="D1334" t="s">
        <v>1017</v>
      </c>
      <c r="E1334" s="17">
        <v>3694</v>
      </c>
      <c r="F1334" t="str">
        <f>VLOOKUP(Expenses[[#This Row],[Location]],Locations[[Location]:[BU]],5,0)</f>
        <v>Distribution</v>
      </c>
      <c r="G1334" t="str">
        <f>VLOOKUP(Expenses[[#This Row],[Department]],Departments[[Department]:[Code]],2,0)</f>
        <v>ACC</v>
      </c>
      <c r="H1334" t="str">
        <f>VLOOKUP(Expenses[[#This Row],[Location]],Locations[[Location]:[BU]],3,0)</f>
        <v>Delta</v>
      </c>
      <c r="I1334" t="str">
        <f>VLOOKUP(Expenses[[#This Row],[Location]],Locations[[Location]:[BU]],2,0)</f>
        <v>Dakahlia</v>
      </c>
    </row>
    <row r="1335" spans="1:9" x14ac:dyDescent="0.25">
      <c r="A1335" s="10">
        <v>42522</v>
      </c>
      <c r="B1335" t="s">
        <v>1086</v>
      </c>
      <c r="C1335" t="s">
        <v>1054</v>
      </c>
      <c r="D1335" t="s">
        <v>1032</v>
      </c>
      <c r="E1335" s="17">
        <v>3015</v>
      </c>
      <c r="F1335" t="str">
        <f>VLOOKUP(Expenses[[#This Row],[Location]],Locations[[Location]:[BU]],5,0)</f>
        <v>Distribution</v>
      </c>
      <c r="G1335" t="str">
        <f>VLOOKUP(Expenses[[#This Row],[Department]],Departments[[Department]:[Code]],2,0)</f>
        <v>ADM</v>
      </c>
      <c r="H1335" t="str">
        <f>VLOOKUP(Expenses[[#This Row],[Location]],Locations[[Location]:[BU]],3,0)</f>
        <v>Delta</v>
      </c>
      <c r="I1335" t="str">
        <f>VLOOKUP(Expenses[[#This Row],[Location]],Locations[[Location]:[BU]],2,0)</f>
        <v>Dakahlia</v>
      </c>
    </row>
    <row r="1336" spans="1:9" x14ac:dyDescent="0.25">
      <c r="A1336" s="10">
        <v>42522</v>
      </c>
      <c r="B1336" t="s">
        <v>1086</v>
      </c>
      <c r="C1336" t="s">
        <v>1062</v>
      </c>
      <c r="D1336" t="s">
        <v>1017</v>
      </c>
      <c r="E1336" s="17">
        <v>3626</v>
      </c>
      <c r="F1336" t="str">
        <f>VLOOKUP(Expenses[[#This Row],[Location]],Locations[[Location]:[BU]],5,0)</f>
        <v>Distribution</v>
      </c>
      <c r="G1336" t="str">
        <f>VLOOKUP(Expenses[[#This Row],[Department]],Departments[[Department]:[Code]],2,0)</f>
        <v>ACC</v>
      </c>
      <c r="H1336" t="str">
        <f>VLOOKUP(Expenses[[#This Row],[Location]],Locations[[Location]:[BU]],3,0)</f>
        <v>U. Egypt</v>
      </c>
      <c r="I1336" t="str">
        <f>VLOOKUP(Expenses[[#This Row],[Location]],Locations[[Location]:[BU]],2,0)</f>
        <v>Menia</v>
      </c>
    </row>
    <row r="1337" spans="1:9" x14ac:dyDescent="0.25">
      <c r="A1337" s="10">
        <v>42522</v>
      </c>
      <c r="B1337" t="s">
        <v>1086</v>
      </c>
      <c r="C1337" t="s">
        <v>1062</v>
      </c>
      <c r="D1337" t="s">
        <v>1032</v>
      </c>
      <c r="E1337" s="17">
        <v>3873</v>
      </c>
      <c r="F1337" t="str">
        <f>VLOOKUP(Expenses[[#This Row],[Location]],Locations[[Location]:[BU]],5,0)</f>
        <v>Distribution</v>
      </c>
      <c r="G1337" t="str">
        <f>VLOOKUP(Expenses[[#This Row],[Department]],Departments[[Department]:[Code]],2,0)</f>
        <v>ADM</v>
      </c>
      <c r="H1337" t="str">
        <f>VLOOKUP(Expenses[[#This Row],[Location]],Locations[[Location]:[BU]],3,0)</f>
        <v>U. Egypt</v>
      </c>
      <c r="I1337" t="str">
        <f>VLOOKUP(Expenses[[#This Row],[Location]],Locations[[Location]:[BU]],2,0)</f>
        <v>Menia</v>
      </c>
    </row>
    <row r="1338" spans="1:9" x14ac:dyDescent="0.25">
      <c r="A1338" s="10">
        <v>42522</v>
      </c>
      <c r="B1338" t="s">
        <v>1086</v>
      </c>
      <c r="C1338" t="s">
        <v>1059</v>
      </c>
      <c r="D1338" t="s">
        <v>1017</v>
      </c>
      <c r="E1338" s="17">
        <v>2945</v>
      </c>
      <c r="F1338" t="str">
        <f>VLOOKUP(Expenses[[#This Row],[Location]],Locations[[Location]:[BU]],5,0)</f>
        <v>Distribution</v>
      </c>
      <c r="G1338" t="str">
        <f>VLOOKUP(Expenses[[#This Row],[Department]],Departments[[Department]:[Code]],2,0)</f>
        <v>ACC</v>
      </c>
      <c r="H1338" t="str">
        <f>VLOOKUP(Expenses[[#This Row],[Location]],Locations[[Location]:[BU]],3,0)</f>
        <v>G. Cairo</v>
      </c>
      <c r="I1338" t="str">
        <f>VLOOKUP(Expenses[[#This Row],[Location]],Locations[[Location]:[BU]],2,0)</f>
        <v>Cairo</v>
      </c>
    </row>
    <row r="1339" spans="1:9" x14ac:dyDescent="0.25">
      <c r="A1339" s="10">
        <v>42522</v>
      </c>
      <c r="B1339" t="s">
        <v>1086</v>
      </c>
      <c r="C1339" t="s">
        <v>1059</v>
      </c>
      <c r="D1339" t="s">
        <v>1032</v>
      </c>
      <c r="E1339" s="17">
        <v>2659</v>
      </c>
      <c r="F1339" t="str">
        <f>VLOOKUP(Expenses[[#This Row],[Location]],Locations[[Location]:[BU]],5,0)</f>
        <v>Distribution</v>
      </c>
      <c r="G1339" t="str">
        <f>VLOOKUP(Expenses[[#This Row],[Department]],Departments[[Department]:[Code]],2,0)</f>
        <v>ADM</v>
      </c>
      <c r="H1339" t="str">
        <f>VLOOKUP(Expenses[[#This Row],[Location]],Locations[[Location]:[BU]],3,0)</f>
        <v>G. Cairo</v>
      </c>
      <c r="I1339" t="str">
        <f>VLOOKUP(Expenses[[#This Row],[Location]],Locations[[Location]:[BU]],2,0)</f>
        <v>Cairo</v>
      </c>
    </row>
    <row r="1340" spans="1:9" x14ac:dyDescent="0.25">
      <c r="A1340" s="10">
        <v>42522</v>
      </c>
      <c r="B1340" t="s">
        <v>1086</v>
      </c>
      <c r="C1340" t="s">
        <v>1073</v>
      </c>
      <c r="D1340" t="s">
        <v>1017</v>
      </c>
      <c r="E1340" s="17">
        <v>3606</v>
      </c>
      <c r="F1340" t="str">
        <f>VLOOKUP(Expenses[[#This Row],[Location]],Locations[[Location]:[BU]],5,0)</f>
        <v>Distribution</v>
      </c>
      <c r="G1340" t="str">
        <f>VLOOKUP(Expenses[[#This Row],[Department]],Departments[[Department]:[Code]],2,0)</f>
        <v>ACC</v>
      </c>
      <c r="H1340" t="str">
        <f>VLOOKUP(Expenses[[#This Row],[Location]],Locations[[Location]:[BU]],3,0)</f>
        <v>Delta</v>
      </c>
      <c r="I1340" t="str">
        <f>VLOOKUP(Expenses[[#This Row],[Location]],Locations[[Location]:[BU]],2,0)</f>
        <v>Sharkia</v>
      </c>
    </row>
    <row r="1341" spans="1:9" x14ac:dyDescent="0.25">
      <c r="A1341" s="10">
        <v>42522</v>
      </c>
      <c r="B1341" t="s">
        <v>1086</v>
      </c>
      <c r="C1341" t="s">
        <v>1073</v>
      </c>
      <c r="D1341" t="s">
        <v>1032</v>
      </c>
      <c r="E1341" s="17">
        <v>3904</v>
      </c>
      <c r="F1341" t="str">
        <f>VLOOKUP(Expenses[[#This Row],[Location]],Locations[[Location]:[BU]],5,0)</f>
        <v>Distribution</v>
      </c>
      <c r="G1341" t="str">
        <f>VLOOKUP(Expenses[[#This Row],[Department]],Departments[[Department]:[Code]],2,0)</f>
        <v>ADM</v>
      </c>
      <c r="H1341" t="str">
        <f>VLOOKUP(Expenses[[#This Row],[Location]],Locations[[Location]:[BU]],3,0)</f>
        <v>Delta</v>
      </c>
      <c r="I1341" t="str">
        <f>VLOOKUP(Expenses[[#This Row],[Location]],Locations[[Location]:[BU]],2,0)</f>
        <v>Sharkia</v>
      </c>
    </row>
    <row r="1342" spans="1:9" x14ac:dyDescent="0.25">
      <c r="A1342" s="10">
        <v>42522</v>
      </c>
      <c r="B1342" t="s">
        <v>1089</v>
      </c>
      <c r="C1342" t="s">
        <v>1083</v>
      </c>
      <c r="D1342" t="s">
        <v>1017</v>
      </c>
      <c r="E1342" s="17">
        <v>2552</v>
      </c>
      <c r="F1342" t="str">
        <f>VLOOKUP(Expenses[[#This Row],[Location]],Locations[[Location]:[BU]],5,0)</f>
        <v>Distribution</v>
      </c>
      <c r="G1342" t="str">
        <f>VLOOKUP(Expenses[[#This Row],[Department]],Departments[[Department]:[Code]],2,0)</f>
        <v>ACC</v>
      </c>
      <c r="H1342" t="str">
        <f>VLOOKUP(Expenses[[#This Row],[Location]],Locations[[Location]:[BU]],3,0)</f>
        <v>G. Cairo</v>
      </c>
      <c r="I1342" t="str">
        <f>VLOOKUP(Expenses[[#This Row],[Location]],Locations[[Location]:[BU]],2,0)</f>
        <v>Cairo</v>
      </c>
    </row>
    <row r="1343" spans="1:9" x14ac:dyDescent="0.25">
      <c r="A1343" s="10">
        <v>42522</v>
      </c>
      <c r="B1343" t="s">
        <v>1089</v>
      </c>
      <c r="C1343" t="s">
        <v>1083</v>
      </c>
      <c r="D1343" t="s">
        <v>1032</v>
      </c>
      <c r="E1343" s="17">
        <v>3734</v>
      </c>
      <c r="F1343" t="str">
        <f>VLOOKUP(Expenses[[#This Row],[Location]],Locations[[Location]:[BU]],5,0)</f>
        <v>Distribution</v>
      </c>
      <c r="G1343" t="str">
        <f>VLOOKUP(Expenses[[#This Row],[Department]],Departments[[Department]:[Code]],2,0)</f>
        <v>ADM</v>
      </c>
      <c r="H1343" t="str">
        <f>VLOOKUP(Expenses[[#This Row],[Location]],Locations[[Location]:[BU]],3,0)</f>
        <v>G. Cairo</v>
      </c>
      <c r="I1343" t="str">
        <f>VLOOKUP(Expenses[[#This Row],[Location]],Locations[[Location]:[BU]],2,0)</f>
        <v>Cairo</v>
      </c>
    </row>
    <row r="1344" spans="1:9" x14ac:dyDescent="0.25">
      <c r="A1344" s="10">
        <v>42522</v>
      </c>
      <c r="B1344" t="s">
        <v>1089</v>
      </c>
      <c r="C1344" t="s">
        <v>1077</v>
      </c>
      <c r="D1344" t="s">
        <v>1017</v>
      </c>
      <c r="E1344" s="17">
        <v>3057</v>
      </c>
      <c r="F1344" t="str">
        <f>VLOOKUP(Expenses[[#This Row],[Location]],Locations[[Location]:[BU]],5,0)</f>
        <v>Distribution</v>
      </c>
      <c r="G1344" t="str">
        <f>VLOOKUP(Expenses[[#This Row],[Department]],Departments[[Department]:[Code]],2,0)</f>
        <v>ACC</v>
      </c>
      <c r="H1344" t="str">
        <f>VLOOKUP(Expenses[[#This Row],[Location]],Locations[[Location]:[BU]],3,0)</f>
        <v>G. Cairo</v>
      </c>
      <c r="I1344" t="str">
        <f>VLOOKUP(Expenses[[#This Row],[Location]],Locations[[Location]:[BU]],2,0)</f>
        <v>Giza</v>
      </c>
    </row>
    <row r="1345" spans="1:9" x14ac:dyDescent="0.25">
      <c r="A1345" s="10">
        <v>42522</v>
      </c>
      <c r="B1345" t="s">
        <v>1089</v>
      </c>
      <c r="C1345" t="s">
        <v>1077</v>
      </c>
      <c r="D1345" t="s">
        <v>1032</v>
      </c>
      <c r="E1345" s="17">
        <v>3437</v>
      </c>
      <c r="F1345" t="str">
        <f>VLOOKUP(Expenses[[#This Row],[Location]],Locations[[Location]:[BU]],5,0)</f>
        <v>Distribution</v>
      </c>
      <c r="G1345" t="str">
        <f>VLOOKUP(Expenses[[#This Row],[Department]],Departments[[Department]:[Code]],2,0)</f>
        <v>ADM</v>
      </c>
      <c r="H1345" t="str">
        <f>VLOOKUP(Expenses[[#This Row],[Location]],Locations[[Location]:[BU]],3,0)</f>
        <v>G. Cairo</v>
      </c>
      <c r="I1345" t="str">
        <f>VLOOKUP(Expenses[[#This Row],[Location]],Locations[[Location]:[BU]],2,0)</f>
        <v>Giza</v>
      </c>
    </row>
    <row r="1346" spans="1:9" x14ac:dyDescent="0.25">
      <c r="A1346" s="10">
        <v>42522</v>
      </c>
      <c r="B1346" t="s">
        <v>1089</v>
      </c>
      <c r="C1346" t="s">
        <v>1069</v>
      </c>
      <c r="D1346" t="s">
        <v>1017</v>
      </c>
      <c r="E1346" s="17">
        <v>3415</v>
      </c>
      <c r="F1346" t="str">
        <f>VLOOKUP(Expenses[[#This Row],[Location]],Locations[[Location]:[BU]],5,0)</f>
        <v>Distribution</v>
      </c>
      <c r="G1346" t="str">
        <f>VLOOKUP(Expenses[[#This Row],[Department]],Departments[[Department]:[Code]],2,0)</f>
        <v>ACC</v>
      </c>
      <c r="H1346" t="str">
        <f>VLOOKUP(Expenses[[#This Row],[Location]],Locations[[Location]:[BU]],3,0)</f>
        <v>U. Egypt</v>
      </c>
      <c r="I1346" t="str">
        <f>VLOOKUP(Expenses[[#This Row],[Location]],Locations[[Location]:[BU]],2,0)</f>
        <v>Luxor</v>
      </c>
    </row>
    <row r="1347" spans="1:9" x14ac:dyDescent="0.25">
      <c r="A1347" s="10">
        <v>42522</v>
      </c>
      <c r="B1347" t="s">
        <v>1089</v>
      </c>
      <c r="C1347" t="s">
        <v>1069</v>
      </c>
      <c r="D1347" t="s">
        <v>1032</v>
      </c>
      <c r="E1347" s="17">
        <v>3431</v>
      </c>
      <c r="F1347" t="str">
        <f>VLOOKUP(Expenses[[#This Row],[Location]],Locations[[Location]:[BU]],5,0)</f>
        <v>Distribution</v>
      </c>
      <c r="G1347" t="str">
        <f>VLOOKUP(Expenses[[#This Row],[Department]],Departments[[Department]:[Code]],2,0)</f>
        <v>ADM</v>
      </c>
      <c r="H1347" t="str">
        <f>VLOOKUP(Expenses[[#This Row],[Location]],Locations[[Location]:[BU]],3,0)</f>
        <v>U. Egypt</v>
      </c>
      <c r="I1347" t="str">
        <f>VLOOKUP(Expenses[[#This Row],[Location]],Locations[[Location]:[BU]],2,0)</f>
        <v>Luxor</v>
      </c>
    </row>
    <row r="1348" spans="1:9" x14ac:dyDescent="0.25">
      <c r="A1348" s="10">
        <v>42522</v>
      </c>
      <c r="B1348" t="s">
        <v>1089</v>
      </c>
      <c r="C1348" t="s">
        <v>1054</v>
      </c>
      <c r="D1348" t="s">
        <v>1017</v>
      </c>
      <c r="E1348" s="17">
        <v>2950</v>
      </c>
      <c r="F1348" t="str">
        <f>VLOOKUP(Expenses[[#This Row],[Location]],Locations[[Location]:[BU]],5,0)</f>
        <v>Distribution</v>
      </c>
      <c r="G1348" t="str">
        <f>VLOOKUP(Expenses[[#This Row],[Department]],Departments[[Department]:[Code]],2,0)</f>
        <v>ACC</v>
      </c>
      <c r="H1348" t="str">
        <f>VLOOKUP(Expenses[[#This Row],[Location]],Locations[[Location]:[BU]],3,0)</f>
        <v>Delta</v>
      </c>
      <c r="I1348" t="str">
        <f>VLOOKUP(Expenses[[#This Row],[Location]],Locations[[Location]:[BU]],2,0)</f>
        <v>Dakahlia</v>
      </c>
    </row>
    <row r="1349" spans="1:9" x14ac:dyDescent="0.25">
      <c r="A1349" s="10">
        <v>42522</v>
      </c>
      <c r="B1349" t="s">
        <v>1089</v>
      </c>
      <c r="C1349" t="s">
        <v>1054</v>
      </c>
      <c r="D1349" t="s">
        <v>1032</v>
      </c>
      <c r="E1349" s="17">
        <v>3706</v>
      </c>
      <c r="F1349" t="str">
        <f>VLOOKUP(Expenses[[#This Row],[Location]],Locations[[Location]:[BU]],5,0)</f>
        <v>Distribution</v>
      </c>
      <c r="G1349" t="str">
        <f>VLOOKUP(Expenses[[#This Row],[Department]],Departments[[Department]:[Code]],2,0)</f>
        <v>ADM</v>
      </c>
      <c r="H1349" t="str">
        <f>VLOOKUP(Expenses[[#This Row],[Location]],Locations[[Location]:[BU]],3,0)</f>
        <v>Delta</v>
      </c>
      <c r="I1349" t="str">
        <f>VLOOKUP(Expenses[[#This Row],[Location]],Locations[[Location]:[BU]],2,0)</f>
        <v>Dakahlia</v>
      </c>
    </row>
    <row r="1350" spans="1:9" x14ac:dyDescent="0.25">
      <c r="A1350" s="10">
        <v>42522</v>
      </c>
      <c r="B1350" t="s">
        <v>1089</v>
      </c>
      <c r="C1350" t="s">
        <v>1062</v>
      </c>
      <c r="D1350" t="s">
        <v>1017</v>
      </c>
      <c r="E1350" s="17">
        <v>3821</v>
      </c>
      <c r="F1350" t="str">
        <f>VLOOKUP(Expenses[[#This Row],[Location]],Locations[[Location]:[BU]],5,0)</f>
        <v>Distribution</v>
      </c>
      <c r="G1350" t="str">
        <f>VLOOKUP(Expenses[[#This Row],[Department]],Departments[[Department]:[Code]],2,0)</f>
        <v>ACC</v>
      </c>
      <c r="H1350" t="str">
        <f>VLOOKUP(Expenses[[#This Row],[Location]],Locations[[Location]:[BU]],3,0)</f>
        <v>U. Egypt</v>
      </c>
      <c r="I1350" t="str">
        <f>VLOOKUP(Expenses[[#This Row],[Location]],Locations[[Location]:[BU]],2,0)</f>
        <v>Menia</v>
      </c>
    </row>
    <row r="1351" spans="1:9" x14ac:dyDescent="0.25">
      <c r="A1351" s="10">
        <v>42522</v>
      </c>
      <c r="B1351" t="s">
        <v>1089</v>
      </c>
      <c r="C1351" t="s">
        <v>1062</v>
      </c>
      <c r="D1351" t="s">
        <v>1032</v>
      </c>
      <c r="E1351" s="17">
        <v>2872</v>
      </c>
      <c r="F1351" t="str">
        <f>VLOOKUP(Expenses[[#This Row],[Location]],Locations[[Location]:[BU]],5,0)</f>
        <v>Distribution</v>
      </c>
      <c r="G1351" t="str">
        <f>VLOOKUP(Expenses[[#This Row],[Department]],Departments[[Department]:[Code]],2,0)</f>
        <v>ADM</v>
      </c>
      <c r="H1351" t="str">
        <f>VLOOKUP(Expenses[[#This Row],[Location]],Locations[[Location]:[BU]],3,0)</f>
        <v>U. Egypt</v>
      </c>
      <c r="I1351" t="str">
        <f>VLOOKUP(Expenses[[#This Row],[Location]],Locations[[Location]:[BU]],2,0)</f>
        <v>Menia</v>
      </c>
    </row>
    <row r="1352" spans="1:9" x14ac:dyDescent="0.25">
      <c r="A1352" s="10">
        <v>42522</v>
      </c>
      <c r="B1352" t="s">
        <v>1089</v>
      </c>
      <c r="C1352" t="s">
        <v>1059</v>
      </c>
      <c r="D1352" t="s">
        <v>1017</v>
      </c>
      <c r="E1352" s="17">
        <v>3760</v>
      </c>
      <c r="F1352" t="str">
        <f>VLOOKUP(Expenses[[#This Row],[Location]],Locations[[Location]:[BU]],5,0)</f>
        <v>Distribution</v>
      </c>
      <c r="G1352" t="str">
        <f>VLOOKUP(Expenses[[#This Row],[Department]],Departments[[Department]:[Code]],2,0)</f>
        <v>ACC</v>
      </c>
      <c r="H1352" t="str">
        <f>VLOOKUP(Expenses[[#This Row],[Location]],Locations[[Location]:[BU]],3,0)</f>
        <v>G. Cairo</v>
      </c>
      <c r="I1352" t="str">
        <f>VLOOKUP(Expenses[[#This Row],[Location]],Locations[[Location]:[BU]],2,0)</f>
        <v>Cairo</v>
      </c>
    </row>
    <row r="1353" spans="1:9" x14ac:dyDescent="0.25">
      <c r="A1353" s="10">
        <v>42522</v>
      </c>
      <c r="B1353" t="s">
        <v>1089</v>
      </c>
      <c r="C1353" t="s">
        <v>1059</v>
      </c>
      <c r="D1353" t="s">
        <v>1032</v>
      </c>
      <c r="E1353" s="17">
        <v>3782</v>
      </c>
      <c r="F1353" t="str">
        <f>VLOOKUP(Expenses[[#This Row],[Location]],Locations[[Location]:[BU]],5,0)</f>
        <v>Distribution</v>
      </c>
      <c r="G1353" t="str">
        <f>VLOOKUP(Expenses[[#This Row],[Department]],Departments[[Department]:[Code]],2,0)</f>
        <v>ADM</v>
      </c>
      <c r="H1353" t="str">
        <f>VLOOKUP(Expenses[[#This Row],[Location]],Locations[[Location]:[BU]],3,0)</f>
        <v>G. Cairo</v>
      </c>
      <c r="I1353" t="str">
        <f>VLOOKUP(Expenses[[#This Row],[Location]],Locations[[Location]:[BU]],2,0)</f>
        <v>Cairo</v>
      </c>
    </row>
    <row r="1354" spans="1:9" x14ac:dyDescent="0.25">
      <c r="A1354" s="10">
        <v>42522</v>
      </c>
      <c r="B1354" t="s">
        <v>1089</v>
      </c>
      <c r="C1354" t="s">
        <v>1073</v>
      </c>
      <c r="D1354" t="s">
        <v>1017</v>
      </c>
      <c r="E1354" s="17">
        <v>4239</v>
      </c>
      <c r="F1354" t="str">
        <f>VLOOKUP(Expenses[[#This Row],[Location]],Locations[[Location]:[BU]],5,0)</f>
        <v>Distribution</v>
      </c>
      <c r="G1354" t="str">
        <f>VLOOKUP(Expenses[[#This Row],[Department]],Departments[[Department]:[Code]],2,0)</f>
        <v>ACC</v>
      </c>
      <c r="H1354" t="str">
        <f>VLOOKUP(Expenses[[#This Row],[Location]],Locations[[Location]:[BU]],3,0)</f>
        <v>Delta</v>
      </c>
      <c r="I1354" t="str">
        <f>VLOOKUP(Expenses[[#This Row],[Location]],Locations[[Location]:[BU]],2,0)</f>
        <v>Sharkia</v>
      </c>
    </row>
    <row r="1355" spans="1:9" x14ac:dyDescent="0.25">
      <c r="A1355" s="10">
        <v>42522</v>
      </c>
      <c r="B1355" t="s">
        <v>1089</v>
      </c>
      <c r="C1355" t="s">
        <v>1073</v>
      </c>
      <c r="D1355" t="s">
        <v>1032</v>
      </c>
      <c r="E1355" s="17">
        <v>3054</v>
      </c>
      <c r="F1355" t="str">
        <f>VLOOKUP(Expenses[[#This Row],[Location]],Locations[[Location]:[BU]],5,0)</f>
        <v>Distribution</v>
      </c>
      <c r="G1355" t="str">
        <f>VLOOKUP(Expenses[[#This Row],[Department]],Departments[[Department]:[Code]],2,0)</f>
        <v>ADM</v>
      </c>
      <c r="H1355" t="str">
        <f>VLOOKUP(Expenses[[#This Row],[Location]],Locations[[Location]:[BU]],3,0)</f>
        <v>Delta</v>
      </c>
      <c r="I1355" t="str">
        <f>VLOOKUP(Expenses[[#This Row],[Location]],Locations[[Location]:[BU]],2,0)</f>
        <v>Sharkia</v>
      </c>
    </row>
    <row r="1356" spans="1:9" x14ac:dyDescent="0.25">
      <c r="A1356" s="10">
        <v>42522</v>
      </c>
      <c r="B1356" t="s">
        <v>1088</v>
      </c>
      <c r="C1356" t="s">
        <v>1083</v>
      </c>
      <c r="D1356" t="s">
        <v>1017</v>
      </c>
      <c r="E1356" s="17">
        <v>3502</v>
      </c>
      <c r="F1356" t="str">
        <f>VLOOKUP(Expenses[[#This Row],[Location]],Locations[[Location]:[BU]],5,0)</f>
        <v>Distribution</v>
      </c>
      <c r="G1356" t="str">
        <f>VLOOKUP(Expenses[[#This Row],[Department]],Departments[[Department]:[Code]],2,0)</f>
        <v>ACC</v>
      </c>
      <c r="H1356" t="str">
        <f>VLOOKUP(Expenses[[#This Row],[Location]],Locations[[Location]:[BU]],3,0)</f>
        <v>G. Cairo</v>
      </c>
      <c r="I1356" t="str">
        <f>VLOOKUP(Expenses[[#This Row],[Location]],Locations[[Location]:[BU]],2,0)</f>
        <v>Cairo</v>
      </c>
    </row>
    <row r="1357" spans="1:9" x14ac:dyDescent="0.25">
      <c r="A1357" s="10">
        <v>42522</v>
      </c>
      <c r="B1357" t="s">
        <v>1088</v>
      </c>
      <c r="C1357" t="s">
        <v>1083</v>
      </c>
      <c r="D1357" t="s">
        <v>1032</v>
      </c>
      <c r="E1357" s="17">
        <v>2703</v>
      </c>
      <c r="F1357" t="str">
        <f>VLOOKUP(Expenses[[#This Row],[Location]],Locations[[Location]:[BU]],5,0)</f>
        <v>Distribution</v>
      </c>
      <c r="G1357" t="str">
        <f>VLOOKUP(Expenses[[#This Row],[Department]],Departments[[Department]:[Code]],2,0)</f>
        <v>ADM</v>
      </c>
      <c r="H1357" t="str">
        <f>VLOOKUP(Expenses[[#This Row],[Location]],Locations[[Location]:[BU]],3,0)</f>
        <v>G. Cairo</v>
      </c>
      <c r="I1357" t="str">
        <f>VLOOKUP(Expenses[[#This Row],[Location]],Locations[[Location]:[BU]],2,0)</f>
        <v>Cairo</v>
      </c>
    </row>
    <row r="1358" spans="1:9" x14ac:dyDescent="0.25">
      <c r="A1358" s="10">
        <v>42522</v>
      </c>
      <c r="B1358" t="s">
        <v>1088</v>
      </c>
      <c r="C1358" t="s">
        <v>1077</v>
      </c>
      <c r="D1358" t="s">
        <v>1017</v>
      </c>
      <c r="E1358" s="17">
        <v>3620</v>
      </c>
      <c r="F1358" t="str">
        <f>VLOOKUP(Expenses[[#This Row],[Location]],Locations[[Location]:[BU]],5,0)</f>
        <v>Distribution</v>
      </c>
      <c r="G1358" t="str">
        <f>VLOOKUP(Expenses[[#This Row],[Department]],Departments[[Department]:[Code]],2,0)</f>
        <v>ACC</v>
      </c>
      <c r="H1358" t="str">
        <f>VLOOKUP(Expenses[[#This Row],[Location]],Locations[[Location]:[BU]],3,0)</f>
        <v>G. Cairo</v>
      </c>
      <c r="I1358" t="str">
        <f>VLOOKUP(Expenses[[#This Row],[Location]],Locations[[Location]:[BU]],2,0)</f>
        <v>Giza</v>
      </c>
    </row>
    <row r="1359" spans="1:9" x14ac:dyDescent="0.25">
      <c r="A1359" s="10">
        <v>42522</v>
      </c>
      <c r="B1359" t="s">
        <v>1088</v>
      </c>
      <c r="C1359" t="s">
        <v>1077</v>
      </c>
      <c r="D1359" t="s">
        <v>1032</v>
      </c>
      <c r="E1359" s="17">
        <v>3514</v>
      </c>
      <c r="F1359" t="str">
        <f>VLOOKUP(Expenses[[#This Row],[Location]],Locations[[Location]:[BU]],5,0)</f>
        <v>Distribution</v>
      </c>
      <c r="G1359" t="str">
        <f>VLOOKUP(Expenses[[#This Row],[Department]],Departments[[Department]:[Code]],2,0)</f>
        <v>ADM</v>
      </c>
      <c r="H1359" t="str">
        <f>VLOOKUP(Expenses[[#This Row],[Location]],Locations[[Location]:[BU]],3,0)</f>
        <v>G. Cairo</v>
      </c>
      <c r="I1359" t="str">
        <f>VLOOKUP(Expenses[[#This Row],[Location]],Locations[[Location]:[BU]],2,0)</f>
        <v>Giza</v>
      </c>
    </row>
    <row r="1360" spans="1:9" x14ac:dyDescent="0.25">
      <c r="A1360" s="10">
        <v>42522</v>
      </c>
      <c r="B1360" t="s">
        <v>1088</v>
      </c>
      <c r="C1360" t="s">
        <v>1069</v>
      </c>
      <c r="D1360" t="s">
        <v>1017</v>
      </c>
      <c r="E1360" s="17">
        <v>2582</v>
      </c>
      <c r="F1360" t="str">
        <f>VLOOKUP(Expenses[[#This Row],[Location]],Locations[[Location]:[BU]],5,0)</f>
        <v>Distribution</v>
      </c>
      <c r="G1360" t="str">
        <f>VLOOKUP(Expenses[[#This Row],[Department]],Departments[[Department]:[Code]],2,0)</f>
        <v>ACC</v>
      </c>
      <c r="H1360" t="str">
        <f>VLOOKUP(Expenses[[#This Row],[Location]],Locations[[Location]:[BU]],3,0)</f>
        <v>U. Egypt</v>
      </c>
      <c r="I1360" t="str">
        <f>VLOOKUP(Expenses[[#This Row],[Location]],Locations[[Location]:[BU]],2,0)</f>
        <v>Luxor</v>
      </c>
    </row>
    <row r="1361" spans="1:9" x14ac:dyDescent="0.25">
      <c r="A1361" s="10">
        <v>42522</v>
      </c>
      <c r="B1361" t="s">
        <v>1088</v>
      </c>
      <c r="C1361" t="s">
        <v>1069</v>
      </c>
      <c r="D1361" t="s">
        <v>1032</v>
      </c>
      <c r="E1361" s="17">
        <v>3797</v>
      </c>
      <c r="F1361" t="str">
        <f>VLOOKUP(Expenses[[#This Row],[Location]],Locations[[Location]:[BU]],5,0)</f>
        <v>Distribution</v>
      </c>
      <c r="G1361" t="str">
        <f>VLOOKUP(Expenses[[#This Row],[Department]],Departments[[Department]:[Code]],2,0)</f>
        <v>ADM</v>
      </c>
      <c r="H1361" t="str">
        <f>VLOOKUP(Expenses[[#This Row],[Location]],Locations[[Location]:[BU]],3,0)</f>
        <v>U. Egypt</v>
      </c>
      <c r="I1361" t="str">
        <f>VLOOKUP(Expenses[[#This Row],[Location]],Locations[[Location]:[BU]],2,0)</f>
        <v>Luxor</v>
      </c>
    </row>
    <row r="1362" spans="1:9" x14ac:dyDescent="0.25">
      <c r="A1362" s="10">
        <v>42522</v>
      </c>
      <c r="B1362" t="s">
        <v>1088</v>
      </c>
      <c r="C1362" t="s">
        <v>1054</v>
      </c>
      <c r="D1362" t="s">
        <v>1017</v>
      </c>
      <c r="E1362" s="17">
        <v>2773</v>
      </c>
      <c r="F1362" t="str">
        <f>VLOOKUP(Expenses[[#This Row],[Location]],Locations[[Location]:[BU]],5,0)</f>
        <v>Distribution</v>
      </c>
      <c r="G1362" t="str">
        <f>VLOOKUP(Expenses[[#This Row],[Department]],Departments[[Department]:[Code]],2,0)</f>
        <v>ACC</v>
      </c>
      <c r="H1362" t="str">
        <f>VLOOKUP(Expenses[[#This Row],[Location]],Locations[[Location]:[BU]],3,0)</f>
        <v>Delta</v>
      </c>
      <c r="I1362" t="str">
        <f>VLOOKUP(Expenses[[#This Row],[Location]],Locations[[Location]:[BU]],2,0)</f>
        <v>Dakahlia</v>
      </c>
    </row>
    <row r="1363" spans="1:9" x14ac:dyDescent="0.25">
      <c r="A1363" s="10">
        <v>42522</v>
      </c>
      <c r="B1363" t="s">
        <v>1088</v>
      </c>
      <c r="C1363" t="s">
        <v>1054</v>
      </c>
      <c r="D1363" t="s">
        <v>1032</v>
      </c>
      <c r="E1363" s="17">
        <v>3854</v>
      </c>
      <c r="F1363" t="str">
        <f>VLOOKUP(Expenses[[#This Row],[Location]],Locations[[Location]:[BU]],5,0)</f>
        <v>Distribution</v>
      </c>
      <c r="G1363" t="str">
        <f>VLOOKUP(Expenses[[#This Row],[Department]],Departments[[Department]:[Code]],2,0)</f>
        <v>ADM</v>
      </c>
      <c r="H1363" t="str">
        <f>VLOOKUP(Expenses[[#This Row],[Location]],Locations[[Location]:[BU]],3,0)</f>
        <v>Delta</v>
      </c>
      <c r="I1363" t="str">
        <f>VLOOKUP(Expenses[[#This Row],[Location]],Locations[[Location]:[BU]],2,0)</f>
        <v>Dakahlia</v>
      </c>
    </row>
    <row r="1364" spans="1:9" x14ac:dyDescent="0.25">
      <c r="A1364" s="10">
        <v>42522</v>
      </c>
      <c r="B1364" t="s">
        <v>1088</v>
      </c>
      <c r="C1364" t="s">
        <v>1062</v>
      </c>
      <c r="D1364" t="s">
        <v>1017</v>
      </c>
      <c r="E1364" s="17">
        <v>2700</v>
      </c>
      <c r="F1364" t="str">
        <f>VLOOKUP(Expenses[[#This Row],[Location]],Locations[[Location]:[BU]],5,0)</f>
        <v>Distribution</v>
      </c>
      <c r="G1364" t="str">
        <f>VLOOKUP(Expenses[[#This Row],[Department]],Departments[[Department]:[Code]],2,0)</f>
        <v>ACC</v>
      </c>
      <c r="H1364" t="str">
        <f>VLOOKUP(Expenses[[#This Row],[Location]],Locations[[Location]:[BU]],3,0)</f>
        <v>U. Egypt</v>
      </c>
      <c r="I1364" t="str">
        <f>VLOOKUP(Expenses[[#This Row],[Location]],Locations[[Location]:[BU]],2,0)</f>
        <v>Menia</v>
      </c>
    </row>
    <row r="1365" spans="1:9" x14ac:dyDescent="0.25">
      <c r="A1365" s="10">
        <v>42522</v>
      </c>
      <c r="B1365" t="s">
        <v>1088</v>
      </c>
      <c r="C1365" t="s">
        <v>1062</v>
      </c>
      <c r="D1365" t="s">
        <v>1032</v>
      </c>
      <c r="E1365" s="17">
        <v>3862</v>
      </c>
      <c r="F1365" t="str">
        <f>VLOOKUP(Expenses[[#This Row],[Location]],Locations[[Location]:[BU]],5,0)</f>
        <v>Distribution</v>
      </c>
      <c r="G1365" t="str">
        <f>VLOOKUP(Expenses[[#This Row],[Department]],Departments[[Department]:[Code]],2,0)</f>
        <v>ADM</v>
      </c>
      <c r="H1365" t="str">
        <f>VLOOKUP(Expenses[[#This Row],[Location]],Locations[[Location]:[BU]],3,0)</f>
        <v>U. Egypt</v>
      </c>
      <c r="I1365" t="str">
        <f>VLOOKUP(Expenses[[#This Row],[Location]],Locations[[Location]:[BU]],2,0)</f>
        <v>Menia</v>
      </c>
    </row>
    <row r="1366" spans="1:9" x14ac:dyDescent="0.25">
      <c r="A1366" s="10">
        <v>42522</v>
      </c>
      <c r="B1366" t="s">
        <v>1088</v>
      </c>
      <c r="C1366" t="s">
        <v>1059</v>
      </c>
      <c r="D1366" t="s">
        <v>1017</v>
      </c>
      <c r="E1366" s="17">
        <v>4121</v>
      </c>
      <c r="F1366" t="str">
        <f>VLOOKUP(Expenses[[#This Row],[Location]],Locations[[Location]:[BU]],5,0)</f>
        <v>Distribution</v>
      </c>
      <c r="G1366" t="str">
        <f>VLOOKUP(Expenses[[#This Row],[Department]],Departments[[Department]:[Code]],2,0)</f>
        <v>ACC</v>
      </c>
      <c r="H1366" t="str">
        <f>VLOOKUP(Expenses[[#This Row],[Location]],Locations[[Location]:[BU]],3,0)</f>
        <v>G. Cairo</v>
      </c>
      <c r="I1366" t="str">
        <f>VLOOKUP(Expenses[[#This Row],[Location]],Locations[[Location]:[BU]],2,0)</f>
        <v>Cairo</v>
      </c>
    </row>
    <row r="1367" spans="1:9" x14ac:dyDescent="0.25">
      <c r="A1367" s="10">
        <v>42522</v>
      </c>
      <c r="B1367" t="s">
        <v>1088</v>
      </c>
      <c r="C1367" t="s">
        <v>1059</v>
      </c>
      <c r="D1367" t="s">
        <v>1032</v>
      </c>
      <c r="E1367" s="17">
        <v>3948</v>
      </c>
      <c r="F1367" t="str">
        <f>VLOOKUP(Expenses[[#This Row],[Location]],Locations[[Location]:[BU]],5,0)</f>
        <v>Distribution</v>
      </c>
      <c r="G1367" t="str">
        <f>VLOOKUP(Expenses[[#This Row],[Department]],Departments[[Department]:[Code]],2,0)</f>
        <v>ADM</v>
      </c>
      <c r="H1367" t="str">
        <f>VLOOKUP(Expenses[[#This Row],[Location]],Locations[[Location]:[BU]],3,0)</f>
        <v>G. Cairo</v>
      </c>
      <c r="I1367" t="str">
        <f>VLOOKUP(Expenses[[#This Row],[Location]],Locations[[Location]:[BU]],2,0)</f>
        <v>Cairo</v>
      </c>
    </row>
    <row r="1368" spans="1:9" x14ac:dyDescent="0.25">
      <c r="A1368" s="10">
        <v>42522</v>
      </c>
      <c r="B1368" t="s">
        <v>1088</v>
      </c>
      <c r="C1368" t="s">
        <v>1073</v>
      </c>
      <c r="D1368" t="s">
        <v>1017</v>
      </c>
      <c r="E1368" s="17">
        <v>2793</v>
      </c>
      <c r="F1368" t="str">
        <f>VLOOKUP(Expenses[[#This Row],[Location]],Locations[[Location]:[BU]],5,0)</f>
        <v>Distribution</v>
      </c>
      <c r="G1368" t="str">
        <f>VLOOKUP(Expenses[[#This Row],[Department]],Departments[[Department]:[Code]],2,0)</f>
        <v>ACC</v>
      </c>
      <c r="H1368" t="str">
        <f>VLOOKUP(Expenses[[#This Row],[Location]],Locations[[Location]:[BU]],3,0)</f>
        <v>Delta</v>
      </c>
      <c r="I1368" t="str">
        <f>VLOOKUP(Expenses[[#This Row],[Location]],Locations[[Location]:[BU]],2,0)</f>
        <v>Sharkia</v>
      </c>
    </row>
    <row r="1369" spans="1:9" x14ac:dyDescent="0.25">
      <c r="A1369" s="10">
        <v>42522</v>
      </c>
      <c r="B1369" t="s">
        <v>1088</v>
      </c>
      <c r="C1369" t="s">
        <v>1073</v>
      </c>
      <c r="D1369" t="s">
        <v>1032</v>
      </c>
      <c r="E1369" s="17">
        <v>2979</v>
      </c>
      <c r="F1369" t="str">
        <f>VLOOKUP(Expenses[[#This Row],[Location]],Locations[[Location]:[BU]],5,0)</f>
        <v>Distribution</v>
      </c>
      <c r="G1369" t="str">
        <f>VLOOKUP(Expenses[[#This Row],[Department]],Departments[[Department]:[Code]],2,0)</f>
        <v>ADM</v>
      </c>
      <c r="H1369" t="str">
        <f>VLOOKUP(Expenses[[#This Row],[Location]],Locations[[Location]:[BU]],3,0)</f>
        <v>Delta</v>
      </c>
      <c r="I1369" t="str">
        <f>VLOOKUP(Expenses[[#This Row],[Location]],Locations[[Location]:[BU]],2,0)</f>
        <v>Sharkia</v>
      </c>
    </row>
    <row r="1370" spans="1:9" x14ac:dyDescent="0.25">
      <c r="A1370" s="10">
        <v>42522</v>
      </c>
      <c r="B1370" t="s">
        <v>1090</v>
      </c>
      <c r="C1370" t="s">
        <v>1083</v>
      </c>
      <c r="D1370" t="s">
        <v>1017</v>
      </c>
      <c r="E1370" s="17">
        <v>4312</v>
      </c>
      <c r="F1370" t="str">
        <f>VLOOKUP(Expenses[[#This Row],[Location]],Locations[[Location]:[BU]],5,0)</f>
        <v>Distribution</v>
      </c>
      <c r="G1370" t="str">
        <f>VLOOKUP(Expenses[[#This Row],[Department]],Departments[[Department]:[Code]],2,0)</f>
        <v>ACC</v>
      </c>
      <c r="H1370" t="str">
        <f>VLOOKUP(Expenses[[#This Row],[Location]],Locations[[Location]:[BU]],3,0)</f>
        <v>G. Cairo</v>
      </c>
      <c r="I1370" t="str">
        <f>VLOOKUP(Expenses[[#This Row],[Location]],Locations[[Location]:[BU]],2,0)</f>
        <v>Cairo</v>
      </c>
    </row>
    <row r="1371" spans="1:9" x14ac:dyDescent="0.25">
      <c r="A1371" s="10">
        <v>42522</v>
      </c>
      <c r="B1371" t="s">
        <v>1090</v>
      </c>
      <c r="C1371" t="s">
        <v>1083</v>
      </c>
      <c r="D1371" t="s">
        <v>1032</v>
      </c>
      <c r="E1371" s="17">
        <v>4172</v>
      </c>
      <c r="F1371" t="str">
        <f>VLOOKUP(Expenses[[#This Row],[Location]],Locations[[Location]:[BU]],5,0)</f>
        <v>Distribution</v>
      </c>
      <c r="G1371" t="str">
        <f>VLOOKUP(Expenses[[#This Row],[Department]],Departments[[Department]:[Code]],2,0)</f>
        <v>ADM</v>
      </c>
      <c r="H1371" t="str">
        <f>VLOOKUP(Expenses[[#This Row],[Location]],Locations[[Location]:[BU]],3,0)</f>
        <v>G. Cairo</v>
      </c>
      <c r="I1371" t="str">
        <f>VLOOKUP(Expenses[[#This Row],[Location]],Locations[[Location]:[BU]],2,0)</f>
        <v>Cairo</v>
      </c>
    </row>
    <row r="1372" spans="1:9" x14ac:dyDescent="0.25">
      <c r="A1372" s="10">
        <v>42522</v>
      </c>
      <c r="B1372" t="s">
        <v>1090</v>
      </c>
      <c r="C1372" t="s">
        <v>1077</v>
      </c>
      <c r="D1372" t="s">
        <v>1017</v>
      </c>
      <c r="E1372" s="17">
        <v>3558</v>
      </c>
      <c r="F1372" t="str">
        <f>VLOOKUP(Expenses[[#This Row],[Location]],Locations[[Location]:[BU]],5,0)</f>
        <v>Distribution</v>
      </c>
      <c r="G1372" t="str">
        <f>VLOOKUP(Expenses[[#This Row],[Department]],Departments[[Department]:[Code]],2,0)</f>
        <v>ACC</v>
      </c>
      <c r="H1372" t="str">
        <f>VLOOKUP(Expenses[[#This Row],[Location]],Locations[[Location]:[BU]],3,0)</f>
        <v>G. Cairo</v>
      </c>
      <c r="I1372" t="str">
        <f>VLOOKUP(Expenses[[#This Row],[Location]],Locations[[Location]:[BU]],2,0)</f>
        <v>Giza</v>
      </c>
    </row>
    <row r="1373" spans="1:9" x14ac:dyDescent="0.25">
      <c r="A1373" s="10">
        <v>42522</v>
      </c>
      <c r="B1373" t="s">
        <v>1090</v>
      </c>
      <c r="C1373" t="s">
        <v>1077</v>
      </c>
      <c r="D1373" t="s">
        <v>1032</v>
      </c>
      <c r="E1373" s="17">
        <v>4135</v>
      </c>
      <c r="F1373" t="str">
        <f>VLOOKUP(Expenses[[#This Row],[Location]],Locations[[Location]:[BU]],5,0)</f>
        <v>Distribution</v>
      </c>
      <c r="G1373" t="str">
        <f>VLOOKUP(Expenses[[#This Row],[Department]],Departments[[Department]:[Code]],2,0)</f>
        <v>ADM</v>
      </c>
      <c r="H1373" t="str">
        <f>VLOOKUP(Expenses[[#This Row],[Location]],Locations[[Location]:[BU]],3,0)</f>
        <v>G. Cairo</v>
      </c>
      <c r="I1373" t="str">
        <f>VLOOKUP(Expenses[[#This Row],[Location]],Locations[[Location]:[BU]],2,0)</f>
        <v>Giza</v>
      </c>
    </row>
    <row r="1374" spans="1:9" x14ac:dyDescent="0.25">
      <c r="A1374" s="10">
        <v>42522</v>
      </c>
      <c r="B1374" t="s">
        <v>1090</v>
      </c>
      <c r="C1374" t="s">
        <v>1069</v>
      </c>
      <c r="D1374" t="s">
        <v>1017</v>
      </c>
      <c r="E1374" s="17">
        <v>3271</v>
      </c>
      <c r="F1374" t="str">
        <f>VLOOKUP(Expenses[[#This Row],[Location]],Locations[[Location]:[BU]],5,0)</f>
        <v>Distribution</v>
      </c>
      <c r="G1374" t="str">
        <f>VLOOKUP(Expenses[[#This Row],[Department]],Departments[[Department]:[Code]],2,0)</f>
        <v>ACC</v>
      </c>
      <c r="H1374" t="str">
        <f>VLOOKUP(Expenses[[#This Row],[Location]],Locations[[Location]:[BU]],3,0)</f>
        <v>U. Egypt</v>
      </c>
      <c r="I1374" t="str">
        <f>VLOOKUP(Expenses[[#This Row],[Location]],Locations[[Location]:[BU]],2,0)</f>
        <v>Luxor</v>
      </c>
    </row>
    <row r="1375" spans="1:9" x14ac:dyDescent="0.25">
      <c r="A1375" s="10">
        <v>42522</v>
      </c>
      <c r="B1375" t="s">
        <v>1090</v>
      </c>
      <c r="C1375" t="s">
        <v>1069</v>
      </c>
      <c r="D1375" t="s">
        <v>1032</v>
      </c>
      <c r="E1375" s="17">
        <v>3642</v>
      </c>
      <c r="F1375" t="str">
        <f>VLOOKUP(Expenses[[#This Row],[Location]],Locations[[Location]:[BU]],5,0)</f>
        <v>Distribution</v>
      </c>
      <c r="G1375" t="str">
        <f>VLOOKUP(Expenses[[#This Row],[Department]],Departments[[Department]:[Code]],2,0)</f>
        <v>ADM</v>
      </c>
      <c r="H1375" t="str">
        <f>VLOOKUP(Expenses[[#This Row],[Location]],Locations[[Location]:[BU]],3,0)</f>
        <v>U. Egypt</v>
      </c>
      <c r="I1375" t="str">
        <f>VLOOKUP(Expenses[[#This Row],[Location]],Locations[[Location]:[BU]],2,0)</f>
        <v>Luxor</v>
      </c>
    </row>
    <row r="1376" spans="1:9" x14ac:dyDescent="0.25">
      <c r="A1376" s="10">
        <v>42522</v>
      </c>
      <c r="B1376" t="s">
        <v>1090</v>
      </c>
      <c r="C1376" t="s">
        <v>1054</v>
      </c>
      <c r="D1376" t="s">
        <v>1017</v>
      </c>
      <c r="E1376" s="17">
        <v>4091</v>
      </c>
      <c r="F1376" t="str">
        <f>VLOOKUP(Expenses[[#This Row],[Location]],Locations[[Location]:[BU]],5,0)</f>
        <v>Distribution</v>
      </c>
      <c r="G1376" t="str">
        <f>VLOOKUP(Expenses[[#This Row],[Department]],Departments[[Department]:[Code]],2,0)</f>
        <v>ACC</v>
      </c>
      <c r="H1376" t="str">
        <f>VLOOKUP(Expenses[[#This Row],[Location]],Locations[[Location]:[BU]],3,0)</f>
        <v>Delta</v>
      </c>
      <c r="I1376" t="str">
        <f>VLOOKUP(Expenses[[#This Row],[Location]],Locations[[Location]:[BU]],2,0)</f>
        <v>Dakahlia</v>
      </c>
    </row>
    <row r="1377" spans="1:9" x14ac:dyDescent="0.25">
      <c r="A1377" s="10">
        <v>42522</v>
      </c>
      <c r="B1377" t="s">
        <v>1090</v>
      </c>
      <c r="C1377" t="s">
        <v>1054</v>
      </c>
      <c r="D1377" t="s">
        <v>1032</v>
      </c>
      <c r="E1377" s="17">
        <v>3694</v>
      </c>
      <c r="F1377" t="str">
        <f>VLOOKUP(Expenses[[#This Row],[Location]],Locations[[Location]:[BU]],5,0)</f>
        <v>Distribution</v>
      </c>
      <c r="G1377" t="str">
        <f>VLOOKUP(Expenses[[#This Row],[Department]],Departments[[Department]:[Code]],2,0)</f>
        <v>ADM</v>
      </c>
      <c r="H1377" t="str">
        <f>VLOOKUP(Expenses[[#This Row],[Location]],Locations[[Location]:[BU]],3,0)</f>
        <v>Delta</v>
      </c>
      <c r="I1377" t="str">
        <f>VLOOKUP(Expenses[[#This Row],[Location]],Locations[[Location]:[BU]],2,0)</f>
        <v>Dakahlia</v>
      </c>
    </row>
    <row r="1378" spans="1:9" x14ac:dyDescent="0.25">
      <c r="A1378" s="10">
        <v>42522</v>
      </c>
      <c r="B1378" t="s">
        <v>1090</v>
      </c>
      <c r="C1378" t="s">
        <v>1062</v>
      </c>
      <c r="D1378" t="s">
        <v>1017</v>
      </c>
      <c r="E1378" s="17">
        <v>4291</v>
      </c>
      <c r="F1378" t="str">
        <f>VLOOKUP(Expenses[[#This Row],[Location]],Locations[[Location]:[BU]],5,0)</f>
        <v>Distribution</v>
      </c>
      <c r="G1378" t="str">
        <f>VLOOKUP(Expenses[[#This Row],[Department]],Departments[[Department]:[Code]],2,0)</f>
        <v>ACC</v>
      </c>
      <c r="H1378" t="str">
        <f>VLOOKUP(Expenses[[#This Row],[Location]],Locations[[Location]:[BU]],3,0)</f>
        <v>U. Egypt</v>
      </c>
      <c r="I1378" t="str">
        <f>VLOOKUP(Expenses[[#This Row],[Location]],Locations[[Location]:[BU]],2,0)</f>
        <v>Menia</v>
      </c>
    </row>
    <row r="1379" spans="1:9" x14ac:dyDescent="0.25">
      <c r="A1379" s="10">
        <v>42522</v>
      </c>
      <c r="B1379" t="s">
        <v>1090</v>
      </c>
      <c r="C1379" t="s">
        <v>1062</v>
      </c>
      <c r="D1379" t="s">
        <v>1032</v>
      </c>
      <c r="E1379" s="17">
        <v>2556</v>
      </c>
      <c r="F1379" t="str">
        <f>VLOOKUP(Expenses[[#This Row],[Location]],Locations[[Location]:[BU]],5,0)</f>
        <v>Distribution</v>
      </c>
      <c r="G1379" t="str">
        <f>VLOOKUP(Expenses[[#This Row],[Department]],Departments[[Department]:[Code]],2,0)</f>
        <v>ADM</v>
      </c>
      <c r="H1379" t="str">
        <f>VLOOKUP(Expenses[[#This Row],[Location]],Locations[[Location]:[BU]],3,0)</f>
        <v>U. Egypt</v>
      </c>
      <c r="I1379" t="str">
        <f>VLOOKUP(Expenses[[#This Row],[Location]],Locations[[Location]:[BU]],2,0)</f>
        <v>Menia</v>
      </c>
    </row>
    <row r="1380" spans="1:9" x14ac:dyDescent="0.25">
      <c r="A1380" s="10">
        <v>42522</v>
      </c>
      <c r="B1380" t="s">
        <v>1090</v>
      </c>
      <c r="C1380" t="s">
        <v>1059</v>
      </c>
      <c r="D1380" t="s">
        <v>1017</v>
      </c>
      <c r="E1380" s="17">
        <v>3646</v>
      </c>
      <c r="F1380" t="str">
        <f>VLOOKUP(Expenses[[#This Row],[Location]],Locations[[Location]:[BU]],5,0)</f>
        <v>Distribution</v>
      </c>
      <c r="G1380" t="str">
        <f>VLOOKUP(Expenses[[#This Row],[Department]],Departments[[Department]:[Code]],2,0)</f>
        <v>ACC</v>
      </c>
      <c r="H1380" t="str">
        <f>VLOOKUP(Expenses[[#This Row],[Location]],Locations[[Location]:[BU]],3,0)</f>
        <v>G. Cairo</v>
      </c>
      <c r="I1380" t="str">
        <f>VLOOKUP(Expenses[[#This Row],[Location]],Locations[[Location]:[BU]],2,0)</f>
        <v>Cairo</v>
      </c>
    </row>
    <row r="1381" spans="1:9" x14ac:dyDescent="0.25">
      <c r="A1381" s="10">
        <v>42522</v>
      </c>
      <c r="B1381" t="s">
        <v>1090</v>
      </c>
      <c r="C1381" t="s">
        <v>1059</v>
      </c>
      <c r="D1381" t="s">
        <v>1032</v>
      </c>
      <c r="E1381" s="17">
        <v>3225</v>
      </c>
      <c r="F1381" t="str">
        <f>VLOOKUP(Expenses[[#This Row],[Location]],Locations[[Location]:[BU]],5,0)</f>
        <v>Distribution</v>
      </c>
      <c r="G1381" t="str">
        <f>VLOOKUP(Expenses[[#This Row],[Department]],Departments[[Department]:[Code]],2,0)</f>
        <v>ADM</v>
      </c>
      <c r="H1381" t="str">
        <f>VLOOKUP(Expenses[[#This Row],[Location]],Locations[[Location]:[BU]],3,0)</f>
        <v>G. Cairo</v>
      </c>
      <c r="I1381" t="str">
        <f>VLOOKUP(Expenses[[#This Row],[Location]],Locations[[Location]:[BU]],2,0)</f>
        <v>Cairo</v>
      </c>
    </row>
    <row r="1382" spans="1:9" x14ac:dyDescent="0.25">
      <c r="A1382" s="10">
        <v>42522</v>
      </c>
      <c r="B1382" t="s">
        <v>1090</v>
      </c>
      <c r="C1382" t="s">
        <v>1073</v>
      </c>
      <c r="D1382" t="s">
        <v>1017</v>
      </c>
      <c r="E1382" s="17">
        <v>3936</v>
      </c>
      <c r="F1382" t="str">
        <f>VLOOKUP(Expenses[[#This Row],[Location]],Locations[[Location]:[BU]],5,0)</f>
        <v>Distribution</v>
      </c>
      <c r="G1382" t="str">
        <f>VLOOKUP(Expenses[[#This Row],[Department]],Departments[[Department]:[Code]],2,0)</f>
        <v>ACC</v>
      </c>
      <c r="H1382" t="str">
        <f>VLOOKUP(Expenses[[#This Row],[Location]],Locations[[Location]:[BU]],3,0)</f>
        <v>Delta</v>
      </c>
      <c r="I1382" t="str">
        <f>VLOOKUP(Expenses[[#This Row],[Location]],Locations[[Location]:[BU]],2,0)</f>
        <v>Sharkia</v>
      </c>
    </row>
    <row r="1383" spans="1:9" x14ac:dyDescent="0.25">
      <c r="A1383" s="10">
        <v>42522</v>
      </c>
      <c r="B1383" t="s">
        <v>1090</v>
      </c>
      <c r="C1383" t="s">
        <v>1073</v>
      </c>
      <c r="D1383" t="s">
        <v>1032</v>
      </c>
      <c r="E1383" s="17">
        <v>3954</v>
      </c>
      <c r="F1383" t="str">
        <f>VLOOKUP(Expenses[[#This Row],[Location]],Locations[[Location]:[BU]],5,0)</f>
        <v>Distribution</v>
      </c>
      <c r="G1383" t="str">
        <f>VLOOKUP(Expenses[[#This Row],[Department]],Departments[[Department]:[Code]],2,0)</f>
        <v>ADM</v>
      </c>
      <c r="H1383" t="str">
        <f>VLOOKUP(Expenses[[#This Row],[Location]],Locations[[Location]:[BU]],3,0)</f>
        <v>Delta</v>
      </c>
      <c r="I1383" t="str">
        <f>VLOOKUP(Expenses[[#This Row],[Location]],Locations[[Location]:[BU]],2,0)</f>
        <v>Sharkia</v>
      </c>
    </row>
    <row r="1384" spans="1:9" x14ac:dyDescent="0.25">
      <c r="A1384" s="10">
        <v>42522</v>
      </c>
      <c r="B1384" t="s">
        <v>1091</v>
      </c>
      <c r="C1384" t="s">
        <v>1083</v>
      </c>
      <c r="D1384" t="s">
        <v>1017</v>
      </c>
      <c r="E1384" s="17">
        <v>2780</v>
      </c>
      <c r="F1384" t="str">
        <f>VLOOKUP(Expenses[[#This Row],[Location]],Locations[[Location]:[BU]],5,0)</f>
        <v>Distribution</v>
      </c>
      <c r="G1384" t="str">
        <f>VLOOKUP(Expenses[[#This Row],[Department]],Departments[[Department]:[Code]],2,0)</f>
        <v>ACC</v>
      </c>
      <c r="H1384" t="str">
        <f>VLOOKUP(Expenses[[#This Row],[Location]],Locations[[Location]:[BU]],3,0)</f>
        <v>G. Cairo</v>
      </c>
      <c r="I1384" t="str">
        <f>VLOOKUP(Expenses[[#This Row],[Location]],Locations[[Location]:[BU]],2,0)</f>
        <v>Cairo</v>
      </c>
    </row>
    <row r="1385" spans="1:9" x14ac:dyDescent="0.25">
      <c r="A1385" s="10">
        <v>42522</v>
      </c>
      <c r="B1385" t="s">
        <v>1091</v>
      </c>
      <c r="C1385" t="s">
        <v>1083</v>
      </c>
      <c r="D1385" t="s">
        <v>1032</v>
      </c>
      <c r="E1385" s="17">
        <v>3283</v>
      </c>
      <c r="F1385" t="str">
        <f>VLOOKUP(Expenses[[#This Row],[Location]],Locations[[Location]:[BU]],5,0)</f>
        <v>Distribution</v>
      </c>
      <c r="G1385" t="str">
        <f>VLOOKUP(Expenses[[#This Row],[Department]],Departments[[Department]:[Code]],2,0)</f>
        <v>ADM</v>
      </c>
      <c r="H1385" t="str">
        <f>VLOOKUP(Expenses[[#This Row],[Location]],Locations[[Location]:[BU]],3,0)</f>
        <v>G. Cairo</v>
      </c>
      <c r="I1385" t="str">
        <f>VLOOKUP(Expenses[[#This Row],[Location]],Locations[[Location]:[BU]],2,0)</f>
        <v>Cairo</v>
      </c>
    </row>
    <row r="1386" spans="1:9" x14ac:dyDescent="0.25">
      <c r="A1386" s="10">
        <v>42522</v>
      </c>
      <c r="B1386" t="s">
        <v>1091</v>
      </c>
      <c r="C1386" t="s">
        <v>1077</v>
      </c>
      <c r="D1386" t="s">
        <v>1017</v>
      </c>
      <c r="E1386" s="17">
        <v>3335</v>
      </c>
      <c r="F1386" t="str">
        <f>VLOOKUP(Expenses[[#This Row],[Location]],Locations[[Location]:[BU]],5,0)</f>
        <v>Distribution</v>
      </c>
      <c r="G1386" t="str">
        <f>VLOOKUP(Expenses[[#This Row],[Department]],Departments[[Department]:[Code]],2,0)</f>
        <v>ACC</v>
      </c>
      <c r="H1386" t="str">
        <f>VLOOKUP(Expenses[[#This Row],[Location]],Locations[[Location]:[BU]],3,0)</f>
        <v>G. Cairo</v>
      </c>
      <c r="I1386" t="str">
        <f>VLOOKUP(Expenses[[#This Row],[Location]],Locations[[Location]:[BU]],2,0)</f>
        <v>Giza</v>
      </c>
    </row>
    <row r="1387" spans="1:9" x14ac:dyDescent="0.25">
      <c r="A1387" s="10">
        <v>42522</v>
      </c>
      <c r="B1387" t="s">
        <v>1091</v>
      </c>
      <c r="C1387" t="s">
        <v>1077</v>
      </c>
      <c r="D1387" t="s">
        <v>1032</v>
      </c>
      <c r="E1387" s="17">
        <v>2702</v>
      </c>
      <c r="F1387" t="str">
        <f>VLOOKUP(Expenses[[#This Row],[Location]],Locations[[Location]:[BU]],5,0)</f>
        <v>Distribution</v>
      </c>
      <c r="G1387" t="str">
        <f>VLOOKUP(Expenses[[#This Row],[Department]],Departments[[Department]:[Code]],2,0)</f>
        <v>ADM</v>
      </c>
      <c r="H1387" t="str">
        <f>VLOOKUP(Expenses[[#This Row],[Location]],Locations[[Location]:[BU]],3,0)</f>
        <v>G. Cairo</v>
      </c>
      <c r="I1387" t="str">
        <f>VLOOKUP(Expenses[[#This Row],[Location]],Locations[[Location]:[BU]],2,0)</f>
        <v>Giza</v>
      </c>
    </row>
    <row r="1388" spans="1:9" x14ac:dyDescent="0.25">
      <c r="A1388" s="10">
        <v>42522</v>
      </c>
      <c r="B1388" t="s">
        <v>1091</v>
      </c>
      <c r="C1388" t="s">
        <v>1069</v>
      </c>
      <c r="D1388" t="s">
        <v>1017</v>
      </c>
      <c r="E1388" s="17">
        <v>2584</v>
      </c>
      <c r="F1388" t="str">
        <f>VLOOKUP(Expenses[[#This Row],[Location]],Locations[[Location]:[BU]],5,0)</f>
        <v>Distribution</v>
      </c>
      <c r="G1388" t="str">
        <f>VLOOKUP(Expenses[[#This Row],[Department]],Departments[[Department]:[Code]],2,0)</f>
        <v>ACC</v>
      </c>
      <c r="H1388" t="str">
        <f>VLOOKUP(Expenses[[#This Row],[Location]],Locations[[Location]:[BU]],3,0)</f>
        <v>U. Egypt</v>
      </c>
      <c r="I1388" t="str">
        <f>VLOOKUP(Expenses[[#This Row],[Location]],Locations[[Location]:[BU]],2,0)</f>
        <v>Luxor</v>
      </c>
    </row>
    <row r="1389" spans="1:9" x14ac:dyDescent="0.25">
      <c r="A1389" s="10">
        <v>42522</v>
      </c>
      <c r="B1389" t="s">
        <v>1091</v>
      </c>
      <c r="C1389" t="s">
        <v>1069</v>
      </c>
      <c r="D1389" t="s">
        <v>1032</v>
      </c>
      <c r="E1389" s="17">
        <v>2608</v>
      </c>
      <c r="F1389" t="str">
        <f>VLOOKUP(Expenses[[#This Row],[Location]],Locations[[Location]:[BU]],5,0)</f>
        <v>Distribution</v>
      </c>
      <c r="G1389" t="str">
        <f>VLOOKUP(Expenses[[#This Row],[Department]],Departments[[Department]:[Code]],2,0)</f>
        <v>ADM</v>
      </c>
      <c r="H1389" t="str">
        <f>VLOOKUP(Expenses[[#This Row],[Location]],Locations[[Location]:[BU]],3,0)</f>
        <v>U. Egypt</v>
      </c>
      <c r="I1389" t="str">
        <f>VLOOKUP(Expenses[[#This Row],[Location]],Locations[[Location]:[BU]],2,0)</f>
        <v>Luxor</v>
      </c>
    </row>
    <row r="1390" spans="1:9" x14ac:dyDescent="0.25">
      <c r="A1390" s="10">
        <v>42522</v>
      </c>
      <c r="B1390" t="s">
        <v>1091</v>
      </c>
      <c r="C1390" t="s">
        <v>1054</v>
      </c>
      <c r="D1390" t="s">
        <v>1017</v>
      </c>
      <c r="E1390" s="17">
        <v>3606</v>
      </c>
      <c r="F1390" t="str">
        <f>VLOOKUP(Expenses[[#This Row],[Location]],Locations[[Location]:[BU]],5,0)</f>
        <v>Distribution</v>
      </c>
      <c r="G1390" t="str">
        <f>VLOOKUP(Expenses[[#This Row],[Department]],Departments[[Department]:[Code]],2,0)</f>
        <v>ACC</v>
      </c>
      <c r="H1390" t="str">
        <f>VLOOKUP(Expenses[[#This Row],[Location]],Locations[[Location]:[BU]],3,0)</f>
        <v>Delta</v>
      </c>
      <c r="I1390" t="str">
        <f>VLOOKUP(Expenses[[#This Row],[Location]],Locations[[Location]:[BU]],2,0)</f>
        <v>Dakahlia</v>
      </c>
    </row>
    <row r="1391" spans="1:9" x14ac:dyDescent="0.25">
      <c r="A1391" s="10">
        <v>42522</v>
      </c>
      <c r="B1391" t="s">
        <v>1091</v>
      </c>
      <c r="C1391" t="s">
        <v>1054</v>
      </c>
      <c r="D1391" t="s">
        <v>1032</v>
      </c>
      <c r="E1391" s="17">
        <v>3775</v>
      </c>
      <c r="F1391" t="str">
        <f>VLOOKUP(Expenses[[#This Row],[Location]],Locations[[Location]:[BU]],5,0)</f>
        <v>Distribution</v>
      </c>
      <c r="G1391" t="str">
        <f>VLOOKUP(Expenses[[#This Row],[Department]],Departments[[Department]:[Code]],2,0)</f>
        <v>ADM</v>
      </c>
      <c r="H1391" t="str">
        <f>VLOOKUP(Expenses[[#This Row],[Location]],Locations[[Location]:[BU]],3,0)</f>
        <v>Delta</v>
      </c>
      <c r="I1391" t="str">
        <f>VLOOKUP(Expenses[[#This Row],[Location]],Locations[[Location]:[BU]],2,0)</f>
        <v>Dakahlia</v>
      </c>
    </row>
    <row r="1392" spans="1:9" x14ac:dyDescent="0.25">
      <c r="A1392" s="10">
        <v>42522</v>
      </c>
      <c r="B1392" t="s">
        <v>1091</v>
      </c>
      <c r="C1392" t="s">
        <v>1062</v>
      </c>
      <c r="D1392" t="s">
        <v>1017</v>
      </c>
      <c r="E1392" s="17">
        <v>2681</v>
      </c>
      <c r="F1392" t="str">
        <f>VLOOKUP(Expenses[[#This Row],[Location]],Locations[[Location]:[BU]],5,0)</f>
        <v>Distribution</v>
      </c>
      <c r="G1392" t="str">
        <f>VLOOKUP(Expenses[[#This Row],[Department]],Departments[[Department]:[Code]],2,0)</f>
        <v>ACC</v>
      </c>
      <c r="H1392" t="str">
        <f>VLOOKUP(Expenses[[#This Row],[Location]],Locations[[Location]:[BU]],3,0)</f>
        <v>U. Egypt</v>
      </c>
      <c r="I1392" t="str">
        <f>VLOOKUP(Expenses[[#This Row],[Location]],Locations[[Location]:[BU]],2,0)</f>
        <v>Menia</v>
      </c>
    </row>
    <row r="1393" spans="1:9" x14ac:dyDescent="0.25">
      <c r="A1393" s="10">
        <v>42522</v>
      </c>
      <c r="B1393" t="s">
        <v>1091</v>
      </c>
      <c r="C1393" t="s">
        <v>1062</v>
      </c>
      <c r="D1393" t="s">
        <v>1032</v>
      </c>
      <c r="E1393" s="17">
        <v>4097</v>
      </c>
      <c r="F1393" t="str">
        <f>VLOOKUP(Expenses[[#This Row],[Location]],Locations[[Location]:[BU]],5,0)</f>
        <v>Distribution</v>
      </c>
      <c r="G1393" t="str">
        <f>VLOOKUP(Expenses[[#This Row],[Department]],Departments[[Department]:[Code]],2,0)</f>
        <v>ADM</v>
      </c>
      <c r="H1393" t="str">
        <f>VLOOKUP(Expenses[[#This Row],[Location]],Locations[[Location]:[BU]],3,0)</f>
        <v>U. Egypt</v>
      </c>
      <c r="I1393" t="str">
        <f>VLOOKUP(Expenses[[#This Row],[Location]],Locations[[Location]:[BU]],2,0)</f>
        <v>Menia</v>
      </c>
    </row>
    <row r="1394" spans="1:9" x14ac:dyDescent="0.25">
      <c r="A1394" s="10">
        <v>42522</v>
      </c>
      <c r="B1394" t="s">
        <v>1091</v>
      </c>
      <c r="C1394" t="s">
        <v>1059</v>
      </c>
      <c r="D1394" t="s">
        <v>1017</v>
      </c>
      <c r="E1394" s="17">
        <v>3807</v>
      </c>
      <c r="F1394" t="str">
        <f>VLOOKUP(Expenses[[#This Row],[Location]],Locations[[Location]:[BU]],5,0)</f>
        <v>Distribution</v>
      </c>
      <c r="G1394" t="str">
        <f>VLOOKUP(Expenses[[#This Row],[Department]],Departments[[Department]:[Code]],2,0)</f>
        <v>ACC</v>
      </c>
      <c r="H1394" t="str">
        <f>VLOOKUP(Expenses[[#This Row],[Location]],Locations[[Location]:[BU]],3,0)</f>
        <v>G. Cairo</v>
      </c>
      <c r="I1394" t="str">
        <f>VLOOKUP(Expenses[[#This Row],[Location]],Locations[[Location]:[BU]],2,0)</f>
        <v>Cairo</v>
      </c>
    </row>
    <row r="1395" spans="1:9" x14ac:dyDescent="0.25">
      <c r="A1395" s="10">
        <v>42522</v>
      </c>
      <c r="B1395" t="s">
        <v>1091</v>
      </c>
      <c r="C1395" t="s">
        <v>1059</v>
      </c>
      <c r="D1395" t="s">
        <v>1032</v>
      </c>
      <c r="E1395" s="17">
        <v>3528</v>
      </c>
      <c r="F1395" t="str">
        <f>VLOOKUP(Expenses[[#This Row],[Location]],Locations[[Location]:[BU]],5,0)</f>
        <v>Distribution</v>
      </c>
      <c r="G1395" t="str">
        <f>VLOOKUP(Expenses[[#This Row],[Department]],Departments[[Department]:[Code]],2,0)</f>
        <v>ADM</v>
      </c>
      <c r="H1395" t="str">
        <f>VLOOKUP(Expenses[[#This Row],[Location]],Locations[[Location]:[BU]],3,0)</f>
        <v>G. Cairo</v>
      </c>
      <c r="I1395" t="str">
        <f>VLOOKUP(Expenses[[#This Row],[Location]],Locations[[Location]:[BU]],2,0)</f>
        <v>Cairo</v>
      </c>
    </row>
    <row r="1396" spans="1:9" x14ac:dyDescent="0.25">
      <c r="A1396" s="10">
        <v>42522</v>
      </c>
      <c r="B1396" t="s">
        <v>1091</v>
      </c>
      <c r="C1396" t="s">
        <v>1073</v>
      </c>
      <c r="D1396" t="s">
        <v>1017</v>
      </c>
      <c r="E1396" s="17">
        <v>2880</v>
      </c>
      <c r="F1396" t="str">
        <f>VLOOKUP(Expenses[[#This Row],[Location]],Locations[[Location]:[BU]],5,0)</f>
        <v>Distribution</v>
      </c>
      <c r="G1396" t="str">
        <f>VLOOKUP(Expenses[[#This Row],[Department]],Departments[[Department]:[Code]],2,0)</f>
        <v>ACC</v>
      </c>
      <c r="H1396" t="str">
        <f>VLOOKUP(Expenses[[#This Row],[Location]],Locations[[Location]:[BU]],3,0)</f>
        <v>Delta</v>
      </c>
      <c r="I1396" t="str">
        <f>VLOOKUP(Expenses[[#This Row],[Location]],Locations[[Location]:[BU]],2,0)</f>
        <v>Sharkia</v>
      </c>
    </row>
    <row r="1397" spans="1:9" x14ac:dyDescent="0.25">
      <c r="A1397" s="10">
        <v>42522</v>
      </c>
      <c r="B1397" t="s">
        <v>1091</v>
      </c>
      <c r="C1397" t="s">
        <v>1073</v>
      </c>
      <c r="D1397" t="s">
        <v>1032</v>
      </c>
      <c r="E1397" s="17">
        <v>3012</v>
      </c>
      <c r="F1397" t="str">
        <f>VLOOKUP(Expenses[[#This Row],[Location]],Locations[[Location]:[BU]],5,0)</f>
        <v>Distribution</v>
      </c>
      <c r="G1397" t="str">
        <f>VLOOKUP(Expenses[[#This Row],[Department]],Departments[[Department]:[Code]],2,0)</f>
        <v>ADM</v>
      </c>
      <c r="H1397" t="str">
        <f>VLOOKUP(Expenses[[#This Row],[Location]],Locations[[Location]:[BU]],3,0)</f>
        <v>Delta</v>
      </c>
      <c r="I1397" t="str">
        <f>VLOOKUP(Expenses[[#This Row],[Location]],Locations[[Location]:[BU]],2,0)</f>
        <v>Sharkia</v>
      </c>
    </row>
    <row r="1398" spans="1:9" x14ac:dyDescent="0.25">
      <c r="A1398" s="10">
        <v>42522</v>
      </c>
      <c r="B1398" t="s">
        <v>1087</v>
      </c>
      <c r="C1398" t="s">
        <v>1083</v>
      </c>
      <c r="D1398" t="s">
        <v>1017</v>
      </c>
      <c r="E1398" s="17">
        <v>2660</v>
      </c>
      <c r="F1398" t="str">
        <f>VLOOKUP(Expenses[[#This Row],[Location]],Locations[[Location]:[BU]],5,0)</f>
        <v>Distribution</v>
      </c>
      <c r="G1398" t="str">
        <f>VLOOKUP(Expenses[[#This Row],[Department]],Departments[[Department]:[Code]],2,0)</f>
        <v>ACC</v>
      </c>
      <c r="H1398" t="str">
        <f>VLOOKUP(Expenses[[#This Row],[Location]],Locations[[Location]:[BU]],3,0)</f>
        <v>G. Cairo</v>
      </c>
      <c r="I1398" t="str">
        <f>VLOOKUP(Expenses[[#This Row],[Location]],Locations[[Location]:[BU]],2,0)</f>
        <v>Cairo</v>
      </c>
    </row>
    <row r="1399" spans="1:9" x14ac:dyDescent="0.25">
      <c r="A1399" s="10">
        <v>42522</v>
      </c>
      <c r="B1399" t="s">
        <v>1087</v>
      </c>
      <c r="C1399" t="s">
        <v>1083</v>
      </c>
      <c r="D1399" t="s">
        <v>1032</v>
      </c>
      <c r="E1399" s="17">
        <v>3057</v>
      </c>
      <c r="F1399" t="str">
        <f>VLOOKUP(Expenses[[#This Row],[Location]],Locations[[Location]:[BU]],5,0)</f>
        <v>Distribution</v>
      </c>
      <c r="G1399" t="str">
        <f>VLOOKUP(Expenses[[#This Row],[Department]],Departments[[Department]:[Code]],2,0)</f>
        <v>ADM</v>
      </c>
      <c r="H1399" t="str">
        <f>VLOOKUP(Expenses[[#This Row],[Location]],Locations[[Location]:[BU]],3,0)</f>
        <v>G. Cairo</v>
      </c>
      <c r="I1399" t="str">
        <f>VLOOKUP(Expenses[[#This Row],[Location]],Locations[[Location]:[BU]],2,0)</f>
        <v>Cairo</v>
      </c>
    </row>
    <row r="1400" spans="1:9" x14ac:dyDescent="0.25">
      <c r="A1400" s="10">
        <v>42522</v>
      </c>
      <c r="B1400" t="s">
        <v>1087</v>
      </c>
      <c r="C1400" t="s">
        <v>1077</v>
      </c>
      <c r="D1400" t="s">
        <v>1017</v>
      </c>
      <c r="E1400" s="17">
        <v>3396</v>
      </c>
      <c r="F1400" t="str">
        <f>VLOOKUP(Expenses[[#This Row],[Location]],Locations[[Location]:[BU]],5,0)</f>
        <v>Distribution</v>
      </c>
      <c r="G1400" t="str">
        <f>VLOOKUP(Expenses[[#This Row],[Department]],Departments[[Department]:[Code]],2,0)</f>
        <v>ACC</v>
      </c>
      <c r="H1400" t="str">
        <f>VLOOKUP(Expenses[[#This Row],[Location]],Locations[[Location]:[BU]],3,0)</f>
        <v>G. Cairo</v>
      </c>
      <c r="I1400" t="str">
        <f>VLOOKUP(Expenses[[#This Row],[Location]],Locations[[Location]:[BU]],2,0)</f>
        <v>Giza</v>
      </c>
    </row>
    <row r="1401" spans="1:9" x14ac:dyDescent="0.25">
      <c r="A1401" s="10">
        <v>42522</v>
      </c>
      <c r="B1401" t="s">
        <v>1087</v>
      </c>
      <c r="C1401" t="s">
        <v>1077</v>
      </c>
      <c r="D1401" t="s">
        <v>1032</v>
      </c>
      <c r="E1401" s="17">
        <v>2913</v>
      </c>
      <c r="F1401" t="str">
        <f>VLOOKUP(Expenses[[#This Row],[Location]],Locations[[Location]:[BU]],5,0)</f>
        <v>Distribution</v>
      </c>
      <c r="G1401" t="str">
        <f>VLOOKUP(Expenses[[#This Row],[Department]],Departments[[Department]:[Code]],2,0)</f>
        <v>ADM</v>
      </c>
      <c r="H1401" t="str">
        <f>VLOOKUP(Expenses[[#This Row],[Location]],Locations[[Location]:[BU]],3,0)</f>
        <v>G. Cairo</v>
      </c>
      <c r="I1401" t="str">
        <f>VLOOKUP(Expenses[[#This Row],[Location]],Locations[[Location]:[BU]],2,0)</f>
        <v>Giza</v>
      </c>
    </row>
    <row r="1402" spans="1:9" x14ac:dyDescent="0.25">
      <c r="A1402" s="10">
        <v>42522</v>
      </c>
      <c r="B1402" t="s">
        <v>1087</v>
      </c>
      <c r="C1402" t="s">
        <v>1069</v>
      </c>
      <c r="D1402" t="s">
        <v>1017</v>
      </c>
      <c r="E1402" s="17">
        <v>4237</v>
      </c>
      <c r="F1402" t="str">
        <f>VLOOKUP(Expenses[[#This Row],[Location]],Locations[[Location]:[BU]],5,0)</f>
        <v>Distribution</v>
      </c>
      <c r="G1402" t="str">
        <f>VLOOKUP(Expenses[[#This Row],[Department]],Departments[[Department]:[Code]],2,0)</f>
        <v>ACC</v>
      </c>
      <c r="H1402" t="str">
        <f>VLOOKUP(Expenses[[#This Row],[Location]],Locations[[Location]:[BU]],3,0)</f>
        <v>U. Egypt</v>
      </c>
      <c r="I1402" t="str">
        <f>VLOOKUP(Expenses[[#This Row],[Location]],Locations[[Location]:[BU]],2,0)</f>
        <v>Luxor</v>
      </c>
    </row>
    <row r="1403" spans="1:9" x14ac:dyDescent="0.25">
      <c r="A1403" s="10">
        <v>42522</v>
      </c>
      <c r="B1403" t="s">
        <v>1087</v>
      </c>
      <c r="C1403" t="s">
        <v>1069</v>
      </c>
      <c r="D1403" t="s">
        <v>1032</v>
      </c>
      <c r="E1403" s="17">
        <v>4019</v>
      </c>
      <c r="F1403" t="str">
        <f>VLOOKUP(Expenses[[#This Row],[Location]],Locations[[Location]:[BU]],5,0)</f>
        <v>Distribution</v>
      </c>
      <c r="G1403" t="str">
        <f>VLOOKUP(Expenses[[#This Row],[Department]],Departments[[Department]:[Code]],2,0)</f>
        <v>ADM</v>
      </c>
      <c r="H1403" t="str">
        <f>VLOOKUP(Expenses[[#This Row],[Location]],Locations[[Location]:[BU]],3,0)</f>
        <v>U. Egypt</v>
      </c>
      <c r="I1403" t="str">
        <f>VLOOKUP(Expenses[[#This Row],[Location]],Locations[[Location]:[BU]],2,0)</f>
        <v>Luxor</v>
      </c>
    </row>
    <row r="1404" spans="1:9" x14ac:dyDescent="0.25">
      <c r="A1404" s="10">
        <v>42522</v>
      </c>
      <c r="B1404" t="s">
        <v>1087</v>
      </c>
      <c r="C1404" t="s">
        <v>1054</v>
      </c>
      <c r="D1404" t="s">
        <v>1017</v>
      </c>
      <c r="E1404" s="17">
        <v>3769</v>
      </c>
      <c r="F1404" t="str">
        <f>VLOOKUP(Expenses[[#This Row],[Location]],Locations[[Location]:[BU]],5,0)</f>
        <v>Distribution</v>
      </c>
      <c r="G1404" t="str">
        <f>VLOOKUP(Expenses[[#This Row],[Department]],Departments[[Department]:[Code]],2,0)</f>
        <v>ACC</v>
      </c>
      <c r="H1404" t="str">
        <f>VLOOKUP(Expenses[[#This Row],[Location]],Locations[[Location]:[BU]],3,0)</f>
        <v>Delta</v>
      </c>
      <c r="I1404" t="str">
        <f>VLOOKUP(Expenses[[#This Row],[Location]],Locations[[Location]:[BU]],2,0)</f>
        <v>Dakahlia</v>
      </c>
    </row>
    <row r="1405" spans="1:9" x14ac:dyDescent="0.25">
      <c r="A1405" s="10">
        <v>42522</v>
      </c>
      <c r="B1405" t="s">
        <v>1087</v>
      </c>
      <c r="C1405" t="s">
        <v>1054</v>
      </c>
      <c r="D1405" t="s">
        <v>1032</v>
      </c>
      <c r="E1405" s="17">
        <v>3480</v>
      </c>
      <c r="F1405" t="str">
        <f>VLOOKUP(Expenses[[#This Row],[Location]],Locations[[Location]:[BU]],5,0)</f>
        <v>Distribution</v>
      </c>
      <c r="G1405" t="str">
        <f>VLOOKUP(Expenses[[#This Row],[Department]],Departments[[Department]:[Code]],2,0)</f>
        <v>ADM</v>
      </c>
      <c r="H1405" t="str">
        <f>VLOOKUP(Expenses[[#This Row],[Location]],Locations[[Location]:[BU]],3,0)</f>
        <v>Delta</v>
      </c>
      <c r="I1405" t="str">
        <f>VLOOKUP(Expenses[[#This Row],[Location]],Locations[[Location]:[BU]],2,0)</f>
        <v>Dakahlia</v>
      </c>
    </row>
    <row r="1406" spans="1:9" x14ac:dyDescent="0.25">
      <c r="A1406" s="10">
        <v>42522</v>
      </c>
      <c r="B1406" t="s">
        <v>1087</v>
      </c>
      <c r="C1406" t="s">
        <v>1062</v>
      </c>
      <c r="D1406" t="s">
        <v>1017</v>
      </c>
      <c r="E1406" s="17">
        <v>2869</v>
      </c>
      <c r="F1406" t="str">
        <f>VLOOKUP(Expenses[[#This Row],[Location]],Locations[[Location]:[BU]],5,0)</f>
        <v>Distribution</v>
      </c>
      <c r="G1406" t="str">
        <f>VLOOKUP(Expenses[[#This Row],[Department]],Departments[[Department]:[Code]],2,0)</f>
        <v>ACC</v>
      </c>
      <c r="H1406" t="str">
        <f>VLOOKUP(Expenses[[#This Row],[Location]],Locations[[Location]:[BU]],3,0)</f>
        <v>U. Egypt</v>
      </c>
      <c r="I1406" t="str">
        <f>VLOOKUP(Expenses[[#This Row],[Location]],Locations[[Location]:[BU]],2,0)</f>
        <v>Menia</v>
      </c>
    </row>
    <row r="1407" spans="1:9" x14ac:dyDescent="0.25">
      <c r="A1407" s="10">
        <v>42522</v>
      </c>
      <c r="B1407" t="s">
        <v>1087</v>
      </c>
      <c r="C1407" t="s">
        <v>1062</v>
      </c>
      <c r="D1407" t="s">
        <v>1032</v>
      </c>
      <c r="E1407" s="17">
        <v>4246</v>
      </c>
      <c r="F1407" t="str">
        <f>VLOOKUP(Expenses[[#This Row],[Location]],Locations[[Location]:[BU]],5,0)</f>
        <v>Distribution</v>
      </c>
      <c r="G1407" t="str">
        <f>VLOOKUP(Expenses[[#This Row],[Department]],Departments[[Department]:[Code]],2,0)</f>
        <v>ADM</v>
      </c>
      <c r="H1407" t="str">
        <f>VLOOKUP(Expenses[[#This Row],[Location]],Locations[[Location]:[BU]],3,0)</f>
        <v>U. Egypt</v>
      </c>
      <c r="I1407" t="str">
        <f>VLOOKUP(Expenses[[#This Row],[Location]],Locations[[Location]:[BU]],2,0)</f>
        <v>Menia</v>
      </c>
    </row>
    <row r="1408" spans="1:9" x14ac:dyDescent="0.25">
      <c r="A1408" s="10">
        <v>42522</v>
      </c>
      <c r="B1408" t="s">
        <v>1087</v>
      </c>
      <c r="C1408" t="s">
        <v>1059</v>
      </c>
      <c r="D1408" t="s">
        <v>1017</v>
      </c>
      <c r="E1408" s="17">
        <v>3357</v>
      </c>
      <c r="F1408" t="str">
        <f>VLOOKUP(Expenses[[#This Row],[Location]],Locations[[Location]:[BU]],5,0)</f>
        <v>Distribution</v>
      </c>
      <c r="G1408" t="str">
        <f>VLOOKUP(Expenses[[#This Row],[Department]],Departments[[Department]:[Code]],2,0)</f>
        <v>ACC</v>
      </c>
      <c r="H1408" t="str">
        <f>VLOOKUP(Expenses[[#This Row],[Location]],Locations[[Location]:[BU]],3,0)</f>
        <v>G. Cairo</v>
      </c>
      <c r="I1408" t="str">
        <f>VLOOKUP(Expenses[[#This Row],[Location]],Locations[[Location]:[BU]],2,0)</f>
        <v>Cairo</v>
      </c>
    </row>
    <row r="1409" spans="1:9" x14ac:dyDescent="0.25">
      <c r="A1409" s="10">
        <v>42522</v>
      </c>
      <c r="B1409" t="s">
        <v>1087</v>
      </c>
      <c r="C1409" t="s">
        <v>1059</v>
      </c>
      <c r="D1409" t="s">
        <v>1032</v>
      </c>
      <c r="E1409" s="17">
        <v>3404</v>
      </c>
      <c r="F1409" t="str">
        <f>VLOOKUP(Expenses[[#This Row],[Location]],Locations[[Location]:[BU]],5,0)</f>
        <v>Distribution</v>
      </c>
      <c r="G1409" t="str">
        <f>VLOOKUP(Expenses[[#This Row],[Department]],Departments[[Department]:[Code]],2,0)</f>
        <v>ADM</v>
      </c>
      <c r="H1409" t="str">
        <f>VLOOKUP(Expenses[[#This Row],[Location]],Locations[[Location]:[BU]],3,0)</f>
        <v>G. Cairo</v>
      </c>
      <c r="I1409" t="str">
        <f>VLOOKUP(Expenses[[#This Row],[Location]],Locations[[Location]:[BU]],2,0)</f>
        <v>Cairo</v>
      </c>
    </row>
    <row r="1410" spans="1:9" x14ac:dyDescent="0.25">
      <c r="A1410" s="10">
        <v>42522</v>
      </c>
      <c r="B1410" t="s">
        <v>1087</v>
      </c>
      <c r="C1410" t="s">
        <v>1073</v>
      </c>
      <c r="D1410" t="s">
        <v>1017</v>
      </c>
      <c r="E1410" s="17">
        <v>2748</v>
      </c>
      <c r="F1410" t="str">
        <f>VLOOKUP(Expenses[[#This Row],[Location]],Locations[[Location]:[BU]],5,0)</f>
        <v>Distribution</v>
      </c>
      <c r="G1410" t="str">
        <f>VLOOKUP(Expenses[[#This Row],[Department]],Departments[[Department]:[Code]],2,0)</f>
        <v>ACC</v>
      </c>
      <c r="H1410" t="str">
        <f>VLOOKUP(Expenses[[#This Row],[Location]],Locations[[Location]:[BU]],3,0)</f>
        <v>Delta</v>
      </c>
      <c r="I1410" t="str">
        <f>VLOOKUP(Expenses[[#This Row],[Location]],Locations[[Location]:[BU]],2,0)</f>
        <v>Sharkia</v>
      </c>
    </row>
    <row r="1411" spans="1:9" x14ac:dyDescent="0.25">
      <c r="A1411" s="10">
        <v>42522</v>
      </c>
      <c r="B1411" t="s">
        <v>1087</v>
      </c>
      <c r="C1411" t="s">
        <v>1073</v>
      </c>
      <c r="D1411" t="s">
        <v>1032</v>
      </c>
      <c r="E1411" s="17">
        <v>3955</v>
      </c>
      <c r="F1411" t="str">
        <f>VLOOKUP(Expenses[[#This Row],[Location]],Locations[[Location]:[BU]],5,0)</f>
        <v>Distribution</v>
      </c>
      <c r="G1411" t="str">
        <f>VLOOKUP(Expenses[[#This Row],[Department]],Departments[[Department]:[Code]],2,0)</f>
        <v>ADM</v>
      </c>
      <c r="H1411" t="str">
        <f>VLOOKUP(Expenses[[#This Row],[Location]],Locations[[Location]:[BU]],3,0)</f>
        <v>Delta</v>
      </c>
      <c r="I1411" t="str">
        <f>VLOOKUP(Expenses[[#This Row],[Location]],Locations[[Location]:[BU]],2,0)</f>
        <v>Sharkia</v>
      </c>
    </row>
    <row r="1412" spans="1:9" x14ac:dyDescent="0.25">
      <c r="A1412" s="10">
        <v>42552</v>
      </c>
      <c r="B1412" t="s">
        <v>1086</v>
      </c>
      <c r="C1412" t="s">
        <v>1014</v>
      </c>
      <c r="D1412" t="s">
        <v>1013</v>
      </c>
      <c r="E1412" s="17">
        <v>28104</v>
      </c>
      <c r="F1412" t="str">
        <f>VLOOKUP(Expenses[[#This Row],[Location]],Locations[[Location]:[BU]],5,0)</f>
        <v>HQ</v>
      </c>
      <c r="G1412" t="str">
        <f>VLOOKUP(Expenses[[#This Row],[Department]],Departments[[Department]:[Code]],2,0)</f>
        <v>FIN</v>
      </c>
      <c r="H1412" t="str">
        <f>VLOOKUP(Expenses[[#This Row],[Location]],Locations[[Location]:[BU]],3,0)</f>
        <v>G. Cairo</v>
      </c>
      <c r="I1412" t="str">
        <f>VLOOKUP(Expenses[[#This Row],[Location]],Locations[[Location]:[BU]],2,0)</f>
        <v>Cairo</v>
      </c>
    </row>
    <row r="1413" spans="1:9" x14ac:dyDescent="0.25">
      <c r="A1413" s="10">
        <v>42552</v>
      </c>
      <c r="B1413" t="s">
        <v>1086</v>
      </c>
      <c r="C1413" t="s">
        <v>1083</v>
      </c>
      <c r="D1413" t="s">
        <v>1025</v>
      </c>
      <c r="E1413" s="17">
        <v>6097</v>
      </c>
      <c r="F1413" t="str">
        <f>VLOOKUP(Expenses[[#This Row],[Location]],Locations[[Location]:[BU]],5,0)</f>
        <v>Distribution</v>
      </c>
      <c r="G1413" t="str">
        <f>VLOOKUP(Expenses[[#This Row],[Department]],Departments[[Department]:[Code]],2,0)</f>
        <v>SLS</v>
      </c>
      <c r="H1413" t="str">
        <f>VLOOKUP(Expenses[[#This Row],[Location]],Locations[[Location]:[BU]],3,0)</f>
        <v>G. Cairo</v>
      </c>
      <c r="I1413" t="str">
        <f>VLOOKUP(Expenses[[#This Row],[Location]],Locations[[Location]:[BU]],2,0)</f>
        <v>Cairo</v>
      </c>
    </row>
    <row r="1414" spans="1:9" x14ac:dyDescent="0.25">
      <c r="A1414" s="10">
        <v>42552</v>
      </c>
      <c r="B1414" t="s">
        <v>1086</v>
      </c>
      <c r="C1414" t="s">
        <v>1077</v>
      </c>
      <c r="D1414" t="s">
        <v>1025</v>
      </c>
      <c r="E1414" s="17">
        <v>9777</v>
      </c>
      <c r="F1414" t="str">
        <f>VLOOKUP(Expenses[[#This Row],[Location]],Locations[[Location]:[BU]],5,0)</f>
        <v>Distribution</v>
      </c>
      <c r="G1414" t="str">
        <f>VLOOKUP(Expenses[[#This Row],[Department]],Departments[[Department]:[Code]],2,0)</f>
        <v>SLS</v>
      </c>
      <c r="H1414" t="str">
        <f>VLOOKUP(Expenses[[#This Row],[Location]],Locations[[Location]:[BU]],3,0)</f>
        <v>G. Cairo</v>
      </c>
      <c r="I1414" t="str">
        <f>VLOOKUP(Expenses[[#This Row],[Location]],Locations[[Location]:[BU]],2,0)</f>
        <v>Giza</v>
      </c>
    </row>
    <row r="1415" spans="1:9" x14ac:dyDescent="0.25">
      <c r="A1415" s="10">
        <v>42552</v>
      </c>
      <c r="B1415" t="s">
        <v>1086</v>
      </c>
      <c r="C1415" t="s">
        <v>1069</v>
      </c>
      <c r="D1415" t="s">
        <v>1025</v>
      </c>
      <c r="E1415" s="17">
        <v>12301</v>
      </c>
      <c r="F1415" t="str">
        <f>VLOOKUP(Expenses[[#This Row],[Location]],Locations[[Location]:[BU]],5,0)</f>
        <v>Distribution</v>
      </c>
      <c r="G1415" t="str">
        <f>VLOOKUP(Expenses[[#This Row],[Department]],Departments[[Department]:[Code]],2,0)</f>
        <v>SLS</v>
      </c>
      <c r="H1415" t="str">
        <f>VLOOKUP(Expenses[[#This Row],[Location]],Locations[[Location]:[BU]],3,0)</f>
        <v>U. Egypt</v>
      </c>
      <c r="I1415" t="str">
        <f>VLOOKUP(Expenses[[#This Row],[Location]],Locations[[Location]:[BU]],2,0)</f>
        <v>Luxor</v>
      </c>
    </row>
    <row r="1416" spans="1:9" x14ac:dyDescent="0.25">
      <c r="A1416" s="10">
        <v>42552</v>
      </c>
      <c r="B1416" t="s">
        <v>1086</v>
      </c>
      <c r="C1416" t="s">
        <v>1054</v>
      </c>
      <c r="D1416" t="s">
        <v>1025</v>
      </c>
      <c r="E1416" s="17">
        <v>7522</v>
      </c>
      <c r="F1416" t="str">
        <f>VLOOKUP(Expenses[[#This Row],[Location]],Locations[[Location]:[BU]],5,0)</f>
        <v>Distribution</v>
      </c>
      <c r="G1416" t="str">
        <f>VLOOKUP(Expenses[[#This Row],[Department]],Departments[[Department]:[Code]],2,0)</f>
        <v>SLS</v>
      </c>
      <c r="H1416" t="str">
        <f>VLOOKUP(Expenses[[#This Row],[Location]],Locations[[Location]:[BU]],3,0)</f>
        <v>Delta</v>
      </c>
      <c r="I1416" t="str">
        <f>VLOOKUP(Expenses[[#This Row],[Location]],Locations[[Location]:[BU]],2,0)</f>
        <v>Dakahlia</v>
      </c>
    </row>
    <row r="1417" spans="1:9" x14ac:dyDescent="0.25">
      <c r="A1417" s="10">
        <v>42552</v>
      </c>
      <c r="B1417" t="s">
        <v>1086</v>
      </c>
      <c r="C1417" t="s">
        <v>1062</v>
      </c>
      <c r="D1417" t="s">
        <v>1025</v>
      </c>
      <c r="E1417" s="17">
        <v>8503</v>
      </c>
      <c r="F1417" t="str">
        <f>VLOOKUP(Expenses[[#This Row],[Location]],Locations[[Location]:[BU]],5,0)</f>
        <v>Distribution</v>
      </c>
      <c r="G1417" t="str">
        <f>VLOOKUP(Expenses[[#This Row],[Department]],Departments[[Department]:[Code]],2,0)</f>
        <v>SLS</v>
      </c>
      <c r="H1417" t="str">
        <f>VLOOKUP(Expenses[[#This Row],[Location]],Locations[[Location]:[BU]],3,0)</f>
        <v>U. Egypt</v>
      </c>
      <c r="I1417" t="str">
        <f>VLOOKUP(Expenses[[#This Row],[Location]],Locations[[Location]:[BU]],2,0)</f>
        <v>Menia</v>
      </c>
    </row>
    <row r="1418" spans="1:9" x14ac:dyDescent="0.25">
      <c r="A1418" s="10">
        <v>42552</v>
      </c>
      <c r="B1418" t="s">
        <v>1086</v>
      </c>
      <c r="C1418" t="s">
        <v>1059</v>
      </c>
      <c r="D1418" t="s">
        <v>1025</v>
      </c>
      <c r="E1418" s="17">
        <v>14987</v>
      </c>
      <c r="F1418" t="str">
        <f>VLOOKUP(Expenses[[#This Row],[Location]],Locations[[Location]:[BU]],5,0)</f>
        <v>Distribution</v>
      </c>
      <c r="G1418" t="str">
        <f>VLOOKUP(Expenses[[#This Row],[Department]],Departments[[Department]:[Code]],2,0)</f>
        <v>SLS</v>
      </c>
      <c r="H1418" t="str">
        <f>VLOOKUP(Expenses[[#This Row],[Location]],Locations[[Location]:[BU]],3,0)</f>
        <v>G. Cairo</v>
      </c>
      <c r="I1418" t="str">
        <f>VLOOKUP(Expenses[[#This Row],[Location]],Locations[[Location]:[BU]],2,0)</f>
        <v>Cairo</v>
      </c>
    </row>
    <row r="1419" spans="1:9" x14ac:dyDescent="0.25">
      <c r="A1419" s="10">
        <v>42552</v>
      </c>
      <c r="B1419" t="s">
        <v>1086</v>
      </c>
      <c r="C1419" t="s">
        <v>1073</v>
      </c>
      <c r="D1419" t="s">
        <v>1025</v>
      </c>
      <c r="E1419" s="17">
        <v>12596</v>
      </c>
      <c r="F1419" t="str">
        <f>VLOOKUP(Expenses[[#This Row],[Location]],Locations[[Location]:[BU]],5,0)</f>
        <v>Distribution</v>
      </c>
      <c r="G1419" t="str">
        <f>VLOOKUP(Expenses[[#This Row],[Department]],Departments[[Department]:[Code]],2,0)</f>
        <v>SLS</v>
      </c>
      <c r="H1419" t="str">
        <f>VLOOKUP(Expenses[[#This Row],[Location]],Locations[[Location]:[BU]],3,0)</f>
        <v>Delta</v>
      </c>
      <c r="I1419" t="str">
        <f>VLOOKUP(Expenses[[#This Row],[Location]],Locations[[Location]:[BU]],2,0)</f>
        <v>Sharkia</v>
      </c>
    </row>
    <row r="1420" spans="1:9" x14ac:dyDescent="0.25">
      <c r="A1420" s="10">
        <v>42552</v>
      </c>
      <c r="B1420" t="s">
        <v>1086</v>
      </c>
      <c r="C1420" t="s">
        <v>1081</v>
      </c>
      <c r="D1420" t="s">
        <v>1020</v>
      </c>
      <c r="E1420" s="17">
        <v>7551</v>
      </c>
      <c r="F1420" t="str">
        <f>VLOOKUP(Expenses[[#This Row],[Location]],Locations[[Location]:[BU]],5,0)</f>
        <v>Retail 01</v>
      </c>
      <c r="G1420" t="str">
        <f>VLOOKUP(Expenses[[#This Row],[Department]],Departments[[Department]:[Code]],2,0)</f>
        <v>RTL</v>
      </c>
      <c r="H1420" t="str">
        <f>VLOOKUP(Expenses[[#This Row],[Location]],Locations[[Location]:[BU]],3,0)</f>
        <v>G. Cairo</v>
      </c>
      <c r="I1420" t="str">
        <f>VLOOKUP(Expenses[[#This Row],[Location]],Locations[[Location]:[BU]],2,0)</f>
        <v>Giza</v>
      </c>
    </row>
    <row r="1421" spans="1:9" x14ac:dyDescent="0.25">
      <c r="A1421" s="10">
        <v>42552</v>
      </c>
      <c r="B1421" t="s">
        <v>1086</v>
      </c>
      <c r="C1421" t="s">
        <v>1079</v>
      </c>
      <c r="D1421" t="s">
        <v>1020</v>
      </c>
      <c r="E1421" s="17">
        <v>7950</v>
      </c>
      <c r="F1421" t="str">
        <f>VLOOKUP(Expenses[[#This Row],[Location]],Locations[[Location]:[BU]],5,0)</f>
        <v>Retail 01</v>
      </c>
      <c r="G1421" t="str">
        <f>VLOOKUP(Expenses[[#This Row],[Department]],Departments[[Department]:[Code]],2,0)</f>
        <v>RTL</v>
      </c>
      <c r="H1421" t="str">
        <f>VLOOKUP(Expenses[[#This Row],[Location]],Locations[[Location]:[BU]],3,0)</f>
        <v>G. Cairo</v>
      </c>
      <c r="I1421" t="str">
        <f>VLOOKUP(Expenses[[#This Row],[Location]],Locations[[Location]:[BU]],2,0)</f>
        <v>Giza</v>
      </c>
    </row>
    <row r="1422" spans="1:9" x14ac:dyDescent="0.25">
      <c r="A1422" s="10">
        <v>42552</v>
      </c>
      <c r="B1422" t="s">
        <v>1086</v>
      </c>
      <c r="C1422" t="s">
        <v>1050</v>
      </c>
      <c r="D1422" t="s">
        <v>1020</v>
      </c>
      <c r="E1422" s="17">
        <v>7905</v>
      </c>
      <c r="F1422" t="str">
        <f>VLOOKUP(Expenses[[#This Row],[Location]],Locations[[Location]:[BU]],5,0)</f>
        <v>Retail 01</v>
      </c>
      <c r="G1422" t="str">
        <f>VLOOKUP(Expenses[[#This Row],[Department]],Departments[[Department]:[Code]],2,0)</f>
        <v>RTL</v>
      </c>
      <c r="H1422" t="str">
        <f>VLOOKUP(Expenses[[#This Row],[Location]],Locations[[Location]:[BU]],3,0)</f>
        <v>Alex</v>
      </c>
      <c r="I1422" t="str">
        <f>VLOOKUP(Expenses[[#This Row],[Location]],Locations[[Location]:[BU]],2,0)</f>
        <v>Alex</v>
      </c>
    </row>
    <row r="1423" spans="1:9" x14ac:dyDescent="0.25">
      <c r="A1423" s="10">
        <v>42552</v>
      </c>
      <c r="B1423" t="s">
        <v>1086</v>
      </c>
      <c r="C1423" t="s">
        <v>1053</v>
      </c>
      <c r="D1423" t="s">
        <v>1020</v>
      </c>
      <c r="E1423" s="17">
        <v>9607</v>
      </c>
      <c r="F1423" t="str">
        <f>VLOOKUP(Expenses[[#This Row],[Location]],Locations[[Location]:[BU]],5,0)</f>
        <v>Retail 01</v>
      </c>
      <c r="G1423" t="str">
        <f>VLOOKUP(Expenses[[#This Row],[Department]],Departments[[Department]:[Code]],2,0)</f>
        <v>RTL</v>
      </c>
      <c r="H1423" t="str">
        <f>VLOOKUP(Expenses[[#This Row],[Location]],Locations[[Location]:[BU]],3,0)</f>
        <v>G. Cairo</v>
      </c>
      <c r="I1423" t="str">
        <f>VLOOKUP(Expenses[[#This Row],[Location]],Locations[[Location]:[BU]],2,0)</f>
        <v>Giza</v>
      </c>
    </row>
    <row r="1424" spans="1:9" x14ac:dyDescent="0.25">
      <c r="A1424" s="10">
        <v>42552</v>
      </c>
      <c r="B1424" t="s">
        <v>1086</v>
      </c>
      <c r="C1424" t="s">
        <v>1046</v>
      </c>
      <c r="D1424" t="s">
        <v>1020</v>
      </c>
      <c r="E1424" s="17">
        <v>7995</v>
      </c>
      <c r="F1424" t="str">
        <f>VLOOKUP(Expenses[[#This Row],[Location]],Locations[[Location]:[BU]],5,0)</f>
        <v>Distribution</v>
      </c>
      <c r="G1424" t="str">
        <f>VLOOKUP(Expenses[[#This Row],[Department]],Departments[[Department]:[Code]],2,0)</f>
        <v>RTL</v>
      </c>
      <c r="H1424" t="str">
        <f>VLOOKUP(Expenses[[#This Row],[Location]],Locations[[Location]:[BU]],3,0)</f>
        <v>G. Cairo</v>
      </c>
      <c r="I1424" t="str">
        <f>VLOOKUP(Expenses[[#This Row],[Location]],Locations[[Location]:[BU]],2,0)</f>
        <v>Giza</v>
      </c>
    </row>
    <row r="1425" spans="1:9" x14ac:dyDescent="0.25">
      <c r="A1425" s="10">
        <v>42552</v>
      </c>
      <c r="B1425" t="s">
        <v>1086</v>
      </c>
      <c r="C1425" t="s">
        <v>1049</v>
      </c>
      <c r="D1425" t="s">
        <v>1020</v>
      </c>
      <c r="E1425" s="17">
        <v>11204</v>
      </c>
      <c r="F1425" t="str">
        <f>VLOOKUP(Expenses[[#This Row],[Location]],Locations[[Location]:[BU]],5,0)</f>
        <v>Retail 01</v>
      </c>
      <c r="G1425" t="str">
        <f>VLOOKUP(Expenses[[#This Row],[Department]],Departments[[Department]:[Code]],2,0)</f>
        <v>RTL</v>
      </c>
      <c r="H1425" t="str">
        <f>VLOOKUP(Expenses[[#This Row],[Location]],Locations[[Location]:[BU]],3,0)</f>
        <v>G. Cairo</v>
      </c>
      <c r="I1425" t="str">
        <f>VLOOKUP(Expenses[[#This Row],[Location]],Locations[[Location]:[BU]],2,0)</f>
        <v>Cairo</v>
      </c>
    </row>
    <row r="1426" spans="1:9" x14ac:dyDescent="0.25">
      <c r="A1426" s="10">
        <v>42552</v>
      </c>
      <c r="B1426" t="s">
        <v>1086</v>
      </c>
      <c r="C1426" t="s">
        <v>1044</v>
      </c>
      <c r="D1426" t="s">
        <v>1020</v>
      </c>
      <c r="E1426" s="17">
        <v>5534</v>
      </c>
      <c r="F1426" t="str">
        <f>VLOOKUP(Expenses[[#This Row],[Location]],Locations[[Location]:[BU]],5,0)</f>
        <v>Retail 01</v>
      </c>
      <c r="G1426" t="str">
        <f>VLOOKUP(Expenses[[#This Row],[Department]],Departments[[Department]:[Code]],2,0)</f>
        <v>RTL</v>
      </c>
      <c r="H1426" t="str">
        <f>VLOOKUP(Expenses[[#This Row],[Location]],Locations[[Location]:[BU]],3,0)</f>
        <v>G. Cairo</v>
      </c>
      <c r="I1426" t="str">
        <f>VLOOKUP(Expenses[[#This Row],[Location]],Locations[[Location]:[BU]],2,0)</f>
        <v>Cairo</v>
      </c>
    </row>
    <row r="1427" spans="1:9" x14ac:dyDescent="0.25">
      <c r="A1427" s="10">
        <v>42552</v>
      </c>
      <c r="B1427" t="s">
        <v>1086</v>
      </c>
      <c r="C1427" t="s">
        <v>1064</v>
      </c>
      <c r="D1427" t="s">
        <v>1020</v>
      </c>
      <c r="E1427" s="17">
        <v>11700</v>
      </c>
      <c r="F1427" t="str">
        <f>VLOOKUP(Expenses[[#This Row],[Location]],Locations[[Location]:[BU]],5,0)</f>
        <v>Retail 01</v>
      </c>
      <c r="G1427" t="str">
        <f>VLOOKUP(Expenses[[#This Row],[Department]],Departments[[Department]:[Code]],2,0)</f>
        <v>RTL</v>
      </c>
      <c r="H1427" t="str">
        <f>VLOOKUP(Expenses[[#This Row],[Location]],Locations[[Location]:[BU]],3,0)</f>
        <v>G. Cairo</v>
      </c>
      <c r="I1427" t="str">
        <f>VLOOKUP(Expenses[[#This Row],[Location]],Locations[[Location]:[BU]],2,0)</f>
        <v>Giza</v>
      </c>
    </row>
    <row r="1428" spans="1:9" x14ac:dyDescent="0.25">
      <c r="A1428" s="10">
        <v>42552</v>
      </c>
      <c r="B1428" t="s">
        <v>1086</v>
      </c>
      <c r="C1428" t="s">
        <v>1082</v>
      </c>
      <c r="D1428" t="s">
        <v>1020</v>
      </c>
      <c r="E1428" s="17">
        <v>5085</v>
      </c>
      <c r="F1428" t="str">
        <f>VLOOKUP(Expenses[[#This Row],[Location]],Locations[[Location]:[BU]],5,0)</f>
        <v>Retail 02</v>
      </c>
      <c r="G1428" t="str">
        <f>VLOOKUP(Expenses[[#This Row],[Department]],Departments[[Department]:[Code]],2,0)</f>
        <v>RTL</v>
      </c>
      <c r="H1428" t="str">
        <f>VLOOKUP(Expenses[[#This Row],[Location]],Locations[[Location]:[BU]],3,0)</f>
        <v>G. Cairo</v>
      </c>
      <c r="I1428" t="str">
        <f>VLOOKUP(Expenses[[#This Row],[Location]],Locations[[Location]:[BU]],2,0)</f>
        <v>Cairo</v>
      </c>
    </row>
    <row r="1429" spans="1:9" x14ac:dyDescent="0.25">
      <c r="A1429" s="10">
        <v>42552</v>
      </c>
      <c r="B1429" t="s">
        <v>1086</v>
      </c>
      <c r="C1429" t="s">
        <v>1078</v>
      </c>
      <c r="D1429" t="s">
        <v>1020</v>
      </c>
      <c r="E1429" s="17">
        <v>6075</v>
      </c>
      <c r="F1429" t="str">
        <f>VLOOKUP(Expenses[[#This Row],[Location]],Locations[[Location]:[BU]],5,0)</f>
        <v>Retail 02</v>
      </c>
      <c r="G1429" t="str">
        <f>VLOOKUP(Expenses[[#This Row],[Department]],Departments[[Department]:[Code]],2,0)</f>
        <v>RTL</v>
      </c>
      <c r="H1429" t="str">
        <f>VLOOKUP(Expenses[[#This Row],[Location]],Locations[[Location]:[BU]],3,0)</f>
        <v>G. Cairo</v>
      </c>
      <c r="I1429" t="str">
        <f>VLOOKUP(Expenses[[#This Row],[Location]],Locations[[Location]:[BU]],2,0)</f>
        <v>Cairo</v>
      </c>
    </row>
    <row r="1430" spans="1:9" x14ac:dyDescent="0.25">
      <c r="A1430" s="10">
        <v>42552</v>
      </c>
      <c r="B1430" t="s">
        <v>1086</v>
      </c>
      <c r="C1430" t="s">
        <v>1068</v>
      </c>
      <c r="D1430" t="s">
        <v>1020</v>
      </c>
      <c r="E1430" s="17">
        <v>6718</v>
      </c>
      <c r="F1430" t="str">
        <f>VLOOKUP(Expenses[[#This Row],[Location]],Locations[[Location]:[BU]],5,0)</f>
        <v>Retail 02</v>
      </c>
      <c r="G1430" t="str">
        <f>VLOOKUP(Expenses[[#This Row],[Department]],Departments[[Department]:[Code]],2,0)</f>
        <v>RTL</v>
      </c>
      <c r="H1430" t="str">
        <f>VLOOKUP(Expenses[[#This Row],[Location]],Locations[[Location]:[BU]],3,0)</f>
        <v>Delta</v>
      </c>
      <c r="I1430" t="str">
        <f>VLOOKUP(Expenses[[#This Row],[Location]],Locations[[Location]:[BU]],2,0)</f>
        <v>Gharbia</v>
      </c>
    </row>
    <row r="1431" spans="1:9" x14ac:dyDescent="0.25">
      <c r="A1431" s="10">
        <v>42552</v>
      </c>
      <c r="B1431" t="s">
        <v>1086</v>
      </c>
      <c r="C1431" t="s">
        <v>1060</v>
      </c>
      <c r="D1431" t="s">
        <v>1020</v>
      </c>
      <c r="E1431" s="17">
        <v>11079</v>
      </c>
      <c r="F1431" t="str">
        <f>VLOOKUP(Expenses[[#This Row],[Location]],Locations[[Location]:[BU]],5,0)</f>
        <v>Retail 02</v>
      </c>
      <c r="G1431" t="str">
        <f>VLOOKUP(Expenses[[#This Row],[Department]],Departments[[Department]:[Code]],2,0)</f>
        <v>RTL</v>
      </c>
      <c r="H1431" t="str">
        <f>VLOOKUP(Expenses[[#This Row],[Location]],Locations[[Location]:[BU]],3,0)</f>
        <v>Alex</v>
      </c>
      <c r="I1431" t="str">
        <f>VLOOKUP(Expenses[[#This Row],[Location]],Locations[[Location]:[BU]],2,0)</f>
        <v>Alex</v>
      </c>
    </row>
    <row r="1432" spans="1:9" x14ac:dyDescent="0.25">
      <c r="A1432" s="10">
        <v>42552</v>
      </c>
      <c r="B1432" t="s">
        <v>1086</v>
      </c>
      <c r="C1432" t="s">
        <v>1076</v>
      </c>
      <c r="D1432" t="s">
        <v>1020</v>
      </c>
      <c r="E1432" s="17">
        <v>12421</v>
      </c>
      <c r="F1432" t="str">
        <f>VLOOKUP(Expenses[[#This Row],[Location]],Locations[[Location]:[BU]],5,0)</f>
        <v>Retail 02</v>
      </c>
      <c r="G1432" t="str">
        <f>VLOOKUP(Expenses[[#This Row],[Department]],Departments[[Department]:[Code]],2,0)</f>
        <v>RTL</v>
      </c>
      <c r="H1432" t="str">
        <f>VLOOKUP(Expenses[[#This Row],[Location]],Locations[[Location]:[BU]],3,0)</f>
        <v>G. Cairo</v>
      </c>
      <c r="I1432" t="str">
        <f>VLOOKUP(Expenses[[#This Row],[Location]],Locations[[Location]:[BU]],2,0)</f>
        <v>Cairo</v>
      </c>
    </row>
    <row r="1433" spans="1:9" x14ac:dyDescent="0.25">
      <c r="A1433" s="10">
        <v>42552</v>
      </c>
      <c r="B1433" t="s">
        <v>1086</v>
      </c>
      <c r="C1433" t="s">
        <v>1067</v>
      </c>
      <c r="D1433" t="s">
        <v>1020</v>
      </c>
      <c r="E1433" s="17">
        <v>5657</v>
      </c>
      <c r="F1433" t="str">
        <f>VLOOKUP(Expenses[[#This Row],[Location]],Locations[[Location]:[BU]],5,0)</f>
        <v>Retail 02</v>
      </c>
      <c r="G1433" t="str">
        <f>VLOOKUP(Expenses[[#This Row],[Department]],Departments[[Department]:[Code]],2,0)</f>
        <v>RTL</v>
      </c>
      <c r="H1433" t="str">
        <f>VLOOKUP(Expenses[[#This Row],[Location]],Locations[[Location]:[BU]],3,0)</f>
        <v>Alex</v>
      </c>
      <c r="I1433" t="str">
        <f>VLOOKUP(Expenses[[#This Row],[Location]],Locations[[Location]:[BU]],2,0)</f>
        <v>Alex</v>
      </c>
    </row>
    <row r="1434" spans="1:9" x14ac:dyDescent="0.25">
      <c r="A1434" s="10">
        <v>42552</v>
      </c>
      <c r="B1434" t="s">
        <v>1086</v>
      </c>
      <c r="C1434" t="s">
        <v>1052</v>
      </c>
      <c r="D1434" t="s">
        <v>1020</v>
      </c>
      <c r="E1434" s="17">
        <v>10837</v>
      </c>
      <c r="F1434" t="str">
        <f>VLOOKUP(Expenses[[#This Row],[Location]],Locations[[Location]:[BU]],5,0)</f>
        <v>Distribution</v>
      </c>
      <c r="G1434" t="str">
        <f>VLOOKUP(Expenses[[#This Row],[Department]],Departments[[Department]:[Code]],2,0)</f>
        <v>RTL</v>
      </c>
      <c r="H1434" t="str">
        <f>VLOOKUP(Expenses[[#This Row],[Location]],Locations[[Location]:[BU]],3,0)</f>
        <v>Alex</v>
      </c>
      <c r="I1434" t="str">
        <f>VLOOKUP(Expenses[[#This Row],[Location]],Locations[[Location]:[BU]],2,0)</f>
        <v>Alex</v>
      </c>
    </row>
    <row r="1435" spans="1:9" x14ac:dyDescent="0.25">
      <c r="A1435" s="10">
        <v>42552</v>
      </c>
      <c r="B1435" t="s">
        <v>1086</v>
      </c>
      <c r="C1435" t="s">
        <v>1084</v>
      </c>
      <c r="D1435" t="s">
        <v>1020</v>
      </c>
      <c r="E1435" s="17">
        <v>8504</v>
      </c>
      <c r="F1435" t="str">
        <f>VLOOKUP(Expenses[[#This Row],[Location]],Locations[[Location]:[BU]],5,0)</f>
        <v>Retail 03</v>
      </c>
      <c r="G1435" t="str">
        <f>VLOOKUP(Expenses[[#This Row],[Department]],Departments[[Department]:[Code]],2,0)</f>
        <v>RTL</v>
      </c>
      <c r="H1435" t="str">
        <f>VLOOKUP(Expenses[[#This Row],[Location]],Locations[[Location]:[BU]],3,0)</f>
        <v>G. Cairo</v>
      </c>
      <c r="I1435" t="str">
        <f>VLOOKUP(Expenses[[#This Row],[Location]],Locations[[Location]:[BU]],2,0)</f>
        <v>Cairo</v>
      </c>
    </row>
    <row r="1436" spans="1:9" x14ac:dyDescent="0.25">
      <c r="A1436" s="10">
        <v>42552</v>
      </c>
      <c r="B1436" t="s">
        <v>1086</v>
      </c>
      <c r="C1436" t="s">
        <v>1075</v>
      </c>
      <c r="D1436" t="s">
        <v>1020</v>
      </c>
      <c r="E1436" s="17">
        <v>10379</v>
      </c>
      <c r="F1436" t="str">
        <f>VLOOKUP(Expenses[[#This Row],[Location]],Locations[[Location]:[BU]],5,0)</f>
        <v>Distribution</v>
      </c>
      <c r="G1436" t="str">
        <f>VLOOKUP(Expenses[[#This Row],[Department]],Departments[[Department]:[Code]],2,0)</f>
        <v>RTL</v>
      </c>
      <c r="H1436" t="str">
        <f>VLOOKUP(Expenses[[#This Row],[Location]],Locations[[Location]:[BU]],3,0)</f>
        <v>U. Egypt</v>
      </c>
      <c r="I1436" t="str">
        <f>VLOOKUP(Expenses[[#This Row],[Location]],Locations[[Location]:[BU]],2,0)</f>
        <v>Assuit</v>
      </c>
    </row>
    <row r="1437" spans="1:9" x14ac:dyDescent="0.25">
      <c r="A1437" s="10">
        <v>42552</v>
      </c>
      <c r="B1437" t="s">
        <v>1086</v>
      </c>
      <c r="C1437" t="s">
        <v>1080</v>
      </c>
      <c r="D1437" t="s">
        <v>1020</v>
      </c>
      <c r="E1437" s="17">
        <v>6663</v>
      </c>
      <c r="F1437" t="str">
        <f>VLOOKUP(Expenses[[#This Row],[Location]],Locations[[Location]:[BU]],5,0)</f>
        <v>Distribution</v>
      </c>
      <c r="G1437" t="str">
        <f>VLOOKUP(Expenses[[#This Row],[Department]],Departments[[Department]:[Code]],2,0)</f>
        <v>RTL</v>
      </c>
      <c r="H1437" t="str">
        <f>VLOOKUP(Expenses[[#This Row],[Location]],Locations[[Location]:[BU]],3,0)</f>
        <v>G. Cairo</v>
      </c>
      <c r="I1437" t="str">
        <f>VLOOKUP(Expenses[[#This Row],[Location]],Locations[[Location]:[BU]],2,0)</f>
        <v>Giza</v>
      </c>
    </row>
    <row r="1438" spans="1:9" x14ac:dyDescent="0.25">
      <c r="A1438" s="10">
        <v>42552</v>
      </c>
      <c r="B1438" t="s">
        <v>1086</v>
      </c>
      <c r="C1438" t="s">
        <v>1070</v>
      </c>
      <c r="D1438" t="s">
        <v>1020</v>
      </c>
      <c r="E1438" s="17">
        <v>8676</v>
      </c>
      <c r="F1438" t="str">
        <f>VLOOKUP(Expenses[[#This Row],[Location]],Locations[[Location]:[BU]],5,0)</f>
        <v>Retail 03</v>
      </c>
      <c r="G1438" t="str">
        <f>VLOOKUP(Expenses[[#This Row],[Department]],Departments[[Department]:[Code]],2,0)</f>
        <v>RTL</v>
      </c>
      <c r="H1438" t="str">
        <f>VLOOKUP(Expenses[[#This Row],[Location]],Locations[[Location]:[BU]],3,0)</f>
        <v>Alex</v>
      </c>
      <c r="I1438" t="str">
        <f>VLOOKUP(Expenses[[#This Row],[Location]],Locations[[Location]:[BU]],2,0)</f>
        <v>Marasa Matrouh</v>
      </c>
    </row>
    <row r="1439" spans="1:9" x14ac:dyDescent="0.25">
      <c r="A1439" s="10">
        <v>42552</v>
      </c>
      <c r="B1439" t="s">
        <v>1086</v>
      </c>
      <c r="C1439" t="s">
        <v>1047</v>
      </c>
      <c r="D1439" t="s">
        <v>1020</v>
      </c>
      <c r="E1439" s="17">
        <v>10951</v>
      </c>
      <c r="F1439" t="str">
        <f>VLOOKUP(Expenses[[#This Row],[Location]],Locations[[Location]:[BU]],5,0)</f>
        <v>Retail 03</v>
      </c>
      <c r="G1439" t="str">
        <f>VLOOKUP(Expenses[[#This Row],[Department]],Departments[[Department]:[Code]],2,0)</f>
        <v>RTL</v>
      </c>
      <c r="H1439" t="str">
        <f>VLOOKUP(Expenses[[#This Row],[Location]],Locations[[Location]:[BU]],3,0)</f>
        <v>G. Cairo</v>
      </c>
      <c r="I1439" t="str">
        <f>VLOOKUP(Expenses[[#This Row],[Location]],Locations[[Location]:[BU]],2,0)</f>
        <v>Giza</v>
      </c>
    </row>
    <row r="1440" spans="1:9" x14ac:dyDescent="0.25">
      <c r="A1440" s="10">
        <v>42552</v>
      </c>
      <c r="B1440" t="s">
        <v>1086</v>
      </c>
      <c r="C1440" t="s">
        <v>1058</v>
      </c>
      <c r="D1440" t="s">
        <v>1020</v>
      </c>
      <c r="E1440" s="17">
        <v>7995</v>
      </c>
      <c r="F1440" t="str">
        <f>VLOOKUP(Expenses[[#This Row],[Location]],Locations[[Location]:[BU]],5,0)</f>
        <v>Retail 03</v>
      </c>
      <c r="G1440" t="str">
        <f>VLOOKUP(Expenses[[#This Row],[Department]],Departments[[Department]:[Code]],2,0)</f>
        <v>RTL</v>
      </c>
      <c r="H1440" t="str">
        <f>VLOOKUP(Expenses[[#This Row],[Location]],Locations[[Location]:[BU]],3,0)</f>
        <v>G. Cairo</v>
      </c>
      <c r="I1440" t="str">
        <f>VLOOKUP(Expenses[[#This Row],[Location]],Locations[[Location]:[BU]],2,0)</f>
        <v>Cairo</v>
      </c>
    </row>
    <row r="1441" spans="1:9" x14ac:dyDescent="0.25">
      <c r="A1441" s="10">
        <v>42552</v>
      </c>
      <c r="B1441" t="s">
        <v>1086</v>
      </c>
      <c r="C1441" t="s">
        <v>1072</v>
      </c>
      <c r="D1441" t="s">
        <v>1020</v>
      </c>
      <c r="E1441" s="17">
        <v>9682</v>
      </c>
      <c r="F1441" t="str">
        <f>VLOOKUP(Expenses[[#This Row],[Location]],Locations[[Location]:[BU]],5,0)</f>
        <v>Retail 03</v>
      </c>
      <c r="G1441" t="str">
        <f>VLOOKUP(Expenses[[#This Row],[Department]],Departments[[Department]:[Code]],2,0)</f>
        <v>RTL</v>
      </c>
      <c r="H1441" t="str">
        <f>VLOOKUP(Expenses[[#This Row],[Location]],Locations[[Location]:[BU]],3,0)</f>
        <v>Alex</v>
      </c>
      <c r="I1441" t="str">
        <f>VLOOKUP(Expenses[[#This Row],[Location]],Locations[[Location]:[BU]],2,0)</f>
        <v>Alex</v>
      </c>
    </row>
    <row r="1442" spans="1:9" x14ac:dyDescent="0.25">
      <c r="A1442" s="10">
        <v>42552</v>
      </c>
      <c r="B1442" t="s">
        <v>1086</v>
      </c>
      <c r="C1442" t="s">
        <v>1071</v>
      </c>
      <c r="D1442" t="s">
        <v>1020</v>
      </c>
      <c r="E1442" s="17">
        <v>9575</v>
      </c>
      <c r="F1442" t="str">
        <f>VLOOKUP(Expenses[[#This Row],[Location]],Locations[[Location]:[BU]],5,0)</f>
        <v>Retail 03</v>
      </c>
      <c r="G1442" t="str">
        <f>VLOOKUP(Expenses[[#This Row],[Department]],Departments[[Department]:[Code]],2,0)</f>
        <v>RTL</v>
      </c>
      <c r="H1442" t="str">
        <f>VLOOKUP(Expenses[[#This Row],[Location]],Locations[[Location]:[BU]],3,0)</f>
        <v>G. Cairo</v>
      </c>
      <c r="I1442" t="str">
        <f>VLOOKUP(Expenses[[#This Row],[Location]],Locations[[Location]:[BU]],2,0)</f>
        <v>Giza</v>
      </c>
    </row>
    <row r="1443" spans="1:9" x14ac:dyDescent="0.25">
      <c r="A1443" s="10">
        <v>42552</v>
      </c>
      <c r="B1443" t="s">
        <v>1086</v>
      </c>
      <c r="C1443" t="s">
        <v>1065</v>
      </c>
      <c r="D1443" t="s">
        <v>1020</v>
      </c>
      <c r="E1443" s="17">
        <v>11279</v>
      </c>
      <c r="F1443" t="str">
        <f>VLOOKUP(Expenses[[#This Row],[Location]],Locations[[Location]:[BU]],5,0)</f>
        <v>Distribution</v>
      </c>
      <c r="G1443" t="str">
        <f>VLOOKUP(Expenses[[#This Row],[Department]],Departments[[Department]:[Code]],2,0)</f>
        <v>RTL</v>
      </c>
      <c r="H1443" t="str">
        <f>VLOOKUP(Expenses[[#This Row],[Location]],Locations[[Location]:[BU]],3,0)</f>
        <v>Delta</v>
      </c>
      <c r="I1443" t="str">
        <f>VLOOKUP(Expenses[[#This Row],[Location]],Locations[[Location]:[BU]],2,0)</f>
        <v>Gharbia</v>
      </c>
    </row>
    <row r="1444" spans="1:9" x14ac:dyDescent="0.25">
      <c r="A1444" s="10">
        <v>42552</v>
      </c>
      <c r="B1444" t="s">
        <v>1089</v>
      </c>
      <c r="C1444" t="s">
        <v>1014</v>
      </c>
      <c r="D1444" t="s">
        <v>1013</v>
      </c>
      <c r="E1444" s="17">
        <v>1250</v>
      </c>
      <c r="F1444" t="str">
        <f>VLOOKUP(Expenses[[#This Row],[Location]],Locations[[Location]:[BU]],5,0)</f>
        <v>HQ</v>
      </c>
      <c r="G1444" t="str">
        <f>VLOOKUP(Expenses[[#This Row],[Department]],Departments[[Department]:[Code]],2,0)</f>
        <v>FIN</v>
      </c>
      <c r="H1444" t="str">
        <f>VLOOKUP(Expenses[[#This Row],[Location]],Locations[[Location]:[BU]],3,0)</f>
        <v>G. Cairo</v>
      </c>
      <c r="I1444" t="str">
        <f>VLOOKUP(Expenses[[#This Row],[Location]],Locations[[Location]:[BU]],2,0)</f>
        <v>Cairo</v>
      </c>
    </row>
    <row r="1445" spans="1:9" x14ac:dyDescent="0.25">
      <c r="A1445" s="10">
        <v>42552</v>
      </c>
      <c r="B1445" t="s">
        <v>1089</v>
      </c>
      <c r="C1445" t="s">
        <v>1083</v>
      </c>
      <c r="D1445" t="s">
        <v>1025</v>
      </c>
      <c r="E1445" s="17">
        <v>1250</v>
      </c>
      <c r="F1445" t="str">
        <f>VLOOKUP(Expenses[[#This Row],[Location]],Locations[[Location]:[BU]],5,0)</f>
        <v>Distribution</v>
      </c>
      <c r="G1445" t="str">
        <f>VLOOKUP(Expenses[[#This Row],[Department]],Departments[[Department]:[Code]],2,0)</f>
        <v>SLS</v>
      </c>
      <c r="H1445" t="str">
        <f>VLOOKUP(Expenses[[#This Row],[Location]],Locations[[Location]:[BU]],3,0)</f>
        <v>G. Cairo</v>
      </c>
      <c r="I1445" t="str">
        <f>VLOOKUP(Expenses[[#This Row],[Location]],Locations[[Location]:[BU]],2,0)</f>
        <v>Cairo</v>
      </c>
    </row>
    <row r="1446" spans="1:9" x14ac:dyDescent="0.25">
      <c r="A1446" s="10">
        <v>42552</v>
      </c>
      <c r="B1446" t="s">
        <v>1089</v>
      </c>
      <c r="C1446" t="s">
        <v>1077</v>
      </c>
      <c r="D1446" t="s">
        <v>1025</v>
      </c>
      <c r="E1446" s="17">
        <v>1250</v>
      </c>
      <c r="F1446" t="str">
        <f>VLOOKUP(Expenses[[#This Row],[Location]],Locations[[Location]:[BU]],5,0)</f>
        <v>Distribution</v>
      </c>
      <c r="G1446" t="str">
        <f>VLOOKUP(Expenses[[#This Row],[Department]],Departments[[Department]:[Code]],2,0)</f>
        <v>SLS</v>
      </c>
      <c r="H1446" t="str">
        <f>VLOOKUP(Expenses[[#This Row],[Location]],Locations[[Location]:[BU]],3,0)</f>
        <v>G. Cairo</v>
      </c>
      <c r="I1446" t="str">
        <f>VLOOKUP(Expenses[[#This Row],[Location]],Locations[[Location]:[BU]],2,0)</f>
        <v>Giza</v>
      </c>
    </row>
    <row r="1447" spans="1:9" x14ac:dyDescent="0.25">
      <c r="A1447" s="10">
        <v>42552</v>
      </c>
      <c r="B1447" t="s">
        <v>1089</v>
      </c>
      <c r="C1447" t="s">
        <v>1069</v>
      </c>
      <c r="D1447" t="s">
        <v>1025</v>
      </c>
      <c r="E1447" s="17">
        <v>1250</v>
      </c>
      <c r="F1447" t="str">
        <f>VLOOKUP(Expenses[[#This Row],[Location]],Locations[[Location]:[BU]],5,0)</f>
        <v>Distribution</v>
      </c>
      <c r="G1447" t="str">
        <f>VLOOKUP(Expenses[[#This Row],[Department]],Departments[[Department]:[Code]],2,0)</f>
        <v>SLS</v>
      </c>
      <c r="H1447" t="str">
        <f>VLOOKUP(Expenses[[#This Row],[Location]],Locations[[Location]:[BU]],3,0)</f>
        <v>U. Egypt</v>
      </c>
      <c r="I1447" t="str">
        <f>VLOOKUP(Expenses[[#This Row],[Location]],Locations[[Location]:[BU]],2,0)</f>
        <v>Luxor</v>
      </c>
    </row>
    <row r="1448" spans="1:9" x14ac:dyDescent="0.25">
      <c r="A1448" s="10">
        <v>42552</v>
      </c>
      <c r="B1448" t="s">
        <v>1089</v>
      </c>
      <c r="C1448" t="s">
        <v>1054</v>
      </c>
      <c r="D1448" t="s">
        <v>1025</v>
      </c>
      <c r="E1448" s="17">
        <v>1250</v>
      </c>
      <c r="F1448" t="str">
        <f>VLOOKUP(Expenses[[#This Row],[Location]],Locations[[Location]:[BU]],5,0)</f>
        <v>Distribution</v>
      </c>
      <c r="G1448" t="str">
        <f>VLOOKUP(Expenses[[#This Row],[Department]],Departments[[Department]:[Code]],2,0)</f>
        <v>SLS</v>
      </c>
      <c r="H1448" t="str">
        <f>VLOOKUP(Expenses[[#This Row],[Location]],Locations[[Location]:[BU]],3,0)</f>
        <v>Delta</v>
      </c>
      <c r="I1448" t="str">
        <f>VLOOKUP(Expenses[[#This Row],[Location]],Locations[[Location]:[BU]],2,0)</f>
        <v>Dakahlia</v>
      </c>
    </row>
    <row r="1449" spans="1:9" x14ac:dyDescent="0.25">
      <c r="A1449" s="10">
        <v>42552</v>
      </c>
      <c r="B1449" t="s">
        <v>1089</v>
      </c>
      <c r="C1449" t="s">
        <v>1062</v>
      </c>
      <c r="D1449" t="s">
        <v>1025</v>
      </c>
      <c r="E1449" s="17">
        <v>1250</v>
      </c>
      <c r="F1449" t="str">
        <f>VLOOKUP(Expenses[[#This Row],[Location]],Locations[[Location]:[BU]],5,0)</f>
        <v>Distribution</v>
      </c>
      <c r="G1449" t="str">
        <f>VLOOKUP(Expenses[[#This Row],[Department]],Departments[[Department]:[Code]],2,0)</f>
        <v>SLS</v>
      </c>
      <c r="H1449" t="str">
        <f>VLOOKUP(Expenses[[#This Row],[Location]],Locations[[Location]:[BU]],3,0)</f>
        <v>U. Egypt</v>
      </c>
      <c r="I1449" t="str">
        <f>VLOOKUP(Expenses[[#This Row],[Location]],Locations[[Location]:[BU]],2,0)</f>
        <v>Menia</v>
      </c>
    </row>
    <row r="1450" spans="1:9" x14ac:dyDescent="0.25">
      <c r="A1450" s="10">
        <v>42552</v>
      </c>
      <c r="B1450" t="s">
        <v>1089</v>
      </c>
      <c r="C1450" t="s">
        <v>1059</v>
      </c>
      <c r="D1450" t="s">
        <v>1025</v>
      </c>
      <c r="E1450" s="17">
        <v>1250</v>
      </c>
      <c r="F1450" t="str">
        <f>VLOOKUP(Expenses[[#This Row],[Location]],Locations[[Location]:[BU]],5,0)</f>
        <v>Distribution</v>
      </c>
      <c r="G1450" t="str">
        <f>VLOOKUP(Expenses[[#This Row],[Department]],Departments[[Department]:[Code]],2,0)</f>
        <v>SLS</v>
      </c>
      <c r="H1450" t="str">
        <f>VLOOKUP(Expenses[[#This Row],[Location]],Locations[[Location]:[BU]],3,0)</f>
        <v>G. Cairo</v>
      </c>
      <c r="I1450" t="str">
        <f>VLOOKUP(Expenses[[#This Row],[Location]],Locations[[Location]:[BU]],2,0)</f>
        <v>Cairo</v>
      </c>
    </row>
    <row r="1451" spans="1:9" x14ac:dyDescent="0.25">
      <c r="A1451" s="10">
        <v>42552</v>
      </c>
      <c r="B1451" t="s">
        <v>1089</v>
      </c>
      <c r="C1451" t="s">
        <v>1073</v>
      </c>
      <c r="D1451" t="s">
        <v>1025</v>
      </c>
      <c r="E1451" s="17">
        <v>1250</v>
      </c>
      <c r="F1451" t="str">
        <f>VLOOKUP(Expenses[[#This Row],[Location]],Locations[[Location]:[BU]],5,0)</f>
        <v>Distribution</v>
      </c>
      <c r="G1451" t="str">
        <f>VLOOKUP(Expenses[[#This Row],[Department]],Departments[[Department]:[Code]],2,0)</f>
        <v>SLS</v>
      </c>
      <c r="H1451" t="str">
        <f>VLOOKUP(Expenses[[#This Row],[Location]],Locations[[Location]:[BU]],3,0)</f>
        <v>Delta</v>
      </c>
      <c r="I1451" t="str">
        <f>VLOOKUP(Expenses[[#This Row],[Location]],Locations[[Location]:[BU]],2,0)</f>
        <v>Sharkia</v>
      </c>
    </row>
    <row r="1452" spans="1:9" x14ac:dyDescent="0.25">
      <c r="A1452" s="10">
        <v>42552</v>
      </c>
      <c r="B1452" t="s">
        <v>1089</v>
      </c>
      <c r="C1452" t="s">
        <v>1081</v>
      </c>
      <c r="D1452" t="s">
        <v>1020</v>
      </c>
      <c r="E1452" s="17">
        <v>1250</v>
      </c>
      <c r="F1452" t="str">
        <f>VLOOKUP(Expenses[[#This Row],[Location]],Locations[[Location]:[BU]],5,0)</f>
        <v>Retail 01</v>
      </c>
      <c r="G1452" t="str">
        <f>VLOOKUP(Expenses[[#This Row],[Department]],Departments[[Department]:[Code]],2,0)</f>
        <v>RTL</v>
      </c>
      <c r="H1452" t="str">
        <f>VLOOKUP(Expenses[[#This Row],[Location]],Locations[[Location]:[BU]],3,0)</f>
        <v>G. Cairo</v>
      </c>
      <c r="I1452" t="str">
        <f>VLOOKUP(Expenses[[#This Row],[Location]],Locations[[Location]:[BU]],2,0)</f>
        <v>Giza</v>
      </c>
    </row>
    <row r="1453" spans="1:9" x14ac:dyDescent="0.25">
      <c r="A1453" s="10">
        <v>42552</v>
      </c>
      <c r="B1453" t="s">
        <v>1089</v>
      </c>
      <c r="C1453" t="s">
        <v>1079</v>
      </c>
      <c r="D1453" t="s">
        <v>1020</v>
      </c>
      <c r="E1453" s="17">
        <v>1250</v>
      </c>
      <c r="F1453" t="str">
        <f>VLOOKUP(Expenses[[#This Row],[Location]],Locations[[Location]:[BU]],5,0)</f>
        <v>Retail 01</v>
      </c>
      <c r="G1453" t="str">
        <f>VLOOKUP(Expenses[[#This Row],[Department]],Departments[[Department]:[Code]],2,0)</f>
        <v>RTL</v>
      </c>
      <c r="H1453" t="str">
        <f>VLOOKUP(Expenses[[#This Row],[Location]],Locations[[Location]:[BU]],3,0)</f>
        <v>G. Cairo</v>
      </c>
      <c r="I1453" t="str">
        <f>VLOOKUP(Expenses[[#This Row],[Location]],Locations[[Location]:[BU]],2,0)</f>
        <v>Giza</v>
      </c>
    </row>
    <row r="1454" spans="1:9" x14ac:dyDescent="0.25">
      <c r="A1454" s="10">
        <v>42552</v>
      </c>
      <c r="B1454" t="s">
        <v>1089</v>
      </c>
      <c r="C1454" t="s">
        <v>1050</v>
      </c>
      <c r="D1454" t="s">
        <v>1020</v>
      </c>
      <c r="E1454" s="17">
        <v>1250</v>
      </c>
      <c r="F1454" t="str">
        <f>VLOOKUP(Expenses[[#This Row],[Location]],Locations[[Location]:[BU]],5,0)</f>
        <v>Retail 01</v>
      </c>
      <c r="G1454" t="str">
        <f>VLOOKUP(Expenses[[#This Row],[Department]],Departments[[Department]:[Code]],2,0)</f>
        <v>RTL</v>
      </c>
      <c r="H1454" t="str">
        <f>VLOOKUP(Expenses[[#This Row],[Location]],Locations[[Location]:[BU]],3,0)</f>
        <v>Alex</v>
      </c>
      <c r="I1454" t="str">
        <f>VLOOKUP(Expenses[[#This Row],[Location]],Locations[[Location]:[BU]],2,0)</f>
        <v>Alex</v>
      </c>
    </row>
    <row r="1455" spans="1:9" x14ac:dyDescent="0.25">
      <c r="A1455" s="10">
        <v>42552</v>
      </c>
      <c r="B1455" t="s">
        <v>1089</v>
      </c>
      <c r="C1455" t="s">
        <v>1053</v>
      </c>
      <c r="D1455" t="s">
        <v>1020</v>
      </c>
      <c r="E1455" s="17">
        <v>1250</v>
      </c>
      <c r="F1455" t="str">
        <f>VLOOKUP(Expenses[[#This Row],[Location]],Locations[[Location]:[BU]],5,0)</f>
        <v>Retail 01</v>
      </c>
      <c r="G1455" t="str">
        <f>VLOOKUP(Expenses[[#This Row],[Department]],Departments[[Department]:[Code]],2,0)</f>
        <v>RTL</v>
      </c>
      <c r="H1455" t="str">
        <f>VLOOKUP(Expenses[[#This Row],[Location]],Locations[[Location]:[BU]],3,0)</f>
        <v>G. Cairo</v>
      </c>
      <c r="I1455" t="str">
        <f>VLOOKUP(Expenses[[#This Row],[Location]],Locations[[Location]:[BU]],2,0)</f>
        <v>Giza</v>
      </c>
    </row>
    <row r="1456" spans="1:9" x14ac:dyDescent="0.25">
      <c r="A1456" s="10">
        <v>42552</v>
      </c>
      <c r="B1456" t="s">
        <v>1089</v>
      </c>
      <c r="C1456" t="s">
        <v>1046</v>
      </c>
      <c r="D1456" t="s">
        <v>1020</v>
      </c>
      <c r="E1456" s="17">
        <v>1250</v>
      </c>
      <c r="F1456" t="str">
        <f>VLOOKUP(Expenses[[#This Row],[Location]],Locations[[Location]:[BU]],5,0)</f>
        <v>Distribution</v>
      </c>
      <c r="G1456" t="str">
        <f>VLOOKUP(Expenses[[#This Row],[Department]],Departments[[Department]:[Code]],2,0)</f>
        <v>RTL</v>
      </c>
      <c r="H1456" t="str">
        <f>VLOOKUP(Expenses[[#This Row],[Location]],Locations[[Location]:[BU]],3,0)</f>
        <v>G. Cairo</v>
      </c>
      <c r="I1456" t="str">
        <f>VLOOKUP(Expenses[[#This Row],[Location]],Locations[[Location]:[BU]],2,0)</f>
        <v>Giza</v>
      </c>
    </row>
    <row r="1457" spans="1:9" x14ac:dyDescent="0.25">
      <c r="A1457" s="10">
        <v>42552</v>
      </c>
      <c r="B1457" t="s">
        <v>1089</v>
      </c>
      <c r="C1457" t="s">
        <v>1049</v>
      </c>
      <c r="D1457" t="s">
        <v>1020</v>
      </c>
      <c r="E1457" s="17">
        <v>1250</v>
      </c>
      <c r="F1457" t="str">
        <f>VLOOKUP(Expenses[[#This Row],[Location]],Locations[[Location]:[BU]],5,0)</f>
        <v>Retail 01</v>
      </c>
      <c r="G1457" t="str">
        <f>VLOOKUP(Expenses[[#This Row],[Department]],Departments[[Department]:[Code]],2,0)</f>
        <v>RTL</v>
      </c>
      <c r="H1457" t="str">
        <f>VLOOKUP(Expenses[[#This Row],[Location]],Locations[[Location]:[BU]],3,0)</f>
        <v>G. Cairo</v>
      </c>
      <c r="I1457" t="str">
        <f>VLOOKUP(Expenses[[#This Row],[Location]],Locations[[Location]:[BU]],2,0)</f>
        <v>Cairo</v>
      </c>
    </row>
    <row r="1458" spans="1:9" x14ac:dyDescent="0.25">
      <c r="A1458" s="10">
        <v>42552</v>
      </c>
      <c r="B1458" t="s">
        <v>1089</v>
      </c>
      <c r="C1458" t="s">
        <v>1044</v>
      </c>
      <c r="D1458" t="s">
        <v>1020</v>
      </c>
      <c r="E1458" s="17">
        <v>1250</v>
      </c>
      <c r="F1458" t="str">
        <f>VLOOKUP(Expenses[[#This Row],[Location]],Locations[[Location]:[BU]],5,0)</f>
        <v>Retail 01</v>
      </c>
      <c r="G1458" t="str">
        <f>VLOOKUP(Expenses[[#This Row],[Department]],Departments[[Department]:[Code]],2,0)</f>
        <v>RTL</v>
      </c>
      <c r="H1458" t="str">
        <f>VLOOKUP(Expenses[[#This Row],[Location]],Locations[[Location]:[BU]],3,0)</f>
        <v>G. Cairo</v>
      </c>
      <c r="I1458" t="str">
        <f>VLOOKUP(Expenses[[#This Row],[Location]],Locations[[Location]:[BU]],2,0)</f>
        <v>Cairo</v>
      </c>
    </row>
    <row r="1459" spans="1:9" x14ac:dyDescent="0.25">
      <c r="A1459" s="10">
        <v>42552</v>
      </c>
      <c r="B1459" t="s">
        <v>1089</v>
      </c>
      <c r="C1459" t="s">
        <v>1064</v>
      </c>
      <c r="D1459" t="s">
        <v>1020</v>
      </c>
      <c r="E1459" s="17">
        <v>1250</v>
      </c>
      <c r="F1459" t="str">
        <f>VLOOKUP(Expenses[[#This Row],[Location]],Locations[[Location]:[BU]],5,0)</f>
        <v>Retail 01</v>
      </c>
      <c r="G1459" t="str">
        <f>VLOOKUP(Expenses[[#This Row],[Department]],Departments[[Department]:[Code]],2,0)</f>
        <v>RTL</v>
      </c>
      <c r="H1459" t="str">
        <f>VLOOKUP(Expenses[[#This Row],[Location]],Locations[[Location]:[BU]],3,0)</f>
        <v>G. Cairo</v>
      </c>
      <c r="I1459" t="str">
        <f>VLOOKUP(Expenses[[#This Row],[Location]],Locations[[Location]:[BU]],2,0)</f>
        <v>Giza</v>
      </c>
    </row>
    <row r="1460" spans="1:9" x14ac:dyDescent="0.25">
      <c r="A1460" s="10">
        <v>42552</v>
      </c>
      <c r="B1460" t="s">
        <v>1089</v>
      </c>
      <c r="C1460" t="s">
        <v>1082</v>
      </c>
      <c r="D1460" t="s">
        <v>1020</v>
      </c>
      <c r="E1460" s="17">
        <v>1250</v>
      </c>
      <c r="F1460" t="str">
        <f>VLOOKUP(Expenses[[#This Row],[Location]],Locations[[Location]:[BU]],5,0)</f>
        <v>Retail 02</v>
      </c>
      <c r="G1460" t="str">
        <f>VLOOKUP(Expenses[[#This Row],[Department]],Departments[[Department]:[Code]],2,0)</f>
        <v>RTL</v>
      </c>
      <c r="H1460" t="str">
        <f>VLOOKUP(Expenses[[#This Row],[Location]],Locations[[Location]:[BU]],3,0)</f>
        <v>G. Cairo</v>
      </c>
      <c r="I1460" t="str">
        <f>VLOOKUP(Expenses[[#This Row],[Location]],Locations[[Location]:[BU]],2,0)</f>
        <v>Cairo</v>
      </c>
    </row>
    <row r="1461" spans="1:9" x14ac:dyDescent="0.25">
      <c r="A1461" s="10">
        <v>42552</v>
      </c>
      <c r="B1461" t="s">
        <v>1089</v>
      </c>
      <c r="C1461" t="s">
        <v>1078</v>
      </c>
      <c r="D1461" t="s">
        <v>1020</v>
      </c>
      <c r="E1461" s="17">
        <v>1250</v>
      </c>
      <c r="F1461" t="str">
        <f>VLOOKUP(Expenses[[#This Row],[Location]],Locations[[Location]:[BU]],5,0)</f>
        <v>Retail 02</v>
      </c>
      <c r="G1461" t="str">
        <f>VLOOKUP(Expenses[[#This Row],[Department]],Departments[[Department]:[Code]],2,0)</f>
        <v>RTL</v>
      </c>
      <c r="H1461" t="str">
        <f>VLOOKUP(Expenses[[#This Row],[Location]],Locations[[Location]:[BU]],3,0)</f>
        <v>G. Cairo</v>
      </c>
      <c r="I1461" t="str">
        <f>VLOOKUP(Expenses[[#This Row],[Location]],Locations[[Location]:[BU]],2,0)</f>
        <v>Cairo</v>
      </c>
    </row>
    <row r="1462" spans="1:9" x14ac:dyDescent="0.25">
      <c r="A1462" s="10">
        <v>42552</v>
      </c>
      <c r="B1462" t="s">
        <v>1089</v>
      </c>
      <c r="C1462" t="s">
        <v>1068</v>
      </c>
      <c r="D1462" t="s">
        <v>1020</v>
      </c>
      <c r="E1462" s="17">
        <v>1250</v>
      </c>
      <c r="F1462" t="str">
        <f>VLOOKUP(Expenses[[#This Row],[Location]],Locations[[Location]:[BU]],5,0)</f>
        <v>Retail 02</v>
      </c>
      <c r="G1462" t="str">
        <f>VLOOKUP(Expenses[[#This Row],[Department]],Departments[[Department]:[Code]],2,0)</f>
        <v>RTL</v>
      </c>
      <c r="H1462" t="str">
        <f>VLOOKUP(Expenses[[#This Row],[Location]],Locations[[Location]:[BU]],3,0)</f>
        <v>Delta</v>
      </c>
      <c r="I1462" t="str">
        <f>VLOOKUP(Expenses[[#This Row],[Location]],Locations[[Location]:[BU]],2,0)</f>
        <v>Gharbia</v>
      </c>
    </row>
    <row r="1463" spans="1:9" x14ac:dyDescent="0.25">
      <c r="A1463" s="10">
        <v>42552</v>
      </c>
      <c r="B1463" t="s">
        <v>1089</v>
      </c>
      <c r="C1463" t="s">
        <v>1060</v>
      </c>
      <c r="D1463" t="s">
        <v>1020</v>
      </c>
      <c r="E1463" s="17">
        <v>1250</v>
      </c>
      <c r="F1463" t="str">
        <f>VLOOKUP(Expenses[[#This Row],[Location]],Locations[[Location]:[BU]],5,0)</f>
        <v>Retail 02</v>
      </c>
      <c r="G1463" t="str">
        <f>VLOOKUP(Expenses[[#This Row],[Department]],Departments[[Department]:[Code]],2,0)</f>
        <v>RTL</v>
      </c>
      <c r="H1463" t="str">
        <f>VLOOKUP(Expenses[[#This Row],[Location]],Locations[[Location]:[BU]],3,0)</f>
        <v>Alex</v>
      </c>
      <c r="I1463" t="str">
        <f>VLOOKUP(Expenses[[#This Row],[Location]],Locations[[Location]:[BU]],2,0)</f>
        <v>Alex</v>
      </c>
    </row>
    <row r="1464" spans="1:9" x14ac:dyDescent="0.25">
      <c r="A1464" s="10">
        <v>42552</v>
      </c>
      <c r="B1464" t="s">
        <v>1089</v>
      </c>
      <c r="C1464" t="s">
        <v>1076</v>
      </c>
      <c r="D1464" t="s">
        <v>1020</v>
      </c>
      <c r="E1464" s="17">
        <v>1250</v>
      </c>
      <c r="F1464" t="str">
        <f>VLOOKUP(Expenses[[#This Row],[Location]],Locations[[Location]:[BU]],5,0)</f>
        <v>Retail 02</v>
      </c>
      <c r="G1464" t="str">
        <f>VLOOKUP(Expenses[[#This Row],[Department]],Departments[[Department]:[Code]],2,0)</f>
        <v>RTL</v>
      </c>
      <c r="H1464" t="str">
        <f>VLOOKUP(Expenses[[#This Row],[Location]],Locations[[Location]:[BU]],3,0)</f>
        <v>G. Cairo</v>
      </c>
      <c r="I1464" t="str">
        <f>VLOOKUP(Expenses[[#This Row],[Location]],Locations[[Location]:[BU]],2,0)</f>
        <v>Cairo</v>
      </c>
    </row>
    <row r="1465" spans="1:9" x14ac:dyDescent="0.25">
      <c r="A1465" s="10">
        <v>42552</v>
      </c>
      <c r="B1465" t="s">
        <v>1089</v>
      </c>
      <c r="C1465" t="s">
        <v>1067</v>
      </c>
      <c r="D1465" t="s">
        <v>1020</v>
      </c>
      <c r="E1465" s="17">
        <v>1250</v>
      </c>
      <c r="F1465" t="str">
        <f>VLOOKUP(Expenses[[#This Row],[Location]],Locations[[Location]:[BU]],5,0)</f>
        <v>Retail 02</v>
      </c>
      <c r="G1465" t="str">
        <f>VLOOKUP(Expenses[[#This Row],[Department]],Departments[[Department]:[Code]],2,0)</f>
        <v>RTL</v>
      </c>
      <c r="H1465" t="str">
        <f>VLOOKUP(Expenses[[#This Row],[Location]],Locations[[Location]:[BU]],3,0)</f>
        <v>Alex</v>
      </c>
      <c r="I1465" t="str">
        <f>VLOOKUP(Expenses[[#This Row],[Location]],Locations[[Location]:[BU]],2,0)</f>
        <v>Alex</v>
      </c>
    </row>
    <row r="1466" spans="1:9" x14ac:dyDescent="0.25">
      <c r="A1466" s="10">
        <v>42552</v>
      </c>
      <c r="B1466" t="s">
        <v>1089</v>
      </c>
      <c r="C1466" t="s">
        <v>1052</v>
      </c>
      <c r="D1466" t="s">
        <v>1020</v>
      </c>
      <c r="E1466" s="17">
        <v>1250</v>
      </c>
      <c r="F1466" t="str">
        <f>VLOOKUP(Expenses[[#This Row],[Location]],Locations[[Location]:[BU]],5,0)</f>
        <v>Distribution</v>
      </c>
      <c r="G1466" t="str">
        <f>VLOOKUP(Expenses[[#This Row],[Department]],Departments[[Department]:[Code]],2,0)</f>
        <v>RTL</v>
      </c>
      <c r="H1466" t="str">
        <f>VLOOKUP(Expenses[[#This Row],[Location]],Locations[[Location]:[BU]],3,0)</f>
        <v>Alex</v>
      </c>
      <c r="I1466" t="str">
        <f>VLOOKUP(Expenses[[#This Row],[Location]],Locations[[Location]:[BU]],2,0)</f>
        <v>Alex</v>
      </c>
    </row>
    <row r="1467" spans="1:9" x14ac:dyDescent="0.25">
      <c r="A1467" s="10">
        <v>42552</v>
      </c>
      <c r="B1467" t="s">
        <v>1089</v>
      </c>
      <c r="C1467" t="s">
        <v>1084</v>
      </c>
      <c r="D1467" t="s">
        <v>1020</v>
      </c>
      <c r="E1467" s="17">
        <v>1250</v>
      </c>
      <c r="F1467" t="str">
        <f>VLOOKUP(Expenses[[#This Row],[Location]],Locations[[Location]:[BU]],5,0)</f>
        <v>Retail 03</v>
      </c>
      <c r="G1467" t="str">
        <f>VLOOKUP(Expenses[[#This Row],[Department]],Departments[[Department]:[Code]],2,0)</f>
        <v>RTL</v>
      </c>
      <c r="H1467" t="str">
        <f>VLOOKUP(Expenses[[#This Row],[Location]],Locations[[Location]:[BU]],3,0)</f>
        <v>G. Cairo</v>
      </c>
      <c r="I1467" t="str">
        <f>VLOOKUP(Expenses[[#This Row],[Location]],Locations[[Location]:[BU]],2,0)</f>
        <v>Cairo</v>
      </c>
    </row>
    <row r="1468" spans="1:9" x14ac:dyDescent="0.25">
      <c r="A1468" s="10">
        <v>42552</v>
      </c>
      <c r="B1468" t="s">
        <v>1089</v>
      </c>
      <c r="C1468" t="s">
        <v>1075</v>
      </c>
      <c r="D1468" t="s">
        <v>1020</v>
      </c>
      <c r="E1468" s="17">
        <v>1250</v>
      </c>
      <c r="F1468" t="str">
        <f>VLOOKUP(Expenses[[#This Row],[Location]],Locations[[Location]:[BU]],5,0)</f>
        <v>Distribution</v>
      </c>
      <c r="G1468" t="str">
        <f>VLOOKUP(Expenses[[#This Row],[Department]],Departments[[Department]:[Code]],2,0)</f>
        <v>RTL</v>
      </c>
      <c r="H1468" t="str">
        <f>VLOOKUP(Expenses[[#This Row],[Location]],Locations[[Location]:[BU]],3,0)</f>
        <v>U. Egypt</v>
      </c>
      <c r="I1468" t="str">
        <f>VLOOKUP(Expenses[[#This Row],[Location]],Locations[[Location]:[BU]],2,0)</f>
        <v>Assuit</v>
      </c>
    </row>
    <row r="1469" spans="1:9" x14ac:dyDescent="0.25">
      <c r="A1469" s="10">
        <v>42552</v>
      </c>
      <c r="B1469" t="s">
        <v>1089</v>
      </c>
      <c r="C1469" t="s">
        <v>1080</v>
      </c>
      <c r="D1469" t="s">
        <v>1020</v>
      </c>
      <c r="E1469" s="17">
        <v>1250</v>
      </c>
      <c r="F1469" t="str">
        <f>VLOOKUP(Expenses[[#This Row],[Location]],Locations[[Location]:[BU]],5,0)</f>
        <v>Distribution</v>
      </c>
      <c r="G1469" t="str">
        <f>VLOOKUP(Expenses[[#This Row],[Department]],Departments[[Department]:[Code]],2,0)</f>
        <v>RTL</v>
      </c>
      <c r="H1469" t="str">
        <f>VLOOKUP(Expenses[[#This Row],[Location]],Locations[[Location]:[BU]],3,0)</f>
        <v>G. Cairo</v>
      </c>
      <c r="I1469" t="str">
        <f>VLOOKUP(Expenses[[#This Row],[Location]],Locations[[Location]:[BU]],2,0)</f>
        <v>Giza</v>
      </c>
    </row>
    <row r="1470" spans="1:9" x14ac:dyDescent="0.25">
      <c r="A1470" s="10">
        <v>42552</v>
      </c>
      <c r="B1470" t="s">
        <v>1089</v>
      </c>
      <c r="C1470" t="s">
        <v>1070</v>
      </c>
      <c r="D1470" t="s">
        <v>1020</v>
      </c>
      <c r="E1470" s="17">
        <v>1250</v>
      </c>
      <c r="F1470" t="str">
        <f>VLOOKUP(Expenses[[#This Row],[Location]],Locations[[Location]:[BU]],5,0)</f>
        <v>Retail 03</v>
      </c>
      <c r="G1470" t="str">
        <f>VLOOKUP(Expenses[[#This Row],[Department]],Departments[[Department]:[Code]],2,0)</f>
        <v>RTL</v>
      </c>
      <c r="H1470" t="str">
        <f>VLOOKUP(Expenses[[#This Row],[Location]],Locations[[Location]:[BU]],3,0)</f>
        <v>Alex</v>
      </c>
      <c r="I1470" t="str">
        <f>VLOOKUP(Expenses[[#This Row],[Location]],Locations[[Location]:[BU]],2,0)</f>
        <v>Marasa Matrouh</v>
      </c>
    </row>
    <row r="1471" spans="1:9" x14ac:dyDescent="0.25">
      <c r="A1471" s="10">
        <v>42552</v>
      </c>
      <c r="B1471" t="s">
        <v>1089</v>
      </c>
      <c r="C1471" t="s">
        <v>1047</v>
      </c>
      <c r="D1471" t="s">
        <v>1020</v>
      </c>
      <c r="E1471" s="17">
        <v>1250</v>
      </c>
      <c r="F1471" t="str">
        <f>VLOOKUP(Expenses[[#This Row],[Location]],Locations[[Location]:[BU]],5,0)</f>
        <v>Retail 03</v>
      </c>
      <c r="G1471" t="str">
        <f>VLOOKUP(Expenses[[#This Row],[Department]],Departments[[Department]:[Code]],2,0)</f>
        <v>RTL</v>
      </c>
      <c r="H1471" t="str">
        <f>VLOOKUP(Expenses[[#This Row],[Location]],Locations[[Location]:[BU]],3,0)</f>
        <v>G. Cairo</v>
      </c>
      <c r="I1471" t="str">
        <f>VLOOKUP(Expenses[[#This Row],[Location]],Locations[[Location]:[BU]],2,0)</f>
        <v>Giza</v>
      </c>
    </row>
    <row r="1472" spans="1:9" x14ac:dyDescent="0.25">
      <c r="A1472" s="10">
        <v>42552</v>
      </c>
      <c r="B1472" t="s">
        <v>1089</v>
      </c>
      <c r="C1472" t="s">
        <v>1058</v>
      </c>
      <c r="D1472" t="s">
        <v>1020</v>
      </c>
      <c r="E1472" s="17">
        <v>1250</v>
      </c>
      <c r="F1472" t="str">
        <f>VLOOKUP(Expenses[[#This Row],[Location]],Locations[[Location]:[BU]],5,0)</f>
        <v>Retail 03</v>
      </c>
      <c r="G1472" t="str">
        <f>VLOOKUP(Expenses[[#This Row],[Department]],Departments[[Department]:[Code]],2,0)</f>
        <v>RTL</v>
      </c>
      <c r="H1472" t="str">
        <f>VLOOKUP(Expenses[[#This Row],[Location]],Locations[[Location]:[BU]],3,0)</f>
        <v>G. Cairo</v>
      </c>
      <c r="I1472" t="str">
        <f>VLOOKUP(Expenses[[#This Row],[Location]],Locations[[Location]:[BU]],2,0)</f>
        <v>Cairo</v>
      </c>
    </row>
    <row r="1473" spans="1:9" x14ac:dyDescent="0.25">
      <c r="A1473" s="10">
        <v>42552</v>
      </c>
      <c r="B1473" t="s">
        <v>1089</v>
      </c>
      <c r="C1473" t="s">
        <v>1072</v>
      </c>
      <c r="D1473" t="s">
        <v>1020</v>
      </c>
      <c r="E1473" s="17">
        <v>1250</v>
      </c>
      <c r="F1473" t="str">
        <f>VLOOKUP(Expenses[[#This Row],[Location]],Locations[[Location]:[BU]],5,0)</f>
        <v>Retail 03</v>
      </c>
      <c r="G1473" t="str">
        <f>VLOOKUP(Expenses[[#This Row],[Department]],Departments[[Department]:[Code]],2,0)</f>
        <v>RTL</v>
      </c>
      <c r="H1473" t="str">
        <f>VLOOKUP(Expenses[[#This Row],[Location]],Locations[[Location]:[BU]],3,0)</f>
        <v>Alex</v>
      </c>
      <c r="I1473" t="str">
        <f>VLOOKUP(Expenses[[#This Row],[Location]],Locations[[Location]:[BU]],2,0)</f>
        <v>Alex</v>
      </c>
    </row>
    <row r="1474" spans="1:9" x14ac:dyDescent="0.25">
      <c r="A1474" s="10">
        <v>42552</v>
      </c>
      <c r="B1474" t="s">
        <v>1089</v>
      </c>
      <c r="C1474" t="s">
        <v>1071</v>
      </c>
      <c r="D1474" t="s">
        <v>1020</v>
      </c>
      <c r="E1474" s="17">
        <v>1250</v>
      </c>
      <c r="F1474" t="str">
        <f>VLOOKUP(Expenses[[#This Row],[Location]],Locations[[Location]:[BU]],5,0)</f>
        <v>Retail 03</v>
      </c>
      <c r="G1474" t="str">
        <f>VLOOKUP(Expenses[[#This Row],[Department]],Departments[[Department]:[Code]],2,0)</f>
        <v>RTL</v>
      </c>
      <c r="H1474" t="str">
        <f>VLOOKUP(Expenses[[#This Row],[Location]],Locations[[Location]:[BU]],3,0)</f>
        <v>G. Cairo</v>
      </c>
      <c r="I1474" t="str">
        <f>VLOOKUP(Expenses[[#This Row],[Location]],Locations[[Location]:[BU]],2,0)</f>
        <v>Giza</v>
      </c>
    </row>
    <row r="1475" spans="1:9" x14ac:dyDescent="0.25">
      <c r="A1475" s="10">
        <v>42552</v>
      </c>
      <c r="B1475" t="s">
        <v>1089</v>
      </c>
      <c r="C1475" t="s">
        <v>1065</v>
      </c>
      <c r="D1475" t="s">
        <v>1020</v>
      </c>
      <c r="E1475" s="17">
        <v>1250</v>
      </c>
      <c r="F1475" t="str">
        <f>VLOOKUP(Expenses[[#This Row],[Location]],Locations[[Location]:[BU]],5,0)</f>
        <v>Distribution</v>
      </c>
      <c r="G1475" t="str">
        <f>VLOOKUP(Expenses[[#This Row],[Department]],Departments[[Department]:[Code]],2,0)</f>
        <v>RTL</v>
      </c>
      <c r="H1475" t="str">
        <f>VLOOKUP(Expenses[[#This Row],[Location]],Locations[[Location]:[BU]],3,0)</f>
        <v>Delta</v>
      </c>
      <c r="I1475" t="str">
        <f>VLOOKUP(Expenses[[#This Row],[Location]],Locations[[Location]:[BU]],2,0)</f>
        <v>Gharbia</v>
      </c>
    </row>
    <row r="1476" spans="1:9" x14ac:dyDescent="0.25">
      <c r="A1476" s="10">
        <v>42552</v>
      </c>
      <c r="B1476" t="s">
        <v>1088</v>
      </c>
      <c r="C1476" t="s">
        <v>1081</v>
      </c>
      <c r="D1476" t="s">
        <v>1020</v>
      </c>
      <c r="E1476" s="17">
        <v>1109</v>
      </c>
      <c r="F1476" t="str">
        <f>VLOOKUP(Expenses[[#This Row],[Location]],Locations[[Location]:[BU]],5,0)</f>
        <v>Retail 01</v>
      </c>
      <c r="G1476" t="str">
        <f>VLOOKUP(Expenses[[#This Row],[Department]],Departments[[Department]:[Code]],2,0)</f>
        <v>RTL</v>
      </c>
      <c r="H1476" t="str">
        <f>VLOOKUP(Expenses[[#This Row],[Location]],Locations[[Location]:[BU]],3,0)</f>
        <v>G. Cairo</v>
      </c>
      <c r="I1476" t="str">
        <f>VLOOKUP(Expenses[[#This Row],[Location]],Locations[[Location]:[BU]],2,0)</f>
        <v>Giza</v>
      </c>
    </row>
    <row r="1477" spans="1:9" x14ac:dyDescent="0.25">
      <c r="A1477" s="10">
        <v>42552</v>
      </c>
      <c r="B1477" t="s">
        <v>1088</v>
      </c>
      <c r="C1477" t="s">
        <v>1079</v>
      </c>
      <c r="D1477" t="s">
        <v>1020</v>
      </c>
      <c r="E1477" s="17">
        <v>1065.4000000000001</v>
      </c>
      <c r="F1477" t="str">
        <f>VLOOKUP(Expenses[[#This Row],[Location]],Locations[[Location]:[BU]],5,0)</f>
        <v>Retail 01</v>
      </c>
      <c r="G1477" t="str">
        <f>VLOOKUP(Expenses[[#This Row],[Department]],Departments[[Department]:[Code]],2,0)</f>
        <v>RTL</v>
      </c>
      <c r="H1477" t="str">
        <f>VLOOKUP(Expenses[[#This Row],[Location]],Locations[[Location]:[BU]],3,0)</f>
        <v>G. Cairo</v>
      </c>
      <c r="I1477" t="str">
        <f>VLOOKUP(Expenses[[#This Row],[Location]],Locations[[Location]:[BU]],2,0)</f>
        <v>Giza</v>
      </c>
    </row>
    <row r="1478" spans="1:9" x14ac:dyDescent="0.25">
      <c r="A1478" s="10">
        <v>42552</v>
      </c>
      <c r="B1478" t="s">
        <v>1088</v>
      </c>
      <c r="C1478" t="s">
        <v>1050</v>
      </c>
      <c r="D1478" t="s">
        <v>1020</v>
      </c>
      <c r="E1478" s="17">
        <v>1245.9000000000001</v>
      </c>
      <c r="F1478" t="str">
        <f>VLOOKUP(Expenses[[#This Row],[Location]],Locations[[Location]:[BU]],5,0)</f>
        <v>Retail 01</v>
      </c>
      <c r="G1478" t="str">
        <f>VLOOKUP(Expenses[[#This Row],[Department]],Departments[[Department]:[Code]],2,0)</f>
        <v>RTL</v>
      </c>
      <c r="H1478" t="str">
        <f>VLOOKUP(Expenses[[#This Row],[Location]],Locations[[Location]:[BU]],3,0)</f>
        <v>Alex</v>
      </c>
      <c r="I1478" t="str">
        <f>VLOOKUP(Expenses[[#This Row],[Location]],Locations[[Location]:[BU]],2,0)</f>
        <v>Alex</v>
      </c>
    </row>
    <row r="1479" spans="1:9" x14ac:dyDescent="0.25">
      <c r="A1479" s="10">
        <v>42552</v>
      </c>
      <c r="B1479" t="s">
        <v>1088</v>
      </c>
      <c r="C1479" t="s">
        <v>1053</v>
      </c>
      <c r="D1479" t="s">
        <v>1020</v>
      </c>
      <c r="E1479" s="17">
        <v>1145</v>
      </c>
      <c r="F1479" t="str">
        <f>VLOOKUP(Expenses[[#This Row],[Location]],Locations[[Location]:[BU]],5,0)</f>
        <v>Retail 01</v>
      </c>
      <c r="G1479" t="str">
        <f>VLOOKUP(Expenses[[#This Row],[Department]],Departments[[Department]:[Code]],2,0)</f>
        <v>RTL</v>
      </c>
      <c r="H1479" t="str">
        <f>VLOOKUP(Expenses[[#This Row],[Location]],Locations[[Location]:[BU]],3,0)</f>
        <v>G. Cairo</v>
      </c>
      <c r="I1479" t="str">
        <f>VLOOKUP(Expenses[[#This Row],[Location]],Locations[[Location]:[BU]],2,0)</f>
        <v>Giza</v>
      </c>
    </row>
    <row r="1480" spans="1:9" x14ac:dyDescent="0.25">
      <c r="A1480" s="10">
        <v>42552</v>
      </c>
      <c r="B1480" t="s">
        <v>1088</v>
      </c>
      <c r="C1480" t="s">
        <v>1046</v>
      </c>
      <c r="D1480" t="s">
        <v>1020</v>
      </c>
      <c r="E1480" s="17">
        <v>580.4</v>
      </c>
      <c r="F1480" t="str">
        <f>VLOOKUP(Expenses[[#This Row],[Location]],Locations[[Location]:[BU]],5,0)</f>
        <v>Distribution</v>
      </c>
      <c r="G1480" t="str">
        <f>VLOOKUP(Expenses[[#This Row],[Department]],Departments[[Department]:[Code]],2,0)</f>
        <v>RTL</v>
      </c>
      <c r="H1480" t="str">
        <f>VLOOKUP(Expenses[[#This Row],[Location]],Locations[[Location]:[BU]],3,0)</f>
        <v>G. Cairo</v>
      </c>
      <c r="I1480" t="str">
        <f>VLOOKUP(Expenses[[#This Row],[Location]],Locations[[Location]:[BU]],2,0)</f>
        <v>Giza</v>
      </c>
    </row>
    <row r="1481" spans="1:9" x14ac:dyDescent="0.25">
      <c r="A1481" s="10">
        <v>42552</v>
      </c>
      <c r="B1481" t="s">
        <v>1088</v>
      </c>
      <c r="C1481" t="s">
        <v>1049</v>
      </c>
      <c r="D1481" t="s">
        <v>1020</v>
      </c>
      <c r="E1481" s="17">
        <v>585</v>
      </c>
      <c r="F1481" t="str">
        <f>VLOOKUP(Expenses[[#This Row],[Location]],Locations[[Location]:[BU]],5,0)</f>
        <v>Retail 01</v>
      </c>
      <c r="G1481" t="str">
        <f>VLOOKUP(Expenses[[#This Row],[Department]],Departments[[Department]:[Code]],2,0)</f>
        <v>RTL</v>
      </c>
      <c r="H1481" t="str">
        <f>VLOOKUP(Expenses[[#This Row],[Location]],Locations[[Location]:[BU]],3,0)</f>
        <v>G. Cairo</v>
      </c>
      <c r="I1481" t="str">
        <f>VLOOKUP(Expenses[[#This Row],[Location]],Locations[[Location]:[BU]],2,0)</f>
        <v>Cairo</v>
      </c>
    </row>
    <row r="1482" spans="1:9" x14ac:dyDescent="0.25">
      <c r="A1482" s="10">
        <v>42552</v>
      </c>
      <c r="B1482" t="s">
        <v>1088</v>
      </c>
      <c r="C1482" t="s">
        <v>1044</v>
      </c>
      <c r="D1482" t="s">
        <v>1020</v>
      </c>
      <c r="E1482" s="17">
        <v>788.6</v>
      </c>
      <c r="F1482" t="str">
        <f>VLOOKUP(Expenses[[#This Row],[Location]],Locations[[Location]:[BU]],5,0)</f>
        <v>Retail 01</v>
      </c>
      <c r="G1482" t="str">
        <f>VLOOKUP(Expenses[[#This Row],[Department]],Departments[[Department]:[Code]],2,0)</f>
        <v>RTL</v>
      </c>
      <c r="H1482" t="str">
        <f>VLOOKUP(Expenses[[#This Row],[Location]],Locations[[Location]:[BU]],3,0)</f>
        <v>G. Cairo</v>
      </c>
      <c r="I1482" t="str">
        <f>VLOOKUP(Expenses[[#This Row],[Location]],Locations[[Location]:[BU]],2,0)</f>
        <v>Cairo</v>
      </c>
    </row>
    <row r="1483" spans="1:9" x14ac:dyDescent="0.25">
      <c r="A1483" s="10">
        <v>42552</v>
      </c>
      <c r="B1483" t="s">
        <v>1088</v>
      </c>
      <c r="C1483" t="s">
        <v>1064</v>
      </c>
      <c r="D1483" t="s">
        <v>1020</v>
      </c>
      <c r="E1483" s="17">
        <v>536.5</v>
      </c>
      <c r="F1483" t="str">
        <f>VLOOKUP(Expenses[[#This Row],[Location]],Locations[[Location]:[BU]],5,0)</f>
        <v>Retail 01</v>
      </c>
      <c r="G1483" t="str">
        <f>VLOOKUP(Expenses[[#This Row],[Department]],Departments[[Department]:[Code]],2,0)</f>
        <v>RTL</v>
      </c>
      <c r="H1483" t="str">
        <f>VLOOKUP(Expenses[[#This Row],[Location]],Locations[[Location]:[BU]],3,0)</f>
        <v>G. Cairo</v>
      </c>
      <c r="I1483" t="str">
        <f>VLOOKUP(Expenses[[#This Row],[Location]],Locations[[Location]:[BU]],2,0)</f>
        <v>Giza</v>
      </c>
    </row>
    <row r="1484" spans="1:9" x14ac:dyDescent="0.25">
      <c r="A1484" s="10">
        <v>42552</v>
      </c>
      <c r="B1484" t="s">
        <v>1088</v>
      </c>
      <c r="C1484" t="s">
        <v>1082</v>
      </c>
      <c r="D1484" t="s">
        <v>1020</v>
      </c>
      <c r="E1484" s="17">
        <v>666</v>
      </c>
      <c r="F1484" t="str">
        <f>VLOOKUP(Expenses[[#This Row],[Location]],Locations[[Location]:[BU]],5,0)</f>
        <v>Retail 02</v>
      </c>
      <c r="G1484" t="str">
        <f>VLOOKUP(Expenses[[#This Row],[Department]],Departments[[Department]:[Code]],2,0)</f>
        <v>RTL</v>
      </c>
      <c r="H1484" t="str">
        <f>VLOOKUP(Expenses[[#This Row],[Location]],Locations[[Location]:[BU]],3,0)</f>
        <v>G. Cairo</v>
      </c>
      <c r="I1484" t="str">
        <f>VLOOKUP(Expenses[[#This Row],[Location]],Locations[[Location]:[BU]],2,0)</f>
        <v>Cairo</v>
      </c>
    </row>
    <row r="1485" spans="1:9" x14ac:dyDescent="0.25">
      <c r="A1485" s="10">
        <v>42552</v>
      </c>
      <c r="B1485" t="s">
        <v>1088</v>
      </c>
      <c r="C1485" t="s">
        <v>1078</v>
      </c>
      <c r="D1485" t="s">
        <v>1020</v>
      </c>
      <c r="E1485" s="17">
        <v>1144.3</v>
      </c>
      <c r="F1485" t="str">
        <f>VLOOKUP(Expenses[[#This Row],[Location]],Locations[[Location]:[BU]],5,0)</f>
        <v>Retail 02</v>
      </c>
      <c r="G1485" t="str">
        <f>VLOOKUP(Expenses[[#This Row],[Department]],Departments[[Department]:[Code]],2,0)</f>
        <v>RTL</v>
      </c>
      <c r="H1485" t="str">
        <f>VLOOKUP(Expenses[[#This Row],[Location]],Locations[[Location]:[BU]],3,0)</f>
        <v>G. Cairo</v>
      </c>
      <c r="I1485" t="str">
        <f>VLOOKUP(Expenses[[#This Row],[Location]],Locations[[Location]:[BU]],2,0)</f>
        <v>Cairo</v>
      </c>
    </row>
    <row r="1486" spans="1:9" x14ac:dyDescent="0.25">
      <c r="A1486" s="10">
        <v>42552</v>
      </c>
      <c r="B1486" t="s">
        <v>1088</v>
      </c>
      <c r="C1486" t="s">
        <v>1068</v>
      </c>
      <c r="D1486" t="s">
        <v>1020</v>
      </c>
      <c r="E1486" s="17">
        <v>1186.7</v>
      </c>
      <c r="F1486" t="str">
        <f>VLOOKUP(Expenses[[#This Row],[Location]],Locations[[Location]:[BU]],5,0)</f>
        <v>Retail 02</v>
      </c>
      <c r="G1486" t="str">
        <f>VLOOKUP(Expenses[[#This Row],[Department]],Departments[[Department]:[Code]],2,0)</f>
        <v>RTL</v>
      </c>
      <c r="H1486" t="str">
        <f>VLOOKUP(Expenses[[#This Row],[Location]],Locations[[Location]:[BU]],3,0)</f>
        <v>Delta</v>
      </c>
      <c r="I1486" t="str">
        <f>VLOOKUP(Expenses[[#This Row],[Location]],Locations[[Location]:[BU]],2,0)</f>
        <v>Gharbia</v>
      </c>
    </row>
    <row r="1487" spans="1:9" x14ac:dyDescent="0.25">
      <c r="A1487" s="10">
        <v>42552</v>
      </c>
      <c r="B1487" t="s">
        <v>1088</v>
      </c>
      <c r="C1487" t="s">
        <v>1060</v>
      </c>
      <c r="D1487" t="s">
        <v>1020</v>
      </c>
      <c r="E1487" s="17">
        <v>1018.5</v>
      </c>
      <c r="F1487" t="str">
        <f>VLOOKUP(Expenses[[#This Row],[Location]],Locations[[Location]:[BU]],5,0)</f>
        <v>Retail 02</v>
      </c>
      <c r="G1487" t="str">
        <f>VLOOKUP(Expenses[[#This Row],[Department]],Departments[[Department]:[Code]],2,0)</f>
        <v>RTL</v>
      </c>
      <c r="H1487" t="str">
        <f>VLOOKUP(Expenses[[#This Row],[Location]],Locations[[Location]:[BU]],3,0)</f>
        <v>Alex</v>
      </c>
      <c r="I1487" t="str">
        <f>VLOOKUP(Expenses[[#This Row],[Location]],Locations[[Location]:[BU]],2,0)</f>
        <v>Alex</v>
      </c>
    </row>
    <row r="1488" spans="1:9" x14ac:dyDescent="0.25">
      <c r="A1488" s="10">
        <v>42552</v>
      </c>
      <c r="B1488" t="s">
        <v>1088</v>
      </c>
      <c r="C1488" t="s">
        <v>1076</v>
      </c>
      <c r="D1488" t="s">
        <v>1020</v>
      </c>
      <c r="E1488" s="17">
        <v>880.40000000000009</v>
      </c>
      <c r="F1488" t="str">
        <f>VLOOKUP(Expenses[[#This Row],[Location]],Locations[[Location]:[BU]],5,0)</f>
        <v>Retail 02</v>
      </c>
      <c r="G1488" t="str">
        <f>VLOOKUP(Expenses[[#This Row],[Department]],Departments[[Department]:[Code]],2,0)</f>
        <v>RTL</v>
      </c>
      <c r="H1488" t="str">
        <f>VLOOKUP(Expenses[[#This Row],[Location]],Locations[[Location]:[BU]],3,0)</f>
        <v>G. Cairo</v>
      </c>
      <c r="I1488" t="str">
        <f>VLOOKUP(Expenses[[#This Row],[Location]],Locations[[Location]:[BU]],2,0)</f>
        <v>Cairo</v>
      </c>
    </row>
    <row r="1489" spans="1:9" x14ac:dyDescent="0.25">
      <c r="A1489" s="10">
        <v>42552</v>
      </c>
      <c r="B1489" t="s">
        <v>1088</v>
      </c>
      <c r="C1489" t="s">
        <v>1067</v>
      </c>
      <c r="D1489" t="s">
        <v>1020</v>
      </c>
      <c r="E1489" s="17">
        <v>900.6</v>
      </c>
      <c r="F1489" t="str">
        <f>VLOOKUP(Expenses[[#This Row],[Location]],Locations[[Location]:[BU]],5,0)</f>
        <v>Retail 02</v>
      </c>
      <c r="G1489" t="str">
        <f>VLOOKUP(Expenses[[#This Row],[Department]],Departments[[Department]:[Code]],2,0)</f>
        <v>RTL</v>
      </c>
      <c r="H1489" t="str">
        <f>VLOOKUP(Expenses[[#This Row],[Location]],Locations[[Location]:[BU]],3,0)</f>
        <v>Alex</v>
      </c>
      <c r="I1489" t="str">
        <f>VLOOKUP(Expenses[[#This Row],[Location]],Locations[[Location]:[BU]],2,0)</f>
        <v>Alex</v>
      </c>
    </row>
    <row r="1490" spans="1:9" x14ac:dyDescent="0.25">
      <c r="A1490" s="10">
        <v>42552</v>
      </c>
      <c r="B1490" t="s">
        <v>1088</v>
      </c>
      <c r="C1490" t="s">
        <v>1052</v>
      </c>
      <c r="D1490" t="s">
        <v>1020</v>
      </c>
      <c r="E1490" s="17">
        <v>1133.9000000000001</v>
      </c>
      <c r="F1490" t="str">
        <f>VLOOKUP(Expenses[[#This Row],[Location]],Locations[[Location]:[BU]],5,0)</f>
        <v>Distribution</v>
      </c>
      <c r="G1490" t="str">
        <f>VLOOKUP(Expenses[[#This Row],[Department]],Departments[[Department]:[Code]],2,0)</f>
        <v>RTL</v>
      </c>
      <c r="H1490" t="str">
        <f>VLOOKUP(Expenses[[#This Row],[Location]],Locations[[Location]:[BU]],3,0)</f>
        <v>Alex</v>
      </c>
      <c r="I1490" t="str">
        <f>VLOOKUP(Expenses[[#This Row],[Location]],Locations[[Location]:[BU]],2,0)</f>
        <v>Alex</v>
      </c>
    </row>
    <row r="1491" spans="1:9" x14ac:dyDescent="0.25">
      <c r="A1491" s="10">
        <v>42552</v>
      </c>
      <c r="B1491" t="s">
        <v>1088</v>
      </c>
      <c r="C1491" t="s">
        <v>1084</v>
      </c>
      <c r="D1491" t="s">
        <v>1020</v>
      </c>
      <c r="E1491" s="17">
        <v>1146.1000000000001</v>
      </c>
      <c r="F1491" t="str">
        <f>VLOOKUP(Expenses[[#This Row],[Location]],Locations[[Location]:[BU]],5,0)</f>
        <v>Retail 03</v>
      </c>
      <c r="G1491" t="str">
        <f>VLOOKUP(Expenses[[#This Row],[Department]],Departments[[Department]:[Code]],2,0)</f>
        <v>RTL</v>
      </c>
      <c r="H1491" t="str">
        <f>VLOOKUP(Expenses[[#This Row],[Location]],Locations[[Location]:[BU]],3,0)</f>
        <v>G. Cairo</v>
      </c>
      <c r="I1491" t="str">
        <f>VLOOKUP(Expenses[[#This Row],[Location]],Locations[[Location]:[BU]],2,0)</f>
        <v>Cairo</v>
      </c>
    </row>
    <row r="1492" spans="1:9" x14ac:dyDescent="0.25">
      <c r="A1492" s="10">
        <v>42552</v>
      </c>
      <c r="B1492" t="s">
        <v>1088</v>
      </c>
      <c r="C1492" t="s">
        <v>1075</v>
      </c>
      <c r="D1492" t="s">
        <v>1020</v>
      </c>
      <c r="E1492" s="17">
        <v>628.1</v>
      </c>
      <c r="F1492" t="str">
        <f>VLOOKUP(Expenses[[#This Row],[Location]],Locations[[Location]:[BU]],5,0)</f>
        <v>Distribution</v>
      </c>
      <c r="G1492" t="str">
        <f>VLOOKUP(Expenses[[#This Row],[Department]],Departments[[Department]:[Code]],2,0)</f>
        <v>RTL</v>
      </c>
      <c r="H1492" t="str">
        <f>VLOOKUP(Expenses[[#This Row],[Location]],Locations[[Location]:[BU]],3,0)</f>
        <v>U. Egypt</v>
      </c>
      <c r="I1492" t="str">
        <f>VLOOKUP(Expenses[[#This Row],[Location]],Locations[[Location]:[BU]],2,0)</f>
        <v>Assuit</v>
      </c>
    </row>
    <row r="1493" spans="1:9" x14ac:dyDescent="0.25">
      <c r="A1493" s="10">
        <v>42552</v>
      </c>
      <c r="B1493" t="s">
        <v>1088</v>
      </c>
      <c r="C1493" t="s">
        <v>1080</v>
      </c>
      <c r="D1493" t="s">
        <v>1020</v>
      </c>
      <c r="E1493" s="17">
        <v>759.90000000000009</v>
      </c>
      <c r="F1493" t="str">
        <f>VLOOKUP(Expenses[[#This Row],[Location]],Locations[[Location]:[BU]],5,0)</f>
        <v>Distribution</v>
      </c>
      <c r="G1493" t="str">
        <f>VLOOKUP(Expenses[[#This Row],[Department]],Departments[[Department]:[Code]],2,0)</f>
        <v>RTL</v>
      </c>
      <c r="H1493" t="str">
        <f>VLOOKUP(Expenses[[#This Row],[Location]],Locations[[Location]:[BU]],3,0)</f>
        <v>G. Cairo</v>
      </c>
      <c r="I1493" t="str">
        <f>VLOOKUP(Expenses[[#This Row],[Location]],Locations[[Location]:[BU]],2,0)</f>
        <v>Giza</v>
      </c>
    </row>
    <row r="1494" spans="1:9" x14ac:dyDescent="0.25">
      <c r="A1494" s="10">
        <v>42552</v>
      </c>
      <c r="B1494" t="s">
        <v>1088</v>
      </c>
      <c r="C1494" t="s">
        <v>1070</v>
      </c>
      <c r="D1494" t="s">
        <v>1020</v>
      </c>
      <c r="E1494" s="17">
        <v>1239.6000000000001</v>
      </c>
      <c r="F1494" t="str">
        <f>VLOOKUP(Expenses[[#This Row],[Location]],Locations[[Location]:[BU]],5,0)</f>
        <v>Retail 03</v>
      </c>
      <c r="G1494" t="str">
        <f>VLOOKUP(Expenses[[#This Row],[Department]],Departments[[Department]:[Code]],2,0)</f>
        <v>RTL</v>
      </c>
      <c r="H1494" t="str">
        <f>VLOOKUP(Expenses[[#This Row],[Location]],Locations[[Location]:[BU]],3,0)</f>
        <v>Alex</v>
      </c>
      <c r="I1494" t="str">
        <f>VLOOKUP(Expenses[[#This Row],[Location]],Locations[[Location]:[BU]],2,0)</f>
        <v>Marasa Matrouh</v>
      </c>
    </row>
    <row r="1495" spans="1:9" x14ac:dyDescent="0.25">
      <c r="A1495" s="10">
        <v>42552</v>
      </c>
      <c r="B1495" t="s">
        <v>1088</v>
      </c>
      <c r="C1495" t="s">
        <v>1047</v>
      </c>
      <c r="D1495" t="s">
        <v>1020</v>
      </c>
      <c r="E1495" s="17">
        <v>563.80000000000007</v>
      </c>
      <c r="F1495" t="str">
        <f>VLOOKUP(Expenses[[#This Row],[Location]],Locations[[Location]:[BU]],5,0)</f>
        <v>Retail 03</v>
      </c>
      <c r="G1495" t="str">
        <f>VLOOKUP(Expenses[[#This Row],[Department]],Departments[[Department]:[Code]],2,0)</f>
        <v>RTL</v>
      </c>
      <c r="H1495" t="str">
        <f>VLOOKUP(Expenses[[#This Row],[Location]],Locations[[Location]:[BU]],3,0)</f>
        <v>G. Cairo</v>
      </c>
      <c r="I1495" t="str">
        <f>VLOOKUP(Expenses[[#This Row],[Location]],Locations[[Location]:[BU]],2,0)</f>
        <v>Giza</v>
      </c>
    </row>
    <row r="1496" spans="1:9" x14ac:dyDescent="0.25">
      <c r="A1496" s="10">
        <v>42552</v>
      </c>
      <c r="B1496" t="s">
        <v>1088</v>
      </c>
      <c r="C1496" t="s">
        <v>1058</v>
      </c>
      <c r="D1496" t="s">
        <v>1020</v>
      </c>
      <c r="E1496" s="17">
        <v>871.1</v>
      </c>
      <c r="F1496" t="str">
        <f>VLOOKUP(Expenses[[#This Row],[Location]],Locations[[Location]:[BU]],5,0)</f>
        <v>Retail 03</v>
      </c>
      <c r="G1496" t="str">
        <f>VLOOKUP(Expenses[[#This Row],[Department]],Departments[[Department]:[Code]],2,0)</f>
        <v>RTL</v>
      </c>
      <c r="H1496" t="str">
        <f>VLOOKUP(Expenses[[#This Row],[Location]],Locations[[Location]:[BU]],3,0)</f>
        <v>G. Cairo</v>
      </c>
      <c r="I1496" t="str">
        <f>VLOOKUP(Expenses[[#This Row],[Location]],Locations[[Location]:[BU]],2,0)</f>
        <v>Cairo</v>
      </c>
    </row>
    <row r="1497" spans="1:9" x14ac:dyDescent="0.25">
      <c r="A1497" s="10">
        <v>42552</v>
      </c>
      <c r="B1497" t="s">
        <v>1088</v>
      </c>
      <c r="C1497" t="s">
        <v>1072</v>
      </c>
      <c r="D1497" t="s">
        <v>1020</v>
      </c>
      <c r="E1497" s="17">
        <v>1072.5</v>
      </c>
      <c r="F1497" t="str">
        <f>VLOOKUP(Expenses[[#This Row],[Location]],Locations[[Location]:[BU]],5,0)</f>
        <v>Retail 03</v>
      </c>
      <c r="G1497" t="str">
        <f>VLOOKUP(Expenses[[#This Row],[Department]],Departments[[Department]:[Code]],2,0)</f>
        <v>RTL</v>
      </c>
      <c r="H1497" t="str">
        <f>VLOOKUP(Expenses[[#This Row],[Location]],Locations[[Location]:[BU]],3,0)</f>
        <v>Alex</v>
      </c>
      <c r="I1497" t="str">
        <f>VLOOKUP(Expenses[[#This Row],[Location]],Locations[[Location]:[BU]],2,0)</f>
        <v>Alex</v>
      </c>
    </row>
    <row r="1498" spans="1:9" x14ac:dyDescent="0.25">
      <c r="A1498" s="10">
        <v>42552</v>
      </c>
      <c r="B1498" t="s">
        <v>1088</v>
      </c>
      <c r="C1498" t="s">
        <v>1071</v>
      </c>
      <c r="D1498" t="s">
        <v>1020</v>
      </c>
      <c r="E1498" s="17">
        <v>1173.4000000000001</v>
      </c>
      <c r="F1498" t="str">
        <f>VLOOKUP(Expenses[[#This Row],[Location]],Locations[[Location]:[BU]],5,0)</f>
        <v>Retail 03</v>
      </c>
      <c r="G1498" t="str">
        <f>VLOOKUP(Expenses[[#This Row],[Department]],Departments[[Department]:[Code]],2,0)</f>
        <v>RTL</v>
      </c>
      <c r="H1498" t="str">
        <f>VLOOKUP(Expenses[[#This Row],[Location]],Locations[[Location]:[BU]],3,0)</f>
        <v>G. Cairo</v>
      </c>
      <c r="I1498" t="str">
        <f>VLOOKUP(Expenses[[#This Row],[Location]],Locations[[Location]:[BU]],2,0)</f>
        <v>Giza</v>
      </c>
    </row>
    <row r="1499" spans="1:9" x14ac:dyDescent="0.25">
      <c r="A1499" s="10">
        <v>42552</v>
      </c>
      <c r="B1499" t="s">
        <v>1088</v>
      </c>
      <c r="C1499" t="s">
        <v>1065</v>
      </c>
      <c r="D1499" t="s">
        <v>1020</v>
      </c>
      <c r="E1499" s="17">
        <v>830.90000000000009</v>
      </c>
      <c r="F1499" t="str">
        <f>VLOOKUP(Expenses[[#This Row],[Location]],Locations[[Location]:[BU]],5,0)</f>
        <v>Distribution</v>
      </c>
      <c r="G1499" t="str">
        <f>VLOOKUP(Expenses[[#This Row],[Department]],Departments[[Department]:[Code]],2,0)</f>
        <v>RTL</v>
      </c>
      <c r="H1499" t="str">
        <f>VLOOKUP(Expenses[[#This Row],[Location]],Locations[[Location]:[BU]],3,0)</f>
        <v>Delta</v>
      </c>
      <c r="I1499" t="str">
        <f>VLOOKUP(Expenses[[#This Row],[Location]],Locations[[Location]:[BU]],2,0)</f>
        <v>Gharbia</v>
      </c>
    </row>
    <row r="1500" spans="1:9" x14ac:dyDescent="0.25">
      <c r="A1500" s="10">
        <v>42552</v>
      </c>
      <c r="B1500" t="s">
        <v>1087</v>
      </c>
      <c r="C1500" t="s">
        <v>1014</v>
      </c>
      <c r="D1500" t="s">
        <v>1013</v>
      </c>
      <c r="E1500" s="17">
        <v>5864</v>
      </c>
      <c r="F1500" t="str">
        <f>VLOOKUP(Expenses[[#This Row],[Location]],Locations[[Location]:[BU]],5,0)</f>
        <v>HQ</v>
      </c>
      <c r="G1500" t="str">
        <f>VLOOKUP(Expenses[[#This Row],[Department]],Departments[[Department]:[Code]],2,0)</f>
        <v>FIN</v>
      </c>
      <c r="H1500" t="str">
        <f>VLOOKUP(Expenses[[#This Row],[Location]],Locations[[Location]:[BU]],3,0)</f>
        <v>G. Cairo</v>
      </c>
      <c r="I1500" t="str">
        <f>VLOOKUP(Expenses[[#This Row],[Location]],Locations[[Location]:[BU]],2,0)</f>
        <v>Cairo</v>
      </c>
    </row>
    <row r="1501" spans="1:9" x14ac:dyDescent="0.25">
      <c r="A1501" s="10">
        <v>42552</v>
      </c>
      <c r="B1501" t="s">
        <v>1087</v>
      </c>
      <c r="C1501" t="s">
        <v>1083</v>
      </c>
      <c r="D1501" t="s">
        <v>1025</v>
      </c>
      <c r="E1501" s="17">
        <v>2350</v>
      </c>
      <c r="F1501" t="str">
        <f>VLOOKUP(Expenses[[#This Row],[Location]],Locations[[Location]:[BU]],5,0)</f>
        <v>Distribution</v>
      </c>
      <c r="G1501" t="str">
        <f>VLOOKUP(Expenses[[#This Row],[Department]],Departments[[Department]:[Code]],2,0)</f>
        <v>SLS</v>
      </c>
      <c r="H1501" t="str">
        <f>VLOOKUP(Expenses[[#This Row],[Location]],Locations[[Location]:[BU]],3,0)</f>
        <v>G. Cairo</v>
      </c>
      <c r="I1501" t="str">
        <f>VLOOKUP(Expenses[[#This Row],[Location]],Locations[[Location]:[BU]],2,0)</f>
        <v>Cairo</v>
      </c>
    </row>
    <row r="1502" spans="1:9" x14ac:dyDescent="0.25">
      <c r="A1502" s="10">
        <v>42552</v>
      </c>
      <c r="B1502" t="s">
        <v>1087</v>
      </c>
      <c r="C1502" t="s">
        <v>1077</v>
      </c>
      <c r="D1502" t="s">
        <v>1025</v>
      </c>
      <c r="E1502" s="17">
        <v>1765.2</v>
      </c>
      <c r="F1502" t="str">
        <f>VLOOKUP(Expenses[[#This Row],[Location]],Locations[[Location]:[BU]],5,0)</f>
        <v>Distribution</v>
      </c>
      <c r="G1502" t="str">
        <f>VLOOKUP(Expenses[[#This Row],[Department]],Departments[[Department]:[Code]],2,0)</f>
        <v>SLS</v>
      </c>
      <c r="H1502" t="str">
        <f>VLOOKUP(Expenses[[#This Row],[Location]],Locations[[Location]:[BU]],3,0)</f>
        <v>G. Cairo</v>
      </c>
      <c r="I1502" t="str">
        <f>VLOOKUP(Expenses[[#This Row],[Location]],Locations[[Location]:[BU]],2,0)</f>
        <v>Giza</v>
      </c>
    </row>
    <row r="1503" spans="1:9" x14ac:dyDescent="0.25">
      <c r="A1503" s="10">
        <v>42552</v>
      </c>
      <c r="B1503" t="s">
        <v>1087</v>
      </c>
      <c r="C1503" t="s">
        <v>1069</v>
      </c>
      <c r="D1503" t="s">
        <v>1025</v>
      </c>
      <c r="E1503" s="17">
        <v>2354.8000000000002</v>
      </c>
      <c r="F1503" t="str">
        <f>VLOOKUP(Expenses[[#This Row],[Location]],Locations[[Location]:[BU]],5,0)</f>
        <v>Distribution</v>
      </c>
      <c r="G1503" t="str">
        <f>VLOOKUP(Expenses[[#This Row],[Department]],Departments[[Department]:[Code]],2,0)</f>
        <v>SLS</v>
      </c>
      <c r="H1503" t="str">
        <f>VLOOKUP(Expenses[[#This Row],[Location]],Locations[[Location]:[BU]],3,0)</f>
        <v>U. Egypt</v>
      </c>
      <c r="I1503" t="str">
        <f>VLOOKUP(Expenses[[#This Row],[Location]],Locations[[Location]:[BU]],2,0)</f>
        <v>Luxor</v>
      </c>
    </row>
    <row r="1504" spans="1:9" x14ac:dyDescent="0.25">
      <c r="A1504" s="10">
        <v>42552</v>
      </c>
      <c r="B1504" t="s">
        <v>1087</v>
      </c>
      <c r="C1504" t="s">
        <v>1054</v>
      </c>
      <c r="D1504" t="s">
        <v>1025</v>
      </c>
      <c r="E1504" s="17">
        <v>2937.2000000000003</v>
      </c>
      <c r="F1504" t="str">
        <f>VLOOKUP(Expenses[[#This Row],[Location]],Locations[[Location]:[BU]],5,0)</f>
        <v>Distribution</v>
      </c>
      <c r="G1504" t="str">
        <f>VLOOKUP(Expenses[[#This Row],[Department]],Departments[[Department]:[Code]],2,0)</f>
        <v>SLS</v>
      </c>
      <c r="H1504" t="str">
        <f>VLOOKUP(Expenses[[#This Row],[Location]],Locations[[Location]:[BU]],3,0)</f>
        <v>Delta</v>
      </c>
      <c r="I1504" t="str">
        <f>VLOOKUP(Expenses[[#This Row],[Location]],Locations[[Location]:[BU]],2,0)</f>
        <v>Dakahlia</v>
      </c>
    </row>
    <row r="1505" spans="1:9" x14ac:dyDescent="0.25">
      <c r="A1505" s="10">
        <v>42552</v>
      </c>
      <c r="B1505" t="s">
        <v>1087</v>
      </c>
      <c r="C1505" t="s">
        <v>1062</v>
      </c>
      <c r="D1505" t="s">
        <v>1025</v>
      </c>
      <c r="E1505" s="17">
        <v>2288</v>
      </c>
      <c r="F1505" t="str">
        <f>VLOOKUP(Expenses[[#This Row],[Location]],Locations[[Location]:[BU]],5,0)</f>
        <v>Distribution</v>
      </c>
      <c r="G1505" t="str">
        <f>VLOOKUP(Expenses[[#This Row],[Department]],Departments[[Department]:[Code]],2,0)</f>
        <v>SLS</v>
      </c>
      <c r="H1505" t="str">
        <f>VLOOKUP(Expenses[[#This Row],[Location]],Locations[[Location]:[BU]],3,0)</f>
        <v>U. Egypt</v>
      </c>
      <c r="I1505" t="str">
        <f>VLOOKUP(Expenses[[#This Row],[Location]],Locations[[Location]:[BU]],2,0)</f>
        <v>Menia</v>
      </c>
    </row>
    <row r="1506" spans="1:9" x14ac:dyDescent="0.25">
      <c r="A1506" s="10">
        <v>42552</v>
      </c>
      <c r="B1506" t="s">
        <v>1087</v>
      </c>
      <c r="C1506" t="s">
        <v>1059</v>
      </c>
      <c r="D1506" t="s">
        <v>1025</v>
      </c>
      <c r="E1506" s="17">
        <v>2417.8000000000002</v>
      </c>
      <c r="F1506" t="str">
        <f>VLOOKUP(Expenses[[#This Row],[Location]],Locations[[Location]:[BU]],5,0)</f>
        <v>Distribution</v>
      </c>
      <c r="G1506" t="str">
        <f>VLOOKUP(Expenses[[#This Row],[Department]],Departments[[Department]:[Code]],2,0)</f>
        <v>SLS</v>
      </c>
      <c r="H1506" t="str">
        <f>VLOOKUP(Expenses[[#This Row],[Location]],Locations[[Location]:[BU]],3,0)</f>
        <v>G. Cairo</v>
      </c>
      <c r="I1506" t="str">
        <f>VLOOKUP(Expenses[[#This Row],[Location]],Locations[[Location]:[BU]],2,0)</f>
        <v>Cairo</v>
      </c>
    </row>
    <row r="1507" spans="1:9" x14ac:dyDescent="0.25">
      <c r="A1507" s="10">
        <v>42552</v>
      </c>
      <c r="B1507" t="s">
        <v>1087</v>
      </c>
      <c r="C1507" t="s">
        <v>1073</v>
      </c>
      <c r="D1507" t="s">
        <v>1025</v>
      </c>
      <c r="E1507" s="17">
        <v>1242.8000000000002</v>
      </c>
      <c r="F1507" t="str">
        <f>VLOOKUP(Expenses[[#This Row],[Location]],Locations[[Location]:[BU]],5,0)</f>
        <v>Distribution</v>
      </c>
      <c r="G1507" t="str">
        <f>VLOOKUP(Expenses[[#This Row],[Department]],Departments[[Department]:[Code]],2,0)</f>
        <v>SLS</v>
      </c>
      <c r="H1507" t="str">
        <f>VLOOKUP(Expenses[[#This Row],[Location]],Locations[[Location]:[BU]],3,0)</f>
        <v>Delta</v>
      </c>
      <c r="I1507" t="str">
        <f>VLOOKUP(Expenses[[#This Row],[Location]],Locations[[Location]:[BU]],2,0)</f>
        <v>Sharkia</v>
      </c>
    </row>
    <row r="1508" spans="1:9" x14ac:dyDescent="0.25">
      <c r="A1508" s="10">
        <v>42552</v>
      </c>
      <c r="B1508" t="s">
        <v>1087</v>
      </c>
      <c r="C1508" t="s">
        <v>1081</v>
      </c>
      <c r="D1508" t="s">
        <v>1020</v>
      </c>
      <c r="E1508" s="17">
        <v>1655.6000000000001</v>
      </c>
      <c r="F1508" t="str">
        <f>VLOOKUP(Expenses[[#This Row],[Location]],Locations[[Location]:[BU]],5,0)</f>
        <v>Retail 01</v>
      </c>
      <c r="G1508" t="str">
        <f>VLOOKUP(Expenses[[#This Row],[Department]],Departments[[Department]:[Code]],2,0)</f>
        <v>RTL</v>
      </c>
      <c r="H1508" t="str">
        <f>VLOOKUP(Expenses[[#This Row],[Location]],Locations[[Location]:[BU]],3,0)</f>
        <v>G. Cairo</v>
      </c>
      <c r="I1508" t="str">
        <f>VLOOKUP(Expenses[[#This Row],[Location]],Locations[[Location]:[BU]],2,0)</f>
        <v>Giza</v>
      </c>
    </row>
    <row r="1509" spans="1:9" x14ac:dyDescent="0.25">
      <c r="A1509" s="10">
        <v>42552</v>
      </c>
      <c r="B1509" t="s">
        <v>1087</v>
      </c>
      <c r="C1509" t="s">
        <v>1079</v>
      </c>
      <c r="D1509" t="s">
        <v>1020</v>
      </c>
      <c r="E1509" s="17">
        <v>1462.8000000000002</v>
      </c>
      <c r="F1509" t="str">
        <f>VLOOKUP(Expenses[[#This Row],[Location]],Locations[[Location]:[BU]],5,0)</f>
        <v>Retail 01</v>
      </c>
      <c r="G1509" t="str">
        <f>VLOOKUP(Expenses[[#This Row],[Department]],Departments[[Department]:[Code]],2,0)</f>
        <v>RTL</v>
      </c>
      <c r="H1509" t="str">
        <f>VLOOKUP(Expenses[[#This Row],[Location]],Locations[[Location]:[BU]],3,0)</f>
        <v>G. Cairo</v>
      </c>
      <c r="I1509" t="str">
        <f>VLOOKUP(Expenses[[#This Row],[Location]],Locations[[Location]:[BU]],2,0)</f>
        <v>Giza</v>
      </c>
    </row>
    <row r="1510" spans="1:9" x14ac:dyDescent="0.25">
      <c r="A1510" s="10">
        <v>42552</v>
      </c>
      <c r="B1510" t="s">
        <v>1087</v>
      </c>
      <c r="C1510" t="s">
        <v>1050</v>
      </c>
      <c r="D1510" t="s">
        <v>1020</v>
      </c>
      <c r="E1510" s="17">
        <v>1494.6000000000001</v>
      </c>
      <c r="F1510" t="str">
        <f>VLOOKUP(Expenses[[#This Row],[Location]],Locations[[Location]:[BU]],5,0)</f>
        <v>Retail 01</v>
      </c>
      <c r="G1510" t="str">
        <f>VLOOKUP(Expenses[[#This Row],[Department]],Departments[[Department]:[Code]],2,0)</f>
        <v>RTL</v>
      </c>
      <c r="H1510" t="str">
        <f>VLOOKUP(Expenses[[#This Row],[Location]],Locations[[Location]:[BU]],3,0)</f>
        <v>Alex</v>
      </c>
      <c r="I1510" t="str">
        <f>VLOOKUP(Expenses[[#This Row],[Location]],Locations[[Location]:[BU]],2,0)</f>
        <v>Alex</v>
      </c>
    </row>
    <row r="1511" spans="1:9" x14ac:dyDescent="0.25">
      <c r="A1511" s="10">
        <v>42552</v>
      </c>
      <c r="B1511" t="s">
        <v>1087</v>
      </c>
      <c r="C1511" t="s">
        <v>1053</v>
      </c>
      <c r="D1511" t="s">
        <v>1020</v>
      </c>
      <c r="E1511" s="17">
        <v>1681</v>
      </c>
      <c r="F1511" t="str">
        <f>VLOOKUP(Expenses[[#This Row],[Location]],Locations[[Location]:[BU]],5,0)</f>
        <v>Retail 01</v>
      </c>
      <c r="G1511" t="str">
        <f>VLOOKUP(Expenses[[#This Row],[Department]],Departments[[Department]:[Code]],2,0)</f>
        <v>RTL</v>
      </c>
      <c r="H1511" t="str">
        <f>VLOOKUP(Expenses[[#This Row],[Location]],Locations[[Location]:[BU]],3,0)</f>
        <v>G. Cairo</v>
      </c>
      <c r="I1511" t="str">
        <f>VLOOKUP(Expenses[[#This Row],[Location]],Locations[[Location]:[BU]],2,0)</f>
        <v>Giza</v>
      </c>
    </row>
    <row r="1512" spans="1:9" x14ac:dyDescent="0.25">
      <c r="A1512" s="10">
        <v>42552</v>
      </c>
      <c r="B1512" t="s">
        <v>1087</v>
      </c>
      <c r="C1512" t="s">
        <v>1046</v>
      </c>
      <c r="D1512" t="s">
        <v>1020</v>
      </c>
      <c r="E1512" s="17">
        <v>1963.2</v>
      </c>
      <c r="F1512" t="str">
        <f>VLOOKUP(Expenses[[#This Row],[Location]],Locations[[Location]:[BU]],5,0)</f>
        <v>Distribution</v>
      </c>
      <c r="G1512" t="str">
        <f>VLOOKUP(Expenses[[#This Row],[Department]],Departments[[Department]:[Code]],2,0)</f>
        <v>RTL</v>
      </c>
      <c r="H1512" t="str">
        <f>VLOOKUP(Expenses[[#This Row],[Location]],Locations[[Location]:[BU]],3,0)</f>
        <v>G. Cairo</v>
      </c>
      <c r="I1512" t="str">
        <f>VLOOKUP(Expenses[[#This Row],[Location]],Locations[[Location]:[BU]],2,0)</f>
        <v>Giza</v>
      </c>
    </row>
    <row r="1513" spans="1:9" x14ac:dyDescent="0.25">
      <c r="A1513" s="10">
        <v>42552</v>
      </c>
      <c r="B1513" t="s">
        <v>1087</v>
      </c>
      <c r="C1513" t="s">
        <v>1049</v>
      </c>
      <c r="D1513" t="s">
        <v>1020</v>
      </c>
      <c r="E1513" s="17">
        <v>2124.2000000000003</v>
      </c>
      <c r="F1513" t="str">
        <f>VLOOKUP(Expenses[[#This Row],[Location]],Locations[[Location]:[BU]],5,0)</f>
        <v>Retail 01</v>
      </c>
      <c r="G1513" t="str">
        <f>VLOOKUP(Expenses[[#This Row],[Department]],Departments[[Department]:[Code]],2,0)</f>
        <v>RTL</v>
      </c>
      <c r="H1513" t="str">
        <f>VLOOKUP(Expenses[[#This Row],[Location]],Locations[[Location]:[BU]],3,0)</f>
        <v>G. Cairo</v>
      </c>
      <c r="I1513" t="str">
        <f>VLOOKUP(Expenses[[#This Row],[Location]],Locations[[Location]:[BU]],2,0)</f>
        <v>Cairo</v>
      </c>
    </row>
    <row r="1514" spans="1:9" x14ac:dyDescent="0.25">
      <c r="A1514" s="10">
        <v>42552</v>
      </c>
      <c r="B1514" t="s">
        <v>1087</v>
      </c>
      <c r="C1514" t="s">
        <v>1044</v>
      </c>
      <c r="D1514" t="s">
        <v>1020</v>
      </c>
      <c r="E1514" s="17">
        <v>1605.8000000000002</v>
      </c>
      <c r="F1514" t="str">
        <f>VLOOKUP(Expenses[[#This Row],[Location]],Locations[[Location]:[BU]],5,0)</f>
        <v>Retail 01</v>
      </c>
      <c r="G1514" t="str">
        <f>VLOOKUP(Expenses[[#This Row],[Department]],Departments[[Department]:[Code]],2,0)</f>
        <v>RTL</v>
      </c>
      <c r="H1514" t="str">
        <f>VLOOKUP(Expenses[[#This Row],[Location]],Locations[[Location]:[BU]],3,0)</f>
        <v>G. Cairo</v>
      </c>
      <c r="I1514" t="str">
        <f>VLOOKUP(Expenses[[#This Row],[Location]],Locations[[Location]:[BU]],2,0)</f>
        <v>Cairo</v>
      </c>
    </row>
    <row r="1515" spans="1:9" x14ac:dyDescent="0.25">
      <c r="A1515" s="10">
        <v>42552</v>
      </c>
      <c r="B1515" t="s">
        <v>1087</v>
      </c>
      <c r="C1515" t="s">
        <v>1064</v>
      </c>
      <c r="D1515" t="s">
        <v>1020</v>
      </c>
      <c r="E1515" s="17">
        <v>1180.8</v>
      </c>
      <c r="F1515" t="str">
        <f>VLOOKUP(Expenses[[#This Row],[Location]],Locations[[Location]:[BU]],5,0)</f>
        <v>Retail 01</v>
      </c>
      <c r="G1515" t="str">
        <f>VLOOKUP(Expenses[[#This Row],[Department]],Departments[[Department]:[Code]],2,0)</f>
        <v>RTL</v>
      </c>
      <c r="H1515" t="str">
        <f>VLOOKUP(Expenses[[#This Row],[Location]],Locations[[Location]:[BU]],3,0)</f>
        <v>G. Cairo</v>
      </c>
      <c r="I1515" t="str">
        <f>VLOOKUP(Expenses[[#This Row],[Location]],Locations[[Location]:[BU]],2,0)</f>
        <v>Giza</v>
      </c>
    </row>
    <row r="1516" spans="1:9" x14ac:dyDescent="0.25">
      <c r="A1516" s="10">
        <v>42552</v>
      </c>
      <c r="B1516" t="s">
        <v>1087</v>
      </c>
      <c r="C1516" t="s">
        <v>1082</v>
      </c>
      <c r="D1516" t="s">
        <v>1020</v>
      </c>
      <c r="E1516" s="17">
        <v>1361.4</v>
      </c>
      <c r="F1516" t="str">
        <f>VLOOKUP(Expenses[[#This Row],[Location]],Locations[[Location]:[BU]],5,0)</f>
        <v>Retail 02</v>
      </c>
      <c r="G1516" t="str">
        <f>VLOOKUP(Expenses[[#This Row],[Department]],Departments[[Department]:[Code]],2,0)</f>
        <v>RTL</v>
      </c>
      <c r="H1516" t="str">
        <f>VLOOKUP(Expenses[[#This Row],[Location]],Locations[[Location]:[BU]],3,0)</f>
        <v>G. Cairo</v>
      </c>
      <c r="I1516" t="str">
        <f>VLOOKUP(Expenses[[#This Row],[Location]],Locations[[Location]:[BU]],2,0)</f>
        <v>Cairo</v>
      </c>
    </row>
    <row r="1517" spans="1:9" x14ac:dyDescent="0.25">
      <c r="A1517" s="10">
        <v>42552</v>
      </c>
      <c r="B1517" t="s">
        <v>1087</v>
      </c>
      <c r="C1517" t="s">
        <v>1078</v>
      </c>
      <c r="D1517" t="s">
        <v>1020</v>
      </c>
      <c r="E1517" s="17">
        <v>1738.8000000000002</v>
      </c>
      <c r="F1517" t="str">
        <f>VLOOKUP(Expenses[[#This Row],[Location]],Locations[[Location]:[BU]],5,0)</f>
        <v>Retail 02</v>
      </c>
      <c r="G1517" t="str">
        <f>VLOOKUP(Expenses[[#This Row],[Department]],Departments[[Department]:[Code]],2,0)</f>
        <v>RTL</v>
      </c>
      <c r="H1517" t="str">
        <f>VLOOKUP(Expenses[[#This Row],[Location]],Locations[[Location]:[BU]],3,0)</f>
        <v>G. Cairo</v>
      </c>
      <c r="I1517" t="str">
        <f>VLOOKUP(Expenses[[#This Row],[Location]],Locations[[Location]:[BU]],2,0)</f>
        <v>Cairo</v>
      </c>
    </row>
    <row r="1518" spans="1:9" x14ac:dyDescent="0.25">
      <c r="A1518" s="10">
        <v>42552</v>
      </c>
      <c r="B1518" t="s">
        <v>1087</v>
      </c>
      <c r="C1518" t="s">
        <v>1068</v>
      </c>
      <c r="D1518" t="s">
        <v>1020</v>
      </c>
      <c r="E1518" s="17">
        <v>1270.8000000000002</v>
      </c>
      <c r="F1518" t="str">
        <f>VLOOKUP(Expenses[[#This Row],[Location]],Locations[[Location]:[BU]],5,0)</f>
        <v>Retail 02</v>
      </c>
      <c r="G1518" t="str">
        <f>VLOOKUP(Expenses[[#This Row],[Department]],Departments[[Department]:[Code]],2,0)</f>
        <v>RTL</v>
      </c>
      <c r="H1518" t="str">
        <f>VLOOKUP(Expenses[[#This Row],[Location]],Locations[[Location]:[BU]],3,0)</f>
        <v>Delta</v>
      </c>
      <c r="I1518" t="str">
        <f>VLOOKUP(Expenses[[#This Row],[Location]],Locations[[Location]:[BU]],2,0)</f>
        <v>Gharbia</v>
      </c>
    </row>
    <row r="1519" spans="1:9" x14ac:dyDescent="0.25">
      <c r="A1519" s="10">
        <v>42552</v>
      </c>
      <c r="B1519" t="s">
        <v>1087</v>
      </c>
      <c r="C1519" t="s">
        <v>1060</v>
      </c>
      <c r="D1519" t="s">
        <v>1020</v>
      </c>
      <c r="E1519" s="17">
        <v>1165.4000000000001</v>
      </c>
      <c r="F1519" t="str">
        <f>VLOOKUP(Expenses[[#This Row],[Location]],Locations[[Location]:[BU]],5,0)</f>
        <v>Retail 02</v>
      </c>
      <c r="G1519" t="str">
        <f>VLOOKUP(Expenses[[#This Row],[Department]],Departments[[Department]:[Code]],2,0)</f>
        <v>RTL</v>
      </c>
      <c r="H1519" t="str">
        <f>VLOOKUP(Expenses[[#This Row],[Location]],Locations[[Location]:[BU]],3,0)</f>
        <v>Alex</v>
      </c>
      <c r="I1519" t="str">
        <f>VLOOKUP(Expenses[[#This Row],[Location]],Locations[[Location]:[BU]],2,0)</f>
        <v>Alex</v>
      </c>
    </row>
    <row r="1520" spans="1:9" x14ac:dyDescent="0.25">
      <c r="A1520" s="10">
        <v>42552</v>
      </c>
      <c r="B1520" t="s">
        <v>1087</v>
      </c>
      <c r="C1520" t="s">
        <v>1076</v>
      </c>
      <c r="D1520" t="s">
        <v>1020</v>
      </c>
      <c r="E1520" s="17">
        <v>1512</v>
      </c>
      <c r="F1520" t="str">
        <f>VLOOKUP(Expenses[[#This Row],[Location]],Locations[[Location]:[BU]],5,0)</f>
        <v>Retail 02</v>
      </c>
      <c r="G1520" t="str">
        <f>VLOOKUP(Expenses[[#This Row],[Department]],Departments[[Department]:[Code]],2,0)</f>
        <v>RTL</v>
      </c>
      <c r="H1520" t="str">
        <f>VLOOKUP(Expenses[[#This Row],[Location]],Locations[[Location]:[BU]],3,0)</f>
        <v>G. Cairo</v>
      </c>
      <c r="I1520" t="str">
        <f>VLOOKUP(Expenses[[#This Row],[Location]],Locations[[Location]:[BU]],2,0)</f>
        <v>Cairo</v>
      </c>
    </row>
    <row r="1521" spans="1:9" x14ac:dyDescent="0.25">
      <c r="A1521" s="10">
        <v>42552</v>
      </c>
      <c r="B1521" t="s">
        <v>1087</v>
      </c>
      <c r="C1521" t="s">
        <v>1067</v>
      </c>
      <c r="D1521" t="s">
        <v>1020</v>
      </c>
      <c r="E1521" s="17">
        <v>2087.6</v>
      </c>
      <c r="F1521" t="str">
        <f>VLOOKUP(Expenses[[#This Row],[Location]],Locations[[Location]:[BU]],5,0)</f>
        <v>Retail 02</v>
      </c>
      <c r="G1521" t="str">
        <f>VLOOKUP(Expenses[[#This Row],[Department]],Departments[[Department]:[Code]],2,0)</f>
        <v>RTL</v>
      </c>
      <c r="H1521" t="str">
        <f>VLOOKUP(Expenses[[#This Row],[Location]],Locations[[Location]:[BU]],3,0)</f>
        <v>Alex</v>
      </c>
      <c r="I1521" t="str">
        <f>VLOOKUP(Expenses[[#This Row],[Location]],Locations[[Location]:[BU]],2,0)</f>
        <v>Alex</v>
      </c>
    </row>
    <row r="1522" spans="1:9" x14ac:dyDescent="0.25">
      <c r="A1522" s="10">
        <v>42552</v>
      </c>
      <c r="B1522" t="s">
        <v>1087</v>
      </c>
      <c r="C1522" t="s">
        <v>1052</v>
      </c>
      <c r="D1522" t="s">
        <v>1020</v>
      </c>
      <c r="E1522" s="17">
        <v>1320.4</v>
      </c>
      <c r="F1522" t="str">
        <f>VLOOKUP(Expenses[[#This Row],[Location]],Locations[[Location]:[BU]],5,0)</f>
        <v>Distribution</v>
      </c>
      <c r="G1522" t="str">
        <f>VLOOKUP(Expenses[[#This Row],[Department]],Departments[[Department]:[Code]],2,0)</f>
        <v>RTL</v>
      </c>
      <c r="H1522" t="str">
        <f>VLOOKUP(Expenses[[#This Row],[Location]],Locations[[Location]:[BU]],3,0)</f>
        <v>Alex</v>
      </c>
      <c r="I1522" t="str">
        <f>VLOOKUP(Expenses[[#This Row],[Location]],Locations[[Location]:[BU]],2,0)</f>
        <v>Alex</v>
      </c>
    </row>
    <row r="1523" spans="1:9" x14ac:dyDescent="0.25">
      <c r="A1523" s="10">
        <v>42552</v>
      </c>
      <c r="B1523" t="s">
        <v>1087</v>
      </c>
      <c r="C1523" t="s">
        <v>1084</v>
      </c>
      <c r="D1523" t="s">
        <v>1020</v>
      </c>
      <c r="E1523" s="17">
        <v>2092.4</v>
      </c>
      <c r="F1523" t="str">
        <f>VLOOKUP(Expenses[[#This Row],[Location]],Locations[[Location]:[BU]],5,0)</f>
        <v>Retail 03</v>
      </c>
      <c r="G1523" t="str">
        <f>VLOOKUP(Expenses[[#This Row],[Department]],Departments[[Department]:[Code]],2,0)</f>
        <v>RTL</v>
      </c>
      <c r="H1523" t="str">
        <f>VLOOKUP(Expenses[[#This Row],[Location]],Locations[[Location]:[BU]],3,0)</f>
        <v>G. Cairo</v>
      </c>
      <c r="I1523" t="str">
        <f>VLOOKUP(Expenses[[#This Row],[Location]],Locations[[Location]:[BU]],2,0)</f>
        <v>Cairo</v>
      </c>
    </row>
    <row r="1524" spans="1:9" x14ac:dyDescent="0.25">
      <c r="A1524" s="10">
        <v>42552</v>
      </c>
      <c r="B1524" t="s">
        <v>1087</v>
      </c>
      <c r="C1524" t="s">
        <v>1075</v>
      </c>
      <c r="D1524" t="s">
        <v>1020</v>
      </c>
      <c r="E1524" s="17">
        <v>1928.4</v>
      </c>
      <c r="F1524" t="str">
        <f>VLOOKUP(Expenses[[#This Row],[Location]],Locations[[Location]:[BU]],5,0)</f>
        <v>Distribution</v>
      </c>
      <c r="G1524" t="str">
        <f>VLOOKUP(Expenses[[#This Row],[Department]],Departments[[Department]:[Code]],2,0)</f>
        <v>RTL</v>
      </c>
      <c r="H1524" t="str">
        <f>VLOOKUP(Expenses[[#This Row],[Location]],Locations[[Location]:[BU]],3,0)</f>
        <v>U. Egypt</v>
      </c>
      <c r="I1524" t="str">
        <f>VLOOKUP(Expenses[[#This Row],[Location]],Locations[[Location]:[BU]],2,0)</f>
        <v>Assuit</v>
      </c>
    </row>
    <row r="1525" spans="1:9" x14ac:dyDescent="0.25">
      <c r="A1525" s="10">
        <v>42552</v>
      </c>
      <c r="B1525" t="s">
        <v>1087</v>
      </c>
      <c r="C1525" t="s">
        <v>1080</v>
      </c>
      <c r="D1525" t="s">
        <v>1020</v>
      </c>
      <c r="E1525" s="17">
        <v>2394</v>
      </c>
      <c r="F1525" t="str">
        <f>VLOOKUP(Expenses[[#This Row],[Location]],Locations[[Location]:[BU]],5,0)</f>
        <v>Distribution</v>
      </c>
      <c r="G1525" t="str">
        <f>VLOOKUP(Expenses[[#This Row],[Department]],Departments[[Department]:[Code]],2,0)</f>
        <v>RTL</v>
      </c>
      <c r="H1525" t="str">
        <f>VLOOKUP(Expenses[[#This Row],[Location]],Locations[[Location]:[BU]],3,0)</f>
        <v>G. Cairo</v>
      </c>
      <c r="I1525" t="str">
        <f>VLOOKUP(Expenses[[#This Row],[Location]],Locations[[Location]:[BU]],2,0)</f>
        <v>Giza</v>
      </c>
    </row>
    <row r="1526" spans="1:9" x14ac:dyDescent="0.25">
      <c r="A1526" s="10">
        <v>42552</v>
      </c>
      <c r="B1526" t="s">
        <v>1087</v>
      </c>
      <c r="C1526" t="s">
        <v>1070</v>
      </c>
      <c r="D1526" t="s">
        <v>1020</v>
      </c>
      <c r="E1526" s="17">
        <v>1097</v>
      </c>
      <c r="F1526" t="str">
        <f>VLOOKUP(Expenses[[#This Row],[Location]],Locations[[Location]:[BU]],5,0)</f>
        <v>Retail 03</v>
      </c>
      <c r="G1526" t="str">
        <f>VLOOKUP(Expenses[[#This Row],[Department]],Departments[[Department]:[Code]],2,0)</f>
        <v>RTL</v>
      </c>
      <c r="H1526" t="str">
        <f>VLOOKUP(Expenses[[#This Row],[Location]],Locations[[Location]:[BU]],3,0)</f>
        <v>Alex</v>
      </c>
      <c r="I1526" t="str">
        <f>VLOOKUP(Expenses[[#This Row],[Location]],Locations[[Location]:[BU]],2,0)</f>
        <v>Marasa Matrouh</v>
      </c>
    </row>
    <row r="1527" spans="1:9" x14ac:dyDescent="0.25">
      <c r="A1527" s="10">
        <v>42552</v>
      </c>
      <c r="B1527" t="s">
        <v>1087</v>
      </c>
      <c r="C1527" t="s">
        <v>1047</v>
      </c>
      <c r="D1527" t="s">
        <v>1020</v>
      </c>
      <c r="E1527" s="17">
        <v>2472</v>
      </c>
      <c r="F1527" t="str">
        <f>VLOOKUP(Expenses[[#This Row],[Location]],Locations[[Location]:[BU]],5,0)</f>
        <v>Retail 03</v>
      </c>
      <c r="G1527" t="str">
        <f>VLOOKUP(Expenses[[#This Row],[Department]],Departments[[Department]:[Code]],2,0)</f>
        <v>RTL</v>
      </c>
      <c r="H1527" t="str">
        <f>VLOOKUP(Expenses[[#This Row],[Location]],Locations[[Location]:[BU]],3,0)</f>
        <v>G. Cairo</v>
      </c>
      <c r="I1527" t="str">
        <f>VLOOKUP(Expenses[[#This Row],[Location]],Locations[[Location]:[BU]],2,0)</f>
        <v>Giza</v>
      </c>
    </row>
    <row r="1528" spans="1:9" x14ac:dyDescent="0.25">
      <c r="A1528" s="10">
        <v>42552</v>
      </c>
      <c r="B1528" t="s">
        <v>1087</v>
      </c>
      <c r="C1528" t="s">
        <v>1058</v>
      </c>
      <c r="D1528" t="s">
        <v>1020</v>
      </c>
      <c r="E1528" s="17">
        <v>2340.4</v>
      </c>
      <c r="F1528" t="str">
        <f>VLOOKUP(Expenses[[#This Row],[Location]],Locations[[Location]:[BU]],5,0)</f>
        <v>Retail 03</v>
      </c>
      <c r="G1528" t="str">
        <f>VLOOKUP(Expenses[[#This Row],[Department]],Departments[[Department]:[Code]],2,0)</f>
        <v>RTL</v>
      </c>
      <c r="H1528" t="str">
        <f>VLOOKUP(Expenses[[#This Row],[Location]],Locations[[Location]:[BU]],3,0)</f>
        <v>G. Cairo</v>
      </c>
      <c r="I1528" t="str">
        <f>VLOOKUP(Expenses[[#This Row],[Location]],Locations[[Location]:[BU]],2,0)</f>
        <v>Cairo</v>
      </c>
    </row>
    <row r="1529" spans="1:9" x14ac:dyDescent="0.25">
      <c r="A1529" s="10">
        <v>42552</v>
      </c>
      <c r="B1529" t="s">
        <v>1087</v>
      </c>
      <c r="C1529" t="s">
        <v>1072</v>
      </c>
      <c r="D1529" t="s">
        <v>1020</v>
      </c>
      <c r="E1529" s="17">
        <v>1359.2</v>
      </c>
      <c r="F1529" t="str">
        <f>VLOOKUP(Expenses[[#This Row],[Location]],Locations[[Location]:[BU]],5,0)</f>
        <v>Retail 03</v>
      </c>
      <c r="G1529" t="str">
        <f>VLOOKUP(Expenses[[#This Row],[Department]],Departments[[Department]:[Code]],2,0)</f>
        <v>RTL</v>
      </c>
      <c r="H1529" t="str">
        <f>VLOOKUP(Expenses[[#This Row],[Location]],Locations[[Location]:[BU]],3,0)</f>
        <v>Alex</v>
      </c>
      <c r="I1529" t="str">
        <f>VLOOKUP(Expenses[[#This Row],[Location]],Locations[[Location]:[BU]],2,0)</f>
        <v>Alex</v>
      </c>
    </row>
    <row r="1530" spans="1:9" x14ac:dyDescent="0.25">
      <c r="A1530" s="10">
        <v>42552</v>
      </c>
      <c r="B1530" t="s">
        <v>1087</v>
      </c>
      <c r="C1530" t="s">
        <v>1071</v>
      </c>
      <c r="D1530" t="s">
        <v>1020</v>
      </c>
      <c r="E1530" s="17">
        <v>2319</v>
      </c>
      <c r="F1530" t="str">
        <f>VLOOKUP(Expenses[[#This Row],[Location]],Locations[[Location]:[BU]],5,0)</f>
        <v>Retail 03</v>
      </c>
      <c r="G1530" t="str">
        <f>VLOOKUP(Expenses[[#This Row],[Department]],Departments[[Department]:[Code]],2,0)</f>
        <v>RTL</v>
      </c>
      <c r="H1530" t="str">
        <f>VLOOKUP(Expenses[[#This Row],[Location]],Locations[[Location]:[BU]],3,0)</f>
        <v>G. Cairo</v>
      </c>
      <c r="I1530" t="str">
        <f>VLOOKUP(Expenses[[#This Row],[Location]],Locations[[Location]:[BU]],2,0)</f>
        <v>Giza</v>
      </c>
    </row>
    <row r="1531" spans="1:9" x14ac:dyDescent="0.25">
      <c r="A1531" s="10">
        <v>42552</v>
      </c>
      <c r="B1531" t="s">
        <v>1087</v>
      </c>
      <c r="C1531" t="s">
        <v>1065</v>
      </c>
      <c r="D1531" t="s">
        <v>1020</v>
      </c>
      <c r="E1531" s="17">
        <v>1240.4000000000001</v>
      </c>
      <c r="F1531" t="str">
        <f>VLOOKUP(Expenses[[#This Row],[Location]],Locations[[Location]:[BU]],5,0)</f>
        <v>Distribution</v>
      </c>
      <c r="G1531" t="str">
        <f>VLOOKUP(Expenses[[#This Row],[Department]],Departments[[Department]:[Code]],2,0)</f>
        <v>RTL</v>
      </c>
      <c r="H1531" t="str">
        <f>VLOOKUP(Expenses[[#This Row],[Location]],Locations[[Location]:[BU]],3,0)</f>
        <v>Delta</v>
      </c>
      <c r="I1531" t="str">
        <f>VLOOKUP(Expenses[[#This Row],[Location]],Locations[[Location]:[BU]],2,0)</f>
        <v>Gharbia</v>
      </c>
    </row>
    <row r="1532" spans="1:9" x14ac:dyDescent="0.25">
      <c r="A1532" s="10">
        <v>42552</v>
      </c>
      <c r="B1532" t="s">
        <v>1086</v>
      </c>
      <c r="C1532" t="s">
        <v>1014</v>
      </c>
      <c r="D1532" t="s">
        <v>1017</v>
      </c>
      <c r="E1532" s="17">
        <v>6172</v>
      </c>
      <c r="F1532" t="str">
        <f>VLOOKUP(Expenses[[#This Row],[Location]],Locations[[Location]:[BU]],5,0)</f>
        <v>HQ</v>
      </c>
      <c r="G1532" t="str">
        <f>VLOOKUP(Expenses[[#This Row],[Department]],Departments[[Department]:[Code]],2,0)</f>
        <v>ACC</v>
      </c>
      <c r="H1532" t="str">
        <f>VLOOKUP(Expenses[[#This Row],[Location]],Locations[[Location]:[BU]],3,0)</f>
        <v>G. Cairo</v>
      </c>
      <c r="I1532" t="str">
        <f>VLOOKUP(Expenses[[#This Row],[Location]],Locations[[Location]:[BU]],2,0)</f>
        <v>Cairo</v>
      </c>
    </row>
    <row r="1533" spans="1:9" x14ac:dyDescent="0.25">
      <c r="A1533" s="10">
        <v>42552</v>
      </c>
      <c r="B1533" t="s">
        <v>1089</v>
      </c>
      <c r="C1533" t="s">
        <v>1014</v>
      </c>
      <c r="D1533" t="s">
        <v>1017</v>
      </c>
      <c r="E1533" s="17">
        <v>1250</v>
      </c>
      <c r="F1533" t="str">
        <f>VLOOKUP(Expenses[[#This Row],[Location]],Locations[[Location]:[BU]],5,0)</f>
        <v>HQ</v>
      </c>
      <c r="G1533" t="str">
        <f>VLOOKUP(Expenses[[#This Row],[Department]],Departments[[Department]:[Code]],2,0)</f>
        <v>ACC</v>
      </c>
      <c r="H1533" t="str">
        <f>VLOOKUP(Expenses[[#This Row],[Location]],Locations[[Location]:[BU]],3,0)</f>
        <v>G. Cairo</v>
      </c>
      <c r="I1533" t="str">
        <f>VLOOKUP(Expenses[[#This Row],[Location]],Locations[[Location]:[BU]],2,0)</f>
        <v>Cairo</v>
      </c>
    </row>
    <row r="1534" spans="1:9" x14ac:dyDescent="0.25">
      <c r="A1534" s="10">
        <v>42552</v>
      </c>
      <c r="B1534" t="s">
        <v>1087</v>
      </c>
      <c r="C1534" t="s">
        <v>1014</v>
      </c>
      <c r="D1534" t="s">
        <v>1017</v>
      </c>
      <c r="E1534" s="17">
        <v>2384.8000000000002</v>
      </c>
      <c r="F1534" t="str">
        <f>VLOOKUP(Expenses[[#This Row],[Location]],Locations[[Location]:[BU]],5,0)</f>
        <v>HQ</v>
      </c>
      <c r="G1534" t="str">
        <f>VLOOKUP(Expenses[[#This Row],[Department]],Departments[[Department]:[Code]],2,0)</f>
        <v>ACC</v>
      </c>
      <c r="H1534" t="str">
        <f>VLOOKUP(Expenses[[#This Row],[Location]],Locations[[Location]:[BU]],3,0)</f>
        <v>G. Cairo</v>
      </c>
      <c r="I1534" t="str">
        <f>VLOOKUP(Expenses[[#This Row],[Location]],Locations[[Location]:[BU]],2,0)</f>
        <v>Cairo</v>
      </c>
    </row>
    <row r="1535" spans="1:9" x14ac:dyDescent="0.25">
      <c r="A1535" s="10">
        <v>42552</v>
      </c>
      <c r="B1535" t="s">
        <v>1086</v>
      </c>
      <c r="C1535" t="s">
        <v>1014</v>
      </c>
      <c r="D1535" t="s">
        <v>1033</v>
      </c>
      <c r="E1535" s="17">
        <v>6265</v>
      </c>
      <c r="F1535" t="str">
        <f>VLOOKUP(Expenses[[#This Row],[Location]],Locations[[Location]:[BU]],5,0)</f>
        <v>HQ</v>
      </c>
      <c r="G1535" t="str">
        <f>VLOOKUP(Expenses[[#This Row],[Department]],Departments[[Department]:[Code]],2,0)</f>
        <v>HRM</v>
      </c>
      <c r="H1535" t="str">
        <f>VLOOKUP(Expenses[[#This Row],[Location]],Locations[[Location]:[BU]],3,0)</f>
        <v>G. Cairo</v>
      </c>
      <c r="I1535" t="str">
        <f>VLOOKUP(Expenses[[#This Row],[Location]],Locations[[Location]:[BU]],2,0)</f>
        <v>Cairo</v>
      </c>
    </row>
    <row r="1536" spans="1:9" x14ac:dyDescent="0.25">
      <c r="A1536" s="10">
        <v>42552</v>
      </c>
      <c r="B1536" t="s">
        <v>1089</v>
      </c>
      <c r="C1536" t="s">
        <v>1014</v>
      </c>
      <c r="D1536" t="s">
        <v>1033</v>
      </c>
      <c r="E1536" s="17">
        <v>1250</v>
      </c>
      <c r="F1536" t="str">
        <f>VLOOKUP(Expenses[[#This Row],[Location]],Locations[[Location]:[BU]],5,0)</f>
        <v>HQ</v>
      </c>
      <c r="G1536" t="str">
        <f>VLOOKUP(Expenses[[#This Row],[Department]],Departments[[Department]:[Code]],2,0)</f>
        <v>HRM</v>
      </c>
      <c r="H1536" t="str">
        <f>VLOOKUP(Expenses[[#This Row],[Location]],Locations[[Location]:[BU]],3,0)</f>
        <v>G. Cairo</v>
      </c>
      <c r="I1536" t="str">
        <f>VLOOKUP(Expenses[[#This Row],[Location]],Locations[[Location]:[BU]],2,0)</f>
        <v>Cairo</v>
      </c>
    </row>
    <row r="1537" spans="1:9" x14ac:dyDescent="0.25">
      <c r="A1537" s="10">
        <v>42552</v>
      </c>
      <c r="B1537" t="s">
        <v>1087</v>
      </c>
      <c r="C1537" t="s">
        <v>1014</v>
      </c>
      <c r="D1537" t="s">
        <v>1033</v>
      </c>
      <c r="E1537" s="17">
        <v>1428.2</v>
      </c>
      <c r="F1537" t="str">
        <f>VLOOKUP(Expenses[[#This Row],[Location]],Locations[[Location]:[BU]],5,0)</f>
        <v>HQ</v>
      </c>
      <c r="G1537" t="str">
        <f>VLOOKUP(Expenses[[#This Row],[Department]],Departments[[Department]:[Code]],2,0)</f>
        <v>HRM</v>
      </c>
      <c r="H1537" t="str">
        <f>VLOOKUP(Expenses[[#This Row],[Location]],Locations[[Location]:[BU]],3,0)</f>
        <v>G. Cairo</v>
      </c>
      <c r="I1537" t="str">
        <f>VLOOKUP(Expenses[[#This Row],[Location]],Locations[[Location]:[BU]],2,0)</f>
        <v>Cairo</v>
      </c>
    </row>
    <row r="1538" spans="1:9" x14ac:dyDescent="0.25">
      <c r="A1538" s="10">
        <v>42552</v>
      </c>
      <c r="B1538" t="s">
        <v>1086</v>
      </c>
      <c r="C1538" t="s">
        <v>1014</v>
      </c>
      <c r="D1538" t="s">
        <v>1020</v>
      </c>
      <c r="E1538" s="17">
        <v>12401</v>
      </c>
      <c r="F1538" t="str">
        <f>VLOOKUP(Expenses[[#This Row],[Location]],Locations[[Location]:[BU]],5,0)</f>
        <v>HQ</v>
      </c>
      <c r="G1538" t="str">
        <f>VLOOKUP(Expenses[[#This Row],[Department]],Departments[[Department]:[Code]],2,0)</f>
        <v>RTL</v>
      </c>
      <c r="H1538" t="str">
        <f>VLOOKUP(Expenses[[#This Row],[Location]],Locations[[Location]:[BU]],3,0)</f>
        <v>G. Cairo</v>
      </c>
      <c r="I1538" t="str">
        <f>VLOOKUP(Expenses[[#This Row],[Location]],Locations[[Location]:[BU]],2,0)</f>
        <v>Cairo</v>
      </c>
    </row>
    <row r="1539" spans="1:9" x14ac:dyDescent="0.25">
      <c r="A1539" s="10">
        <v>42552</v>
      </c>
      <c r="B1539" t="s">
        <v>1089</v>
      </c>
      <c r="C1539" t="s">
        <v>1014</v>
      </c>
      <c r="D1539" t="s">
        <v>1020</v>
      </c>
      <c r="E1539" s="17">
        <v>1250</v>
      </c>
      <c r="F1539" t="str">
        <f>VLOOKUP(Expenses[[#This Row],[Location]],Locations[[Location]:[BU]],5,0)</f>
        <v>HQ</v>
      </c>
      <c r="G1539" t="str">
        <f>VLOOKUP(Expenses[[#This Row],[Department]],Departments[[Department]:[Code]],2,0)</f>
        <v>RTL</v>
      </c>
      <c r="H1539" t="str">
        <f>VLOOKUP(Expenses[[#This Row],[Location]],Locations[[Location]:[BU]],3,0)</f>
        <v>G. Cairo</v>
      </c>
      <c r="I1539" t="str">
        <f>VLOOKUP(Expenses[[#This Row],[Location]],Locations[[Location]:[BU]],2,0)</f>
        <v>Cairo</v>
      </c>
    </row>
    <row r="1540" spans="1:9" x14ac:dyDescent="0.25">
      <c r="A1540" s="10">
        <v>42552</v>
      </c>
      <c r="B1540" t="s">
        <v>1088</v>
      </c>
      <c r="C1540" t="s">
        <v>1014</v>
      </c>
      <c r="D1540" t="s">
        <v>1020</v>
      </c>
      <c r="E1540" s="17">
        <v>928.40000000000009</v>
      </c>
      <c r="F1540" t="str">
        <f>VLOOKUP(Expenses[[#This Row],[Location]],Locations[[Location]:[BU]],5,0)</f>
        <v>HQ</v>
      </c>
      <c r="G1540" t="str">
        <f>VLOOKUP(Expenses[[#This Row],[Department]],Departments[[Department]:[Code]],2,0)</f>
        <v>RTL</v>
      </c>
      <c r="H1540" t="str">
        <f>VLOOKUP(Expenses[[#This Row],[Location]],Locations[[Location]:[BU]],3,0)</f>
        <v>G. Cairo</v>
      </c>
      <c r="I1540" t="str">
        <f>VLOOKUP(Expenses[[#This Row],[Location]],Locations[[Location]:[BU]],2,0)</f>
        <v>Cairo</v>
      </c>
    </row>
    <row r="1541" spans="1:9" x14ac:dyDescent="0.25">
      <c r="A1541" s="10">
        <v>42552</v>
      </c>
      <c r="B1541" t="s">
        <v>1087</v>
      </c>
      <c r="C1541" t="s">
        <v>1014</v>
      </c>
      <c r="D1541" t="s">
        <v>1020</v>
      </c>
      <c r="E1541" s="17">
        <v>1224.6000000000001</v>
      </c>
      <c r="F1541" t="str">
        <f>VLOOKUP(Expenses[[#This Row],[Location]],Locations[[Location]:[BU]],5,0)</f>
        <v>HQ</v>
      </c>
      <c r="G1541" t="str">
        <f>VLOOKUP(Expenses[[#This Row],[Department]],Departments[[Department]:[Code]],2,0)</f>
        <v>RTL</v>
      </c>
      <c r="H1541" t="str">
        <f>VLOOKUP(Expenses[[#This Row],[Location]],Locations[[Location]:[BU]],3,0)</f>
        <v>G. Cairo</v>
      </c>
      <c r="I1541" t="str">
        <f>VLOOKUP(Expenses[[#This Row],[Location]],Locations[[Location]:[BU]],2,0)</f>
        <v>Cairo</v>
      </c>
    </row>
    <row r="1542" spans="1:9" x14ac:dyDescent="0.25">
      <c r="A1542" s="10">
        <v>42552</v>
      </c>
      <c r="B1542" t="s">
        <v>1086</v>
      </c>
      <c r="C1542" t="s">
        <v>1014</v>
      </c>
      <c r="D1542" t="s">
        <v>1025</v>
      </c>
      <c r="E1542" s="17">
        <v>8535</v>
      </c>
      <c r="F1542" t="str">
        <f>VLOOKUP(Expenses[[#This Row],[Location]],Locations[[Location]:[BU]],5,0)</f>
        <v>HQ</v>
      </c>
      <c r="G1542" t="str">
        <f>VLOOKUP(Expenses[[#This Row],[Department]],Departments[[Department]:[Code]],2,0)</f>
        <v>SLS</v>
      </c>
      <c r="H1542" t="str">
        <f>VLOOKUP(Expenses[[#This Row],[Location]],Locations[[Location]:[BU]],3,0)</f>
        <v>G. Cairo</v>
      </c>
      <c r="I1542" t="str">
        <f>VLOOKUP(Expenses[[#This Row],[Location]],Locations[[Location]:[BU]],2,0)</f>
        <v>Cairo</v>
      </c>
    </row>
    <row r="1543" spans="1:9" x14ac:dyDescent="0.25">
      <c r="A1543" s="10">
        <v>42552</v>
      </c>
      <c r="B1543" t="s">
        <v>1089</v>
      </c>
      <c r="C1543" t="s">
        <v>1014</v>
      </c>
      <c r="D1543" t="s">
        <v>1025</v>
      </c>
      <c r="E1543" s="17">
        <v>1250</v>
      </c>
      <c r="F1543" t="str">
        <f>VLOOKUP(Expenses[[#This Row],[Location]],Locations[[Location]:[BU]],5,0)</f>
        <v>HQ</v>
      </c>
      <c r="G1543" t="str">
        <f>VLOOKUP(Expenses[[#This Row],[Department]],Departments[[Department]:[Code]],2,0)</f>
        <v>SLS</v>
      </c>
      <c r="H1543" t="str">
        <f>VLOOKUP(Expenses[[#This Row],[Location]],Locations[[Location]:[BU]],3,0)</f>
        <v>G. Cairo</v>
      </c>
      <c r="I1543" t="str">
        <f>VLOOKUP(Expenses[[#This Row],[Location]],Locations[[Location]:[BU]],2,0)</f>
        <v>Cairo</v>
      </c>
    </row>
    <row r="1544" spans="1:9" x14ac:dyDescent="0.25">
      <c r="A1544" s="10">
        <v>42552</v>
      </c>
      <c r="B1544" t="s">
        <v>1087</v>
      </c>
      <c r="C1544" t="s">
        <v>1014</v>
      </c>
      <c r="D1544" t="s">
        <v>1025</v>
      </c>
      <c r="E1544" s="17">
        <v>2538.6000000000004</v>
      </c>
      <c r="F1544" t="str">
        <f>VLOOKUP(Expenses[[#This Row],[Location]],Locations[[Location]:[BU]],5,0)</f>
        <v>HQ</v>
      </c>
      <c r="G1544" t="str">
        <f>VLOOKUP(Expenses[[#This Row],[Department]],Departments[[Department]:[Code]],2,0)</f>
        <v>SLS</v>
      </c>
      <c r="H1544" t="str">
        <f>VLOOKUP(Expenses[[#This Row],[Location]],Locations[[Location]:[BU]],3,0)</f>
        <v>G. Cairo</v>
      </c>
      <c r="I1544" t="str">
        <f>VLOOKUP(Expenses[[#This Row],[Location]],Locations[[Location]:[BU]],2,0)</f>
        <v>Cairo</v>
      </c>
    </row>
    <row r="1545" spans="1:9" x14ac:dyDescent="0.25">
      <c r="A1545" s="10">
        <v>42552</v>
      </c>
      <c r="B1545" t="s">
        <v>1086</v>
      </c>
      <c r="C1545" t="s">
        <v>1014</v>
      </c>
      <c r="D1545" t="s">
        <v>1022</v>
      </c>
      <c r="E1545" s="17">
        <v>5884</v>
      </c>
      <c r="F1545" t="str">
        <f>VLOOKUP(Expenses[[#This Row],[Location]],Locations[[Location]:[BU]],5,0)</f>
        <v>HQ</v>
      </c>
      <c r="G1545" t="str">
        <f>VLOOKUP(Expenses[[#This Row],[Department]],Departments[[Department]:[Code]],2,0)</f>
        <v>LGL</v>
      </c>
      <c r="H1545" t="str">
        <f>VLOOKUP(Expenses[[#This Row],[Location]],Locations[[Location]:[BU]],3,0)</f>
        <v>G. Cairo</v>
      </c>
      <c r="I1545" t="str">
        <f>VLOOKUP(Expenses[[#This Row],[Location]],Locations[[Location]:[BU]],2,0)</f>
        <v>Cairo</v>
      </c>
    </row>
    <row r="1546" spans="1:9" x14ac:dyDescent="0.25">
      <c r="A1546" s="10">
        <v>42552</v>
      </c>
      <c r="B1546" t="s">
        <v>1089</v>
      </c>
      <c r="C1546" t="s">
        <v>1014</v>
      </c>
      <c r="D1546" t="s">
        <v>1022</v>
      </c>
      <c r="E1546" s="17">
        <v>1250</v>
      </c>
      <c r="F1546" t="str">
        <f>VLOOKUP(Expenses[[#This Row],[Location]],Locations[[Location]:[BU]],5,0)</f>
        <v>HQ</v>
      </c>
      <c r="G1546" t="str">
        <f>VLOOKUP(Expenses[[#This Row],[Department]],Departments[[Department]:[Code]],2,0)</f>
        <v>LGL</v>
      </c>
      <c r="H1546" t="str">
        <f>VLOOKUP(Expenses[[#This Row],[Location]],Locations[[Location]:[BU]],3,0)</f>
        <v>G. Cairo</v>
      </c>
      <c r="I1546" t="str">
        <f>VLOOKUP(Expenses[[#This Row],[Location]],Locations[[Location]:[BU]],2,0)</f>
        <v>Cairo</v>
      </c>
    </row>
    <row r="1547" spans="1:9" x14ac:dyDescent="0.25">
      <c r="A1547" s="10">
        <v>42552</v>
      </c>
      <c r="B1547" t="s">
        <v>1087</v>
      </c>
      <c r="C1547" t="s">
        <v>1014</v>
      </c>
      <c r="D1547" t="s">
        <v>1022</v>
      </c>
      <c r="E1547" s="17">
        <v>1531.2</v>
      </c>
      <c r="F1547" t="str">
        <f>VLOOKUP(Expenses[[#This Row],[Location]],Locations[[Location]:[BU]],5,0)</f>
        <v>HQ</v>
      </c>
      <c r="G1547" t="str">
        <f>VLOOKUP(Expenses[[#This Row],[Department]],Departments[[Department]:[Code]],2,0)</f>
        <v>LGL</v>
      </c>
      <c r="H1547" t="str">
        <f>VLOOKUP(Expenses[[#This Row],[Location]],Locations[[Location]:[BU]],3,0)</f>
        <v>G. Cairo</v>
      </c>
      <c r="I1547" t="str">
        <f>VLOOKUP(Expenses[[#This Row],[Location]],Locations[[Location]:[BU]],2,0)</f>
        <v>Cairo</v>
      </c>
    </row>
    <row r="1548" spans="1:9" x14ac:dyDescent="0.25">
      <c r="A1548" s="10">
        <v>42552</v>
      </c>
      <c r="B1548" t="s">
        <v>1086</v>
      </c>
      <c r="C1548" t="s">
        <v>1014</v>
      </c>
      <c r="D1548" t="s">
        <v>1032</v>
      </c>
      <c r="E1548" s="17">
        <v>4084</v>
      </c>
      <c r="F1548" t="str">
        <f>VLOOKUP(Expenses[[#This Row],[Location]],Locations[[Location]:[BU]],5,0)</f>
        <v>HQ</v>
      </c>
      <c r="G1548" t="str">
        <f>VLOOKUP(Expenses[[#This Row],[Department]],Departments[[Department]:[Code]],2,0)</f>
        <v>ADM</v>
      </c>
      <c r="H1548" t="str">
        <f>VLOOKUP(Expenses[[#This Row],[Location]],Locations[[Location]:[BU]],3,0)</f>
        <v>G. Cairo</v>
      </c>
      <c r="I1548" t="str">
        <f>VLOOKUP(Expenses[[#This Row],[Location]],Locations[[Location]:[BU]],2,0)</f>
        <v>Cairo</v>
      </c>
    </row>
    <row r="1549" spans="1:9" x14ac:dyDescent="0.25">
      <c r="A1549" s="10">
        <v>42552</v>
      </c>
      <c r="B1549" t="s">
        <v>1089</v>
      </c>
      <c r="C1549" t="s">
        <v>1014</v>
      </c>
      <c r="D1549" t="s">
        <v>1032</v>
      </c>
      <c r="E1549" s="17">
        <v>1250</v>
      </c>
      <c r="F1549" t="str">
        <f>VLOOKUP(Expenses[[#This Row],[Location]],Locations[[Location]:[BU]],5,0)</f>
        <v>HQ</v>
      </c>
      <c r="G1549" t="str">
        <f>VLOOKUP(Expenses[[#This Row],[Department]],Departments[[Department]:[Code]],2,0)</f>
        <v>ADM</v>
      </c>
      <c r="H1549" t="str">
        <f>VLOOKUP(Expenses[[#This Row],[Location]],Locations[[Location]:[BU]],3,0)</f>
        <v>G. Cairo</v>
      </c>
      <c r="I1549" t="str">
        <f>VLOOKUP(Expenses[[#This Row],[Location]],Locations[[Location]:[BU]],2,0)</f>
        <v>Cairo</v>
      </c>
    </row>
    <row r="1550" spans="1:9" x14ac:dyDescent="0.25">
      <c r="A1550" s="10">
        <v>42552</v>
      </c>
      <c r="B1550" t="s">
        <v>1087</v>
      </c>
      <c r="C1550" t="s">
        <v>1014</v>
      </c>
      <c r="D1550" t="s">
        <v>1032</v>
      </c>
      <c r="E1550" s="17">
        <v>1572.8000000000002</v>
      </c>
      <c r="F1550" t="str">
        <f>VLOOKUP(Expenses[[#This Row],[Location]],Locations[[Location]:[BU]],5,0)</f>
        <v>HQ</v>
      </c>
      <c r="G1550" t="str">
        <f>VLOOKUP(Expenses[[#This Row],[Department]],Departments[[Department]:[Code]],2,0)</f>
        <v>ADM</v>
      </c>
      <c r="H1550" t="str">
        <f>VLOOKUP(Expenses[[#This Row],[Location]],Locations[[Location]:[BU]],3,0)</f>
        <v>G. Cairo</v>
      </c>
      <c r="I1550" t="str">
        <f>VLOOKUP(Expenses[[#This Row],[Location]],Locations[[Location]:[BU]],2,0)</f>
        <v>Cairo</v>
      </c>
    </row>
    <row r="1551" spans="1:9" x14ac:dyDescent="0.25">
      <c r="A1551" s="10">
        <v>42552</v>
      </c>
      <c r="B1551" t="s">
        <v>1086</v>
      </c>
      <c r="C1551" t="s">
        <v>1014</v>
      </c>
      <c r="D1551" t="s">
        <v>1027</v>
      </c>
      <c r="E1551" s="17">
        <v>7227</v>
      </c>
      <c r="F1551" t="str">
        <f>VLOOKUP(Expenses[[#This Row],[Location]],Locations[[Location]:[BU]],5,0)</f>
        <v>HQ</v>
      </c>
      <c r="G1551" t="str">
        <f>VLOOKUP(Expenses[[#This Row],[Department]],Departments[[Department]:[Code]],2,0)</f>
        <v>LOG</v>
      </c>
      <c r="H1551" t="str">
        <f>VLOOKUP(Expenses[[#This Row],[Location]],Locations[[Location]:[BU]],3,0)</f>
        <v>G. Cairo</v>
      </c>
      <c r="I1551" t="str">
        <f>VLOOKUP(Expenses[[#This Row],[Location]],Locations[[Location]:[BU]],2,0)</f>
        <v>Cairo</v>
      </c>
    </row>
    <row r="1552" spans="1:9" x14ac:dyDescent="0.25">
      <c r="A1552" s="10">
        <v>42552</v>
      </c>
      <c r="B1552" t="s">
        <v>1089</v>
      </c>
      <c r="C1552" t="s">
        <v>1014</v>
      </c>
      <c r="D1552" t="s">
        <v>1027</v>
      </c>
      <c r="E1552" s="17">
        <v>1250</v>
      </c>
      <c r="F1552" t="str">
        <f>VLOOKUP(Expenses[[#This Row],[Location]],Locations[[Location]:[BU]],5,0)</f>
        <v>HQ</v>
      </c>
      <c r="G1552" t="str">
        <f>VLOOKUP(Expenses[[#This Row],[Department]],Departments[[Department]:[Code]],2,0)</f>
        <v>LOG</v>
      </c>
      <c r="H1552" t="str">
        <f>VLOOKUP(Expenses[[#This Row],[Location]],Locations[[Location]:[BU]],3,0)</f>
        <v>G. Cairo</v>
      </c>
      <c r="I1552" t="str">
        <f>VLOOKUP(Expenses[[#This Row],[Location]],Locations[[Location]:[BU]],2,0)</f>
        <v>Cairo</v>
      </c>
    </row>
    <row r="1553" spans="1:9" x14ac:dyDescent="0.25">
      <c r="A1553" s="10">
        <v>42552</v>
      </c>
      <c r="B1553" t="s">
        <v>1087</v>
      </c>
      <c r="C1553" t="s">
        <v>1014</v>
      </c>
      <c r="D1553" t="s">
        <v>1027</v>
      </c>
      <c r="E1553" s="17">
        <v>994.6</v>
      </c>
      <c r="F1553" t="str">
        <f>VLOOKUP(Expenses[[#This Row],[Location]],Locations[[Location]:[BU]],5,0)</f>
        <v>HQ</v>
      </c>
      <c r="G1553" t="str">
        <f>VLOOKUP(Expenses[[#This Row],[Department]],Departments[[Department]:[Code]],2,0)</f>
        <v>LOG</v>
      </c>
      <c r="H1553" t="str">
        <f>VLOOKUP(Expenses[[#This Row],[Location]],Locations[[Location]:[BU]],3,0)</f>
        <v>G. Cairo</v>
      </c>
      <c r="I1553" t="str">
        <f>VLOOKUP(Expenses[[#This Row],[Location]],Locations[[Location]:[BU]],2,0)</f>
        <v>Cairo</v>
      </c>
    </row>
    <row r="1554" spans="1:9" x14ac:dyDescent="0.25">
      <c r="A1554" s="10">
        <v>42552</v>
      </c>
      <c r="B1554" t="s">
        <v>1086</v>
      </c>
      <c r="C1554" t="s">
        <v>1014</v>
      </c>
      <c r="D1554" t="s">
        <v>1028</v>
      </c>
      <c r="E1554" s="17">
        <v>32133</v>
      </c>
      <c r="F1554" t="str">
        <f>VLOOKUP(Expenses[[#This Row],[Location]],Locations[[Location]:[BU]],5,0)</f>
        <v>HQ</v>
      </c>
      <c r="G1554" t="str">
        <f>VLOOKUP(Expenses[[#This Row],[Department]],Departments[[Department]:[Code]],2,0)</f>
        <v>BRD</v>
      </c>
      <c r="H1554" t="str">
        <f>VLOOKUP(Expenses[[#This Row],[Location]],Locations[[Location]:[BU]],3,0)</f>
        <v>G. Cairo</v>
      </c>
      <c r="I1554" t="str">
        <f>VLOOKUP(Expenses[[#This Row],[Location]],Locations[[Location]:[BU]],2,0)</f>
        <v>Cairo</v>
      </c>
    </row>
    <row r="1555" spans="1:9" x14ac:dyDescent="0.25">
      <c r="A1555" s="10">
        <v>42552</v>
      </c>
      <c r="B1555" t="s">
        <v>1089</v>
      </c>
      <c r="C1555" t="s">
        <v>1014</v>
      </c>
      <c r="D1555" t="s">
        <v>1028</v>
      </c>
      <c r="E1555" s="17">
        <v>1250</v>
      </c>
      <c r="F1555" t="str">
        <f>VLOOKUP(Expenses[[#This Row],[Location]],Locations[[Location]:[BU]],5,0)</f>
        <v>HQ</v>
      </c>
      <c r="G1555" t="str">
        <f>VLOOKUP(Expenses[[#This Row],[Department]],Departments[[Department]:[Code]],2,0)</f>
        <v>BRD</v>
      </c>
      <c r="H1555" t="str">
        <f>VLOOKUP(Expenses[[#This Row],[Location]],Locations[[Location]:[BU]],3,0)</f>
        <v>G. Cairo</v>
      </c>
      <c r="I1555" t="str">
        <f>VLOOKUP(Expenses[[#This Row],[Location]],Locations[[Location]:[BU]],2,0)</f>
        <v>Cairo</v>
      </c>
    </row>
    <row r="1556" spans="1:9" x14ac:dyDescent="0.25">
      <c r="A1556" s="10">
        <v>42552</v>
      </c>
      <c r="B1556" t="s">
        <v>1087</v>
      </c>
      <c r="C1556" t="s">
        <v>1014</v>
      </c>
      <c r="D1556" t="s">
        <v>1028</v>
      </c>
      <c r="E1556" s="17">
        <v>6888.6</v>
      </c>
      <c r="F1556" t="str">
        <f>VLOOKUP(Expenses[[#This Row],[Location]],Locations[[Location]:[BU]],5,0)</f>
        <v>HQ</v>
      </c>
      <c r="G1556" t="str">
        <f>VLOOKUP(Expenses[[#This Row],[Department]],Departments[[Department]:[Code]],2,0)</f>
        <v>BRD</v>
      </c>
      <c r="H1556" t="str">
        <f>VLOOKUP(Expenses[[#This Row],[Location]],Locations[[Location]:[BU]],3,0)</f>
        <v>G. Cairo</v>
      </c>
      <c r="I1556" t="str">
        <f>VLOOKUP(Expenses[[#This Row],[Location]],Locations[[Location]:[BU]],2,0)</f>
        <v>Cairo</v>
      </c>
    </row>
    <row r="1557" spans="1:9" x14ac:dyDescent="0.25">
      <c r="A1557" s="10">
        <v>42552</v>
      </c>
      <c r="B1557" t="s">
        <v>1086</v>
      </c>
      <c r="C1557" t="s">
        <v>1014</v>
      </c>
      <c r="D1557" t="s">
        <v>1030</v>
      </c>
      <c r="E1557" s="17">
        <v>5624</v>
      </c>
      <c r="F1557" t="str">
        <f>VLOOKUP(Expenses[[#This Row],[Location]],Locations[[Location]:[BU]],5,0)</f>
        <v>HQ</v>
      </c>
      <c r="G1557" t="str">
        <f>VLOOKUP(Expenses[[#This Row],[Department]],Departments[[Department]:[Code]],2,0)</f>
        <v>AFS</v>
      </c>
      <c r="H1557" t="str">
        <f>VLOOKUP(Expenses[[#This Row],[Location]],Locations[[Location]:[BU]],3,0)</f>
        <v>G. Cairo</v>
      </c>
      <c r="I1557" t="str">
        <f>VLOOKUP(Expenses[[#This Row],[Location]],Locations[[Location]:[BU]],2,0)</f>
        <v>Cairo</v>
      </c>
    </row>
    <row r="1558" spans="1:9" x14ac:dyDescent="0.25">
      <c r="A1558" s="10">
        <v>42552</v>
      </c>
      <c r="B1558" t="s">
        <v>1089</v>
      </c>
      <c r="C1558" t="s">
        <v>1014</v>
      </c>
      <c r="D1558" t="s">
        <v>1030</v>
      </c>
      <c r="E1558" s="17">
        <v>1250</v>
      </c>
      <c r="F1558" t="str">
        <f>VLOOKUP(Expenses[[#This Row],[Location]],Locations[[Location]:[BU]],5,0)</f>
        <v>HQ</v>
      </c>
      <c r="G1558" t="str">
        <f>VLOOKUP(Expenses[[#This Row],[Department]],Departments[[Department]:[Code]],2,0)</f>
        <v>AFS</v>
      </c>
      <c r="H1558" t="str">
        <f>VLOOKUP(Expenses[[#This Row],[Location]],Locations[[Location]:[BU]],3,0)</f>
        <v>G. Cairo</v>
      </c>
      <c r="I1558" t="str">
        <f>VLOOKUP(Expenses[[#This Row],[Location]],Locations[[Location]:[BU]],2,0)</f>
        <v>Cairo</v>
      </c>
    </row>
    <row r="1559" spans="1:9" x14ac:dyDescent="0.25">
      <c r="A1559" s="10">
        <v>42552</v>
      </c>
      <c r="B1559" t="s">
        <v>1087</v>
      </c>
      <c r="C1559" t="s">
        <v>1014</v>
      </c>
      <c r="D1559" t="s">
        <v>1030</v>
      </c>
      <c r="E1559" s="17">
        <v>1414.8000000000002</v>
      </c>
      <c r="F1559" t="str">
        <f>VLOOKUP(Expenses[[#This Row],[Location]],Locations[[Location]:[BU]],5,0)</f>
        <v>HQ</v>
      </c>
      <c r="G1559" t="str">
        <f>VLOOKUP(Expenses[[#This Row],[Department]],Departments[[Department]:[Code]],2,0)</f>
        <v>AFS</v>
      </c>
      <c r="H1559" t="str">
        <f>VLOOKUP(Expenses[[#This Row],[Location]],Locations[[Location]:[BU]],3,0)</f>
        <v>G. Cairo</v>
      </c>
      <c r="I1559" t="str">
        <f>VLOOKUP(Expenses[[#This Row],[Location]],Locations[[Location]:[BU]],2,0)</f>
        <v>Cairo</v>
      </c>
    </row>
    <row r="1560" spans="1:9" x14ac:dyDescent="0.25">
      <c r="A1560" s="10">
        <v>42552</v>
      </c>
      <c r="B1560" t="s">
        <v>1086</v>
      </c>
      <c r="C1560" t="s">
        <v>1014</v>
      </c>
      <c r="D1560" t="s">
        <v>1031</v>
      </c>
      <c r="E1560" s="17">
        <v>5092</v>
      </c>
      <c r="F1560" t="str">
        <f>VLOOKUP(Expenses[[#This Row],[Location]],Locations[[Location]:[BU]],5,0)</f>
        <v>HQ</v>
      </c>
      <c r="G1560" t="str">
        <f>VLOOKUP(Expenses[[#This Row],[Department]],Departments[[Department]:[Code]],2,0)</f>
        <v>ITC</v>
      </c>
      <c r="H1560" t="str">
        <f>VLOOKUP(Expenses[[#This Row],[Location]],Locations[[Location]:[BU]],3,0)</f>
        <v>G. Cairo</v>
      </c>
      <c r="I1560" t="str">
        <f>VLOOKUP(Expenses[[#This Row],[Location]],Locations[[Location]:[BU]],2,0)</f>
        <v>Cairo</v>
      </c>
    </row>
    <row r="1561" spans="1:9" x14ac:dyDescent="0.25">
      <c r="A1561" s="10">
        <v>42552</v>
      </c>
      <c r="B1561" t="s">
        <v>1089</v>
      </c>
      <c r="C1561" t="s">
        <v>1014</v>
      </c>
      <c r="D1561" t="s">
        <v>1031</v>
      </c>
      <c r="E1561" s="17">
        <v>1250</v>
      </c>
      <c r="F1561" t="str">
        <f>VLOOKUP(Expenses[[#This Row],[Location]],Locations[[Location]:[BU]],5,0)</f>
        <v>HQ</v>
      </c>
      <c r="G1561" t="str">
        <f>VLOOKUP(Expenses[[#This Row],[Department]],Departments[[Department]:[Code]],2,0)</f>
        <v>ITC</v>
      </c>
      <c r="H1561" t="str">
        <f>VLOOKUP(Expenses[[#This Row],[Location]],Locations[[Location]:[BU]],3,0)</f>
        <v>G. Cairo</v>
      </c>
      <c r="I1561" t="str">
        <f>VLOOKUP(Expenses[[#This Row],[Location]],Locations[[Location]:[BU]],2,0)</f>
        <v>Cairo</v>
      </c>
    </row>
    <row r="1562" spans="1:9" x14ac:dyDescent="0.25">
      <c r="A1562" s="10">
        <v>42552</v>
      </c>
      <c r="B1562" t="s">
        <v>1087</v>
      </c>
      <c r="C1562" t="s">
        <v>1014</v>
      </c>
      <c r="D1562" t="s">
        <v>1031</v>
      </c>
      <c r="E1562" s="17">
        <v>1064</v>
      </c>
      <c r="F1562" t="str">
        <f>VLOOKUP(Expenses[[#This Row],[Location]],Locations[[Location]:[BU]],5,0)</f>
        <v>HQ</v>
      </c>
      <c r="G1562" t="str">
        <f>VLOOKUP(Expenses[[#This Row],[Department]],Departments[[Department]:[Code]],2,0)</f>
        <v>ITC</v>
      </c>
      <c r="H1562" t="str">
        <f>VLOOKUP(Expenses[[#This Row],[Location]],Locations[[Location]:[BU]],3,0)</f>
        <v>G. Cairo</v>
      </c>
      <c r="I1562" t="str">
        <f>VLOOKUP(Expenses[[#This Row],[Location]],Locations[[Location]:[BU]],2,0)</f>
        <v>Cairo</v>
      </c>
    </row>
    <row r="1563" spans="1:9" x14ac:dyDescent="0.25">
      <c r="A1563" s="10">
        <v>42552</v>
      </c>
      <c r="B1563" t="s">
        <v>1086</v>
      </c>
      <c r="C1563" t="s">
        <v>1083</v>
      </c>
      <c r="D1563" t="s">
        <v>1017</v>
      </c>
      <c r="E1563" s="17">
        <v>4095</v>
      </c>
      <c r="F1563" t="str">
        <f>VLOOKUP(Expenses[[#This Row],[Location]],Locations[[Location]:[BU]],5,0)</f>
        <v>Distribution</v>
      </c>
      <c r="G1563" t="str">
        <f>VLOOKUP(Expenses[[#This Row],[Department]],Departments[[Department]:[Code]],2,0)</f>
        <v>ACC</v>
      </c>
      <c r="H1563" t="str">
        <f>VLOOKUP(Expenses[[#This Row],[Location]],Locations[[Location]:[BU]],3,0)</f>
        <v>G. Cairo</v>
      </c>
      <c r="I1563" t="str">
        <f>VLOOKUP(Expenses[[#This Row],[Location]],Locations[[Location]:[BU]],2,0)</f>
        <v>Cairo</v>
      </c>
    </row>
    <row r="1564" spans="1:9" x14ac:dyDescent="0.25">
      <c r="A1564" s="10">
        <v>42552</v>
      </c>
      <c r="B1564" t="s">
        <v>1086</v>
      </c>
      <c r="C1564" t="s">
        <v>1083</v>
      </c>
      <c r="D1564" t="s">
        <v>1032</v>
      </c>
      <c r="E1564" s="17">
        <v>4006</v>
      </c>
      <c r="F1564" t="str">
        <f>VLOOKUP(Expenses[[#This Row],[Location]],Locations[[Location]:[BU]],5,0)</f>
        <v>Distribution</v>
      </c>
      <c r="G1564" t="str">
        <f>VLOOKUP(Expenses[[#This Row],[Department]],Departments[[Department]:[Code]],2,0)</f>
        <v>ADM</v>
      </c>
      <c r="H1564" t="str">
        <f>VLOOKUP(Expenses[[#This Row],[Location]],Locations[[Location]:[BU]],3,0)</f>
        <v>G. Cairo</v>
      </c>
      <c r="I1564" t="str">
        <f>VLOOKUP(Expenses[[#This Row],[Location]],Locations[[Location]:[BU]],2,0)</f>
        <v>Cairo</v>
      </c>
    </row>
    <row r="1565" spans="1:9" x14ac:dyDescent="0.25">
      <c r="A1565" s="10">
        <v>42552</v>
      </c>
      <c r="B1565" t="s">
        <v>1086</v>
      </c>
      <c r="C1565" t="s">
        <v>1077</v>
      </c>
      <c r="D1565" t="s">
        <v>1017</v>
      </c>
      <c r="E1565" s="17">
        <v>2994</v>
      </c>
      <c r="F1565" t="str">
        <f>VLOOKUP(Expenses[[#This Row],[Location]],Locations[[Location]:[BU]],5,0)</f>
        <v>Distribution</v>
      </c>
      <c r="G1565" t="str">
        <f>VLOOKUP(Expenses[[#This Row],[Department]],Departments[[Department]:[Code]],2,0)</f>
        <v>ACC</v>
      </c>
      <c r="H1565" t="str">
        <f>VLOOKUP(Expenses[[#This Row],[Location]],Locations[[Location]:[BU]],3,0)</f>
        <v>G. Cairo</v>
      </c>
      <c r="I1565" t="str">
        <f>VLOOKUP(Expenses[[#This Row],[Location]],Locations[[Location]:[BU]],2,0)</f>
        <v>Giza</v>
      </c>
    </row>
    <row r="1566" spans="1:9" x14ac:dyDescent="0.25">
      <c r="A1566" s="10">
        <v>42552</v>
      </c>
      <c r="B1566" t="s">
        <v>1086</v>
      </c>
      <c r="C1566" t="s">
        <v>1077</v>
      </c>
      <c r="D1566" t="s">
        <v>1032</v>
      </c>
      <c r="E1566" s="17">
        <v>4231</v>
      </c>
      <c r="F1566" t="str">
        <f>VLOOKUP(Expenses[[#This Row],[Location]],Locations[[Location]:[BU]],5,0)</f>
        <v>Distribution</v>
      </c>
      <c r="G1566" t="str">
        <f>VLOOKUP(Expenses[[#This Row],[Department]],Departments[[Department]:[Code]],2,0)</f>
        <v>ADM</v>
      </c>
      <c r="H1566" t="str">
        <f>VLOOKUP(Expenses[[#This Row],[Location]],Locations[[Location]:[BU]],3,0)</f>
        <v>G. Cairo</v>
      </c>
      <c r="I1566" t="str">
        <f>VLOOKUP(Expenses[[#This Row],[Location]],Locations[[Location]:[BU]],2,0)</f>
        <v>Giza</v>
      </c>
    </row>
    <row r="1567" spans="1:9" x14ac:dyDescent="0.25">
      <c r="A1567" s="10">
        <v>42552</v>
      </c>
      <c r="B1567" t="s">
        <v>1086</v>
      </c>
      <c r="C1567" t="s">
        <v>1069</v>
      </c>
      <c r="D1567" t="s">
        <v>1017</v>
      </c>
      <c r="E1567" s="17">
        <v>4317</v>
      </c>
      <c r="F1567" t="str">
        <f>VLOOKUP(Expenses[[#This Row],[Location]],Locations[[Location]:[BU]],5,0)</f>
        <v>Distribution</v>
      </c>
      <c r="G1567" t="str">
        <f>VLOOKUP(Expenses[[#This Row],[Department]],Departments[[Department]:[Code]],2,0)</f>
        <v>ACC</v>
      </c>
      <c r="H1567" t="str">
        <f>VLOOKUP(Expenses[[#This Row],[Location]],Locations[[Location]:[BU]],3,0)</f>
        <v>U. Egypt</v>
      </c>
      <c r="I1567" t="str">
        <f>VLOOKUP(Expenses[[#This Row],[Location]],Locations[[Location]:[BU]],2,0)</f>
        <v>Luxor</v>
      </c>
    </row>
    <row r="1568" spans="1:9" x14ac:dyDescent="0.25">
      <c r="A1568" s="10">
        <v>42552</v>
      </c>
      <c r="B1568" t="s">
        <v>1086</v>
      </c>
      <c r="C1568" t="s">
        <v>1069</v>
      </c>
      <c r="D1568" t="s">
        <v>1032</v>
      </c>
      <c r="E1568" s="17">
        <v>3211</v>
      </c>
      <c r="F1568" t="str">
        <f>VLOOKUP(Expenses[[#This Row],[Location]],Locations[[Location]:[BU]],5,0)</f>
        <v>Distribution</v>
      </c>
      <c r="G1568" t="str">
        <f>VLOOKUP(Expenses[[#This Row],[Department]],Departments[[Department]:[Code]],2,0)</f>
        <v>ADM</v>
      </c>
      <c r="H1568" t="str">
        <f>VLOOKUP(Expenses[[#This Row],[Location]],Locations[[Location]:[BU]],3,0)</f>
        <v>U. Egypt</v>
      </c>
      <c r="I1568" t="str">
        <f>VLOOKUP(Expenses[[#This Row],[Location]],Locations[[Location]:[BU]],2,0)</f>
        <v>Luxor</v>
      </c>
    </row>
    <row r="1569" spans="1:9" x14ac:dyDescent="0.25">
      <c r="A1569" s="10">
        <v>42552</v>
      </c>
      <c r="B1569" t="s">
        <v>1086</v>
      </c>
      <c r="C1569" t="s">
        <v>1054</v>
      </c>
      <c r="D1569" t="s">
        <v>1017</v>
      </c>
      <c r="E1569" s="17">
        <v>3596</v>
      </c>
      <c r="F1569" t="str">
        <f>VLOOKUP(Expenses[[#This Row],[Location]],Locations[[Location]:[BU]],5,0)</f>
        <v>Distribution</v>
      </c>
      <c r="G1569" t="str">
        <f>VLOOKUP(Expenses[[#This Row],[Department]],Departments[[Department]:[Code]],2,0)</f>
        <v>ACC</v>
      </c>
      <c r="H1569" t="str">
        <f>VLOOKUP(Expenses[[#This Row],[Location]],Locations[[Location]:[BU]],3,0)</f>
        <v>Delta</v>
      </c>
      <c r="I1569" t="str">
        <f>VLOOKUP(Expenses[[#This Row],[Location]],Locations[[Location]:[BU]],2,0)</f>
        <v>Dakahlia</v>
      </c>
    </row>
    <row r="1570" spans="1:9" x14ac:dyDescent="0.25">
      <c r="A1570" s="10">
        <v>42552</v>
      </c>
      <c r="B1570" t="s">
        <v>1086</v>
      </c>
      <c r="C1570" t="s">
        <v>1054</v>
      </c>
      <c r="D1570" t="s">
        <v>1032</v>
      </c>
      <c r="E1570" s="17">
        <v>4116</v>
      </c>
      <c r="F1570" t="str">
        <f>VLOOKUP(Expenses[[#This Row],[Location]],Locations[[Location]:[BU]],5,0)</f>
        <v>Distribution</v>
      </c>
      <c r="G1570" t="str">
        <f>VLOOKUP(Expenses[[#This Row],[Department]],Departments[[Department]:[Code]],2,0)</f>
        <v>ADM</v>
      </c>
      <c r="H1570" t="str">
        <f>VLOOKUP(Expenses[[#This Row],[Location]],Locations[[Location]:[BU]],3,0)</f>
        <v>Delta</v>
      </c>
      <c r="I1570" t="str">
        <f>VLOOKUP(Expenses[[#This Row],[Location]],Locations[[Location]:[BU]],2,0)</f>
        <v>Dakahlia</v>
      </c>
    </row>
    <row r="1571" spans="1:9" x14ac:dyDescent="0.25">
      <c r="A1571" s="10">
        <v>42552</v>
      </c>
      <c r="B1571" t="s">
        <v>1086</v>
      </c>
      <c r="C1571" t="s">
        <v>1062</v>
      </c>
      <c r="D1571" t="s">
        <v>1017</v>
      </c>
      <c r="E1571" s="17">
        <v>2740</v>
      </c>
      <c r="F1571" t="str">
        <f>VLOOKUP(Expenses[[#This Row],[Location]],Locations[[Location]:[BU]],5,0)</f>
        <v>Distribution</v>
      </c>
      <c r="G1571" t="str">
        <f>VLOOKUP(Expenses[[#This Row],[Department]],Departments[[Department]:[Code]],2,0)</f>
        <v>ACC</v>
      </c>
      <c r="H1571" t="str">
        <f>VLOOKUP(Expenses[[#This Row],[Location]],Locations[[Location]:[BU]],3,0)</f>
        <v>U. Egypt</v>
      </c>
      <c r="I1571" t="str">
        <f>VLOOKUP(Expenses[[#This Row],[Location]],Locations[[Location]:[BU]],2,0)</f>
        <v>Menia</v>
      </c>
    </row>
    <row r="1572" spans="1:9" x14ac:dyDescent="0.25">
      <c r="A1572" s="10">
        <v>42552</v>
      </c>
      <c r="B1572" t="s">
        <v>1086</v>
      </c>
      <c r="C1572" t="s">
        <v>1062</v>
      </c>
      <c r="D1572" t="s">
        <v>1032</v>
      </c>
      <c r="E1572" s="17">
        <v>4077</v>
      </c>
      <c r="F1572" t="str">
        <f>VLOOKUP(Expenses[[#This Row],[Location]],Locations[[Location]:[BU]],5,0)</f>
        <v>Distribution</v>
      </c>
      <c r="G1572" t="str">
        <f>VLOOKUP(Expenses[[#This Row],[Department]],Departments[[Department]:[Code]],2,0)</f>
        <v>ADM</v>
      </c>
      <c r="H1572" t="str">
        <f>VLOOKUP(Expenses[[#This Row],[Location]],Locations[[Location]:[BU]],3,0)</f>
        <v>U. Egypt</v>
      </c>
      <c r="I1572" t="str">
        <f>VLOOKUP(Expenses[[#This Row],[Location]],Locations[[Location]:[BU]],2,0)</f>
        <v>Menia</v>
      </c>
    </row>
    <row r="1573" spans="1:9" x14ac:dyDescent="0.25">
      <c r="A1573" s="10">
        <v>42552</v>
      </c>
      <c r="B1573" t="s">
        <v>1086</v>
      </c>
      <c r="C1573" t="s">
        <v>1059</v>
      </c>
      <c r="D1573" t="s">
        <v>1017</v>
      </c>
      <c r="E1573" s="17">
        <v>4073</v>
      </c>
      <c r="F1573" t="str">
        <f>VLOOKUP(Expenses[[#This Row],[Location]],Locations[[Location]:[BU]],5,0)</f>
        <v>Distribution</v>
      </c>
      <c r="G1573" t="str">
        <f>VLOOKUP(Expenses[[#This Row],[Department]],Departments[[Department]:[Code]],2,0)</f>
        <v>ACC</v>
      </c>
      <c r="H1573" t="str">
        <f>VLOOKUP(Expenses[[#This Row],[Location]],Locations[[Location]:[BU]],3,0)</f>
        <v>G. Cairo</v>
      </c>
      <c r="I1573" t="str">
        <f>VLOOKUP(Expenses[[#This Row],[Location]],Locations[[Location]:[BU]],2,0)</f>
        <v>Cairo</v>
      </c>
    </row>
    <row r="1574" spans="1:9" x14ac:dyDescent="0.25">
      <c r="A1574" s="10">
        <v>42552</v>
      </c>
      <c r="B1574" t="s">
        <v>1086</v>
      </c>
      <c r="C1574" t="s">
        <v>1059</v>
      </c>
      <c r="D1574" t="s">
        <v>1032</v>
      </c>
      <c r="E1574" s="17">
        <v>2628</v>
      </c>
      <c r="F1574" t="str">
        <f>VLOOKUP(Expenses[[#This Row],[Location]],Locations[[Location]:[BU]],5,0)</f>
        <v>Distribution</v>
      </c>
      <c r="G1574" t="str">
        <f>VLOOKUP(Expenses[[#This Row],[Department]],Departments[[Department]:[Code]],2,0)</f>
        <v>ADM</v>
      </c>
      <c r="H1574" t="str">
        <f>VLOOKUP(Expenses[[#This Row],[Location]],Locations[[Location]:[BU]],3,0)</f>
        <v>G. Cairo</v>
      </c>
      <c r="I1574" t="str">
        <f>VLOOKUP(Expenses[[#This Row],[Location]],Locations[[Location]:[BU]],2,0)</f>
        <v>Cairo</v>
      </c>
    </row>
    <row r="1575" spans="1:9" x14ac:dyDescent="0.25">
      <c r="A1575" s="10">
        <v>42552</v>
      </c>
      <c r="B1575" t="s">
        <v>1086</v>
      </c>
      <c r="C1575" t="s">
        <v>1073</v>
      </c>
      <c r="D1575" t="s">
        <v>1017</v>
      </c>
      <c r="E1575" s="17">
        <v>2929</v>
      </c>
      <c r="F1575" t="str">
        <f>VLOOKUP(Expenses[[#This Row],[Location]],Locations[[Location]:[BU]],5,0)</f>
        <v>Distribution</v>
      </c>
      <c r="G1575" t="str">
        <f>VLOOKUP(Expenses[[#This Row],[Department]],Departments[[Department]:[Code]],2,0)</f>
        <v>ACC</v>
      </c>
      <c r="H1575" t="str">
        <f>VLOOKUP(Expenses[[#This Row],[Location]],Locations[[Location]:[BU]],3,0)</f>
        <v>Delta</v>
      </c>
      <c r="I1575" t="str">
        <f>VLOOKUP(Expenses[[#This Row],[Location]],Locations[[Location]:[BU]],2,0)</f>
        <v>Sharkia</v>
      </c>
    </row>
    <row r="1576" spans="1:9" x14ac:dyDescent="0.25">
      <c r="A1576" s="10">
        <v>42552</v>
      </c>
      <c r="B1576" t="s">
        <v>1086</v>
      </c>
      <c r="C1576" t="s">
        <v>1073</v>
      </c>
      <c r="D1576" t="s">
        <v>1032</v>
      </c>
      <c r="E1576" s="17">
        <v>3511</v>
      </c>
      <c r="F1576" t="str">
        <f>VLOOKUP(Expenses[[#This Row],[Location]],Locations[[Location]:[BU]],5,0)</f>
        <v>Distribution</v>
      </c>
      <c r="G1576" t="str">
        <f>VLOOKUP(Expenses[[#This Row],[Department]],Departments[[Department]:[Code]],2,0)</f>
        <v>ADM</v>
      </c>
      <c r="H1576" t="str">
        <f>VLOOKUP(Expenses[[#This Row],[Location]],Locations[[Location]:[BU]],3,0)</f>
        <v>Delta</v>
      </c>
      <c r="I1576" t="str">
        <f>VLOOKUP(Expenses[[#This Row],[Location]],Locations[[Location]:[BU]],2,0)</f>
        <v>Sharkia</v>
      </c>
    </row>
    <row r="1577" spans="1:9" x14ac:dyDescent="0.25">
      <c r="A1577" s="10">
        <v>42552</v>
      </c>
      <c r="B1577" t="s">
        <v>1089</v>
      </c>
      <c r="C1577" t="s">
        <v>1083</v>
      </c>
      <c r="D1577" t="s">
        <v>1017</v>
      </c>
      <c r="E1577" s="17">
        <v>3125</v>
      </c>
      <c r="F1577" t="str">
        <f>VLOOKUP(Expenses[[#This Row],[Location]],Locations[[Location]:[BU]],5,0)</f>
        <v>Distribution</v>
      </c>
      <c r="G1577" t="str">
        <f>VLOOKUP(Expenses[[#This Row],[Department]],Departments[[Department]:[Code]],2,0)</f>
        <v>ACC</v>
      </c>
      <c r="H1577" t="str">
        <f>VLOOKUP(Expenses[[#This Row],[Location]],Locations[[Location]:[BU]],3,0)</f>
        <v>G. Cairo</v>
      </c>
      <c r="I1577" t="str">
        <f>VLOOKUP(Expenses[[#This Row],[Location]],Locations[[Location]:[BU]],2,0)</f>
        <v>Cairo</v>
      </c>
    </row>
    <row r="1578" spans="1:9" x14ac:dyDescent="0.25">
      <c r="A1578" s="10">
        <v>42552</v>
      </c>
      <c r="B1578" t="s">
        <v>1089</v>
      </c>
      <c r="C1578" t="s">
        <v>1083</v>
      </c>
      <c r="D1578" t="s">
        <v>1032</v>
      </c>
      <c r="E1578" s="17">
        <v>3181</v>
      </c>
      <c r="F1578" t="str">
        <f>VLOOKUP(Expenses[[#This Row],[Location]],Locations[[Location]:[BU]],5,0)</f>
        <v>Distribution</v>
      </c>
      <c r="G1578" t="str">
        <f>VLOOKUP(Expenses[[#This Row],[Department]],Departments[[Department]:[Code]],2,0)</f>
        <v>ADM</v>
      </c>
      <c r="H1578" t="str">
        <f>VLOOKUP(Expenses[[#This Row],[Location]],Locations[[Location]:[BU]],3,0)</f>
        <v>G. Cairo</v>
      </c>
      <c r="I1578" t="str">
        <f>VLOOKUP(Expenses[[#This Row],[Location]],Locations[[Location]:[BU]],2,0)</f>
        <v>Cairo</v>
      </c>
    </row>
    <row r="1579" spans="1:9" x14ac:dyDescent="0.25">
      <c r="A1579" s="10">
        <v>42552</v>
      </c>
      <c r="B1579" t="s">
        <v>1089</v>
      </c>
      <c r="C1579" t="s">
        <v>1077</v>
      </c>
      <c r="D1579" t="s">
        <v>1017</v>
      </c>
      <c r="E1579" s="17">
        <v>3747</v>
      </c>
      <c r="F1579" t="str">
        <f>VLOOKUP(Expenses[[#This Row],[Location]],Locations[[Location]:[BU]],5,0)</f>
        <v>Distribution</v>
      </c>
      <c r="G1579" t="str">
        <f>VLOOKUP(Expenses[[#This Row],[Department]],Departments[[Department]:[Code]],2,0)</f>
        <v>ACC</v>
      </c>
      <c r="H1579" t="str">
        <f>VLOOKUP(Expenses[[#This Row],[Location]],Locations[[Location]:[BU]],3,0)</f>
        <v>G. Cairo</v>
      </c>
      <c r="I1579" t="str">
        <f>VLOOKUP(Expenses[[#This Row],[Location]],Locations[[Location]:[BU]],2,0)</f>
        <v>Giza</v>
      </c>
    </row>
    <row r="1580" spans="1:9" x14ac:dyDescent="0.25">
      <c r="A1580" s="10">
        <v>42552</v>
      </c>
      <c r="B1580" t="s">
        <v>1089</v>
      </c>
      <c r="C1580" t="s">
        <v>1077</v>
      </c>
      <c r="D1580" t="s">
        <v>1032</v>
      </c>
      <c r="E1580" s="17">
        <v>4035</v>
      </c>
      <c r="F1580" t="str">
        <f>VLOOKUP(Expenses[[#This Row],[Location]],Locations[[Location]:[BU]],5,0)</f>
        <v>Distribution</v>
      </c>
      <c r="G1580" t="str">
        <f>VLOOKUP(Expenses[[#This Row],[Department]],Departments[[Department]:[Code]],2,0)</f>
        <v>ADM</v>
      </c>
      <c r="H1580" t="str">
        <f>VLOOKUP(Expenses[[#This Row],[Location]],Locations[[Location]:[BU]],3,0)</f>
        <v>G. Cairo</v>
      </c>
      <c r="I1580" t="str">
        <f>VLOOKUP(Expenses[[#This Row],[Location]],Locations[[Location]:[BU]],2,0)</f>
        <v>Giza</v>
      </c>
    </row>
    <row r="1581" spans="1:9" x14ac:dyDescent="0.25">
      <c r="A1581" s="10">
        <v>42552</v>
      </c>
      <c r="B1581" t="s">
        <v>1089</v>
      </c>
      <c r="C1581" t="s">
        <v>1069</v>
      </c>
      <c r="D1581" t="s">
        <v>1017</v>
      </c>
      <c r="E1581" s="17">
        <v>2800</v>
      </c>
      <c r="F1581" t="str">
        <f>VLOOKUP(Expenses[[#This Row],[Location]],Locations[[Location]:[BU]],5,0)</f>
        <v>Distribution</v>
      </c>
      <c r="G1581" t="str">
        <f>VLOOKUP(Expenses[[#This Row],[Department]],Departments[[Department]:[Code]],2,0)</f>
        <v>ACC</v>
      </c>
      <c r="H1581" t="str">
        <f>VLOOKUP(Expenses[[#This Row],[Location]],Locations[[Location]:[BU]],3,0)</f>
        <v>U. Egypt</v>
      </c>
      <c r="I1581" t="str">
        <f>VLOOKUP(Expenses[[#This Row],[Location]],Locations[[Location]:[BU]],2,0)</f>
        <v>Luxor</v>
      </c>
    </row>
    <row r="1582" spans="1:9" x14ac:dyDescent="0.25">
      <c r="A1582" s="10">
        <v>42552</v>
      </c>
      <c r="B1582" t="s">
        <v>1089</v>
      </c>
      <c r="C1582" t="s">
        <v>1069</v>
      </c>
      <c r="D1582" t="s">
        <v>1032</v>
      </c>
      <c r="E1582" s="17">
        <v>3618</v>
      </c>
      <c r="F1582" t="str">
        <f>VLOOKUP(Expenses[[#This Row],[Location]],Locations[[Location]:[BU]],5,0)</f>
        <v>Distribution</v>
      </c>
      <c r="G1582" t="str">
        <f>VLOOKUP(Expenses[[#This Row],[Department]],Departments[[Department]:[Code]],2,0)</f>
        <v>ADM</v>
      </c>
      <c r="H1582" t="str">
        <f>VLOOKUP(Expenses[[#This Row],[Location]],Locations[[Location]:[BU]],3,0)</f>
        <v>U. Egypt</v>
      </c>
      <c r="I1582" t="str">
        <f>VLOOKUP(Expenses[[#This Row],[Location]],Locations[[Location]:[BU]],2,0)</f>
        <v>Luxor</v>
      </c>
    </row>
    <row r="1583" spans="1:9" x14ac:dyDescent="0.25">
      <c r="A1583" s="10">
        <v>42552</v>
      </c>
      <c r="B1583" t="s">
        <v>1089</v>
      </c>
      <c r="C1583" t="s">
        <v>1054</v>
      </c>
      <c r="D1583" t="s">
        <v>1017</v>
      </c>
      <c r="E1583" s="17">
        <v>3002</v>
      </c>
      <c r="F1583" t="str">
        <f>VLOOKUP(Expenses[[#This Row],[Location]],Locations[[Location]:[BU]],5,0)</f>
        <v>Distribution</v>
      </c>
      <c r="G1583" t="str">
        <f>VLOOKUP(Expenses[[#This Row],[Department]],Departments[[Department]:[Code]],2,0)</f>
        <v>ACC</v>
      </c>
      <c r="H1583" t="str">
        <f>VLOOKUP(Expenses[[#This Row],[Location]],Locations[[Location]:[BU]],3,0)</f>
        <v>Delta</v>
      </c>
      <c r="I1583" t="str">
        <f>VLOOKUP(Expenses[[#This Row],[Location]],Locations[[Location]:[BU]],2,0)</f>
        <v>Dakahlia</v>
      </c>
    </row>
    <row r="1584" spans="1:9" x14ac:dyDescent="0.25">
      <c r="A1584" s="10">
        <v>42552</v>
      </c>
      <c r="B1584" t="s">
        <v>1089</v>
      </c>
      <c r="C1584" t="s">
        <v>1054</v>
      </c>
      <c r="D1584" t="s">
        <v>1032</v>
      </c>
      <c r="E1584" s="17">
        <v>3579</v>
      </c>
      <c r="F1584" t="str">
        <f>VLOOKUP(Expenses[[#This Row],[Location]],Locations[[Location]:[BU]],5,0)</f>
        <v>Distribution</v>
      </c>
      <c r="G1584" t="str">
        <f>VLOOKUP(Expenses[[#This Row],[Department]],Departments[[Department]:[Code]],2,0)</f>
        <v>ADM</v>
      </c>
      <c r="H1584" t="str">
        <f>VLOOKUP(Expenses[[#This Row],[Location]],Locations[[Location]:[BU]],3,0)</f>
        <v>Delta</v>
      </c>
      <c r="I1584" t="str">
        <f>VLOOKUP(Expenses[[#This Row],[Location]],Locations[[Location]:[BU]],2,0)</f>
        <v>Dakahlia</v>
      </c>
    </row>
    <row r="1585" spans="1:9" x14ac:dyDescent="0.25">
      <c r="A1585" s="10">
        <v>42552</v>
      </c>
      <c r="B1585" t="s">
        <v>1089</v>
      </c>
      <c r="C1585" t="s">
        <v>1062</v>
      </c>
      <c r="D1585" t="s">
        <v>1017</v>
      </c>
      <c r="E1585" s="17">
        <v>3472</v>
      </c>
      <c r="F1585" t="str">
        <f>VLOOKUP(Expenses[[#This Row],[Location]],Locations[[Location]:[BU]],5,0)</f>
        <v>Distribution</v>
      </c>
      <c r="G1585" t="str">
        <f>VLOOKUP(Expenses[[#This Row],[Department]],Departments[[Department]:[Code]],2,0)</f>
        <v>ACC</v>
      </c>
      <c r="H1585" t="str">
        <f>VLOOKUP(Expenses[[#This Row],[Location]],Locations[[Location]:[BU]],3,0)</f>
        <v>U. Egypt</v>
      </c>
      <c r="I1585" t="str">
        <f>VLOOKUP(Expenses[[#This Row],[Location]],Locations[[Location]:[BU]],2,0)</f>
        <v>Menia</v>
      </c>
    </row>
    <row r="1586" spans="1:9" x14ac:dyDescent="0.25">
      <c r="A1586" s="10">
        <v>42552</v>
      </c>
      <c r="B1586" t="s">
        <v>1089</v>
      </c>
      <c r="C1586" t="s">
        <v>1062</v>
      </c>
      <c r="D1586" t="s">
        <v>1032</v>
      </c>
      <c r="E1586" s="17">
        <v>3286</v>
      </c>
      <c r="F1586" t="str">
        <f>VLOOKUP(Expenses[[#This Row],[Location]],Locations[[Location]:[BU]],5,0)</f>
        <v>Distribution</v>
      </c>
      <c r="G1586" t="str">
        <f>VLOOKUP(Expenses[[#This Row],[Department]],Departments[[Department]:[Code]],2,0)</f>
        <v>ADM</v>
      </c>
      <c r="H1586" t="str">
        <f>VLOOKUP(Expenses[[#This Row],[Location]],Locations[[Location]:[BU]],3,0)</f>
        <v>U. Egypt</v>
      </c>
      <c r="I1586" t="str">
        <f>VLOOKUP(Expenses[[#This Row],[Location]],Locations[[Location]:[BU]],2,0)</f>
        <v>Menia</v>
      </c>
    </row>
    <row r="1587" spans="1:9" x14ac:dyDescent="0.25">
      <c r="A1587" s="10">
        <v>42552</v>
      </c>
      <c r="B1587" t="s">
        <v>1089</v>
      </c>
      <c r="C1587" t="s">
        <v>1059</v>
      </c>
      <c r="D1587" t="s">
        <v>1017</v>
      </c>
      <c r="E1587" s="17">
        <v>4378</v>
      </c>
      <c r="F1587" t="str">
        <f>VLOOKUP(Expenses[[#This Row],[Location]],Locations[[Location]:[BU]],5,0)</f>
        <v>Distribution</v>
      </c>
      <c r="G1587" t="str">
        <f>VLOOKUP(Expenses[[#This Row],[Department]],Departments[[Department]:[Code]],2,0)</f>
        <v>ACC</v>
      </c>
      <c r="H1587" t="str">
        <f>VLOOKUP(Expenses[[#This Row],[Location]],Locations[[Location]:[BU]],3,0)</f>
        <v>G. Cairo</v>
      </c>
      <c r="I1587" t="str">
        <f>VLOOKUP(Expenses[[#This Row],[Location]],Locations[[Location]:[BU]],2,0)</f>
        <v>Cairo</v>
      </c>
    </row>
    <row r="1588" spans="1:9" x14ac:dyDescent="0.25">
      <c r="A1588" s="10">
        <v>42552</v>
      </c>
      <c r="B1588" t="s">
        <v>1089</v>
      </c>
      <c r="C1588" t="s">
        <v>1059</v>
      </c>
      <c r="D1588" t="s">
        <v>1032</v>
      </c>
      <c r="E1588" s="17">
        <v>3594</v>
      </c>
      <c r="F1588" t="str">
        <f>VLOOKUP(Expenses[[#This Row],[Location]],Locations[[Location]:[BU]],5,0)</f>
        <v>Distribution</v>
      </c>
      <c r="G1588" t="str">
        <f>VLOOKUP(Expenses[[#This Row],[Department]],Departments[[Department]:[Code]],2,0)</f>
        <v>ADM</v>
      </c>
      <c r="H1588" t="str">
        <f>VLOOKUP(Expenses[[#This Row],[Location]],Locations[[Location]:[BU]],3,0)</f>
        <v>G. Cairo</v>
      </c>
      <c r="I1588" t="str">
        <f>VLOOKUP(Expenses[[#This Row],[Location]],Locations[[Location]:[BU]],2,0)</f>
        <v>Cairo</v>
      </c>
    </row>
    <row r="1589" spans="1:9" x14ac:dyDescent="0.25">
      <c r="A1589" s="10">
        <v>42552</v>
      </c>
      <c r="B1589" t="s">
        <v>1089</v>
      </c>
      <c r="C1589" t="s">
        <v>1073</v>
      </c>
      <c r="D1589" t="s">
        <v>1017</v>
      </c>
      <c r="E1589" s="17">
        <v>3632</v>
      </c>
      <c r="F1589" t="str">
        <f>VLOOKUP(Expenses[[#This Row],[Location]],Locations[[Location]:[BU]],5,0)</f>
        <v>Distribution</v>
      </c>
      <c r="G1589" t="str">
        <f>VLOOKUP(Expenses[[#This Row],[Department]],Departments[[Department]:[Code]],2,0)</f>
        <v>ACC</v>
      </c>
      <c r="H1589" t="str">
        <f>VLOOKUP(Expenses[[#This Row],[Location]],Locations[[Location]:[BU]],3,0)</f>
        <v>Delta</v>
      </c>
      <c r="I1589" t="str">
        <f>VLOOKUP(Expenses[[#This Row],[Location]],Locations[[Location]:[BU]],2,0)</f>
        <v>Sharkia</v>
      </c>
    </row>
    <row r="1590" spans="1:9" x14ac:dyDescent="0.25">
      <c r="A1590" s="10">
        <v>42552</v>
      </c>
      <c r="B1590" t="s">
        <v>1089</v>
      </c>
      <c r="C1590" t="s">
        <v>1073</v>
      </c>
      <c r="D1590" t="s">
        <v>1032</v>
      </c>
      <c r="E1590" s="17">
        <v>3131</v>
      </c>
      <c r="F1590" t="str">
        <f>VLOOKUP(Expenses[[#This Row],[Location]],Locations[[Location]:[BU]],5,0)</f>
        <v>Distribution</v>
      </c>
      <c r="G1590" t="str">
        <f>VLOOKUP(Expenses[[#This Row],[Department]],Departments[[Department]:[Code]],2,0)</f>
        <v>ADM</v>
      </c>
      <c r="H1590" t="str">
        <f>VLOOKUP(Expenses[[#This Row],[Location]],Locations[[Location]:[BU]],3,0)</f>
        <v>Delta</v>
      </c>
      <c r="I1590" t="str">
        <f>VLOOKUP(Expenses[[#This Row],[Location]],Locations[[Location]:[BU]],2,0)</f>
        <v>Sharkia</v>
      </c>
    </row>
    <row r="1591" spans="1:9" x14ac:dyDescent="0.25">
      <c r="A1591" s="10">
        <v>42552</v>
      </c>
      <c r="B1591" t="s">
        <v>1088</v>
      </c>
      <c r="C1591" t="s">
        <v>1083</v>
      </c>
      <c r="D1591" t="s">
        <v>1017</v>
      </c>
      <c r="E1591" s="17">
        <v>3050</v>
      </c>
      <c r="F1591" t="str">
        <f>VLOOKUP(Expenses[[#This Row],[Location]],Locations[[Location]:[BU]],5,0)</f>
        <v>Distribution</v>
      </c>
      <c r="G1591" t="str">
        <f>VLOOKUP(Expenses[[#This Row],[Department]],Departments[[Department]:[Code]],2,0)</f>
        <v>ACC</v>
      </c>
      <c r="H1591" t="str">
        <f>VLOOKUP(Expenses[[#This Row],[Location]],Locations[[Location]:[BU]],3,0)</f>
        <v>G. Cairo</v>
      </c>
      <c r="I1591" t="str">
        <f>VLOOKUP(Expenses[[#This Row],[Location]],Locations[[Location]:[BU]],2,0)</f>
        <v>Cairo</v>
      </c>
    </row>
    <row r="1592" spans="1:9" x14ac:dyDescent="0.25">
      <c r="A1592" s="10">
        <v>42552</v>
      </c>
      <c r="B1592" t="s">
        <v>1088</v>
      </c>
      <c r="C1592" t="s">
        <v>1083</v>
      </c>
      <c r="D1592" t="s">
        <v>1032</v>
      </c>
      <c r="E1592" s="17">
        <v>3374</v>
      </c>
      <c r="F1592" t="str">
        <f>VLOOKUP(Expenses[[#This Row],[Location]],Locations[[Location]:[BU]],5,0)</f>
        <v>Distribution</v>
      </c>
      <c r="G1592" t="str">
        <f>VLOOKUP(Expenses[[#This Row],[Department]],Departments[[Department]:[Code]],2,0)</f>
        <v>ADM</v>
      </c>
      <c r="H1592" t="str">
        <f>VLOOKUP(Expenses[[#This Row],[Location]],Locations[[Location]:[BU]],3,0)</f>
        <v>G. Cairo</v>
      </c>
      <c r="I1592" t="str">
        <f>VLOOKUP(Expenses[[#This Row],[Location]],Locations[[Location]:[BU]],2,0)</f>
        <v>Cairo</v>
      </c>
    </row>
    <row r="1593" spans="1:9" x14ac:dyDescent="0.25">
      <c r="A1593" s="10">
        <v>42552</v>
      </c>
      <c r="B1593" t="s">
        <v>1088</v>
      </c>
      <c r="C1593" t="s">
        <v>1077</v>
      </c>
      <c r="D1593" t="s">
        <v>1017</v>
      </c>
      <c r="E1593" s="17">
        <v>3094</v>
      </c>
      <c r="F1593" t="str">
        <f>VLOOKUP(Expenses[[#This Row],[Location]],Locations[[Location]:[BU]],5,0)</f>
        <v>Distribution</v>
      </c>
      <c r="G1593" t="str">
        <f>VLOOKUP(Expenses[[#This Row],[Department]],Departments[[Department]:[Code]],2,0)</f>
        <v>ACC</v>
      </c>
      <c r="H1593" t="str">
        <f>VLOOKUP(Expenses[[#This Row],[Location]],Locations[[Location]:[BU]],3,0)</f>
        <v>G. Cairo</v>
      </c>
      <c r="I1593" t="str">
        <f>VLOOKUP(Expenses[[#This Row],[Location]],Locations[[Location]:[BU]],2,0)</f>
        <v>Giza</v>
      </c>
    </row>
    <row r="1594" spans="1:9" x14ac:dyDescent="0.25">
      <c r="A1594" s="10">
        <v>42552</v>
      </c>
      <c r="B1594" t="s">
        <v>1088</v>
      </c>
      <c r="C1594" t="s">
        <v>1077</v>
      </c>
      <c r="D1594" t="s">
        <v>1032</v>
      </c>
      <c r="E1594" s="17">
        <v>3626</v>
      </c>
      <c r="F1594" t="str">
        <f>VLOOKUP(Expenses[[#This Row],[Location]],Locations[[Location]:[BU]],5,0)</f>
        <v>Distribution</v>
      </c>
      <c r="G1594" t="str">
        <f>VLOOKUP(Expenses[[#This Row],[Department]],Departments[[Department]:[Code]],2,0)</f>
        <v>ADM</v>
      </c>
      <c r="H1594" t="str">
        <f>VLOOKUP(Expenses[[#This Row],[Location]],Locations[[Location]:[BU]],3,0)</f>
        <v>G. Cairo</v>
      </c>
      <c r="I1594" t="str">
        <f>VLOOKUP(Expenses[[#This Row],[Location]],Locations[[Location]:[BU]],2,0)</f>
        <v>Giza</v>
      </c>
    </row>
    <row r="1595" spans="1:9" x14ac:dyDescent="0.25">
      <c r="A1595" s="10">
        <v>42552</v>
      </c>
      <c r="B1595" t="s">
        <v>1088</v>
      </c>
      <c r="C1595" t="s">
        <v>1069</v>
      </c>
      <c r="D1595" t="s">
        <v>1017</v>
      </c>
      <c r="E1595" s="17">
        <v>4246</v>
      </c>
      <c r="F1595" t="str">
        <f>VLOOKUP(Expenses[[#This Row],[Location]],Locations[[Location]:[BU]],5,0)</f>
        <v>Distribution</v>
      </c>
      <c r="G1595" t="str">
        <f>VLOOKUP(Expenses[[#This Row],[Department]],Departments[[Department]:[Code]],2,0)</f>
        <v>ACC</v>
      </c>
      <c r="H1595" t="str">
        <f>VLOOKUP(Expenses[[#This Row],[Location]],Locations[[Location]:[BU]],3,0)</f>
        <v>U. Egypt</v>
      </c>
      <c r="I1595" t="str">
        <f>VLOOKUP(Expenses[[#This Row],[Location]],Locations[[Location]:[BU]],2,0)</f>
        <v>Luxor</v>
      </c>
    </row>
    <row r="1596" spans="1:9" x14ac:dyDescent="0.25">
      <c r="A1596" s="10">
        <v>42552</v>
      </c>
      <c r="B1596" t="s">
        <v>1088</v>
      </c>
      <c r="C1596" t="s">
        <v>1069</v>
      </c>
      <c r="D1596" t="s">
        <v>1032</v>
      </c>
      <c r="E1596" s="17">
        <v>4012</v>
      </c>
      <c r="F1596" t="str">
        <f>VLOOKUP(Expenses[[#This Row],[Location]],Locations[[Location]:[BU]],5,0)</f>
        <v>Distribution</v>
      </c>
      <c r="G1596" t="str">
        <f>VLOOKUP(Expenses[[#This Row],[Department]],Departments[[Department]:[Code]],2,0)</f>
        <v>ADM</v>
      </c>
      <c r="H1596" t="str">
        <f>VLOOKUP(Expenses[[#This Row],[Location]],Locations[[Location]:[BU]],3,0)</f>
        <v>U. Egypt</v>
      </c>
      <c r="I1596" t="str">
        <f>VLOOKUP(Expenses[[#This Row],[Location]],Locations[[Location]:[BU]],2,0)</f>
        <v>Luxor</v>
      </c>
    </row>
    <row r="1597" spans="1:9" x14ac:dyDescent="0.25">
      <c r="A1597" s="10">
        <v>42552</v>
      </c>
      <c r="B1597" t="s">
        <v>1088</v>
      </c>
      <c r="C1597" t="s">
        <v>1054</v>
      </c>
      <c r="D1597" t="s">
        <v>1017</v>
      </c>
      <c r="E1597" s="17">
        <v>4333</v>
      </c>
      <c r="F1597" t="str">
        <f>VLOOKUP(Expenses[[#This Row],[Location]],Locations[[Location]:[BU]],5,0)</f>
        <v>Distribution</v>
      </c>
      <c r="G1597" t="str">
        <f>VLOOKUP(Expenses[[#This Row],[Department]],Departments[[Department]:[Code]],2,0)</f>
        <v>ACC</v>
      </c>
      <c r="H1597" t="str">
        <f>VLOOKUP(Expenses[[#This Row],[Location]],Locations[[Location]:[BU]],3,0)</f>
        <v>Delta</v>
      </c>
      <c r="I1597" t="str">
        <f>VLOOKUP(Expenses[[#This Row],[Location]],Locations[[Location]:[BU]],2,0)</f>
        <v>Dakahlia</v>
      </c>
    </row>
    <row r="1598" spans="1:9" x14ac:dyDescent="0.25">
      <c r="A1598" s="10">
        <v>42552</v>
      </c>
      <c r="B1598" t="s">
        <v>1088</v>
      </c>
      <c r="C1598" t="s">
        <v>1054</v>
      </c>
      <c r="D1598" t="s">
        <v>1032</v>
      </c>
      <c r="E1598" s="17">
        <v>3023</v>
      </c>
      <c r="F1598" t="str">
        <f>VLOOKUP(Expenses[[#This Row],[Location]],Locations[[Location]:[BU]],5,0)</f>
        <v>Distribution</v>
      </c>
      <c r="G1598" t="str">
        <f>VLOOKUP(Expenses[[#This Row],[Department]],Departments[[Department]:[Code]],2,0)</f>
        <v>ADM</v>
      </c>
      <c r="H1598" t="str">
        <f>VLOOKUP(Expenses[[#This Row],[Location]],Locations[[Location]:[BU]],3,0)</f>
        <v>Delta</v>
      </c>
      <c r="I1598" t="str">
        <f>VLOOKUP(Expenses[[#This Row],[Location]],Locations[[Location]:[BU]],2,0)</f>
        <v>Dakahlia</v>
      </c>
    </row>
    <row r="1599" spans="1:9" x14ac:dyDescent="0.25">
      <c r="A1599" s="10">
        <v>42552</v>
      </c>
      <c r="B1599" t="s">
        <v>1088</v>
      </c>
      <c r="C1599" t="s">
        <v>1062</v>
      </c>
      <c r="D1599" t="s">
        <v>1017</v>
      </c>
      <c r="E1599" s="17">
        <v>4175</v>
      </c>
      <c r="F1599" t="str">
        <f>VLOOKUP(Expenses[[#This Row],[Location]],Locations[[Location]:[BU]],5,0)</f>
        <v>Distribution</v>
      </c>
      <c r="G1599" t="str">
        <f>VLOOKUP(Expenses[[#This Row],[Department]],Departments[[Department]:[Code]],2,0)</f>
        <v>ACC</v>
      </c>
      <c r="H1599" t="str">
        <f>VLOOKUP(Expenses[[#This Row],[Location]],Locations[[Location]:[BU]],3,0)</f>
        <v>U. Egypt</v>
      </c>
      <c r="I1599" t="str">
        <f>VLOOKUP(Expenses[[#This Row],[Location]],Locations[[Location]:[BU]],2,0)</f>
        <v>Menia</v>
      </c>
    </row>
    <row r="1600" spans="1:9" x14ac:dyDescent="0.25">
      <c r="A1600" s="10">
        <v>42552</v>
      </c>
      <c r="B1600" t="s">
        <v>1088</v>
      </c>
      <c r="C1600" t="s">
        <v>1062</v>
      </c>
      <c r="D1600" t="s">
        <v>1032</v>
      </c>
      <c r="E1600" s="17">
        <v>2535</v>
      </c>
      <c r="F1600" t="str">
        <f>VLOOKUP(Expenses[[#This Row],[Location]],Locations[[Location]:[BU]],5,0)</f>
        <v>Distribution</v>
      </c>
      <c r="G1600" t="str">
        <f>VLOOKUP(Expenses[[#This Row],[Department]],Departments[[Department]:[Code]],2,0)</f>
        <v>ADM</v>
      </c>
      <c r="H1600" t="str">
        <f>VLOOKUP(Expenses[[#This Row],[Location]],Locations[[Location]:[BU]],3,0)</f>
        <v>U. Egypt</v>
      </c>
      <c r="I1600" t="str">
        <f>VLOOKUP(Expenses[[#This Row],[Location]],Locations[[Location]:[BU]],2,0)</f>
        <v>Menia</v>
      </c>
    </row>
    <row r="1601" spans="1:9" x14ac:dyDescent="0.25">
      <c r="A1601" s="10">
        <v>42552</v>
      </c>
      <c r="B1601" t="s">
        <v>1088</v>
      </c>
      <c r="C1601" t="s">
        <v>1059</v>
      </c>
      <c r="D1601" t="s">
        <v>1017</v>
      </c>
      <c r="E1601" s="17">
        <v>4054</v>
      </c>
      <c r="F1601" t="str">
        <f>VLOOKUP(Expenses[[#This Row],[Location]],Locations[[Location]:[BU]],5,0)</f>
        <v>Distribution</v>
      </c>
      <c r="G1601" t="str">
        <f>VLOOKUP(Expenses[[#This Row],[Department]],Departments[[Department]:[Code]],2,0)</f>
        <v>ACC</v>
      </c>
      <c r="H1601" t="str">
        <f>VLOOKUP(Expenses[[#This Row],[Location]],Locations[[Location]:[BU]],3,0)</f>
        <v>G. Cairo</v>
      </c>
      <c r="I1601" t="str">
        <f>VLOOKUP(Expenses[[#This Row],[Location]],Locations[[Location]:[BU]],2,0)</f>
        <v>Cairo</v>
      </c>
    </row>
    <row r="1602" spans="1:9" x14ac:dyDescent="0.25">
      <c r="A1602" s="10">
        <v>42552</v>
      </c>
      <c r="B1602" t="s">
        <v>1088</v>
      </c>
      <c r="C1602" t="s">
        <v>1059</v>
      </c>
      <c r="D1602" t="s">
        <v>1032</v>
      </c>
      <c r="E1602" s="17">
        <v>3178</v>
      </c>
      <c r="F1602" t="str">
        <f>VLOOKUP(Expenses[[#This Row],[Location]],Locations[[Location]:[BU]],5,0)</f>
        <v>Distribution</v>
      </c>
      <c r="G1602" t="str">
        <f>VLOOKUP(Expenses[[#This Row],[Department]],Departments[[Department]:[Code]],2,0)</f>
        <v>ADM</v>
      </c>
      <c r="H1602" t="str">
        <f>VLOOKUP(Expenses[[#This Row],[Location]],Locations[[Location]:[BU]],3,0)</f>
        <v>G. Cairo</v>
      </c>
      <c r="I1602" t="str">
        <f>VLOOKUP(Expenses[[#This Row],[Location]],Locations[[Location]:[BU]],2,0)</f>
        <v>Cairo</v>
      </c>
    </row>
    <row r="1603" spans="1:9" x14ac:dyDescent="0.25">
      <c r="A1603" s="10">
        <v>42552</v>
      </c>
      <c r="B1603" t="s">
        <v>1088</v>
      </c>
      <c r="C1603" t="s">
        <v>1073</v>
      </c>
      <c r="D1603" t="s">
        <v>1017</v>
      </c>
      <c r="E1603" s="17">
        <v>2944</v>
      </c>
      <c r="F1603" t="str">
        <f>VLOOKUP(Expenses[[#This Row],[Location]],Locations[[Location]:[BU]],5,0)</f>
        <v>Distribution</v>
      </c>
      <c r="G1603" t="str">
        <f>VLOOKUP(Expenses[[#This Row],[Department]],Departments[[Department]:[Code]],2,0)</f>
        <v>ACC</v>
      </c>
      <c r="H1603" t="str">
        <f>VLOOKUP(Expenses[[#This Row],[Location]],Locations[[Location]:[BU]],3,0)</f>
        <v>Delta</v>
      </c>
      <c r="I1603" t="str">
        <f>VLOOKUP(Expenses[[#This Row],[Location]],Locations[[Location]:[BU]],2,0)</f>
        <v>Sharkia</v>
      </c>
    </row>
    <row r="1604" spans="1:9" x14ac:dyDescent="0.25">
      <c r="A1604" s="10">
        <v>42552</v>
      </c>
      <c r="B1604" t="s">
        <v>1088</v>
      </c>
      <c r="C1604" t="s">
        <v>1073</v>
      </c>
      <c r="D1604" t="s">
        <v>1032</v>
      </c>
      <c r="E1604" s="17">
        <v>3195</v>
      </c>
      <c r="F1604" t="str">
        <f>VLOOKUP(Expenses[[#This Row],[Location]],Locations[[Location]:[BU]],5,0)</f>
        <v>Distribution</v>
      </c>
      <c r="G1604" t="str">
        <f>VLOOKUP(Expenses[[#This Row],[Department]],Departments[[Department]:[Code]],2,0)</f>
        <v>ADM</v>
      </c>
      <c r="H1604" t="str">
        <f>VLOOKUP(Expenses[[#This Row],[Location]],Locations[[Location]:[BU]],3,0)</f>
        <v>Delta</v>
      </c>
      <c r="I1604" t="str">
        <f>VLOOKUP(Expenses[[#This Row],[Location]],Locations[[Location]:[BU]],2,0)</f>
        <v>Sharkia</v>
      </c>
    </row>
    <row r="1605" spans="1:9" x14ac:dyDescent="0.25">
      <c r="A1605" s="10">
        <v>42552</v>
      </c>
      <c r="B1605" t="s">
        <v>1090</v>
      </c>
      <c r="C1605" t="s">
        <v>1083</v>
      </c>
      <c r="D1605" t="s">
        <v>1017</v>
      </c>
      <c r="E1605" s="17">
        <v>4232</v>
      </c>
      <c r="F1605" t="str">
        <f>VLOOKUP(Expenses[[#This Row],[Location]],Locations[[Location]:[BU]],5,0)</f>
        <v>Distribution</v>
      </c>
      <c r="G1605" t="str">
        <f>VLOOKUP(Expenses[[#This Row],[Department]],Departments[[Department]:[Code]],2,0)</f>
        <v>ACC</v>
      </c>
      <c r="H1605" t="str">
        <f>VLOOKUP(Expenses[[#This Row],[Location]],Locations[[Location]:[BU]],3,0)</f>
        <v>G. Cairo</v>
      </c>
      <c r="I1605" t="str">
        <f>VLOOKUP(Expenses[[#This Row],[Location]],Locations[[Location]:[BU]],2,0)</f>
        <v>Cairo</v>
      </c>
    </row>
    <row r="1606" spans="1:9" x14ac:dyDescent="0.25">
      <c r="A1606" s="10">
        <v>42552</v>
      </c>
      <c r="B1606" t="s">
        <v>1090</v>
      </c>
      <c r="C1606" t="s">
        <v>1083</v>
      </c>
      <c r="D1606" t="s">
        <v>1032</v>
      </c>
      <c r="E1606" s="17">
        <v>3756</v>
      </c>
      <c r="F1606" t="str">
        <f>VLOOKUP(Expenses[[#This Row],[Location]],Locations[[Location]:[BU]],5,0)</f>
        <v>Distribution</v>
      </c>
      <c r="G1606" t="str">
        <f>VLOOKUP(Expenses[[#This Row],[Department]],Departments[[Department]:[Code]],2,0)</f>
        <v>ADM</v>
      </c>
      <c r="H1606" t="str">
        <f>VLOOKUP(Expenses[[#This Row],[Location]],Locations[[Location]:[BU]],3,0)</f>
        <v>G. Cairo</v>
      </c>
      <c r="I1606" t="str">
        <f>VLOOKUP(Expenses[[#This Row],[Location]],Locations[[Location]:[BU]],2,0)</f>
        <v>Cairo</v>
      </c>
    </row>
    <row r="1607" spans="1:9" x14ac:dyDescent="0.25">
      <c r="A1607" s="10">
        <v>42552</v>
      </c>
      <c r="B1607" t="s">
        <v>1090</v>
      </c>
      <c r="C1607" t="s">
        <v>1077</v>
      </c>
      <c r="D1607" t="s">
        <v>1017</v>
      </c>
      <c r="E1607" s="17">
        <v>3366</v>
      </c>
      <c r="F1607" t="str">
        <f>VLOOKUP(Expenses[[#This Row],[Location]],Locations[[Location]:[BU]],5,0)</f>
        <v>Distribution</v>
      </c>
      <c r="G1607" t="str">
        <f>VLOOKUP(Expenses[[#This Row],[Department]],Departments[[Department]:[Code]],2,0)</f>
        <v>ACC</v>
      </c>
      <c r="H1607" t="str">
        <f>VLOOKUP(Expenses[[#This Row],[Location]],Locations[[Location]:[BU]],3,0)</f>
        <v>G. Cairo</v>
      </c>
      <c r="I1607" t="str">
        <f>VLOOKUP(Expenses[[#This Row],[Location]],Locations[[Location]:[BU]],2,0)</f>
        <v>Giza</v>
      </c>
    </row>
    <row r="1608" spans="1:9" x14ac:dyDescent="0.25">
      <c r="A1608" s="10">
        <v>42552</v>
      </c>
      <c r="B1608" t="s">
        <v>1090</v>
      </c>
      <c r="C1608" t="s">
        <v>1077</v>
      </c>
      <c r="D1608" t="s">
        <v>1032</v>
      </c>
      <c r="E1608" s="17">
        <v>3825</v>
      </c>
      <c r="F1608" t="str">
        <f>VLOOKUP(Expenses[[#This Row],[Location]],Locations[[Location]:[BU]],5,0)</f>
        <v>Distribution</v>
      </c>
      <c r="G1608" t="str">
        <f>VLOOKUP(Expenses[[#This Row],[Department]],Departments[[Department]:[Code]],2,0)</f>
        <v>ADM</v>
      </c>
      <c r="H1608" t="str">
        <f>VLOOKUP(Expenses[[#This Row],[Location]],Locations[[Location]:[BU]],3,0)</f>
        <v>G. Cairo</v>
      </c>
      <c r="I1608" t="str">
        <f>VLOOKUP(Expenses[[#This Row],[Location]],Locations[[Location]:[BU]],2,0)</f>
        <v>Giza</v>
      </c>
    </row>
    <row r="1609" spans="1:9" x14ac:dyDescent="0.25">
      <c r="A1609" s="10">
        <v>42552</v>
      </c>
      <c r="B1609" t="s">
        <v>1090</v>
      </c>
      <c r="C1609" t="s">
        <v>1069</v>
      </c>
      <c r="D1609" t="s">
        <v>1017</v>
      </c>
      <c r="E1609" s="17">
        <v>3165</v>
      </c>
      <c r="F1609" t="str">
        <f>VLOOKUP(Expenses[[#This Row],[Location]],Locations[[Location]:[BU]],5,0)</f>
        <v>Distribution</v>
      </c>
      <c r="G1609" t="str">
        <f>VLOOKUP(Expenses[[#This Row],[Department]],Departments[[Department]:[Code]],2,0)</f>
        <v>ACC</v>
      </c>
      <c r="H1609" t="str">
        <f>VLOOKUP(Expenses[[#This Row],[Location]],Locations[[Location]:[BU]],3,0)</f>
        <v>U. Egypt</v>
      </c>
      <c r="I1609" t="str">
        <f>VLOOKUP(Expenses[[#This Row],[Location]],Locations[[Location]:[BU]],2,0)</f>
        <v>Luxor</v>
      </c>
    </row>
    <row r="1610" spans="1:9" x14ac:dyDescent="0.25">
      <c r="A1610" s="10">
        <v>42552</v>
      </c>
      <c r="B1610" t="s">
        <v>1090</v>
      </c>
      <c r="C1610" t="s">
        <v>1069</v>
      </c>
      <c r="D1610" t="s">
        <v>1032</v>
      </c>
      <c r="E1610" s="17">
        <v>3853</v>
      </c>
      <c r="F1610" t="str">
        <f>VLOOKUP(Expenses[[#This Row],[Location]],Locations[[Location]:[BU]],5,0)</f>
        <v>Distribution</v>
      </c>
      <c r="G1610" t="str">
        <f>VLOOKUP(Expenses[[#This Row],[Department]],Departments[[Department]:[Code]],2,0)</f>
        <v>ADM</v>
      </c>
      <c r="H1610" t="str">
        <f>VLOOKUP(Expenses[[#This Row],[Location]],Locations[[Location]:[BU]],3,0)</f>
        <v>U. Egypt</v>
      </c>
      <c r="I1610" t="str">
        <f>VLOOKUP(Expenses[[#This Row],[Location]],Locations[[Location]:[BU]],2,0)</f>
        <v>Luxor</v>
      </c>
    </row>
    <row r="1611" spans="1:9" x14ac:dyDescent="0.25">
      <c r="A1611" s="10">
        <v>42552</v>
      </c>
      <c r="B1611" t="s">
        <v>1090</v>
      </c>
      <c r="C1611" t="s">
        <v>1054</v>
      </c>
      <c r="D1611" t="s">
        <v>1017</v>
      </c>
      <c r="E1611" s="17">
        <v>3614</v>
      </c>
      <c r="F1611" t="str">
        <f>VLOOKUP(Expenses[[#This Row],[Location]],Locations[[Location]:[BU]],5,0)</f>
        <v>Distribution</v>
      </c>
      <c r="G1611" t="str">
        <f>VLOOKUP(Expenses[[#This Row],[Department]],Departments[[Department]:[Code]],2,0)</f>
        <v>ACC</v>
      </c>
      <c r="H1611" t="str">
        <f>VLOOKUP(Expenses[[#This Row],[Location]],Locations[[Location]:[BU]],3,0)</f>
        <v>Delta</v>
      </c>
      <c r="I1611" t="str">
        <f>VLOOKUP(Expenses[[#This Row],[Location]],Locations[[Location]:[BU]],2,0)</f>
        <v>Dakahlia</v>
      </c>
    </row>
    <row r="1612" spans="1:9" x14ac:dyDescent="0.25">
      <c r="A1612" s="10">
        <v>42552</v>
      </c>
      <c r="B1612" t="s">
        <v>1090</v>
      </c>
      <c r="C1612" t="s">
        <v>1054</v>
      </c>
      <c r="D1612" t="s">
        <v>1032</v>
      </c>
      <c r="E1612" s="17">
        <v>4220</v>
      </c>
      <c r="F1612" t="str">
        <f>VLOOKUP(Expenses[[#This Row],[Location]],Locations[[Location]:[BU]],5,0)</f>
        <v>Distribution</v>
      </c>
      <c r="G1612" t="str">
        <f>VLOOKUP(Expenses[[#This Row],[Department]],Departments[[Department]:[Code]],2,0)</f>
        <v>ADM</v>
      </c>
      <c r="H1612" t="str">
        <f>VLOOKUP(Expenses[[#This Row],[Location]],Locations[[Location]:[BU]],3,0)</f>
        <v>Delta</v>
      </c>
      <c r="I1612" t="str">
        <f>VLOOKUP(Expenses[[#This Row],[Location]],Locations[[Location]:[BU]],2,0)</f>
        <v>Dakahlia</v>
      </c>
    </row>
    <row r="1613" spans="1:9" x14ac:dyDescent="0.25">
      <c r="A1613" s="10">
        <v>42552</v>
      </c>
      <c r="B1613" t="s">
        <v>1090</v>
      </c>
      <c r="C1613" t="s">
        <v>1062</v>
      </c>
      <c r="D1613" t="s">
        <v>1017</v>
      </c>
      <c r="E1613" s="17">
        <v>4349</v>
      </c>
      <c r="F1613" t="str">
        <f>VLOOKUP(Expenses[[#This Row],[Location]],Locations[[Location]:[BU]],5,0)</f>
        <v>Distribution</v>
      </c>
      <c r="G1613" t="str">
        <f>VLOOKUP(Expenses[[#This Row],[Department]],Departments[[Department]:[Code]],2,0)</f>
        <v>ACC</v>
      </c>
      <c r="H1613" t="str">
        <f>VLOOKUP(Expenses[[#This Row],[Location]],Locations[[Location]:[BU]],3,0)</f>
        <v>U. Egypt</v>
      </c>
      <c r="I1613" t="str">
        <f>VLOOKUP(Expenses[[#This Row],[Location]],Locations[[Location]:[BU]],2,0)</f>
        <v>Menia</v>
      </c>
    </row>
    <row r="1614" spans="1:9" x14ac:dyDescent="0.25">
      <c r="A1614" s="10">
        <v>42552</v>
      </c>
      <c r="B1614" t="s">
        <v>1090</v>
      </c>
      <c r="C1614" t="s">
        <v>1062</v>
      </c>
      <c r="D1614" t="s">
        <v>1032</v>
      </c>
      <c r="E1614" s="17">
        <v>4382</v>
      </c>
      <c r="F1614" t="str">
        <f>VLOOKUP(Expenses[[#This Row],[Location]],Locations[[Location]:[BU]],5,0)</f>
        <v>Distribution</v>
      </c>
      <c r="G1614" t="str">
        <f>VLOOKUP(Expenses[[#This Row],[Department]],Departments[[Department]:[Code]],2,0)</f>
        <v>ADM</v>
      </c>
      <c r="H1614" t="str">
        <f>VLOOKUP(Expenses[[#This Row],[Location]],Locations[[Location]:[BU]],3,0)</f>
        <v>U. Egypt</v>
      </c>
      <c r="I1614" t="str">
        <f>VLOOKUP(Expenses[[#This Row],[Location]],Locations[[Location]:[BU]],2,0)</f>
        <v>Menia</v>
      </c>
    </row>
    <row r="1615" spans="1:9" x14ac:dyDescent="0.25">
      <c r="A1615" s="10">
        <v>42552</v>
      </c>
      <c r="B1615" t="s">
        <v>1090</v>
      </c>
      <c r="C1615" t="s">
        <v>1059</v>
      </c>
      <c r="D1615" t="s">
        <v>1017</v>
      </c>
      <c r="E1615" s="17">
        <v>3260</v>
      </c>
      <c r="F1615" t="str">
        <f>VLOOKUP(Expenses[[#This Row],[Location]],Locations[[Location]:[BU]],5,0)</f>
        <v>Distribution</v>
      </c>
      <c r="G1615" t="str">
        <f>VLOOKUP(Expenses[[#This Row],[Department]],Departments[[Department]:[Code]],2,0)</f>
        <v>ACC</v>
      </c>
      <c r="H1615" t="str">
        <f>VLOOKUP(Expenses[[#This Row],[Location]],Locations[[Location]:[BU]],3,0)</f>
        <v>G. Cairo</v>
      </c>
      <c r="I1615" t="str">
        <f>VLOOKUP(Expenses[[#This Row],[Location]],Locations[[Location]:[BU]],2,0)</f>
        <v>Cairo</v>
      </c>
    </row>
    <row r="1616" spans="1:9" x14ac:dyDescent="0.25">
      <c r="A1616" s="10">
        <v>42552</v>
      </c>
      <c r="B1616" t="s">
        <v>1090</v>
      </c>
      <c r="C1616" t="s">
        <v>1059</v>
      </c>
      <c r="D1616" t="s">
        <v>1032</v>
      </c>
      <c r="E1616" s="17">
        <v>4331</v>
      </c>
      <c r="F1616" t="str">
        <f>VLOOKUP(Expenses[[#This Row],[Location]],Locations[[Location]:[BU]],5,0)</f>
        <v>Distribution</v>
      </c>
      <c r="G1616" t="str">
        <f>VLOOKUP(Expenses[[#This Row],[Department]],Departments[[Department]:[Code]],2,0)</f>
        <v>ADM</v>
      </c>
      <c r="H1616" t="str">
        <f>VLOOKUP(Expenses[[#This Row],[Location]],Locations[[Location]:[BU]],3,0)</f>
        <v>G. Cairo</v>
      </c>
      <c r="I1616" t="str">
        <f>VLOOKUP(Expenses[[#This Row],[Location]],Locations[[Location]:[BU]],2,0)</f>
        <v>Cairo</v>
      </c>
    </row>
    <row r="1617" spans="1:9" x14ac:dyDescent="0.25">
      <c r="A1617" s="10">
        <v>42552</v>
      </c>
      <c r="B1617" t="s">
        <v>1090</v>
      </c>
      <c r="C1617" t="s">
        <v>1073</v>
      </c>
      <c r="D1617" t="s">
        <v>1017</v>
      </c>
      <c r="E1617" s="17">
        <v>3138</v>
      </c>
      <c r="F1617" t="str">
        <f>VLOOKUP(Expenses[[#This Row],[Location]],Locations[[Location]:[BU]],5,0)</f>
        <v>Distribution</v>
      </c>
      <c r="G1617" t="str">
        <f>VLOOKUP(Expenses[[#This Row],[Department]],Departments[[Department]:[Code]],2,0)</f>
        <v>ACC</v>
      </c>
      <c r="H1617" t="str">
        <f>VLOOKUP(Expenses[[#This Row],[Location]],Locations[[Location]:[BU]],3,0)</f>
        <v>Delta</v>
      </c>
      <c r="I1617" t="str">
        <f>VLOOKUP(Expenses[[#This Row],[Location]],Locations[[Location]:[BU]],2,0)</f>
        <v>Sharkia</v>
      </c>
    </row>
    <row r="1618" spans="1:9" x14ac:dyDescent="0.25">
      <c r="A1618" s="10">
        <v>42552</v>
      </c>
      <c r="B1618" t="s">
        <v>1090</v>
      </c>
      <c r="C1618" t="s">
        <v>1073</v>
      </c>
      <c r="D1618" t="s">
        <v>1032</v>
      </c>
      <c r="E1618" s="17">
        <v>2824</v>
      </c>
      <c r="F1618" t="str">
        <f>VLOOKUP(Expenses[[#This Row],[Location]],Locations[[Location]:[BU]],5,0)</f>
        <v>Distribution</v>
      </c>
      <c r="G1618" t="str">
        <f>VLOOKUP(Expenses[[#This Row],[Department]],Departments[[Department]:[Code]],2,0)</f>
        <v>ADM</v>
      </c>
      <c r="H1618" t="str">
        <f>VLOOKUP(Expenses[[#This Row],[Location]],Locations[[Location]:[BU]],3,0)</f>
        <v>Delta</v>
      </c>
      <c r="I1618" t="str">
        <f>VLOOKUP(Expenses[[#This Row],[Location]],Locations[[Location]:[BU]],2,0)</f>
        <v>Sharkia</v>
      </c>
    </row>
    <row r="1619" spans="1:9" x14ac:dyDescent="0.25">
      <c r="A1619" s="10">
        <v>42552</v>
      </c>
      <c r="B1619" t="s">
        <v>1091</v>
      </c>
      <c r="C1619" t="s">
        <v>1083</v>
      </c>
      <c r="D1619" t="s">
        <v>1017</v>
      </c>
      <c r="E1619" s="17">
        <v>3950</v>
      </c>
      <c r="F1619" t="str">
        <f>VLOOKUP(Expenses[[#This Row],[Location]],Locations[[Location]:[BU]],5,0)</f>
        <v>Distribution</v>
      </c>
      <c r="G1619" t="str">
        <f>VLOOKUP(Expenses[[#This Row],[Department]],Departments[[Department]:[Code]],2,0)</f>
        <v>ACC</v>
      </c>
      <c r="H1619" t="str">
        <f>VLOOKUP(Expenses[[#This Row],[Location]],Locations[[Location]:[BU]],3,0)</f>
        <v>G. Cairo</v>
      </c>
      <c r="I1619" t="str">
        <f>VLOOKUP(Expenses[[#This Row],[Location]],Locations[[Location]:[BU]],2,0)</f>
        <v>Cairo</v>
      </c>
    </row>
    <row r="1620" spans="1:9" x14ac:dyDescent="0.25">
      <c r="A1620" s="10">
        <v>42552</v>
      </c>
      <c r="B1620" t="s">
        <v>1091</v>
      </c>
      <c r="C1620" t="s">
        <v>1083</v>
      </c>
      <c r="D1620" t="s">
        <v>1032</v>
      </c>
      <c r="E1620" s="17">
        <v>2812</v>
      </c>
      <c r="F1620" t="str">
        <f>VLOOKUP(Expenses[[#This Row],[Location]],Locations[[Location]:[BU]],5,0)</f>
        <v>Distribution</v>
      </c>
      <c r="G1620" t="str">
        <f>VLOOKUP(Expenses[[#This Row],[Department]],Departments[[Department]:[Code]],2,0)</f>
        <v>ADM</v>
      </c>
      <c r="H1620" t="str">
        <f>VLOOKUP(Expenses[[#This Row],[Location]],Locations[[Location]:[BU]],3,0)</f>
        <v>G. Cairo</v>
      </c>
      <c r="I1620" t="str">
        <f>VLOOKUP(Expenses[[#This Row],[Location]],Locations[[Location]:[BU]],2,0)</f>
        <v>Cairo</v>
      </c>
    </row>
    <row r="1621" spans="1:9" x14ac:dyDescent="0.25">
      <c r="A1621" s="10">
        <v>42552</v>
      </c>
      <c r="B1621" t="s">
        <v>1091</v>
      </c>
      <c r="C1621" t="s">
        <v>1077</v>
      </c>
      <c r="D1621" t="s">
        <v>1017</v>
      </c>
      <c r="E1621" s="17">
        <v>4040</v>
      </c>
      <c r="F1621" t="str">
        <f>VLOOKUP(Expenses[[#This Row],[Location]],Locations[[Location]:[BU]],5,0)</f>
        <v>Distribution</v>
      </c>
      <c r="G1621" t="str">
        <f>VLOOKUP(Expenses[[#This Row],[Department]],Departments[[Department]:[Code]],2,0)</f>
        <v>ACC</v>
      </c>
      <c r="H1621" t="str">
        <f>VLOOKUP(Expenses[[#This Row],[Location]],Locations[[Location]:[BU]],3,0)</f>
        <v>G. Cairo</v>
      </c>
      <c r="I1621" t="str">
        <f>VLOOKUP(Expenses[[#This Row],[Location]],Locations[[Location]:[BU]],2,0)</f>
        <v>Giza</v>
      </c>
    </row>
    <row r="1622" spans="1:9" x14ac:dyDescent="0.25">
      <c r="A1622" s="10">
        <v>42552</v>
      </c>
      <c r="B1622" t="s">
        <v>1091</v>
      </c>
      <c r="C1622" t="s">
        <v>1077</v>
      </c>
      <c r="D1622" t="s">
        <v>1032</v>
      </c>
      <c r="E1622" s="17">
        <v>3369</v>
      </c>
      <c r="F1622" t="str">
        <f>VLOOKUP(Expenses[[#This Row],[Location]],Locations[[Location]:[BU]],5,0)</f>
        <v>Distribution</v>
      </c>
      <c r="G1622" t="str">
        <f>VLOOKUP(Expenses[[#This Row],[Department]],Departments[[Department]:[Code]],2,0)</f>
        <v>ADM</v>
      </c>
      <c r="H1622" t="str">
        <f>VLOOKUP(Expenses[[#This Row],[Location]],Locations[[Location]:[BU]],3,0)</f>
        <v>G. Cairo</v>
      </c>
      <c r="I1622" t="str">
        <f>VLOOKUP(Expenses[[#This Row],[Location]],Locations[[Location]:[BU]],2,0)</f>
        <v>Giza</v>
      </c>
    </row>
    <row r="1623" spans="1:9" x14ac:dyDescent="0.25">
      <c r="A1623" s="10">
        <v>42552</v>
      </c>
      <c r="B1623" t="s">
        <v>1091</v>
      </c>
      <c r="C1623" t="s">
        <v>1069</v>
      </c>
      <c r="D1623" t="s">
        <v>1017</v>
      </c>
      <c r="E1623" s="17">
        <v>3557</v>
      </c>
      <c r="F1623" t="str">
        <f>VLOOKUP(Expenses[[#This Row],[Location]],Locations[[Location]:[BU]],5,0)</f>
        <v>Distribution</v>
      </c>
      <c r="G1623" t="str">
        <f>VLOOKUP(Expenses[[#This Row],[Department]],Departments[[Department]:[Code]],2,0)</f>
        <v>ACC</v>
      </c>
      <c r="H1623" t="str">
        <f>VLOOKUP(Expenses[[#This Row],[Location]],Locations[[Location]:[BU]],3,0)</f>
        <v>U. Egypt</v>
      </c>
      <c r="I1623" t="str">
        <f>VLOOKUP(Expenses[[#This Row],[Location]],Locations[[Location]:[BU]],2,0)</f>
        <v>Luxor</v>
      </c>
    </row>
    <row r="1624" spans="1:9" x14ac:dyDescent="0.25">
      <c r="A1624" s="10">
        <v>42552</v>
      </c>
      <c r="B1624" t="s">
        <v>1091</v>
      </c>
      <c r="C1624" t="s">
        <v>1069</v>
      </c>
      <c r="D1624" t="s">
        <v>1032</v>
      </c>
      <c r="E1624" s="17">
        <v>3462</v>
      </c>
      <c r="F1624" t="str">
        <f>VLOOKUP(Expenses[[#This Row],[Location]],Locations[[Location]:[BU]],5,0)</f>
        <v>Distribution</v>
      </c>
      <c r="G1624" t="str">
        <f>VLOOKUP(Expenses[[#This Row],[Department]],Departments[[Department]:[Code]],2,0)</f>
        <v>ADM</v>
      </c>
      <c r="H1624" t="str">
        <f>VLOOKUP(Expenses[[#This Row],[Location]],Locations[[Location]:[BU]],3,0)</f>
        <v>U. Egypt</v>
      </c>
      <c r="I1624" t="str">
        <f>VLOOKUP(Expenses[[#This Row],[Location]],Locations[[Location]:[BU]],2,0)</f>
        <v>Luxor</v>
      </c>
    </row>
    <row r="1625" spans="1:9" x14ac:dyDescent="0.25">
      <c r="A1625" s="10">
        <v>42552</v>
      </c>
      <c r="B1625" t="s">
        <v>1091</v>
      </c>
      <c r="C1625" t="s">
        <v>1054</v>
      </c>
      <c r="D1625" t="s">
        <v>1017</v>
      </c>
      <c r="E1625" s="17">
        <v>3913</v>
      </c>
      <c r="F1625" t="str">
        <f>VLOOKUP(Expenses[[#This Row],[Location]],Locations[[Location]:[BU]],5,0)</f>
        <v>Distribution</v>
      </c>
      <c r="G1625" t="str">
        <f>VLOOKUP(Expenses[[#This Row],[Department]],Departments[[Department]:[Code]],2,0)</f>
        <v>ACC</v>
      </c>
      <c r="H1625" t="str">
        <f>VLOOKUP(Expenses[[#This Row],[Location]],Locations[[Location]:[BU]],3,0)</f>
        <v>Delta</v>
      </c>
      <c r="I1625" t="str">
        <f>VLOOKUP(Expenses[[#This Row],[Location]],Locations[[Location]:[BU]],2,0)</f>
        <v>Dakahlia</v>
      </c>
    </row>
    <row r="1626" spans="1:9" x14ac:dyDescent="0.25">
      <c r="A1626" s="10">
        <v>42552</v>
      </c>
      <c r="B1626" t="s">
        <v>1091</v>
      </c>
      <c r="C1626" t="s">
        <v>1054</v>
      </c>
      <c r="D1626" t="s">
        <v>1032</v>
      </c>
      <c r="E1626" s="17">
        <v>3288</v>
      </c>
      <c r="F1626" t="str">
        <f>VLOOKUP(Expenses[[#This Row],[Location]],Locations[[Location]:[BU]],5,0)</f>
        <v>Distribution</v>
      </c>
      <c r="G1626" t="str">
        <f>VLOOKUP(Expenses[[#This Row],[Department]],Departments[[Department]:[Code]],2,0)</f>
        <v>ADM</v>
      </c>
      <c r="H1626" t="str">
        <f>VLOOKUP(Expenses[[#This Row],[Location]],Locations[[Location]:[BU]],3,0)</f>
        <v>Delta</v>
      </c>
      <c r="I1626" t="str">
        <f>VLOOKUP(Expenses[[#This Row],[Location]],Locations[[Location]:[BU]],2,0)</f>
        <v>Dakahlia</v>
      </c>
    </row>
    <row r="1627" spans="1:9" x14ac:dyDescent="0.25">
      <c r="A1627" s="10">
        <v>42552</v>
      </c>
      <c r="B1627" t="s">
        <v>1091</v>
      </c>
      <c r="C1627" t="s">
        <v>1062</v>
      </c>
      <c r="D1627" t="s">
        <v>1017</v>
      </c>
      <c r="E1627" s="17">
        <v>2859</v>
      </c>
      <c r="F1627" t="str">
        <f>VLOOKUP(Expenses[[#This Row],[Location]],Locations[[Location]:[BU]],5,0)</f>
        <v>Distribution</v>
      </c>
      <c r="G1627" t="str">
        <f>VLOOKUP(Expenses[[#This Row],[Department]],Departments[[Department]:[Code]],2,0)</f>
        <v>ACC</v>
      </c>
      <c r="H1627" t="str">
        <f>VLOOKUP(Expenses[[#This Row],[Location]],Locations[[Location]:[BU]],3,0)</f>
        <v>U. Egypt</v>
      </c>
      <c r="I1627" t="str">
        <f>VLOOKUP(Expenses[[#This Row],[Location]],Locations[[Location]:[BU]],2,0)</f>
        <v>Menia</v>
      </c>
    </row>
    <row r="1628" spans="1:9" x14ac:dyDescent="0.25">
      <c r="A1628" s="10">
        <v>42552</v>
      </c>
      <c r="B1628" t="s">
        <v>1091</v>
      </c>
      <c r="C1628" t="s">
        <v>1062</v>
      </c>
      <c r="D1628" t="s">
        <v>1032</v>
      </c>
      <c r="E1628" s="17">
        <v>4322</v>
      </c>
      <c r="F1628" t="str">
        <f>VLOOKUP(Expenses[[#This Row],[Location]],Locations[[Location]:[BU]],5,0)</f>
        <v>Distribution</v>
      </c>
      <c r="G1628" t="str">
        <f>VLOOKUP(Expenses[[#This Row],[Department]],Departments[[Department]:[Code]],2,0)</f>
        <v>ADM</v>
      </c>
      <c r="H1628" t="str">
        <f>VLOOKUP(Expenses[[#This Row],[Location]],Locations[[Location]:[BU]],3,0)</f>
        <v>U. Egypt</v>
      </c>
      <c r="I1628" t="str">
        <f>VLOOKUP(Expenses[[#This Row],[Location]],Locations[[Location]:[BU]],2,0)</f>
        <v>Menia</v>
      </c>
    </row>
    <row r="1629" spans="1:9" x14ac:dyDescent="0.25">
      <c r="A1629" s="10">
        <v>42552</v>
      </c>
      <c r="B1629" t="s">
        <v>1091</v>
      </c>
      <c r="C1629" t="s">
        <v>1059</v>
      </c>
      <c r="D1629" t="s">
        <v>1017</v>
      </c>
      <c r="E1629" s="17">
        <v>2837</v>
      </c>
      <c r="F1629" t="str">
        <f>VLOOKUP(Expenses[[#This Row],[Location]],Locations[[Location]:[BU]],5,0)</f>
        <v>Distribution</v>
      </c>
      <c r="G1629" t="str">
        <f>VLOOKUP(Expenses[[#This Row],[Department]],Departments[[Department]:[Code]],2,0)</f>
        <v>ACC</v>
      </c>
      <c r="H1629" t="str">
        <f>VLOOKUP(Expenses[[#This Row],[Location]],Locations[[Location]:[BU]],3,0)</f>
        <v>G. Cairo</v>
      </c>
      <c r="I1629" t="str">
        <f>VLOOKUP(Expenses[[#This Row],[Location]],Locations[[Location]:[BU]],2,0)</f>
        <v>Cairo</v>
      </c>
    </row>
    <row r="1630" spans="1:9" x14ac:dyDescent="0.25">
      <c r="A1630" s="10">
        <v>42552</v>
      </c>
      <c r="B1630" t="s">
        <v>1091</v>
      </c>
      <c r="C1630" t="s">
        <v>1059</v>
      </c>
      <c r="D1630" t="s">
        <v>1032</v>
      </c>
      <c r="E1630" s="17">
        <v>3449</v>
      </c>
      <c r="F1630" t="str">
        <f>VLOOKUP(Expenses[[#This Row],[Location]],Locations[[Location]:[BU]],5,0)</f>
        <v>Distribution</v>
      </c>
      <c r="G1630" t="str">
        <f>VLOOKUP(Expenses[[#This Row],[Department]],Departments[[Department]:[Code]],2,0)</f>
        <v>ADM</v>
      </c>
      <c r="H1630" t="str">
        <f>VLOOKUP(Expenses[[#This Row],[Location]],Locations[[Location]:[BU]],3,0)</f>
        <v>G. Cairo</v>
      </c>
      <c r="I1630" t="str">
        <f>VLOOKUP(Expenses[[#This Row],[Location]],Locations[[Location]:[BU]],2,0)</f>
        <v>Cairo</v>
      </c>
    </row>
    <row r="1631" spans="1:9" x14ac:dyDescent="0.25">
      <c r="A1631" s="10">
        <v>42552</v>
      </c>
      <c r="B1631" t="s">
        <v>1091</v>
      </c>
      <c r="C1631" t="s">
        <v>1073</v>
      </c>
      <c r="D1631" t="s">
        <v>1017</v>
      </c>
      <c r="E1631" s="17">
        <v>3085</v>
      </c>
      <c r="F1631" t="str">
        <f>VLOOKUP(Expenses[[#This Row],[Location]],Locations[[Location]:[BU]],5,0)</f>
        <v>Distribution</v>
      </c>
      <c r="G1631" t="str">
        <f>VLOOKUP(Expenses[[#This Row],[Department]],Departments[[Department]:[Code]],2,0)</f>
        <v>ACC</v>
      </c>
      <c r="H1631" t="str">
        <f>VLOOKUP(Expenses[[#This Row],[Location]],Locations[[Location]:[BU]],3,0)</f>
        <v>Delta</v>
      </c>
      <c r="I1631" t="str">
        <f>VLOOKUP(Expenses[[#This Row],[Location]],Locations[[Location]:[BU]],2,0)</f>
        <v>Sharkia</v>
      </c>
    </row>
    <row r="1632" spans="1:9" x14ac:dyDescent="0.25">
      <c r="A1632" s="10">
        <v>42552</v>
      </c>
      <c r="B1632" t="s">
        <v>1091</v>
      </c>
      <c r="C1632" t="s">
        <v>1073</v>
      </c>
      <c r="D1632" t="s">
        <v>1032</v>
      </c>
      <c r="E1632" s="17">
        <v>4471</v>
      </c>
      <c r="F1632" t="str">
        <f>VLOOKUP(Expenses[[#This Row],[Location]],Locations[[Location]:[BU]],5,0)</f>
        <v>Distribution</v>
      </c>
      <c r="G1632" t="str">
        <f>VLOOKUP(Expenses[[#This Row],[Department]],Departments[[Department]:[Code]],2,0)</f>
        <v>ADM</v>
      </c>
      <c r="H1632" t="str">
        <f>VLOOKUP(Expenses[[#This Row],[Location]],Locations[[Location]:[BU]],3,0)</f>
        <v>Delta</v>
      </c>
      <c r="I1632" t="str">
        <f>VLOOKUP(Expenses[[#This Row],[Location]],Locations[[Location]:[BU]],2,0)</f>
        <v>Sharkia</v>
      </c>
    </row>
    <row r="1633" spans="1:9" x14ac:dyDescent="0.25">
      <c r="A1633" s="10">
        <v>42552</v>
      </c>
      <c r="B1633" t="s">
        <v>1087</v>
      </c>
      <c r="C1633" t="s">
        <v>1083</v>
      </c>
      <c r="D1633" t="s">
        <v>1017</v>
      </c>
      <c r="E1633" s="17">
        <v>4130</v>
      </c>
      <c r="F1633" t="str">
        <f>VLOOKUP(Expenses[[#This Row],[Location]],Locations[[Location]:[BU]],5,0)</f>
        <v>Distribution</v>
      </c>
      <c r="G1633" t="str">
        <f>VLOOKUP(Expenses[[#This Row],[Department]],Departments[[Department]:[Code]],2,0)</f>
        <v>ACC</v>
      </c>
      <c r="H1633" t="str">
        <f>VLOOKUP(Expenses[[#This Row],[Location]],Locations[[Location]:[BU]],3,0)</f>
        <v>G. Cairo</v>
      </c>
      <c r="I1633" t="str">
        <f>VLOOKUP(Expenses[[#This Row],[Location]],Locations[[Location]:[BU]],2,0)</f>
        <v>Cairo</v>
      </c>
    </row>
    <row r="1634" spans="1:9" x14ac:dyDescent="0.25">
      <c r="A1634" s="10">
        <v>42552</v>
      </c>
      <c r="B1634" t="s">
        <v>1087</v>
      </c>
      <c r="C1634" t="s">
        <v>1083</v>
      </c>
      <c r="D1634" t="s">
        <v>1032</v>
      </c>
      <c r="E1634" s="17">
        <v>3942</v>
      </c>
      <c r="F1634" t="str">
        <f>VLOOKUP(Expenses[[#This Row],[Location]],Locations[[Location]:[BU]],5,0)</f>
        <v>Distribution</v>
      </c>
      <c r="G1634" t="str">
        <f>VLOOKUP(Expenses[[#This Row],[Department]],Departments[[Department]:[Code]],2,0)</f>
        <v>ADM</v>
      </c>
      <c r="H1634" t="str">
        <f>VLOOKUP(Expenses[[#This Row],[Location]],Locations[[Location]:[BU]],3,0)</f>
        <v>G. Cairo</v>
      </c>
      <c r="I1634" t="str">
        <f>VLOOKUP(Expenses[[#This Row],[Location]],Locations[[Location]:[BU]],2,0)</f>
        <v>Cairo</v>
      </c>
    </row>
    <row r="1635" spans="1:9" x14ac:dyDescent="0.25">
      <c r="A1635" s="10">
        <v>42552</v>
      </c>
      <c r="B1635" t="s">
        <v>1087</v>
      </c>
      <c r="C1635" t="s">
        <v>1077</v>
      </c>
      <c r="D1635" t="s">
        <v>1017</v>
      </c>
      <c r="E1635" s="17">
        <v>4088</v>
      </c>
      <c r="F1635" t="str">
        <f>VLOOKUP(Expenses[[#This Row],[Location]],Locations[[Location]:[BU]],5,0)</f>
        <v>Distribution</v>
      </c>
      <c r="G1635" t="str">
        <f>VLOOKUP(Expenses[[#This Row],[Department]],Departments[[Department]:[Code]],2,0)</f>
        <v>ACC</v>
      </c>
      <c r="H1635" t="str">
        <f>VLOOKUP(Expenses[[#This Row],[Location]],Locations[[Location]:[BU]],3,0)</f>
        <v>G. Cairo</v>
      </c>
      <c r="I1635" t="str">
        <f>VLOOKUP(Expenses[[#This Row],[Location]],Locations[[Location]:[BU]],2,0)</f>
        <v>Giza</v>
      </c>
    </row>
    <row r="1636" spans="1:9" x14ac:dyDescent="0.25">
      <c r="A1636" s="10">
        <v>42552</v>
      </c>
      <c r="B1636" t="s">
        <v>1087</v>
      </c>
      <c r="C1636" t="s">
        <v>1077</v>
      </c>
      <c r="D1636" t="s">
        <v>1032</v>
      </c>
      <c r="E1636" s="17">
        <v>3520</v>
      </c>
      <c r="F1636" t="str">
        <f>VLOOKUP(Expenses[[#This Row],[Location]],Locations[[Location]:[BU]],5,0)</f>
        <v>Distribution</v>
      </c>
      <c r="G1636" t="str">
        <f>VLOOKUP(Expenses[[#This Row],[Department]],Departments[[Department]:[Code]],2,0)</f>
        <v>ADM</v>
      </c>
      <c r="H1636" t="str">
        <f>VLOOKUP(Expenses[[#This Row],[Location]],Locations[[Location]:[BU]],3,0)</f>
        <v>G. Cairo</v>
      </c>
      <c r="I1636" t="str">
        <f>VLOOKUP(Expenses[[#This Row],[Location]],Locations[[Location]:[BU]],2,0)</f>
        <v>Giza</v>
      </c>
    </row>
    <row r="1637" spans="1:9" x14ac:dyDescent="0.25">
      <c r="A1637" s="10">
        <v>42552</v>
      </c>
      <c r="B1637" t="s">
        <v>1087</v>
      </c>
      <c r="C1637" t="s">
        <v>1069</v>
      </c>
      <c r="D1637" t="s">
        <v>1017</v>
      </c>
      <c r="E1637" s="17">
        <v>3050</v>
      </c>
      <c r="F1637" t="str">
        <f>VLOOKUP(Expenses[[#This Row],[Location]],Locations[[Location]:[BU]],5,0)</f>
        <v>Distribution</v>
      </c>
      <c r="G1637" t="str">
        <f>VLOOKUP(Expenses[[#This Row],[Department]],Departments[[Department]:[Code]],2,0)</f>
        <v>ACC</v>
      </c>
      <c r="H1637" t="str">
        <f>VLOOKUP(Expenses[[#This Row],[Location]],Locations[[Location]:[BU]],3,0)</f>
        <v>U. Egypt</v>
      </c>
      <c r="I1637" t="str">
        <f>VLOOKUP(Expenses[[#This Row],[Location]],Locations[[Location]:[BU]],2,0)</f>
        <v>Luxor</v>
      </c>
    </row>
    <row r="1638" spans="1:9" x14ac:dyDescent="0.25">
      <c r="A1638" s="10">
        <v>42552</v>
      </c>
      <c r="B1638" t="s">
        <v>1087</v>
      </c>
      <c r="C1638" t="s">
        <v>1069</v>
      </c>
      <c r="D1638" t="s">
        <v>1032</v>
      </c>
      <c r="E1638" s="17">
        <v>4345</v>
      </c>
      <c r="F1638" t="str">
        <f>VLOOKUP(Expenses[[#This Row],[Location]],Locations[[Location]:[BU]],5,0)</f>
        <v>Distribution</v>
      </c>
      <c r="G1638" t="str">
        <f>VLOOKUP(Expenses[[#This Row],[Department]],Departments[[Department]:[Code]],2,0)</f>
        <v>ADM</v>
      </c>
      <c r="H1638" t="str">
        <f>VLOOKUP(Expenses[[#This Row],[Location]],Locations[[Location]:[BU]],3,0)</f>
        <v>U. Egypt</v>
      </c>
      <c r="I1638" t="str">
        <f>VLOOKUP(Expenses[[#This Row],[Location]],Locations[[Location]:[BU]],2,0)</f>
        <v>Luxor</v>
      </c>
    </row>
    <row r="1639" spans="1:9" x14ac:dyDescent="0.25">
      <c r="A1639" s="10">
        <v>42552</v>
      </c>
      <c r="B1639" t="s">
        <v>1087</v>
      </c>
      <c r="C1639" t="s">
        <v>1054</v>
      </c>
      <c r="D1639" t="s">
        <v>1017</v>
      </c>
      <c r="E1639" s="17">
        <v>4074</v>
      </c>
      <c r="F1639" t="str">
        <f>VLOOKUP(Expenses[[#This Row],[Location]],Locations[[Location]:[BU]],5,0)</f>
        <v>Distribution</v>
      </c>
      <c r="G1639" t="str">
        <f>VLOOKUP(Expenses[[#This Row],[Department]],Departments[[Department]:[Code]],2,0)</f>
        <v>ACC</v>
      </c>
      <c r="H1639" t="str">
        <f>VLOOKUP(Expenses[[#This Row],[Location]],Locations[[Location]:[BU]],3,0)</f>
        <v>Delta</v>
      </c>
      <c r="I1639" t="str">
        <f>VLOOKUP(Expenses[[#This Row],[Location]],Locations[[Location]:[BU]],2,0)</f>
        <v>Dakahlia</v>
      </c>
    </row>
    <row r="1640" spans="1:9" x14ac:dyDescent="0.25">
      <c r="A1640" s="10">
        <v>42552</v>
      </c>
      <c r="B1640" t="s">
        <v>1087</v>
      </c>
      <c r="C1640" t="s">
        <v>1054</v>
      </c>
      <c r="D1640" t="s">
        <v>1032</v>
      </c>
      <c r="E1640" s="17">
        <v>2768</v>
      </c>
      <c r="F1640" t="str">
        <f>VLOOKUP(Expenses[[#This Row],[Location]],Locations[[Location]:[BU]],5,0)</f>
        <v>Distribution</v>
      </c>
      <c r="G1640" t="str">
        <f>VLOOKUP(Expenses[[#This Row],[Department]],Departments[[Department]:[Code]],2,0)</f>
        <v>ADM</v>
      </c>
      <c r="H1640" t="str">
        <f>VLOOKUP(Expenses[[#This Row],[Location]],Locations[[Location]:[BU]],3,0)</f>
        <v>Delta</v>
      </c>
      <c r="I1640" t="str">
        <f>VLOOKUP(Expenses[[#This Row],[Location]],Locations[[Location]:[BU]],2,0)</f>
        <v>Dakahlia</v>
      </c>
    </row>
    <row r="1641" spans="1:9" x14ac:dyDescent="0.25">
      <c r="A1641" s="10">
        <v>42552</v>
      </c>
      <c r="B1641" t="s">
        <v>1087</v>
      </c>
      <c r="C1641" t="s">
        <v>1062</v>
      </c>
      <c r="D1641" t="s">
        <v>1017</v>
      </c>
      <c r="E1641" s="17">
        <v>2900</v>
      </c>
      <c r="F1641" t="str">
        <f>VLOOKUP(Expenses[[#This Row],[Location]],Locations[[Location]:[BU]],5,0)</f>
        <v>Distribution</v>
      </c>
      <c r="G1641" t="str">
        <f>VLOOKUP(Expenses[[#This Row],[Department]],Departments[[Department]:[Code]],2,0)</f>
        <v>ACC</v>
      </c>
      <c r="H1641" t="str">
        <f>VLOOKUP(Expenses[[#This Row],[Location]],Locations[[Location]:[BU]],3,0)</f>
        <v>U. Egypt</v>
      </c>
      <c r="I1641" t="str">
        <f>VLOOKUP(Expenses[[#This Row],[Location]],Locations[[Location]:[BU]],2,0)</f>
        <v>Menia</v>
      </c>
    </row>
    <row r="1642" spans="1:9" x14ac:dyDescent="0.25">
      <c r="A1642" s="10">
        <v>42552</v>
      </c>
      <c r="B1642" t="s">
        <v>1087</v>
      </c>
      <c r="C1642" t="s">
        <v>1062</v>
      </c>
      <c r="D1642" t="s">
        <v>1032</v>
      </c>
      <c r="E1642" s="17">
        <v>3238</v>
      </c>
      <c r="F1642" t="str">
        <f>VLOOKUP(Expenses[[#This Row],[Location]],Locations[[Location]:[BU]],5,0)</f>
        <v>Distribution</v>
      </c>
      <c r="G1642" t="str">
        <f>VLOOKUP(Expenses[[#This Row],[Department]],Departments[[Department]:[Code]],2,0)</f>
        <v>ADM</v>
      </c>
      <c r="H1642" t="str">
        <f>VLOOKUP(Expenses[[#This Row],[Location]],Locations[[Location]:[BU]],3,0)</f>
        <v>U. Egypt</v>
      </c>
      <c r="I1642" t="str">
        <f>VLOOKUP(Expenses[[#This Row],[Location]],Locations[[Location]:[BU]],2,0)</f>
        <v>Menia</v>
      </c>
    </row>
    <row r="1643" spans="1:9" x14ac:dyDescent="0.25">
      <c r="A1643" s="10">
        <v>42552</v>
      </c>
      <c r="B1643" t="s">
        <v>1087</v>
      </c>
      <c r="C1643" t="s">
        <v>1059</v>
      </c>
      <c r="D1643" t="s">
        <v>1017</v>
      </c>
      <c r="E1643" s="17">
        <v>2875</v>
      </c>
      <c r="F1643" t="str">
        <f>VLOOKUP(Expenses[[#This Row],[Location]],Locations[[Location]:[BU]],5,0)</f>
        <v>Distribution</v>
      </c>
      <c r="G1643" t="str">
        <f>VLOOKUP(Expenses[[#This Row],[Department]],Departments[[Department]:[Code]],2,0)</f>
        <v>ACC</v>
      </c>
      <c r="H1643" t="str">
        <f>VLOOKUP(Expenses[[#This Row],[Location]],Locations[[Location]:[BU]],3,0)</f>
        <v>G. Cairo</v>
      </c>
      <c r="I1643" t="str">
        <f>VLOOKUP(Expenses[[#This Row],[Location]],Locations[[Location]:[BU]],2,0)</f>
        <v>Cairo</v>
      </c>
    </row>
    <row r="1644" spans="1:9" x14ac:dyDescent="0.25">
      <c r="A1644" s="10">
        <v>42552</v>
      </c>
      <c r="B1644" t="s">
        <v>1087</v>
      </c>
      <c r="C1644" t="s">
        <v>1059</v>
      </c>
      <c r="D1644" t="s">
        <v>1032</v>
      </c>
      <c r="E1644" s="17">
        <v>2707</v>
      </c>
      <c r="F1644" t="str">
        <f>VLOOKUP(Expenses[[#This Row],[Location]],Locations[[Location]:[BU]],5,0)</f>
        <v>Distribution</v>
      </c>
      <c r="G1644" t="str">
        <f>VLOOKUP(Expenses[[#This Row],[Department]],Departments[[Department]:[Code]],2,0)</f>
        <v>ADM</v>
      </c>
      <c r="H1644" t="str">
        <f>VLOOKUP(Expenses[[#This Row],[Location]],Locations[[Location]:[BU]],3,0)</f>
        <v>G. Cairo</v>
      </c>
      <c r="I1644" t="str">
        <f>VLOOKUP(Expenses[[#This Row],[Location]],Locations[[Location]:[BU]],2,0)</f>
        <v>Cairo</v>
      </c>
    </row>
    <row r="1645" spans="1:9" x14ac:dyDescent="0.25">
      <c r="A1645" s="10">
        <v>42552</v>
      </c>
      <c r="B1645" t="s">
        <v>1087</v>
      </c>
      <c r="C1645" t="s">
        <v>1073</v>
      </c>
      <c r="D1645" t="s">
        <v>1017</v>
      </c>
      <c r="E1645" s="17">
        <v>3426</v>
      </c>
      <c r="F1645" t="str">
        <f>VLOOKUP(Expenses[[#This Row],[Location]],Locations[[Location]:[BU]],5,0)</f>
        <v>Distribution</v>
      </c>
      <c r="G1645" t="str">
        <f>VLOOKUP(Expenses[[#This Row],[Department]],Departments[[Department]:[Code]],2,0)</f>
        <v>ACC</v>
      </c>
      <c r="H1645" t="str">
        <f>VLOOKUP(Expenses[[#This Row],[Location]],Locations[[Location]:[BU]],3,0)</f>
        <v>Delta</v>
      </c>
      <c r="I1645" t="str">
        <f>VLOOKUP(Expenses[[#This Row],[Location]],Locations[[Location]:[BU]],2,0)</f>
        <v>Sharkia</v>
      </c>
    </row>
    <row r="1646" spans="1:9" x14ac:dyDescent="0.25">
      <c r="A1646" s="10">
        <v>42552</v>
      </c>
      <c r="B1646" t="s">
        <v>1087</v>
      </c>
      <c r="C1646" t="s">
        <v>1073</v>
      </c>
      <c r="D1646" t="s">
        <v>1032</v>
      </c>
      <c r="E1646" s="17">
        <v>3094</v>
      </c>
      <c r="F1646" t="str">
        <f>VLOOKUP(Expenses[[#This Row],[Location]],Locations[[Location]:[BU]],5,0)</f>
        <v>Distribution</v>
      </c>
      <c r="G1646" t="str">
        <f>VLOOKUP(Expenses[[#This Row],[Department]],Departments[[Department]:[Code]],2,0)</f>
        <v>ADM</v>
      </c>
      <c r="H1646" t="str">
        <f>VLOOKUP(Expenses[[#This Row],[Location]],Locations[[Location]:[BU]],3,0)</f>
        <v>Delta</v>
      </c>
      <c r="I1646" t="str">
        <f>VLOOKUP(Expenses[[#This Row],[Location]],Locations[[Location]:[BU]],2,0)</f>
        <v>Sharkia</v>
      </c>
    </row>
    <row r="1647" spans="1:9" x14ac:dyDescent="0.25">
      <c r="A1647" s="10">
        <v>42583</v>
      </c>
      <c r="B1647" t="s">
        <v>1086</v>
      </c>
      <c r="C1647" t="s">
        <v>1014</v>
      </c>
      <c r="D1647" t="s">
        <v>1013</v>
      </c>
      <c r="E1647" s="17">
        <v>26983</v>
      </c>
      <c r="F1647" t="str">
        <f>VLOOKUP(Expenses[[#This Row],[Location]],Locations[[Location]:[BU]],5,0)</f>
        <v>HQ</v>
      </c>
      <c r="G1647" t="str">
        <f>VLOOKUP(Expenses[[#This Row],[Department]],Departments[[Department]:[Code]],2,0)</f>
        <v>FIN</v>
      </c>
      <c r="H1647" t="str">
        <f>VLOOKUP(Expenses[[#This Row],[Location]],Locations[[Location]:[BU]],3,0)</f>
        <v>G. Cairo</v>
      </c>
      <c r="I1647" t="str">
        <f>VLOOKUP(Expenses[[#This Row],[Location]],Locations[[Location]:[BU]],2,0)</f>
        <v>Cairo</v>
      </c>
    </row>
    <row r="1648" spans="1:9" x14ac:dyDescent="0.25">
      <c r="A1648" s="10">
        <v>42583</v>
      </c>
      <c r="B1648" t="s">
        <v>1086</v>
      </c>
      <c r="C1648" t="s">
        <v>1083</v>
      </c>
      <c r="D1648" t="s">
        <v>1025</v>
      </c>
      <c r="E1648" s="17">
        <v>12811</v>
      </c>
      <c r="F1648" t="str">
        <f>VLOOKUP(Expenses[[#This Row],[Location]],Locations[[Location]:[BU]],5,0)</f>
        <v>Distribution</v>
      </c>
      <c r="G1648" t="str">
        <f>VLOOKUP(Expenses[[#This Row],[Department]],Departments[[Department]:[Code]],2,0)</f>
        <v>SLS</v>
      </c>
      <c r="H1648" t="str">
        <f>VLOOKUP(Expenses[[#This Row],[Location]],Locations[[Location]:[BU]],3,0)</f>
        <v>G. Cairo</v>
      </c>
      <c r="I1648" t="str">
        <f>VLOOKUP(Expenses[[#This Row],[Location]],Locations[[Location]:[BU]],2,0)</f>
        <v>Cairo</v>
      </c>
    </row>
    <row r="1649" spans="1:9" x14ac:dyDescent="0.25">
      <c r="A1649" s="10">
        <v>42583</v>
      </c>
      <c r="B1649" t="s">
        <v>1086</v>
      </c>
      <c r="C1649" t="s">
        <v>1077</v>
      </c>
      <c r="D1649" t="s">
        <v>1025</v>
      </c>
      <c r="E1649" s="17">
        <v>9977</v>
      </c>
      <c r="F1649" t="str">
        <f>VLOOKUP(Expenses[[#This Row],[Location]],Locations[[Location]:[BU]],5,0)</f>
        <v>Distribution</v>
      </c>
      <c r="G1649" t="str">
        <f>VLOOKUP(Expenses[[#This Row],[Department]],Departments[[Department]:[Code]],2,0)</f>
        <v>SLS</v>
      </c>
      <c r="H1649" t="str">
        <f>VLOOKUP(Expenses[[#This Row],[Location]],Locations[[Location]:[BU]],3,0)</f>
        <v>G. Cairo</v>
      </c>
      <c r="I1649" t="str">
        <f>VLOOKUP(Expenses[[#This Row],[Location]],Locations[[Location]:[BU]],2,0)</f>
        <v>Giza</v>
      </c>
    </row>
    <row r="1650" spans="1:9" x14ac:dyDescent="0.25">
      <c r="A1650" s="10">
        <v>42583</v>
      </c>
      <c r="B1650" t="s">
        <v>1086</v>
      </c>
      <c r="C1650" t="s">
        <v>1069</v>
      </c>
      <c r="D1650" t="s">
        <v>1025</v>
      </c>
      <c r="E1650" s="17">
        <v>12987</v>
      </c>
      <c r="F1650" t="str">
        <f>VLOOKUP(Expenses[[#This Row],[Location]],Locations[[Location]:[BU]],5,0)</f>
        <v>Distribution</v>
      </c>
      <c r="G1650" t="str">
        <f>VLOOKUP(Expenses[[#This Row],[Department]],Departments[[Department]:[Code]],2,0)</f>
        <v>SLS</v>
      </c>
      <c r="H1650" t="str">
        <f>VLOOKUP(Expenses[[#This Row],[Location]],Locations[[Location]:[BU]],3,0)</f>
        <v>U. Egypt</v>
      </c>
      <c r="I1650" t="str">
        <f>VLOOKUP(Expenses[[#This Row],[Location]],Locations[[Location]:[BU]],2,0)</f>
        <v>Luxor</v>
      </c>
    </row>
    <row r="1651" spans="1:9" x14ac:dyDescent="0.25">
      <c r="A1651" s="10">
        <v>42583</v>
      </c>
      <c r="B1651" t="s">
        <v>1086</v>
      </c>
      <c r="C1651" t="s">
        <v>1054</v>
      </c>
      <c r="D1651" t="s">
        <v>1025</v>
      </c>
      <c r="E1651" s="17">
        <v>13998</v>
      </c>
      <c r="F1651" t="str">
        <f>VLOOKUP(Expenses[[#This Row],[Location]],Locations[[Location]:[BU]],5,0)</f>
        <v>Distribution</v>
      </c>
      <c r="G1651" t="str">
        <f>VLOOKUP(Expenses[[#This Row],[Department]],Departments[[Department]:[Code]],2,0)</f>
        <v>SLS</v>
      </c>
      <c r="H1651" t="str">
        <f>VLOOKUP(Expenses[[#This Row],[Location]],Locations[[Location]:[BU]],3,0)</f>
        <v>Delta</v>
      </c>
      <c r="I1651" t="str">
        <f>VLOOKUP(Expenses[[#This Row],[Location]],Locations[[Location]:[BU]],2,0)</f>
        <v>Dakahlia</v>
      </c>
    </row>
    <row r="1652" spans="1:9" x14ac:dyDescent="0.25">
      <c r="A1652" s="10">
        <v>42583</v>
      </c>
      <c r="B1652" t="s">
        <v>1086</v>
      </c>
      <c r="C1652" t="s">
        <v>1062</v>
      </c>
      <c r="D1652" t="s">
        <v>1025</v>
      </c>
      <c r="E1652" s="17">
        <v>11398</v>
      </c>
      <c r="F1652" t="str">
        <f>VLOOKUP(Expenses[[#This Row],[Location]],Locations[[Location]:[BU]],5,0)</f>
        <v>Distribution</v>
      </c>
      <c r="G1652" t="str">
        <f>VLOOKUP(Expenses[[#This Row],[Department]],Departments[[Department]:[Code]],2,0)</f>
        <v>SLS</v>
      </c>
      <c r="H1652" t="str">
        <f>VLOOKUP(Expenses[[#This Row],[Location]],Locations[[Location]:[BU]],3,0)</f>
        <v>U. Egypt</v>
      </c>
      <c r="I1652" t="str">
        <f>VLOOKUP(Expenses[[#This Row],[Location]],Locations[[Location]:[BU]],2,0)</f>
        <v>Menia</v>
      </c>
    </row>
    <row r="1653" spans="1:9" x14ac:dyDescent="0.25">
      <c r="A1653" s="10">
        <v>42583</v>
      </c>
      <c r="B1653" t="s">
        <v>1086</v>
      </c>
      <c r="C1653" t="s">
        <v>1059</v>
      </c>
      <c r="D1653" t="s">
        <v>1025</v>
      </c>
      <c r="E1653" s="17">
        <v>9313</v>
      </c>
      <c r="F1653" t="str">
        <f>VLOOKUP(Expenses[[#This Row],[Location]],Locations[[Location]:[BU]],5,0)</f>
        <v>Distribution</v>
      </c>
      <c r="G1653" t="str">
        <f>VLOOKUP(Expenses[[#This Row],[Department]],Departments[[Department]:[Code]],2,0)</f>
        <v>SLS</v>
      </c>
      <c r="H1653" t="str">
        <f>VLOOKUP(Expenses[[#This Row],[Location]],Locations[[Location]:[BU]],3,0)</f>
        <v>G. Cairo</v>
      </c>
      <c r="I1653" t="str">
        <f>VLOOKUP(Expenses[[#This Row],[Location]],Locations[[Location]:[BU]],2,0)</f>
        <v>Cairo</v>
      </c>
    </row>
    <row r="1654" spans="1:9" x14ac:dyDescent="0.25">
      <c r="A1654" s="10">
        <v>42583</v>
      </c>
      <c r="B1654" t="s">
        <v>1086</v>
      </c>
      <c r="C1654" t="s">
        <v>1073</v>
      </c>
      <c r="D1654" t="s">
        <v>1025</v>
      </c>
      <c r="E1654" s="17">
        <v>12554</v>
      </c>
      <c r="F1654" t="str">
        <f>VLOOKUP(Expenses[[#This Row],[Location]],Locations[[Location]:[BU]],5,0)</f>
        <v>Distribution</v>
      </c>
      <c r="G1654" t="str">
        <f>VLOOKUP(Expenses[[#This Row],[Department]],Departments[[Department]:[Code]],2,0)</f>
        <v>SLS</v>
      </c>
      <c r="H1654" t="str">
        <f>VLOOKUP(Expenses[[#This Row],[Location]],Locations[[Location]:[BU]],3,0)</f>
        <v>Delta</v>
      </c>
      <c r="I1654" t="str">
        <f>VLOOKUP(Expenses[[#This Row],[Location]],Locations[[Location]:[BU]],2,0)</f>
        <v>Sharkia</v>
      </c>
    </row>
    <row r="1655" spans="1:9" x14ac:dyDescent="0.25">
      <c r="A1655" s="10">
        <v>42583</v>
      </c>
      <c r="B1655" t="s">
        <v>1086</v>
      </c>
      <c r="C1655" t="s">
        <v>1081</v>
      </c>
      <c r="D1655" t="s">
        <v>1020</v>
      </c>
      <c r="E1655" s="17">
        <v>7252</v>
      </c>
      <c r="F1655" t="str">
        <f>VLOOKUP(Expenses[[#This Row],[Location]],Locations[[Location]:[BU]],5,0)</f>
        <v>Retail 01</v>
      </c>
      <c r="G1655" t="str">
        <f>VLOOKUP(Expenses[[#This Row],[Department]],Departments[[Department]:[Code]],2,0)</f>
        <v>RTL</v>
      </c>
      <c r="H1655" t="str">
        <f>VLOOKUP(Expenses[[#This Row],[Location]],Locations[[Location]:[BU]],3,0)</f>
        <v>G. Cairo</v>
      </c>
      <c r="I1655" t="str">
        <f>VLOOKUP(Expenses[[#This Row],[Location]],Locations[[Location]:[BU]],2,0)</f>
        <v>Giza</v>
      </c>
    </row>
    <row r="1656" spans="1:9" x14ac:dyDescent="0.25">
      <c r="A1656" s="10">
        <v>42583</v>
      </c>
      <c r="B1656" t="s">
        <v>1086</v>
      </c>
      <c r="C1656" t="s">
        <v>1079</v>
      </c>
      <c r="D1656" t="s">
        <v>1020</v>
      </c>
      <c r="E1656" s="17">
        <v>7803</v>
      </c>
      <c r="F1656" t="str">
        <f>VLOOKUP(Expenses[[#This Row],[Location]],Locations[[Location]:[BU]],5,0)</f>
        <v>Retail 01</v>
      </c>
      <c r="G1656" t="str">
        <f>VLOOKUP(Expenses[[#This Row],[Department]],Departments[[Department]:[Code]],2,0)</f>
        <v>RTL</v>
      </c>
      <c r="H1656" t="str">
        <f>VLOOKUP(Expenses[[#This Row],[Location]],Locations[[Location]:[BU]],3,0)</f>
        <v>G. Cairo</v>
      </c>
      <c r="I1656" t="str">
        <f>VLOOKUP(Expenses[[#This Row],[Location]],Locations[[Location]:[BU]],2,0)</f>
        <v>Giza</v>
      </c>
    </row>
    <row r="1657" spans="1:9" x14ac:dyDescent="0.25">
      <c r="A1657" s="10">
        <v>42583</v>
      </c>
      <c r="B1657" t="s">
        <v>1086</v>
      </c>
      <c r="C1657" t="s">
        <v>1050</v>
      </c>
      <c r="D1657" t="s">
        <v>1020</v>
      </c>
      <c r="E1657" s="17">
        <v>10996</v>
      </c>
      <c r="F1657" t="str">
        <f>VLOOKUP(Expenses[[#This Row],[Location]],Locations[[Location]:[BU]],5,0)</f>
        <v>Retail 01</v>
      </c>
      <c r="G1657" t="str">
        <f>VLOOKUP(Expenses[[#This Row],[Department]],Departments[[Department]:[Code]],2,0)</f>
        <v>RTL</v>
      </c>
      <c r="H1657" t="str">
        <f>VLOOKUP(Expenses[[#This Row],[Location]],Locations[[Location]:[BU]],3,0)</f>
        <v>Alex</v>
      </c>
      <c r="I1657" t="str">
        <f>VLOOKUP(Expenses[[#This Row],[Location]],Locations[[Location]:[BU]],2,0)</f>
        <v>Alex</v>
      </c>
    </row>
    <row r="1658" spans="1:9" x14ac:dyDescent="0.25">
      <c r="A1658" s="10">
        <v>42583</v>
      </c>
      <c r="B1658" t="s">
        <v>1086</v>
      </c>
      <c r="C1658" t="s">
        <v>1053</v>
      </c>
      <c r="D1658" t="s">
        <v>1020</v>
      </c>
      <c r="E1658" s="17">
        <v>9325</v>
      </c>
      <c r="F1658" t="str">
        <f>VLOOKUP(Expenses[[#This Row],[Location]],Locations[[Location]:[BU]],5,0)</f>
        <v>Retail 01</v>
      </c>
      <c r="G1658" t="str">
        <f>VLOOKUP(Expenses[[#This Row],[Department]],Departments[[Department]:[Code]],2,0)</f>
        <v>RTL</v>
      </c>
      <c r="H1658" t="str">
        <f>VLOOKUP(Expenses[[#This Row],[Location]],Locations[[Location]:[BU]],3,0)</f>
        <v>G. Cairo</v>
      </c>
      <c r="I1658" t="str">
        <f>VLOOKUP(Expenses[[#This Row],[Location]],Locations[[Location]:[BU]],2,0)</f>
        <v>Giza</v>
      </c>
    </row>
    <row r="1659" spans="1:9" x14ac:dyDescent="0.25">
      <c r="A1659" s="10">
        <v>42583</v>
      </c>
      <c r="B1659" t="s">
        <v>1086</v>
      </c>
      <c r="C1659" t="s">
        <v>1046</v>
      </c>
      <c r="D1659" t="s">
        <v>1020</v>
      </c>
      <c r="E1659" s="17">
        <v>5651</v>
      </c>
      <c r="F1659" t="str">
        <f>VLOOKUP(Expenses[[#This Row],[Location]],Locations[[Location]:[BU]],5,0)</f>
        <v>Distribution</v>
      </c>
      <c r="G1659" t="str">
        <f>VLOOKUP(Expenses[[#This Row],[Department]],Departments[[Department]:[Code]],2,0)</f>
        <v>RTL</v>
      </c>
      <c r="H1659" t="str">
        <f>VLOOKUP(Expenses[[#This Row],[Location]],Locations[[Location]:[BU]],3,0)</f>
        <v>G. Cairo</v>
      </c>
      <c r="I1659" t="str">
        <f>VLOOKUP(Expenses[[#This Row],[Location]],Locations[[Location]:[BU]],2,0)</f>
        <v>Giza</v>
      </c>
    </row>
    <row r="1660" spans="1:9" x14ac:dyDescent="0.25">
      <c r="A1660" s="10">
        <v>42583</v>
      </c>
      <c r="B1660" t="s">
        <v>1086</v>
      </c>
      <c r="C1660" t="s">
        <v>1049</v>
      </c>
      <c r="D1660" t="s">
        <v>1020</v>
      </c>
      <c r="E1660" s="17">
        <v>8921</v>
      </c>
      <c r="F1660" t="str">
        <f>VLOOKUP(Expenses[[#This Row],[Location]],Locations[[Location]:[BU]],5,0)</f>
        <v>Retail 01</v>
      </c>
      <c r="G1660" t="str">
        <f>VLOOKUP(Expenses[[#This Row],[Department]],Departments[[Department]:[Code]],2,0)</f>
        <v>RTL</v>
      </c>
      <c r="H1660" t="str">
        <f>VLOOKUP(Expenses[[#This Row],[Location]],Locations[[Location]:[BU]],3,0)</f>
        <v>G. Cairo</v>
      </c>
      <c r="I1660" t="str">
        <f>VLOOKUP(Expenses[[#This Row],[Location]],Locations[[Location]:[BU]],2,0)</f>
        <v>Cairo</v>
      </c>
    </row>
    <row r="1661" spans="1:9" x14ac:dyDescent="0.25">
      <c r="A1661" s="10">
        <v>42583</v>
      </c>
      <c r="B1661" t="s">
        <v>1086</v>
      </c>
      <c r="C1661" t="s">
        <v>1044</v>
      </c>
      <c r="D1661" t="s">
        <v>1020</v>
      </c>
      <c r="E1661" s="17">
        <v>8588</v>
      </c>
      <c r="F1661" t="str">
        <f>VLOOKUP(Expenses[[#This Row],[Location]],Locations[[Location]:[BU]],5,0)</f>
        <v>Retail 01</v>
      </c>
      <c r="G1661" t="str">
        <f>VLOOKUP(Expenses[[#This Row],[Department]],Departments[[Department]:[Code]],2,0)</f>
        <v>RTL</v>
      </c>
      <c r="H1661" t="str">
        <f>VLOOKUP(Expenses[[#This Row],[Location]],Locations[[Location]:[BU]],3,0)</f>
        <v>G. Cairo</v>
      </c>
      <c r="I1661" t="str">
        <f>VLOOKUP(Expenses[[#This Row],[Location]],Locations[[Location]:[BU]],2,0)</f>
        <v>Cairo</v>
      </c>
    </row>
    <row r="1662" spans="1:9" x14ac:dyDescent="0.25">
      <c r="A1662" s="10">
        <v>42583</v>
      </c>
      <c r="B1662" t="s">
        <v>1086</v>
      </c>
      <c r="C1662" t="s">
        <v>1064</v>
      </c>
      <c r="D1662" t="s">
        <v>1020</v>
      </c>
      <c r="E1662" s="17">
        <v>11665</v>
      </c>
      <c r="F1662" t="str">
        <f>VLOOKUP(Expenses[[#This Row],[Location]],Locations[[Location]:[BU]],5,0)</f>
        <v>Retail 01</v>
      </c>
      <c r="G1662" t="str">
        <f>VLOOKUP(Expenses[[#This Row],[Department]],Departments[[Department]:[Code]],2,0)</f>
        <v>RTL</v>
      </c>
      <c r="H1662" t="str">
        <f>VLOOKUP(Expenses[[#This Row],[Location]],Locations[[Location]:[BU]],3,0)</f>
        <v>G. Cairo</v>
      </c>
      <c r="I1662" t="str">
        <f>VLOOKUP(Expenses[[#This Row],[Location]],Locations[[Location]:[BU]],2,0)</f>
        <v>Giza</v>
      </c>
    </row>
    <row r="1663" spans="1:9" x14ac:dyDescent="0.25">
      <c r="A1663" s="10">
        <v>42583</v>
      </c>
      <c r="B1663" t="s">
        <v>1086</v>
      </c>
      <c r="C1663" t="s">
        <v>1082</v>
      </c>
      <c r="D1663" t="s">
        <v>1020</v>
      </c>
      <c r="E1663" s="17">
        <v>7105</v>
      </c>
      <c r="F1663" t="str">
        <f>VLOOKUP(Expenses[[#This Row],[Location]],Locations[[Location]:[BU]],5,0)</f>
        <v>Retail 02</v>
      </c>
      <c r="G1663" t="str">
        <f>VLOOKUP(Expenses[[#This Row],[Department]],Departments[[Department]:[Code]],2,0)</f>
        <v>RTL</v>
      </c>
      <c r="H1663" t="str">
        <f>VLOOKUP(Expenses[[#This Row],[Location]],Locations[[Location]:[BU]],3,0)</f>
        <v>G. Cairo</v>
      </c>
      <c r="I1663" t="str">
        <f>VLOOKUP(Expenses[[#This Row],[Location]],Locations[[Location]:[BU]],2,0)</f>
        <v>Cairo</v>
      </c>
    </row>
    <row r="1664" spans="1:9" x14ac:dyDescent="0.25">
      <c r="A1664" s="10">
        <v>42583</v>
      </c>
      <c r="B1664" t="s">
        <v>1086</v>
      </c>
      <c r="C1664" t="s">
        <v>1078</v>
      </c>
      <c r="D1664" t="s">
        <v>1020</v>
      </c>
      <c r="E1664" s="17">
        <v>10245</v>
      </c>
      <c r="F1664" t="str">
        <f>VLOOKUP(Expenses[[#This Row],[Location]],Locations[[Location]:[BU]],5,0)</f>
        <v>Retail 02</v>
      </c>
      <c r="G1664" t="str">
        <f>VLOOKUP(Expenses[[#This Row],[Department]],Departments[[Department]:[Code]],2,0)</f>
        <v>RTL</v>
      </c>
      <c r="H1664" t="str">
        <f>VLOOKUP(Expenses[[#This Row],[Location]],Locations[[Location]:[BU]],3,0)</f>
        <v>G. Cairo</v>
      </c>
      <c r="I1664" t="str">
        <f>VLOOKUP(Expenses[[#This Row],[Location]],Locations[[Location]:[BU]],2,0)</f>
        <v>Cairo</v>
      </c>
    </row>
    <row r="1665" spans="1:9" x14ac:dyDescent="0.25">
      <c r="A1665" s="10">
        <v>42583</v>
      </c>
      <c r="B1665" t="s">
        <v>1086</v>
      </c>
      <c r="C1665" t="s">
        <v>1068</v>
      </c>
      <c r="D1665" t="s">
        <v>1020</v>
      </c>
      <c r="E1665" s="17">
        <v>7696</v>
      </c>
      <c r="F1665" t="str">
        <f>VLOOKUP(Expenses[[#This Row],[Location]],Locations[[Location]:[BU]],5,0)</f>
        <v>Retail 02</v>
      </c>
      <c r="G1665" t="str">
        <f>VLOOKUP(Expenses[[#This Row],[Department]],Departments[[Department]:[Code]],2,0)</f>
        <v>RTL</v>
      </c>
      <c r="H1665" t="str">
        <f>VLOOKUP(Expenses[[#This Row],[Location]],Locations[[Location]:[BU]],3,0)</f>
        <v>Delta</v>
      </c>
      <c r="I1665" t="str">
        <f>VLOOKUP(Expenses[[#This Row],[Location]],Locations[[Location]:[BU]],2,0)</f>
        <v>Gharbia</v>
      </c>
    </row>
    <row r="1666" spans="1:9" x14ac:dyDescent="0.25">
      <c r="A1666" s="10">
        <v>42583</v>
      </c>
      <c r="B1666" t="s">
        <v>1086</v>
      </c>
      <c r="C1666" t="s">
        <v>1060</v>
      </c>
      <c r="D1666" t="s">
        <v>1020</v>
      </c>
      <c r="E1666" s="17">
        <v>5881</v>
      </c>
      <c r="F1666" t="str">
        <f>VLOOKUP(Expenses[[#This Row],[Location]],Locations[[Location]:[BU]],5,0)</f>
        <v>Retail 02</v>
      </c>
      <c r="G1666" t="str">
        <f>VLOOKUP(Expenses[[#This Row],[Department]],Departments[[Department]:[Code]],2,0)</f>
        <v>RTL</v>
      </c>
      <c r="H1666" t="str">
        <f>VLOOKUP(Expenses[[#This Row],[Location]],Locations[[Location]:[BU]],3,0)</f>
        <v>Alex</v>
      </c>
      <c r="I1666" t="str">
        <f>VLOOKUP(Expenses[[#This Row],[Location]],Locations[[Location]:[BU]],2,0)</f>
        <v>Alex</v>
      </c>
    </row>
    <row r="1667" spans="1:9" x14ac:dyDescent="0.25">
      <c r="A1667" s="10">
        <v>42583</v>
      </c>
      <c r="B1667" t="s">
        <v>1086</v>
      </c>
      <c r="C1667" t="s">
        <v>1076</v>
      </c>
      <c r="D1667" t="s">
        <v>1020</v>
      </c>
      <c r="E1667" s="17">
        <v>11698</v>
      </c>
      <c r="F1667" t="str">
        <f>VLOOKUP(Expenses[[#This Row],[Location]],Locations[[Location]:[BU]],5,0)</f>
        <v>Retail 02</v>
      </c>
      <c r="G1667" t="str">
        <f>VLOOKUP(Expenses[[#This Row],[Department]],Departments[[Department]:[Code]],2,0)</f>
        <v>RTL</v>
      </c>
      <c r="H1667" t="str">
        <f>VLOOKUP(Expenses[[#This Row],[Location]],Locations[[Location]:[BU]],3,0)</f>
        <v>G. Cairo</v>
      </c>
      <c r="I1667" t="str">
        <f>VLOOKUP(Expenses[[#This Row],[Location]],Locations[[Location]:[BU]],2,0)</f>
        <v>Cairo</v>
      </c>
    </row>
    <row r="1668" spans="1:9" x14ac:dyDescent="0.25">
      <c r="A1668" s="10">
        <v>42583</v>
      </c>
      <c r="B1668" t="s">
        <v>1086</v>
      </c>
      <c r="C1668" t="s">
        <v>1067</v>
      </c>
      <c r="D1668" t="s">
        <v>1020</v>
      </c>
      <c r="E1668" s="17">
        <v>10690</v>
      </c>
      <c r="F1668" t="str">
        <f>VLOOKUP(Expenses[[#This Row],[Location]],Locations[[Location]:[BU]],5,0)</f>
        <v>Retail 02</v>
      </c>
      <c r="G1668" t="str">
        <f>VLOOKUP(Expenses[[#This Row],[Department]],Departments[[Department]:[Code]],2,0)</f>
        <v>RTL</v>
      </c>
      <c r="H1668" t="str">
        <f>VLOOKUP(Expenses[[#This Row],[Location]],Locations[[Location]:[BU]],3,0)</f>
        <v>Alex</v>
      </c>
      <c r="I1668" t="str">
        <f>VLOOKUP(Expenses[[#This Row],[Location]],Locations[[Location]:[BU]],2,0)</f>
        <v>Alex</v>
      </c>
    </row>
    <row r="1669" spans="1:9" x14ac:dyDescent="0.25">
      <c r="A1669" s="10">
        <v>42583</v>
      </c>
      <c r="B1669" t="s">
        <v>1086</v>
      </c>
      <c r="C1669" t="s">
        <v>1052</v>
      </c>
      <c r="D1669" t="s">
        <v>1020</v>
      </c>
      <c r="E1669" s="17">
        <v>5051</v>
      </c>
      <c r="F1669" t="str">
        <f>VLOOKUP(Expenses[[#This Row],[Location]],Locations[[Location]:[BU]],5,0)</f>
        <v>Distribution</v>
      </c>
      <c r="G1669" t="str">
        <f>VLOOKUP(Expenses[[#This Row],[Department]],Departments[[Department]:[Code]],2,0)</f>
        <v>RTL</v>
      </c>
      <c r="H1669" t="str">
        <f>VLOOKUP(Expenses[[#This Row],[Location]],Locations[[Location]:[BU]],3,0)</f>
        <v>Alex</v>
      </c>
      <c r="I1669" t="str">
        <f>VLOOKUP(Expenses[[#This Row],[Location]],Locations[[Location]:[BU]],2,0)</f>
        <v>Alex</v>
      </c>
    </row>
    <row r="1670" spans="1:9" x14ac:dyDescent="0.25">
      <c r="A1670" s="10">
        <v>42583</v>
      </c>
      <c r="B1670" t="s">
        <v>1086</v>
      </c>
      <c r="C1670" t="s">
        <v>1084</v>
      </c>
      <c r="D1670" t="s">
        <v>1020</v>
      </c>
      <c r="E1670" s="17">
        <v>5502</v>
      </c>
      <c r="F1670" t="str">
        <f>VLOOKUP(Expenses[[#This Row],[Location]],Locations[[Location]:[BU]],5,0)</f>
        <v>Retail 03</v>
      </c>
      <c r="G1670" t="str">
        <f>VLOOKUP(Expenses[[#This Row],[Department]],Departments[[Department]:[Code]],2,0)</f>
        <v>RTL</v>
      </c>
      <c r="H1670" t="str">
        <f>VLOOKUP(Expenses[[#This Row],[Location]],Locations[[Location]:[BU]],3,0)</f>
        <v>G. Cairo</v>
      </c>
      <c r="I1670" t="str">
        <f>VLOOKUP(Expenses[[#This Row],[Location]],Locations[[Location]:[BU]],2,0)</f>
        <v>Cairo</v>
      </c>
    </row>
    <row r="1671" spans="1:9" x14ac:dyDescent="0.25">
      <c r="A1671" s="10">
        <v>42583</v>
      </c>
      <c r="B1671" t="s">
        <v>1086</v>
      </c>
      <c r="C1671" t="s">
        <v>1075</v>
      </c>
      <c r="D1671" t="s">
        <v>1020</v>
      </c>
      <c r="E1671" s="17">
        <v>11298</v>
      </c>
      <c r="F1671" t="str">
        <f>VLOOKUP(Expenses[[#This Row],[Location]],Locations[[Location]:[BU]],5,0)</f>
        <v>Distribution</v>
      </c>
      <c r="G1671" t="str">
        <f>VLOOKUP(Expenses[[#This Row],[Department]],Departments[[Department]:[Code]],2,0)</f>
        <v>RTL</v>
      </c>
      <c r="H1671" t="str">
        <f>VLOOKUP(Expenses[[#This Row],[Location]],Locations[[Location]:[BU]],3,0)</f>
        <v>U. Egypt</v>
      </c>
      <c r="I1671" t="str">
        <f>VLOOKUP(Expenses[[#This Row],[Location]],Locations[[Location]:[BU]],2,0)</f>
        <v>Assuit</v>
      </c>
    </row>
    <row r="1672" spans="1:9" x14ac:dyDescent="0.25">
      <c r="A1672" s="10">
        <v>42583</v>
      </c>
      <c r="B1672" t="s">
        <v>1086</v>
      </c>
      <c r="C1672" t="s">
        <v>1080</v>
      </c>
      <c r="D1672" t="s">
        <v>1020</v>
      </c>
      <c r="E1672" s="17">
        <v>6760</v>
      </c>
      <c r="F1672" t="str">
        <f>VLOOKUP(Expenses[[#This Row],[Location]],Locations[[Location]:[BU]],5,0)</f>
        <v>Distribution</v>
      </c>
      <c r="G1672" t="str">
        <f>VLOOKUP(Expenses[[#This Row],[Department]],Departments[[Department]:[Code]],2,0)</f>
        <v>RTL</v>
      </c>
      <c r="H1672" t="str">
        <f>VLOOKUP(Expenses[[#This Row],[Location]],Locations[[Location]:[BU]],3,0)</f>
        <v>G. Cairo</v>
      </c>
      <c r="I1672" t="str">
        <f>VLOOKUP(Expenses[[#This Row],[Location]],Locations[[Location]:[BU]],2,0)</f>
        <v>Giza</v>
      </c>
    </row>
    <row r="1673" spans="1:9" x14ac:dyDescent="0.25">
      <c r="A1673" s="10">
        <v>42583</v>
      </c>
      <c r="B1673" t="s">
        <v>1086</v>
      </c>
      <c r="C1673" t="s">
        <v>1070</v>
      </c>
      <c r="D1673" t="s">
        <v>1020</v>
      </c>
      <c r="E1673" s="17">
        <v>9817</v>
      </c>
      <c r="F1673" t="str">
        <f>VLOOKUP(Expenses[[#This Row],[Location]],Locations[[Location]:[BU]],5,0)</f>
        <v>Retail 03</v>
      </c>
      <c r="G1673" t="str">
        <f>VLOOKUP(Expenses[[#This Row],[Department]],Departments[[Department]:[Code]],2,0)</f>
        <v>RTL</v>
      </c>
      <c r="H1673" t="str">
        <f>VLOOKUP(Expenses[[#This Row],[Location]],Locations[[Location]:[BU]],3,0)</f>
        <v>Alex</v>
      </c>
      <c r="I1673" t="str">
        <f>VLOOKUP(Expenses[[#This Row],[Location]],Locations[[Location]:[BU]],2,0)</f>
        <v>Marasa Matrouh</v>
      </c>
    </row>
    <row r="1674" spans="1:9" x14ac:dyDescent="0.25">
      <c r="A1674" s="10">
        <v>42583</v>
      </c>
      <c r="B1674" t="s">
        <v>1086</v>
      </c>
      <c r="C1674" t="s">
        <v>1047</v>
      </c>
      <c r="D1674" t="s">
        <v>1020</v>
      </c>
      <c r="E1674" s="17">
        <v>11820</v>
      </c>
      <c r="F1674" t="str">
        <f>VLOOKUP(Expenses[[#This Row],[Location]],Locations[[Location]:[BU]],5,0)</f>
        <v>Retail 03</v>
      </c>
      <c r="G1674" t="str">
        <f>VLOOKUP(Expenses[[#This Row],[Department]],Departments[[Department]:[Code]],2,0)</f>
        <v>RTL</v>
      </c>
      <c r="H1674" t="str">
        <f>VLOOKUP(Expenses[[#This Row],[Location]],Locations[[Location]:[BU]],3,0)</f>
        <v>G. Cairo</v>
      </c>
      <c r="I1674" t="str">
        <f>VLOOKUP(Expenses[[#This Row],[Location]],Locations[[Location]:[BU]],2,0)</f>
        <v>Giza</v>
      </c>
    </row>
    <row r="1675" spans="1:9" x14ac:dyDescent="0.25">
      <c r="A1675" s="10">
        <v>42583</v>
      </c>
      <c r="B1675" t="s">
        <v>1086</v>
      </c>
      <c r="C1675" t="s">
        <v>1058</v>
      </c>
      <c r="D1675" t="s">
        <v>1020</v>
      </c>
      <c r="E1675" s="17">
        <v>5284</v>
      </c>
      <c r="F1675" t="str">
        <f>VLOOKUP(Expenses[[#This Row],[Location]],Locations[[Location]:[BU]],5,0)</f>
        <v>Retail 03</v>
      </c>
      <c r="G1675" t="str">
        <f>VLOOKUP(Expenses[[#This Row],[Department]],Departments[[Department]:[Code]],2,0)</f>
        <v>RTL</v>
      </c>
      <c r="H1675" t="str">
        <f>VLOOKUP(Expenses[[#This Row],[Location]],Locations[[Location]:[BU]],3,0)</f>
        <v>G. Cairo</v>
      </c>
      <c r="I1675" t="str">
        <f>VLOOKUP(Expenses[[#This Row],[Location]],Locations[[Location]:[BU]],2,0)</f>
        <v>Cairo</v>
      </c>
    </row>
    <row r="1676" spans="1:9" x14ac:dyDescent="0.25">
      <c r="A1676" s="10">
        <v>42583</v>
      </c>
      <c r="B1676" t="s">
        <v>1086</v>
      </c>
      <c r="C1676" t="s">
        <v>1072</v>
      </c>
      <c r="D1676" t="s">
        <v>1020</v>
      </c>
      <c r="E1676" s="17">
        <v>11988</v>
      </c>
      <c r="F1676" t="str">
        <f>VLOOKUP(Expenses[[#This Row],[Location]],Locations[[Location]:[BU]],5,0)</f>
        <v>Retail 03</v>
      </c>
      <c r="G1676" t="str">
        <f>VLOOKUP(Expenses[[#This Row],[Department]],Departments[[Department]:[Code]],2,0)</f>
        <v>RTL</v>
      </c>
      <c r="H1676" t="str">
        <f>VLOOKUP(Expenses[[#This Row],[Location]],Locations[[Location]:[BU]],3,0)</f>
        <v>Alex</v>
      </c>
      <c r="I1676" t="str">
        <f>VLOOKUP(Expenses[[#This Row],[Location]],Locations[[Location]:[BU]],2,0)</f>
        <v>Alex</v>
      </c>
    </row>
    <row r="1677" spans="1:9" x14ac:dyDescent="0.25">
      <c r="A1677" s="10">
        <v>42583</v>
      </c>
      <c r="B1677" t="s">
        <v>1086</v>
      </c>
      <c r="C1677" t="s">
        <v>1071</v>
      </c>
      <c r="D1677" t="s">
        <v>1020</v>
      </c>
      <c r="E1677" s="17">
        <v>8895</v>
      </c>
      <c r="F1677" t="str">
        <f>VLOOKUP(Expenses[[#This Row],[Location]],Locations[[Location]:[BU]],5,0)</f>
        <v>Retail 03</v>
      </c>
      <c r="G1677" t="str">
        <f>VLOOKUP(Expenses[[#This Row],[Department]],Departments[[Department]:[Code]],2,0)</f>
        <v>RTL</v>
      </c>
      <c r="H1677" t="str">
        <f>VLOOKUP(Expenses[[#This Row],[Location]],Locations[[Location]:[BU]],3,0)</f>
        <v>G. Cairo</v>
      </c>
      <c r="I1677" t="str">
        <f>VLOOKUP(Expenses[[#This Row],[Location]],Locations[[Location]:[BU]],2,0)</f>
        <v>Giza</v>
      </c>
    </row>
    <row r="1678" spans="1:9" x14ac:dyDescent="0.25">
      <c r="A1678" s="10">
        <v>42583</v>
      </c>
      <c r="B1678" t="s">
        <v>1086</v>
      </c>
      <c r="C1678" t="s">
        <v>1065</v>
      </c>
      <c r="D1678" t="s">
        <v>1020</v>
      </c>
      <c r="E1678" s="17">
        <v>6114</v>
      </c>
      <c r="F1678" t="str">
        <f>VLOOKUP(Expenses[[#This Row],[Location]],Locations[[Location]:[BU]],5,0)</f>
        <v>Distribution</v>
      </c>
      <c r="G1678" t="str">
        <f>VLOOKUP(Expenses[[#This Row],[Department]],Departments[[Department]:[Code]],2,0)</f>
        <v>RTL</v>
      </c>
      <c r="H1678" t="str">
        <f>VLOOKUP(Expenses[[#This Row],[Location]],Locations[[Location]:[BU]],3,0)</f>
        <v>Delta</v>
      </c>
      <c r="I1678" t="str">
        <f>VLOOKUP(Expenses[[#This Row],[Location]],Locations[[Location]:[BU]],2,0)</f>
        <v>Gharbia</v>
      </c>
    </row>
    <row r="1679" spans="1:9" x14ac:dyDescent="0.25">
      <c r="A1679" s="10">
        <v>42583</v>
      </c>
      <c r="B1679" t="s">
        <v>1089</v>
      </c>
      <c r="C1679" t="s">
        <v>1014</v>
      </c>
      <c r="D1679" t="s">
        <v>1013</v>
      </c>
      <c r="E1679" s="17">
        <v>1250</v>
      </c>
      <c r="F1679" t="str">
        <f>VLOOKUP(Expenses[[#This Row],[Location]],Locations[[Location]:[BU]],5,0)</f>
        <v>HQ</v>
      </c>
      <c r="G1679" t="str">
        <f>VLOOKUP(Expenses[[#This Row],[Department]],Departments[[Department]:[Code]],2,0)</f>
        <v>FIN</v>
      </c>
      <c r="H1679" t="str">
        <f>VLOOKUP(Expenses[[#This Row],[Location]],Locations[[Location]:[BU]],3,0)</f>
        <v>G. Cairo</v>
      </c>
      <c r="I1679" t="str">
        <f>VLOOKUP(Expenses[[#This Row],[Location]],Locations[[Location]:[BU]],2,0)</f>
        <v>Cairo</v>
      </c>
    </row>
    <row r="1680" spans="1:9" x14ac:dyDescent="0.25">
      <c r="A1680" s="10">
        <v>42583</v>
      </c>
      <c r="B1680" t="s">
        <v>1089</v>
      </c>
      <c r="C1680" t="s">
        <v>1083</v>
      </c>
      <c r="D1680" t="s">
        <v>1025</v>
      </c>
      <c r="E1680" s="17">
        <v>1250</v>
      </c>
      <c r="F1680" t="str">
        <f>VLOOKUP(Expenses[[#This Row],[Location]],Locations[[Location]:[BU]],5,0)</f>
        <v>Distribution</v>
      </c>
      <c r="G1680" t="str">
        <f>VLOOKUP(Expenses[[#This Row],[Department]],Departments[[Department]:[Code]],2,0)</f>
        <v>SLS</v>
      </c>
      <c r="H1680" t="str">
        <f>VLOOKUP(Expenses[[#This Row],[Location]],Locations[[Location]:[BU]],3,0)</f>
        <v>G. Cairo</v>
      </c>
      <c r="I1680" t="str">
        <f>VLOOKUP(Expenses[[#This Row],[Location]],Locations[[Location]:[BU]],2,0)</f>
        <v>Cairo</v>
      </c>
    </row>
    <row r="1681" spans="1:9" x14ac:dyDescent="0.25">
      <c r="A1681" s="10">
        <v>42583</v>
      </c>
      <c r="B1681" t="s">
        <v>1089</v>
      </c>
      <c r="C1681" t="s">
        <v>1077</v>
      </c>
      <c r="D1681" t="s">
        <v>1025</v>
      </c>
      <c r="E1681" s="17">
        <v>1250</v>
      </c>
      <c r="F1681" t="str">
        <f>VLOOKUP(Expenses[[#This Row],[Location]],Locations[[Location]:[BU]],5,0)</f>
        <v>Distribution</v>
      </c>
      <c r="G1681" t="str">
        <f>VLOOKUP(Expenses[[#This Row],[Department]],Departments[[Department]:[Code]],2,0)</f>
        <v>SLS</v>
      </c>
      <c r="H1681" t="str">
        <f>VLOOKUP(Expenses[[#This Row],[Location]],Locations[[Location]:[BU]],3,0)</f>
        <v>G. Cairo</v>
      </c>
      <c r="I1681" t="str">
        <f>VLOOKUP(Expenses[[#This Row],[Location]],Locations[[Location]:[BU]],2,0)</f>
        <v>Giza</v>
      </c>
    </row>
    <row r="1682" spans="1:9" x14ac:dyDescent="0.25">
      <c r="A1682" s="10">
        <v>42583</v>
      </c>
      <c r="B1682" t="s">
        <v>1089</v>
      </c>
      <c r="C1682" t="s">
        <v>1069</v>
      </c>
      <c r="D1682" t="s">
        <v>1025</v>
      </c>
      <c r="E1682" s="17">
        <v>1250</v>
      </c>
      <c r="F1682" t="str">
        <f>VLOOKUP(Expenses[[#This Row],[Location]],Locations[[Location]:[BU]],5,0)</f>
        <v>Distribution</v>
      </c>
      <c r="G1682" t="str">
        <f>VLOOKUP(Expenses[[#This Row],[Department]],Departments[[Department]:[Code]],2,0)</f>
        <v>SLS</v>
      </c>
      <c r="H1682" t="str">
        <f>VLOOKUP(Expenses[[#This Row],[Location]],Locations[[Location]:[BU]],3,0)</f>
        <v>U. Egypt</v>
      </c>
      <c r="I1682" t="str">
        <f>VLOOKUP(Expenses[[#This Row],[Location]],Locations[[Location]:[BU]],2,0)</f>
        <v>Luxor</v>
      </c>
    </row>
    <row r="1683" spans="1:9" x14ac:dyDescent="0.25">
      <c r="A1683" s="10">
        <v>42583</v>
      </c>
      <c r="B1683" t="s">
        <v>1089</v>
      </c>
      <c r="C1683" t="s">
        <v>1054</v>
      </c>
      <c r="D1683" t="s">
        <v>1025</v>
      </c>
      <c r="E1683" s="17">
        <v>1250</v>
      </c>
      <c r="F1683" t="str">
        <f>VLOOKUP(Expenses[[#This Row],[Location]],Locations[[Location]:[BU]],5,0)</f>
        <v>Distribution</v>
      </c>
      <c r="G1683" t="str">
        <f>VLOOKUP(Expenses[[#This Row],[Department]],Departments[[Department]:[Code]],2,0)</f>
        <v>SLS</v>
      </c>
      <c r="H1683" t="str">
        <f>VLOOKUP(Expenses[[#This Row],[Location]],Locations[[Location]:[BU]],3,0)</f>
        <v>Delta</v>
      </c>
      <c r="I1683" t="str">
        <f>VLOOKUP(Expenses[[#This Row],[Location]],Locations[[Location]:[BU]],2,0)</f>
        <v>Dakahlia</v>
      </c>
    </row>
    <row r="1684" spans="1:9" x14ac:dyDescent="0.25">
      <c r="A1684" s="10">
        <v>42583</v>
      </c>
      <c r="B1684" t="s">
        <v>1089</v>
      </c>
      <c r="C1684" t="s">
        <v>1062</v>
      </c>
      <c r="D1684" t="s">
        <v>1025</v>
      </c>
      <c r="E1684" s="17">
        <v>1250</v>
      </c>
      <c r="F1684" t="str">
        <f>VLOOKUP(Expenses[[#This Row],[Location]],Locations[[Location]:[BU]],5,0)</f>
        <v>Distribution</v>
      </c>
      <c r="G1684" t="str">
        <f>VLOOKUP(Expenses[[#This Row],[Department]],Departments[[Department]:[Code]],2,0)</f>
        <v>SLS</v>
      </c>
      <c r="H1684" t="str">
        <f>VLOOKUP(Expenses[[#This Row],[Location]],Locations[[Location]:[BU]],3,0)</f>
        <v>U. Egypt</v>
      </c>
      <c r="I1684" t="str">
        <f>VLOOKUP(Expenses[[#This Row],[Location]],Locations[[Location]:[BU]],2,0)</f>
        <v>Menia</v>
      </c>
    </row>
    <row r="1685" spans="1:9" x14ac:dyDescent="0.25">
      <c r="A1685" s="10">
        <v>42583</v>
      </c>
      <c r="B1685" t="s">
        <v>1089</v>
      </c>
      <c r="C1685" t="s">
        <v>1059</v>
      </c>
      <c r="D1685" t="s">
        <v>1025</v>
      </c>
      <c r="E1685" s="17">
        <v>1250</v>
      </c>
      <c r="F1685" t="str">
        <f>VLOOKUP(Expenses[[#This Row],[Location]],Locations[[Location]:[BU]],5,0)</f>
        <v>Distribution</v>
      </c>
      <c r="G1685" t="str">
        <f>VLOOKUP(Expenses[[#This Row],[Department]],Departments[[Department]:[Code]],2,0)</f>
        <v>SLS</v>
      </c>
      <c r="H1685" t="str">
        <f>VLOOKUP(Expenses[[#This Row],[Location]],Locations[[Location]:[BU]],3,0)</f>
        <v>G. Cairo</v>
      </c>
      <c r="I1685" t="str">
        <f>VLOOKUP(Expenses[[#This Row],[Location]],Locations[[Location]:[BU]],2,0)</f>
        <v>Cairo</v>
      </c>
    </row>
    <row r="1686" spans="1:9" x14ac:dyDescent="0.25">
      <c r="A1686" s="10">
        <v>42583</v>
      </c>
      <c r="B1686" t="s">
        <v>1089</v>
      </c>
      <c r="C1686" t="s">
        <v>1073</v>
      </c>
      <c r="D1686" t="s">
        <v>1025</v>
      </c>
      <c r="E1686" s="17">
        <v>1250</v>
      </c>
      <c r="F1686" t="str">
        <f>VLOOKUP(Expenses[[#This Row],[Location]],Locations[[Location]:[BU]],5,0)</f>
        <v>Distribution</v>
      </c>
      <c r="G1686" t="str">
        <f>VLOOKUP(Expenses[[#This Row],[Department]],Departments[[Department]:[Code]],2,0)</f>
        <v>SLS</v>
      </c>
      <c r="H1686" t="str">
        <f>VLOOKUP(Expenses[[#This Row],[Location]],Locations[[Location]:[BU]],3,0)</f>
        <v>Delta</v>
      </c>
      <c r="I1686" t="str">
        <f>VLOOKUP(Expenses[[#This Row],[Location]],Locations[[Location]:[BU]],2,0)</f>
        <v>Sharkia</v>
      </c>
    </row>
    <row r="1687" spans="1:9" x14ac:dyDescent="0.25">
      <c r="A1687" s="10">
        <v>42583</v>
      </c>
      <c r="B1687" t="s">
        <v>1089</v>
      </c>
      <c r="C1687" t="s">
        <v>1081</v>
      </c>
      <c r="D1687" t="s">
        <v>1020</v>
      </c>
      <c r="E1687" s="17">
        <v>1250</v>
      </c>
      <c r="F1687" t="str">
        <f>VLOOKUP(Expenses[[#This Row],[Location]],Locations[[Location]:[BU]],5,0)</f>
        <v>Retail 01</v>
      </c>
      <c r="G1687" t="str">
        <f>VLOOKUP(Expenses[[#This Row],[Department]],Departments[[Department]:[Code]],2,0)</f>
        <v>RTL</v>
      </c>
      <c r="H1687" t="str">
        <f>VLOOKUP(Expenses[[#This Row],[Location]],Locations[[Location]:[BU]],3,0)</f>
        <v>G. Cairo</v>
      </c>
      <c r="I1687" t="str">
        <f>VLOOKUP(Expenses[[#This Row],[Location]],Locations[[Location]:[BU]],2,0)</f>
        <v>Giza</v>
      </c>
    </row>
    <row r="1688" spans="1:9" x14ac:dyDescent="0.25">
      <c r="A1688" s="10">
        <v>42583</v>
      </c>
      <c r="B1688" t="s">
        <v>1089</v>
      </c>
      <c r="C1688" t="s">
        <v>1079</v>
      </c>
      <c r="D1688" t="s">
        <v>1020</v>
      </c>
      <c r="E1688" s="17">
        <v>1250</v>
      </c>
      <c r="F1688" t="str">
        <f>VLOOKUP(Expenses[[#This Row],[Location]],Locations[[Location]:[BU]],5,0)</f>
        <v>Retail 01</v>
      </c>
      <c r="G1688" t="str">
        <f>VLOOKUP(Expenses[[#This Row],[Department]],Departments[[Department]:[Code]],2,0)</f>
        <v>RTL</v>
      </c>
      <c r="H1688" t="str">
        <f>VLOOKUP(Expenses[[#This Row],[Location]],Locations[[Location]:[BU]],3,0)</f>
        <v>G. Cairo</v>
      </c>
      <c r="I1688" t="str">
        <f>VLOOKUP(Expenses[[#This Row],[Location]],Locations[[Location]:[BU]],2,0)</f>
        <v>Giza</v>
      </c>
    </row>
    <row r="1689" spans="1:9" x14ac:dyDescent="0.25">
      <c r="A1689" s="10">
        <v>42583</v>
      </c>
      <c r="B1689" t="s">
        <v>1089</v>
      </c>
      <c r="C1689" t="s">
        <v>1050</v>
      </c>
      <c r="D1689" t="s">
        <v>1020</v>
      </c>
      <c r="E1689" s="17">
        <v>1250</v>
      </c>
      <c r="F1689" t="str">
        <f>VLOOKUP(Expenses[[#This Row],[Location]],Locations[[Location]:[BU]],5,0)</f>
        <v>Retail 01</v>
      </c>
      <c r="G1689" t="str">
        <f>VLOOKUP(Expenses[[#This Row],[Department]],Departments[[Department]:[Code]],2,0)</f>
        <v>RTL</v>
      </c>
      <c r="H1689" t="str">
        <f>VLOOKUP(Expenses[[#This Row],[Location]],Locations[[Location]:[BU]],3,0)</f>
        <v>Alex</v>
      </c>
      <c r="I1689" t="str">
        <f>VLOOKUP(Expenses[[#This Row],[Location]],Locations[[Location]:[BU]],2,0)</f>
        <v>Alex</v>
      </c>
    </row>
    <row r="1690" spans="1:9" x14ac:dyDescent="0.25">
      <c r="A1690" s="10">
        <v>42583</v>
      </c>
      <c r="B1690" t="s">
        <v>1089</v>
      </c>
      <c r="C1690" t="s">
        <v>1053</v>
      </c>
      <c r="D1690" t="s">
        <v>1020</v>
      </c>
      <c r="E1690" s="17">
        <v>1250</v>
      </c>
      <c r="F1690" t="str">
        <f>VLOOKUP(Expenses[[#This Row],[Location]],Locations[[Location]:[BU]],5,0)</f>
        <v>Retail 01</v>
      </c>
      <c r="G1690" t="str">
        <f>VLOOKUP(Expenses[[#This Row],[Department]],Departments[[Department]:[Code]],2,0)</f>
        <v>RTL</v>
      </c>
      <c r="H1690" t="str">
        <f>VLOOKUP(Expenses[[#This Row],[Location]],Locations[[Location]:[BU]],3,0)</f>
        <v>G. Cairo</v>
      </c>
      <c r="I1690" t="str">
        <f>VLOOKUP(Expenses[[#This Row],[Location]],Locations[[Location]:[BU]],2,0)</f>
        <v>Giza</v>
      </c>
    </row>
    <row r="1691" spans="1:9" x14ac:dyDescent="0.25">
      <c r="A1691" s="10">
        <v>42583</v>
      </c>
      <c r="B1691" t="s">
        <v>1089</v>
      </c>
      <c r="C1691" t="s">
        <v>1046</v>
      </c>
      <c r="D1691" t="s">
        <v>1020</v>
      </c>
      <c r="E1691" s="17">
        <v>1250</v>
      </c>
      <c r="F1691" t="str">
        <f>VLOOKUP(Expenses[[#This Row],[Location]],Locations[[Location]:[BU]],5,0)</f>
        <v>Distribution</v>
      </c>
      <c r="G1691" t="str">
        <f>VLOOKUP(Expenses[[#This Row],[Department]],Departments[[Department]:[Code]],2,0)</f>
        <v>RTL</v>
      </c>
      <c r="H1691" t="str">
        <f>VLOOKUP(Expenses[[#This Row],[Location]],Locations[[Location]:[BU]],3,0)</f>
        <v>G. Cairo</v>
      </c>
      <c r="I1691" t="str">
        <f>VLOOKUP(Expenses[[#This Row],[Location]],Locations[[Location]:[BU]],2,0)</f>
        <v>Giza</v>
      </c>
    </row>
    <row r="1692" spans="1:9" x14ac:dyDescent="0.25">
      <c r="A1692" s="10">
        <v>42583</v>
      </c>
      <c r="B1692" t="s">
        <v>1089</v>
      </c>
      <c r="C1692" t="s">
        <v>1049</v>
      </c>
      <c r="D1692" t="s">
        <v>1020</v>
      </c>
      <c r="E1692" s="17">
        <v>1250</v>
      </c>
      <c r="F1692" t="str">
        <f>VLOOKUP(Expenses[[#This Row],[Location]],Locations[[Location]:[BU]],5,0)</f>
        <v>Retail 01</v>
      </c>
      <c r="G1692" t="str">
        <f>VLOOKUP(Expenses[[#This Row],[Department]],Departments[[Department]:[Code]],2,0)</f>
        <v>RTL</v>
      </c>
      <c r="H1692" t="str">
        <f>VLOOKUP(Expenses[[#This Row],[Location]],Locations[[Location]:[BU]],3,0)</f>
        <v>G. Cairo</v>
      </c>
      <c r="I1692" t="str">
        <f>VLOOKUP(Expenses[[#This Row],[Location]],Locations[[Location]:[BU]],2,0)</f>
        <v>Cairo</v>
      </c>
    </row>
    <row r="1693" spans="1:9" x14ac:dyDescent="0.25">
      <c r="A1693" s="10">
        <v>42583</v>
      </c>
      <c r="B1693" t="s">
        <v>1089</v>
      </c>
      <c r="C1693" t="s">
        <v>1044</v>
      </c>
      <c r="D1693" t="s">
        <v>1020</v>
      </c>
      <c r="E1693" s="17">
        <v>1250</v>
      </c>
      <c r="F1693" t="str">
        <f>VLOOKUP(Expenses[[#This Row],[Location]],Locations[[Location]:[BU]],5,0)</f>
        <v>Retail 01</v>
      </c>
      <c r="G1693" t="str">
        <f>VLOOKUP(Expenses[[#This Row],[Department]],Departments[[Department]:[Code]],2,0)</f>
        <v>RTL</v>
      </c>
      <c r="H1693" t="str">
        <f>VLOOKUP(Expenses[[#This Row],[Location]],Locations[[Location]:[BU]],3,0)</f>
        <v>G. Cairo</v>
      </c>
      <c r="I1693" t="str">
        <f>VLOOKUP(Expenses[[#This Row],[Location]],Locations[[Location]:[BU]],2,0)</f>
        <v>Cairo</v>
      </c>
    </row>
    <row r="1694" spans="1:9" x14ac:dyDescent="0.25">
      <c r="A1694" s="10">
        <v>42583</v>
      </c>
      <c r="B1694" t="s">
        <v>1089</v>
      </c>
      <c r="C1694" t="s">
        <v>1064</v>
      </c>
      <c r="D1694" t="s">
        <v>1020</v>
      </c>
      <c r="E1694" s="17">
        <v>1250</v>
      </c>
      <c r="F1694" t="str">
        <f>VLOOKUP(Expenses[[#This Row],[Location]],Locations[[Location]:[BU]],5,0)</f>
        <v>Retail 01</v>
      </c>
      <c r="G1694" t="str">
        <f>VLOOKUP(Expenses[[#This Row],[Department]],Departments[[Department]:[Code]],2,0)</f>
        <v>RTL</v>
      </c>
      <c r="H1694" t="str">
        <f>VLOOKUP(Expenses[[#This Row],[Location]],Locations[[Location]:[BU]],3,0)</f>
        <v>G. Cairo</v>
      </c>
      <c r="I1694" t="str">
        <f>VLOOKUP(Expenses[[#This Row],[Location]],Locations[[Location]:[BU]],2,0)</f>
        <v>Giza</v>
      </c>
    </row>
    <row r="1695" spans="1:9" x14ac:dyDescent="0.25">
      <c r="A1695" s="10">
        <v>42583</v>
      </c>
      <c r="B1695" t="s">
        <v>1089</v>
      </c>
      <c r="C1695" t="s">
        <v>1082</v>
      </c>
      <c r="D1695" t="s">
        <v>1020</v>
      </c>
      <c r="E1695" s="17">
        <v>1250</v>
      </c>
      <c r="F1695" t="str">
        <f>VLOOKUP(Expenses[[#This Row],[Location]],Locations[[Location]:[BU]],5,0)</f>
        <v>Retail 02</v>
      </c>
      <c r="G1695" t="str">
        <f>VLOOKUP(Expenses[[#This Row],[Department]],Departments[[Department]:[Code]],2,0)</f>
        <v>RTL</v>
      </c>
      <c r="H1695" t="str">
        <f>VLOOKUP(Expenses[[#This Row],[Location]],Locations[[Location]:[BU]],3,0)</f>
        <v>G. Cairo</v>
      </c>
      <c r="I1695" t="str">
        <f>VLOOKUP(Expenses[[#This Row],[Location]],Locations[[Location]:[BU]],2,0)</f>
        <v>Cairo</v>
      </c>
    </row>
    <row r="1696" spans="1:9" x14ac:dyDescent="0.25">
      <c r="A1696" s="10">
        <v>42583</v>
      </c>
      <c r="B1696" t="s">
        <v>1089</v>
      </c>
      <c r="C1696" t="s">
        <v>1078</v>
      </c>
      <c r="D1696" t="s">
        <v>1020</v>
      </c>
      <c r="E1696" s="17">
        <v>1250</v>
      </c>
      <c r="F1696" t="str">
        <f>VLOOKUP(Expenses[[#This Row],[Location]],Locations[[Location]:[BU]],5,0)</f>
        <v>Retail 02</v>
      </c>
      <c r="G1696" t="str">
        <f>VLOOKUP(Expenses[[#This Row],[Department]],Departments[[Department]:[Code]],2,0)</f>
        <v>RTL</v>
      </c>
      <c r="H1696" t="str">
        <f>VLOOKUP(Expenses[[#This Row],[Location]],Locations[[Location]:[BU]],3,0)</f>
        <v>G. Cairo</v>
      </c>
      <c r="I1696" t="str">
        <f>VLOOKUP(Expenses[[#This Row],[Location]],Locations[[Location]:[BU]],2,0)</f>
        <v>Cairo</v>
      </c>
    </row>
    <row r="1697" spans="1:9" x14ac:dyDescent="0.25">
      <c r="A1697" s="10">
        <v>42583</v>
      </c>
      <c r="B1697" t="s">
        <v>1089</v>
      </c>
      <c r="C1697" t="s">
        <v>1068</v>
      </c>
      <c r="D1697" t="s">
        <v>1020</v>
      </c>
      <c r="E1697" s="17">
        <v>1250</v>
      </c>
      <c r="F1697" t="str">
        <f>VLOOKUP(Expenses[[#This Row],[Location]],Locations[[Location]:[BU]],5,0)</f>
        <v>Retail 02</v>
      </c>
      <c r="G1697" t="str">
        <f>VLOOKUP(Expenses[[#This Row],[Department]],Departments[[Department]:[Code]],2,0)</f>
        <v>RTL</v>
      </c>
      <c r="H1697" t="str">
        <f>VLOOKUP(Expenses[[#This Row],[Location]],Locations[[Location]:[BU]],3,0)</f>
        <v>Delta</v>
      </c>
      <c r="I1697" t="str">
        <f>VLOOKUP(Expenses[[#This Row],[Location]],Locations[[Location]:[BU]],2,0)</f>
        <v>Gharbia</v>
      </c>
    </row>
    <row r="1698" spans="1:9" x14ac:dyDescent="0.25">
      <c r="A1698" s="10">
        <v>42583</v>
      </c>
      <c r="B1698" t="s">
        <v>1089</v>
      </c>
      <c r="C1698" t="s">
        <v>1060</v>
      </c>
      <c r="D1698" t="s">
        <v>1020</v>
      </c>
      <c r="E1698" s="17">
        <v>1250</v>
      </c>
      <c r="F1698" t="str">
        <f>VLOOKUP(Expenses[[#This Row],[Location]],Locations[[Location]:[BU]],5,0)</f>
        <v>Retail 02</v>
      </c>
      <c r="G1698" t="str">
        <f>VLOOKUP(Expenses[[#This Row],[Department]],Departments[[Department]:[Code]],2,0)</f>
        <v>RTL</v>
      </c>
      <c r="H1698" t="str">
        <f>VLOOKUP(Expenses[[#This Row],[Location]],Locations[[Location]:[BU]],3,0)</f>
        <v>Alex</v>
      </c>
      <c r="I1698" t="str">
        <f>VLOOKUP(Expenses[[#This Row],[Location]],Locations[[Location]:[BU]],2,0)</f>
        <v>Alex</v>
      </c>
    </row>
    <row r="1699" spans="1:9" x14ac:dyDescent="0.25">
      <c r="A1699" s="10">
        <v>42583</v>
      </c>
      <c r="B1699" t="s">
        <v>1089</v>
      </c>
      <c r="C1699" t="s">
        <v>1076</v>
      </c>
      <c r="D1699" t="s">
        <v>1020</v>
      </c>
      <c r="E1699" s="17">
        <v>1250</v>
      </c>
      <c r="F1699" t="str">
        <f>VLOOKUP(Expenses[[#This Row],[Location]],Locations[[Location]:[BU]],5,0)</f>
        <v>Retail 02</v>
      </c>
      <c r="G1699" t="str">
        <f>VLOOKUP(Expenses[[#This Row],[Department]],Departments[[Department]:[Code]],2,0)</f>
        <v>RTL</v>
      </c>
      <c r="H1699" t="str">
        <f>VLOOKUP(Expenses[[#This Row],[Location]],Locations[[Location]:[BU]],3,0)</f>
        <v>G. Cairo</v>
      </c>
      <c r="I1699" t="str">
        <f>VLOOKUP(Expenses[[#This Row],[Location]],Locations[[Location]:[BU]],2,0)</f>
        <v>Cairo</v>
      </c>
    </row>
    <row r="1700" spans="1:9" x14ac:dyDescent="0.25">
      <c r="A1700" s="10">
        <v>42583</v>
      </c>
      <c r="B1700" t="s">
        <v>1089</v>
      </c>
      <c r="C1700" t="s">
        <v>1067</v>
      </c>
      <c r="D1700" t="s">
        <v>1020</v>
      </c>
      <c r="E1700" s="17">
        <v>1250</v>
      </c>
      <c r="F1700" t="str">
        <f>VLOOKUP(Expenses[[#This Row],[Location]],Locations[[Location]:[BU]],5,0)</f>
        <v>Retail 02</v>
      </c>
      <c r="G1700" t="str">
        <f>VLOOKUP(Expenses[[#This Row],[Department]],Departments[[Department]:[Code]],2,0)</f>
        <v>RTL</v>
      </c>
      <c r="H1700" t="str">
        <f>VLOOKUP(Expenses[[#This Row],[Location]],Locations[[Location]:[BU]],3,0)</f>
        <v>Alex</v>
      </c>
      <c r="I1700" t="str">
        <f>VLOOKUP(Expenses[[#This Row],[Location]],Locations[[Location]:[BU]],2,0)</f>
        <v>Alex</v>
      </c>
    </row>
    <row r="1701" spans="1:9" x14ac:dyDescent="0.25">
      <c r="A1701" s="10">
        <v>42583</v>
      </c>
      <c r="B1701" t="s">
        <v>1089</v>
      </c>
      <c r="C1701" t="s">
        <v>1052</v>
      </c>
      <c r="D1701" t="s">
        <v>1020</v>
      </c>
      <c r="E1701" s="17">
        <v>1250</v>
      </c>
      <c r="F1701" t="str">
        <f>VLOOKUP(Expenses[[#This Row],[Location]],Locations[[Location]:[BU]],5,0)</f>
        <v>Distribution</v>
      </c>
      <c r="G1701" t="str">
        <f>VLOOKUP(Expenses[[#This Row],[Department]],Departments[[Department]:[Code]],2,0)</f>
        <v>RTL</v>
      </c>
      <c r="H1701" t="str">
        <f>VLOOKUP(Expenses[[#This Row],[Location]],Locations[[Location]:[BU]],3,0)</f>
        <v>Alex</v>
      </c>
      <c r="I1701" t="str">
        <f>VLOOKUP(Expenses[[#This Row],[Location]],Locations[[Location]:[BU]],2,0)</f>
        <v>Alex</v>
      </c>
    </row>
    <row r="1702" spans="1:9" x14ac:dyDescent="0.25">
      <c r="A1702" s="10">
        <v>42583</v>
      </c>
      <c r="B1702" t="s">
        <v>1089</v>
      </c>
      <c r="C1702" t="s">
        <v>1084</v>
      </c>
      <c r="D1702" t="s">
        <v>1020</v>
      </c>
      <c r="E1702" s="17">
        <v>1250</v>
      </c>
      <c r="F1702" t="str">
        <f>VLOOKUP(Expenses[[#This Row],[Location]],Locations[[Location]:[BU]],5,0)</f>
        <v>Retail 03</v>
      </c>
      <c r="G1702" t="str">
        <f>VLOOKUP(Expenses[[#This Row],[Department]],Departments[[Department]:[Code]],2,0)</f>
        <v>RTL</v>
      </c>
      <c r="H1702" t="str">
        <f>VLOOKUP(Expenses[[#This Row],[Location]],Locations[[Location]:[BU]],3,0)</f>
        <v>G. Cairo</v>
      </c>
      <c r="I1702" t="str">
        <f>VLOOKUP(Expenses[[#This Row],[Location]],Locations[[Location]:[BU]],2,0)</f>
        <v>Cairo</v>
      </c>
    </row>
    <row r="1703" spans="1:9" x14ac:dyDescent="0.25">
      <c r="A1703" s="10">
        <v>42583</v>
      </c>
      <c r="B1703" t="s">
        <v>1089</v>
      </c>
      <c r="C1703" t="s">
        <v>1075</v>
      </c>
      <c r="D1703" t="s">
        <v>1020</v>
      </c>
      <c r="E1703" s="17">
        <v>1250</v>
      </c>
      <c r="F1703" t="str">
        <f>VLOOKUP(Expenses[[#This Row],[Location]],Locations[[Location]:[BU]],5,0)</f>
        <v>Distribution</v>
      </c>
      <c r="G1703" t="str">
        <f>VLOOKUP(Expenses[[#This Row],[Department]],Departments[[Department]:[Code]],2,0)</f>
        <v>RTL</v>
      </c>
      <c r="H1703" t="str">
        <f>VLOOKUP(Expenses[[#This Row],[Location]],Locations[[Location]:[BU]],3,0)</f>
        <v>U. Egypt</v>
      </c>
      <c r="I1703" t="str">
        <f>VLOOKUP(Expenses[[#This Row],[Location]],Locations[[Location]:[BU]],2,0)</f>
        <v>Assuit</v>
      </c>
    </row>
    <row r="1704" spans="1:9" x14ac:dyDescent="0.25">
      <c r="A1704" s="10">
        <v>42583</v>
      </c>
      <c r="B1704" t="s">
        <v>1089</v>
      </c>
      <c r="C1704" t="s">
        <v>1080</v>
      </c>
      <c r="D1704" t="s">
        <v>1020</v>
      </c>
      <c r="E1704" s="17">
        <v>1250</v>
      </c>
      <c r="F1704" t="str">
        <f>VLOOKUP(Expenses[[#This Row],[Location]],Locations[[Location]:[BU]],5,0)</f>
        <v>Distribution</v>
      </c>
      <c r="G1704" t="str">
        <f>VLOOKUP(Expenses[[#This Row],[Department]],Departments[[Department]:[Code]],2,0)</f>
        <v>RTL</v>
      </c>
      <c r="H1704" t="str">
        <f>VLOOKUP(Expenses[[#This Row],[Location]],Locations[[Location]:[BU]],3,0)</f>
        <v>G. Cairo</v>
      </c>
      <c r="I1704" t="str">
        <f>VLOOKUP(Expenses[[#This Row],[Location]],Locations[[Location]:[BU]],2,0)</f>
        <v>Giza</v>
      </c>
    </row>
    <row r="1705" spans="1:9" x14ac:dyDescent="0.25">
      <c r="A1705" s="10">
        <v>42583</v>
      </c>
      <c r="B1705" t="s">
        <v>1089</v>
      </c>
      <c r="C1705" t="s">
        <v>1070</v>
      </c>
      <c r="D1705" t="s">
        <v>1020</v>
      </c>
      <c r="E1705" s="17">
        <v>1250</v>
      </c>
      <c r="F1705" t="str">
        <f>VLOOKUP(Expenses[[#This Row],[Location]],Locations[[Location]:[BU]],5,0)</f>
        <v>Retail 03</v>
      </c>
      <c r="G1705" t="str">
        <f>VLOOKUP(Expenses[[#This Row],[Department]],Departments[[Department]:[Code]],2,0)</f>
        <v>RTL</v>
      </c>
      <c r="H1705" t="str">
        <f>VLOOKUP(Expenses[[#This Row],[Location]],Locations[[Location]:[BU]],3,0)</f>
        <v>Alex</v>
      </c>
      <c r="I1705" t="str">
        <f>VLOOKUP(Expenses[[#This Row],[Location]],Locations[[Location]:[BU]],2,0)</f>
        <v>Marasa Matrouh</v>
      </c>
    </row>
    <row r="1706" spans="1:9" x14ac:dyDescent="0.25">
      <c r="A1706" s="10">
        <v>42583</v>
      </c>
      <c r="B1706" t="s">
        <v>1089</v>
      </c>
      <c r="C1706" t="s">
        <v>1047</v>
      </c>
      <c r="D1706" t="s">
        <v>1020</v>
      </c>
      <c r="E1706" s="17">
        <v>1250</v>
      </c>
      <c r="F1706" t="str">
        <f>VLOOKUP(Expenses[[#This Row],[Location]],Locations[[Location]:[BU]],5,0)</f>
        <v>Retail 03</v>
      </c>
      <c r="G1706" t="str">
        <f>VLOOKUP(Expenses[[#This Row],[Department]],Departments[[Department]:[Code]],2,0)</f>
        <v>RTL</v>
      </c>
      <c r="H1706" t="str">
        <f>VLOOKUP(Expenses[[#This Row],[Location]],Locations[[Location]:[BU]],3,0)</f>
        <v>G. Cairo</v>
      </c>
      <c r="I1706" t="str">
        <f>VLOOKUP(Expenses[[#This Row],[Location]],Locations[[Location]:[BU]],2,0)</f>
        <v>Giza</v>
      </c>
    </row>
    <row r="1707" spans="1:9" x14ac:dyDescent="0.25">
      <c r="A1707" s="10">
        <v>42583</v>
      </c>
      <c r="B1707" t="s">
        <v>1089</v>
      </c>
      <c r="C1707" t="s">
        <v>1058</v>
      </c>
      <c r="D1707" t="s">
        <v>1020</v>
      </c>
      <c r="E1707" s="17">
        <v>1250</v>
      </c>
      <c r="F1707" t="str">
        <f>VLOOKUP(Expenses[[#This Row],[Location]],Locations[[Location]:[BU]],5,0)</f>
        <v>Retail 03</v>
      </c>
      <c r="G1707" t="str">
        <f>VLOOKUP(Expenses[[#This Row],[Department]],Departments[[Department]:[Code]],2,0)</f>
        <v>RTL</v>
      </c>
      <c r="H1707" t="str">
        <f>VLOOKUP(Expenses[[#This Row],[Location]],Locations[[Location]:[BU]],3,0)</f>
        <v>G. Cairo</v>
      </c>
      <c r="I1707" t="str">
        <f>VLOOKUP(Expenses[[#This Row],[Location]],Locations[[Location]:[BU]],2,0)</f>
        <v>Cairo</v>
      </c>
    </row>
    <row r="1708" spans="1:9" x14ac:dyDescent="0.25">
      <c r="A1708" s="10">
        <v>42583</v>
      </c>
      <c r="B1708" t="s">
        <v>1089</v>
      </c>
      <c r="C1708" t="s">
        <v>1072</v>
      </c>
      <c r="D1708" t="s">
        <v>1020</v>
      </c>
      <c r="E1708" s="17">
        <v>1250</v>
      </c>
      <c r="F1708" t="str">
        <f>VLOOKUP(Expenses[[#This Row],[Location]],Locations[[Location]:[BU]],5,0)</f>
        <v>Retail 03</v>
      </c>
      <c r="G1708" t="str">
        <f>VLOOKUP(Expenses[[#This Row],[Department]],Departments[[Department]:[Code]],2,0)</f>
        <v>RTL</v>
      </c>
      <c r="H1708" t="str">
        <f>VLOOKUP(Expenses[[#This Row],[Location]],Locations[[Location]:[BU]],3,0)</f>
        <v>Alex</v>
      </c>
      <c r="I1708" t="str">
        <f>VLOOKUP(Expenses[[#This Row],[Location]],Locations[[Location]:[BU]],2,0)</f>
        <v>Alex</v>
      </c>
    </row>
    <row r="1709" spans="1:9" x14ac:dyDescent="0.25">
      <c r="A1709" s="10">
        <v>42583</v>
      </c>
      <c r="B1709" t="s">
        <v>1089</v>
      </c>
      <c r="C1709" t="s">
        <v>1071</v>
      </c>
      <c r="D1709" t="s">
        <v>1020</v>
      </c>
      <c r="E1709" s="17">
        <v>1250</v>
      </c>
      <c r="F1709" t="str">
        <f>VLOOKUP(Expenses[[#This Row],[Location]],Locations[[Location]:[BU]],5,0)</f>
        <v>Retail 03</v>
      </c>
      <c r="G1709" t="str">
        <f>VLOOKUP(Expenses[[#This Row],[Department]],Departments[[Department]:[Code]],2,0)</f>
        <v>RTL</v>
      </c>
      <c r="H1709" t="str">
        <f>VLOOKUP(Expenses[[#This Row],[Location]],Locations[[Location]:[BU]],3,0)</f>
        <v>G. Cairo</v>
      </c>
      <c r="I1709" t="str">
        <f>VLOOKUP(Expenses[[#This Row],[Location]],Locations[[Location]:[BU]],2,0)</f>
        <v>Giza</v>
      </c>
    </row>
    <row r="1710" spans="1:9" x14ac:dyDescent="0.25">
      <c r="A1710" s="10">
        <v>42583</v>
      </c>
      <c r="B1710" t="s">
        <v>1089</v>
      </c>
      <c r="C1710" t="s">
        <v>1065</v>
      </c>
      <c r="D1710" t="s">
        <v>1020</v>
      </c>
      <c r="E1710" s="17">
        <v>1250</v>
      </c>
      <c r="F1710" t="str">
        <f>VLOOKUP(Expenses[[#This Row],[Location]],Locations[[Location]:[BU]],5,0)</f>
        <v>Distribution</v>
      </c>
      <c r="G1710" t="str">
        <f>VLOOKUP(Expenses[[#This Row],[Department]],Departments[[Department]:[Code]],2,0)</f>
        <v>RTL</v>
      </c>
      <c r="H1710" t="str">
        <f>VLOOKUP(Expenses[[#This Row],[Location]],Locations[[Location]:[BU]],3,0)</f>
        <v>Delta</v>
      </c>
      <c r="I1710" t="str">
        <f>VLOOKUP(Expenses[[#This Row],[Location]],Locations[[Location]:[BU]],2,0)</f>
        <v>Gharbia</v>
      </c>
    </row>
    <row r="1711" spans="1:9" x14ac:dyDescent="0.25">
      <c r="A1711" s="10">
        <v>42583</v>
      </c>
      <c r="B1711" t="s">
        <v>1088</v>
      </c>
      <c r="C1711" t="s">
        <v>1081</v>
      </c>
      <c r="D1711" t="s">
        <v>1020</v>
      </c>
      <c r="E1711" s="17">
        <v>1165.8</v>
      </c>
      <c r="F1711" t="str">
        <f>VLOOKUP(Expenses[[#This Row],[Location]],Locations[[Location]:[BU]],5,0)</f>
        <v>Retail 01</v>
      </c>
      <c r="G1711" t="str">
        <f>VLOOKUP(Expenses[[#This Row],[Department]],Departments[[Department]:[Code]],2,0)</f>
        <v>RTL</v>
      </c>
      <c r="H1711" t="str">
        <f>VLOOKUP(Expenses[[#This Row],[Location]],Locations[[Location]:[BU]],3,0)</f>
        <v>G. Cairo</v>
      </c>
      <c r="I1711" t="str">
        <f>VLOOKUP(Expenses[[#This Row],[Location]],Locations[[Location]:[BU]],2,0)</f>
        <v>Giza</v>
      </c>
    </row>
    <row r="1712" spans="1:9" x14ac:dyDescent="0.25">
      <c r="A1712" s="10">
        <v>42583</v>
      </c>
      <c r="B1712" t="s">
        <v>1088</v>
      </c>
      <c r="C1712" t="s">
        <v>1079</v>
      </c>
      <c r="D1712" t="s">
        <v>1020</v>
      </c>
      <c r="E1712" s="17">
        <v>1067.1000000000001</v>
      </c>
      <c r="F1712" t="str">
        <f>VLOOKUP(Expenses[[#This Row],[Location]],Locations[[Location]:[BU]],5,0)</f>
        <v>Retail 01</v>
      </c>
      <c r="G1712" t="str">
        <f>VLOOKUP(Expenses[[#This Row],[Department]],Departments[[Department]:[Code]],2,0)</f>
        <v>RTL</v>
      </c>
      <c r="H1712" t="str">
        <f>VLOOKUP(Expenses[[#This Row],[Location]],Locations[[Location]:[BU]],3,0)</f>
        <v>G. Cairo</v>
      </c>
      <c r="I1712" t="str">
        <f>VLOOKUP(Expenses[[#This Row],[Location]],Locations[[Location]:[BU]],2,0)</f>
        <v>Giza</v>
      </c>
    </row>
    <row r="1713" spans="1:9" x14ac:dyDescent="0.25">
      <c r="A1713" s="10">
        <v>42583</v>
      </c>
      <c r="B1713" t="s">
        <v>1088</v>
      </c>
      <c r="C1713" t="s">
        <v>1050</v>
      </c>
      <c r="D1713" t="s">
        <v>1020</v>
      </c>
      <c r="E1713" s="17">
        <v>1158.2</v>
      </c>
      <c r="F1713" t="str">
        <f>VLOOKUP(Expenses[[#This Row],[Location]],Locations[[Location]:[BU]],5,0)</f>
        <v>Retail 01</v>
      </c>
      <c r="G1713" t="str">
        <f>VLOOKUP(Expenses[[#This Row],[Department]],Departments[[Department]:[Code]],2,0)</f>
        <v>RTL</v>
      </c>
      <c r="H1713" t="str">
        <f>VLOOKUP(Expenses[[#This Row],[Location]],Locations[[Location]:[BU]],3,0)</f>
        <v>Alex</v>
      </c>
      <c r="I1713" t="str">
        <f>VLOOKUP(Expenses[[#This Row],[Location]],Locations[[Location]:[BU]],2,0)</f>
        <v>Alex</v>
      </c>
    </row>
    <row r="1714" spans="1:9" x14ac:dyDescent="0.25">
      <c r="A1714" s="10">
        <v>42583</v>
      </c>
      <c r="B1714" t="s">
        <v>1088</v>
      </c>
      <c r="C1714" t="s">
        <v>1053</v>
      </c>
      <c r="D1714" t="s">
        <v>1020</v>
      </c>
      <c r="E1714" s="17">
        <v>615.1</v>
      </c>
      <c r="F1714" t="str">
        <f>VLOOKUP(Expenses[[#This Row],[Location]],Locations[[Location]:[BU]],5,0)</f>
        <v>Retail 01</v>
      </c>
      <c r="G1714" t="str">
        <f>VLOOKUP(Expenses[[#This Row],[Department]],Departments[[Department]:[Code]],2,0)</f>
        <v>RTL</v>
      </c>
      <c r="H1714" t="str">
        <f>VLOOKUP(Expenses[[#This Row],[Location]],Locations[[Location]:[BU]],3,0)</f>
        <v>G. Cairo</v>
      </c>
      <c r="I1714" t="str">
        <f>VLOOKUP(Expenses[[#This Row],[Location]],Locations[[Location]:[BU]],2,0)</f>
        <v>Giza</v>
      </c>
    </row>
    <row r="1715" spans="1:9" x14ac:dyDescent="0.25">
      <c r="A1715" s="10">
        <v>42583</v>
      </c>
      <c r="B1715" t="s">
        <v>1088</v>
      </c>
      <c r="C1715" t="s">
        <v>1046</v>
      </c>
      <c r="D1715" t="s">
        <v>1020</v>
      </c>
      <c r="E1715" s="17">
        <v>1125.2</v>
      </c>
      <c r="F1715" t="str">
        <f>VLOOKUP(Expenses[[#This Row],[Location]],Locations[[Location]:[BU]],5,0)</f>
        <v>Distribution</v>
      </c>
      <c r="G1715" t="str">
        <f>VLOOKUP(Expenses[[#This Row],[Department]],Departments[[Department]:[Code]],2,0)</f>
        <v>RTL</v>
      </c>
      <c r="H1715" t="str">
        <f>VLOOKUP(Expenses[[#This Row],[Location]],Locations[[Location]:[BU]],3,0)</f>
        <v>G. Cairo</v>
      </c>
      <c r="I1715" t="str">
        <f>VLOOKUP(Expenses[[#This Row],[Location]],Locations[[Location]:[BU]],2,0)</f>
        <v>Giza</v>
      </c>
    </row>
    <row r="1716" spans="1:9" x14ac:dyDescent="0.25">
      <c r="A1716" s="10">
        <v>42583</v>
      </c>
      <c r="B1716" t="s">
        <v>1088</v>
      </c>
      <c r="C1716" t="s">
        <v>1049</v>
      </c>
      <c r="D1716" t="s">
        <v>1020</v>
      </c>
      <c r="E1716" s="17">
        <v>997</v>
      </c>
      <c r="F1716" t="str">
        <f>VLOOKUP(Expenses[[#This Row],[Location]],Locations[[Location]:[BU]],5,0)</f>
        <v>Retail 01</v>
      </c>
      <c r="G1716" t="str">
        <f>VLOOKUP(Expenses[[#This Row],[Department]],Departments[[Department]:[Code]],2,0)</f>
        <v>RTL</v>
      </c>
      <c r="H1716" t="str">
        <f>VLOOKUP(Expenses[[#This Row],[Location]],Locations[[Location]:[BU]],3,0)</f>
        <v>G. Cairo</v>
      </c>
      <c r="I1716" t="str">
        <f>VLOOKUP(Expenses[[#This Row],[Location]],Locations[[Location]:[BU]],2,0)</f>
        <v>Cairo</v>
      </c>
    </row>
    <row r="1717" spans="1:9" x14ac:dyDescent="0.25">
      <c r="A1717" s="10">
        <v>42583</v>
      </c>
      <c r="B1717" t="s">
        <v>1088</v>
      </c>
      <c r="C1717" t="s">
        <v>1044</v>
      </c>
      <c r="D1717" t="s">
        <v>1020</v>
      </c>
      <c r="E1717" s="17">
        <v>969.7</v>
      </c>
      <c r="F1717" t="str">
        <f>VLOOKUP(Expenses[[#This Row],[Location]],Locations[[Location]:[BU]],5,0)</f>
        <v>Retail 01</v>
      </c>
      <c r="G1717" t="str">
        <f>VLOOKUP(Expenses[[#This Row],[Department]],Departments[[Department]:[Code]],2,0)</f>
        <v>RTL</v>
      </c>
      <c r="H1717" t="str">
        <f>VLOOKUP(Expenses[[#This Row],[Location]],Locations[[Location]:[BU]],3,0)</f>
        <v>G. Cairo</v>
      </c>
      <c r="I1717" t="str">
        <f>VLOOKUP(Expenses[[#This Row],[Location]],Locations[[Location]:[BU]],2,0)</f>
        <v>Cairo</v>
      </c>
    </row>
    <row r="1718" spans="1:9" x14ac:dyDescent="0.25">
      <c r="A1718" s="10">
        <v>42583</v>
      </c>
      <c r="B1718" t="s">
        <v>1088</v>
      </c>
      <c r="C1718" t="s">
        <v>1064</v>
      </c>
      <c r="D1718" t="s">
        <v>1020</v>
      </c>
      <c r="E1718" s="17">
        <v>680.2</v>
      </c>
      <c r="F1718" t="str">
        <f>VLOOKUP(Expenses[[#This Row],[Location]],Locations[[Location]:[BU]],5,0)</f>
        <v>Retail 01</v>
      </c>
      <c r="G1718" t="str">
        <f>VLOOKUP(Expenses[[#This Row],[Department]],Departments[[Department]:[Code]],2,0)</f>
        <v>RTL</v>
      </c>
      <c r="H1718" t="str">
        <f>VLOOKUP(Expenses[[#This Row],[Location]],Locations[[Location]:[BU]],3,0)</f>
        <v>G. Cairo</v>
      </c>
      <c r="I1718" t="str">
        <f>VLOOKUP(Expenses[[#This Row],[Location]],Locations[[Location]:[BU]],2,0)</f>
        <v>Giza</v>
      </c>
    </row>
    <row r="1719" spans="1:9" x14ac:dyDescent="0.25">
      <c r="A1719" s="10">
        <v>42583</v>
      </c>
      <c r="B1719" t="s">
        <v>1088</v>
      </c>
      <c r="C1719" t="s">
        <v>1082</v>
      </c>
      <c r="D1719" t="s">
        <v>1020</v>
      </c>
      <c r="E1719" s="17">
        <v>538.1</v>
      </c>
      <c r="F1719" t="str">
        <f>VLOOKUP(Expenses[[#This Row],[Location]],Locations[[Location]:[BU]],5,0)</f>
        <v>Retail 02</v>
      </c>
      <c r="G1719" t="str">
        <f>VLOOKUP(Expenses[[#This Row],[Department]],Departments[[Department]:[Code]],2,0)</f>
        <v>RTL</v>
      </c>
      <c r="H1719" t="str">
        <f>VLOOKUP(Expenses[[#This Row],[Location]],Locations[[Location]:[BU]],3,0)</f>
        <v>G. Cairo</v>
      </c>
      <c r="I1719" t="str">
        <f>VLOOKUP(Expenses[[#This Row],[Location]],Locations[[Location]:[BU]],2,0)</f>
        <v>Cairo</v>
      </c>
    </row>
    <row r="1720" spans="1:9" x14ac:dyDescent="0.25">
      <c r="A1720" s="10">
        <v>42583</v>
      </c>
      <c r="B1720" t="s">
        <v>1088</v>
      </c>
      <c r="C1720" t="s">
        <v>1078</v>
      </c>
      <c r="D1720" t="s">
        <v>1020</v>
      </c>
      <c r="E1720" s="17">
        <v>868.40000000000009</v>
      </c>
      <c r="F1720" t="str">
        <f>VLOOKUP(Expenses[[#This Row],[Location]],Locations[[Location]:[BU]],5,0)</f>
        <v>Retail 02</v>
      </c>
      <c r="G1720" t="str">
        <f>VLOOKUP(Expenses[[#This Row],[Department]],Departments[[Department]:[Code]],2,0)</f>
        <v>RTL</v>
      </c>
      <c r="H1720" t="str">
        <f>VLOOKUP(Expenses[[#This Row],[Location]],Locations[[Location]:[BU]],3,0)</f>
        <v>G. Cairo</v>
      </c>
      <c r="I1720" t="str">
        <f>VLOOKUP(Expenses[[#This Row],[Location]],Locations[[Location]:[BU]],2,0)</f>
        <v>Cairo</v>
      </c>
    </row>
    <row r="1721" spans="1:9" x14ac:dyDescent="0.25">
      <c r="A1721" s="10">
        <v>42583</v>
      </c>
      <c r="B1721" t="s">
        <v>1088</v>
      </c>
      <c r="C1721" t="s">
        <v>1068</v>
      </c>
      <c r="D1721" t="s">
        <v>1020</v>
      </c>
      <c r="E1721" s="17">
        <v>783.1</v>
      </c>
      <c r="F1721" t="str">
        <f>VLOOKUP(Expenses[[#This Row],[Location]],Locations[[Location]:[BU]],5,0)</f>
        <v>Retail 02</v>
      </c>
      <c r="G1721" t="str">
        <f>VLOOKUP(Expenses[[#This Row],[Department]],Departments[[Department]:[Code]],2,0)</f>
        <v>RTL</v>
      </c>
      <c r="H1721" t="str">
        <f>VLOOKUP(Expenses[[#This Row],[Location]],Locations[[Location]:[BU]],3,0)</f>
        <v>Delta</v>
      </c>
      <c r="I1721" t="str">
        <f>VLOOKUP(Expenses[[#This Row],[Location]],Locations[[Location]:[BU]],2,0)</f>
        <v>Gharbia</v>
      </c>
    </row>
    <row r="1722" spans="1:9" x14ac:dyDescent="0.25">
      <c r="A1722" s="10">
        <v>42583</v>
      </c>
      <c r="B1722" t="s">
        <v>1088</v>
      </c>
      <c r="C1722" t="s">
        <v>1060</v>
      </c>
      <c r="D1722" t="s">
        <v>1020</v>
      </c>
      <c r="E1722" s="17">
        <v>752.2</v>
      </c>
      <c r="F1722" t="str">
        <f>VLOOKUP(Expenses[[#This Row],[Location]],Locations[[Location]:[BU]],5,0)</f>
        <v>Retail 02</v>
      </c>
      <c r="G1722" t="str">
        <f>VLOOKUP(Expenses[[#This Row],[Department]],Departments[[Department]:[Code]],2,0)</f>
        <v>RTL</v>
      </c>
      <c r="H1722" t="str">
        <f>VLOOKUP(Expenses[[#This Row],[Location]],Locations[[Location]:[BU]],3,0)</f>
        <v>Alex</v>
      </c>
      <c r="I1722" t="str">
        <f>VLOOKUP(Expenses[[#This Row],[Location]],Locations[[Location]:[BU]],2,0)</f>
        <v>Alex</v>
      </c>
    </row>
    <row r="1723" spans="1:9" x14ac:dyDescent="0.25">
      <c r="A1723" s="10">
        <v>42583</v>
      </c>
      <c r="B1723" t="s">
        <v>1088</v>
      </c>
      <c r="C1723" t="s">
        <v>1076</v>
      </c>
      <c r="D1723" t="s">
        <v>1020</v>
      </c>
      <c r="E1723" s="17">
        <v>707.30000000000007</v>
      </c>
      <c r="F1723" t="str">
        <f>VLOOKUP(Expenses[[#This Row],[Location]],Locations[[Location]:[BU]],5,0)</f>
        <v>Retail 02</v>
      </c>
      <c r="G1723" t="str">
        <f>VLOOKUP(Expenses[[#This Row],[Department]],Departments[[Department]:[Code]],2,0)</f>
        <v>RTL</v>
      </c>
      <c r="H1723" t="str">
        <f>VLOOKUP(Expenses[[#This Row],[Location]],Locations[[Location]:[BU]],3,0)</f>
        <v>G. Cairo</v>
      </c>
      <c r="I1723" t="str">
        <f>VLOOKUP(Expenses[[#This Row],[Location]],Locations[[Location]:[BU]],2,0)</f>
        <v>Cairo</v>
      </c>
    </row>
    <row r="1724" spans="1:9" x14ac:dyDescent="0.25">
      <c r="A1724" s="10">
        <v>42583</v>
      </c>
      <c r="B1724" t="s">
        <v>1088</v>
      </c>
      <c r="C1724" t="s">
        <v>1067</v>
      </c>
      <c r="D1724" t="s">
        <v>1020</v>
      </c>
      <c r="E1724" s="17">
        <v>970.2</v>
      </c>
      <c r="F1724" t="str">
        <f>VLOOKUP(Expenses[[#This Row],[Location]],Locations[[Location]:[BU]],5,0)</f>
        <v>Retail 02</v>
      </c>
      <c r="G1724" t="str">
        <f>VLOOKUP(Expenses[[#This Row],[Department]],Departments[[Department]:[Code]],2,0)</f>
        <v>RTL</v>
      </c>
      <c r="H1724" t="str">
        <f>VLOOKUP(Expenses[[#This Row],[Location]],Locations[[Location]:[BU]],3,0)</f>
        <v>Alex</v>
      </c>
      <c r="I1724" t="str">
        <f>VLOOKUP(Expenses[[#This Row],[Location]],Locations[[Location]:[BU]],2,0)</f>
        <v>Alex</v>
      </c>
    </row>
    <row r="1725" spans="1:9" x14ac:dyDescent="0.25">
      <c r="A1725" s="10">
        <v>42583</v>
      </c>
      <c r="B1725" t="s">
        <v>1088</v>
      </c>
      <c r="C1725" t="s">
        <v>1052</v>
      </c>
      <c r="D1725" t="s">
        <v>1020</v>
      </c>
      <c r="E1725" s="17">
        <v>843.2</v>
      </c>
      <c r="F1725" t="str">
        <f>VLOOKUP(Expenses[[#This Row],[Location]],Locations[[Location]:[BU]],5,0)</f>
        <v>Distribution</v>
      </c>
      <c r="G1725" t="str">
        <f>VLOOKUP(Expenses[[#This Row],[Department]],Departments[[Department]:[Code]],2,0)</f>
        <v>RTL</v>
      </c>
      <c r="H1725" t="str">
        <f>VLOOKUP(Expenses[[#This Row],[Location]],Locations[[Location]:[BU]],3,0)</f>
        <v>Alex</v>
      </c>
      <c r="I1725" t="str">
        <f>VLOOKUP(Expenses[[#This Row],[Location]],Locations[[Location]:[BU]],2,0)</f>
        <v>Alex</v>
      </c>
    </row>
    <row r="1726" spans="1:9" x14ac:dyDescent="0.25">
      <c r="A1726" s="10">
        <v>42583</v>
      </c>
      <c r="B1726" t="s">
        <v>1088</v>
      </c>
      <c r="C1726" t="s">
        <v>1084</v>
      </c>
      <c r="D1726" t="s">
        <v>1020</v>
      </c>
      <c r="E1726" s="17">
        <v>797.30000000000007</v>
      </c>
      <c r="F1726" t="str">
        <f>VLOOKUP(Expenses[[#This Row],[Location]],Locations[[Location]:[BU]],5,0)</f>
        <v>Retail 03</v>
      </c>
      <c r="G1726" t="str">
        <f>VLOOKUP(Expenses[[#This Row],[Department]],Departments[[Department]:[Code]],2,0)</f>
        <v>RTL</v>
      </c>
      <c r="H1726" t="str">
        <f>VLOOKUP(Expenses[[#This Row],[Location]],Locations[[Location]:[BU]],3,0)</f>
        <v>G. Cairo</v>
      </c>
      <c r="I1726" t="str">
        <f>VLOOKUP(Expenses[[#This Row],[Location]],Locations[[Location]:[BU]],2,0)</f>
        <v>Cairo</v>
      </c>
    </row>
    <row r="1727" spans="1:9" x14ac:dyDescent="0.25">
      <c r="A1727" s="10">
        <v>42583</v>
      </c>
      <c r="B1727" t="s">
        <v>1088</v>
      </c>
      <c r="C1727" t="s">
        <v>1075</v>
      </c>
      <c r="D1727" t="s">
        <v>1020</v>
      </c>
      <c r="E1727" s="17">
        <v>1088</v>
      </c>
      <c r="F1727" t="str">
        <f>VLOOKUP(Expenses[[#This Row],[Location]],Locations[[Location]:[BU]],5,0)</f>
        <v>Distribution</v>
      </c>
      <c r="G1727" t="str">
        <f>VLOOKUP(Expenses[[#This Row],[Department]],Departments[[Department]:[Code]],2,0)</f>
        <v>RTL</v>
      </c>
      <c r="H1727" t="str">
        <f>VLOOKUP(Expenses[[#This Row],[Location]],Locations[[Location]:[BU]],3,0)</f>
        <v>U. Egypt</v>
      </c>
      <c r="I1727" t="str">
        <f>VLOOKUP(Expenses[[#This Row],[Location]],Locations[[Location]:[BU]],2,0)</f>
        <v>Assuit</v>
      </c>
    </row>
    <row r="1728" spans="1:9" x14ac:dyDescent="0.25">
      <c r="A1728" s="10">
        <v>42583</v>
      </c>
      <c r="B1728" t="s">
        <v>1088</v>
      </c>
      <c r="C1728" t="s">
        <v>1080</v>
      </c>
      <c r="D1728" t="s">
        <v>1020</v>
      </c>
      <c r="E1728" s="17">
        <v>581.80000000000007</v>
      </c>
      <c r="F1728" t="str">
        <f>VLOOKUP(Expenses[[#This Row],[Location]],Locations[[Location]:[BU]],5,0)</f>
        <v>Distribution</v>
      </c>
      <c r="G1728" t="str">
        <f>VLOOKUP(Expenses[[#This Row],[Department]],Departments[[Department]:[Code]],2,0)</f>
        <v>RTL</v>
      </c>
      <c r="H1728" t="str">
        <f>VLOOKUP(Expenses[[#This Row],[Location]],Locations[[Location]:[BU]],3,0)</f>
        <v>G. Cairo</v>
      </c>
      <c r="I1728" t="str">
        <f>VLOOKUP(Expenses[[#This Row],[Location]],Locations[[Location]:[BU]],2,0)</f>
        <v>Giza</v>
      </c>
    </row>
    <row r="1729" spans="1:9" x14ac:dyDescent="0.25">
      <c r="A1729" s="10">
        <v>42583</v>
      </c>
      <c r="B1729" t="s">
        <v>1088</v>
      </c>
      <c r="C1729" t="s">
        <v>1070</v>
      </c>
      <c r="D1729" t="s">
        <v>1020</v>
      </c>
      <c r="E1729" s="17">
        <v>672.1</v>
      </c>
      <c r="F1729" t="str">
        <f>VLOOKUP(Expenses[[#This Row],[Location]],Locations[[Location]:[BU]],5,0)</f>
        <v>Retail 03</v>
      </c>
      <c r="G1729" t="str">
        <f>VLOOKUP(Expenses[[#This Row],[Department]],Departments[[Department]:[Code]],2,0)</f>
        <v>RTL</v>
      </c>
      <c r="H1729" t="str">
        <f>VLOOKUP(Expenses[[#This Row],[Location]],Locations[[Location]:[BU]],3,0)</f>
        <v>Alex</v>
      </c>
      <c r="I1729" t="str">
        <f>VLOOKUP(Expenses[[#This Row],[Location]],Locations[[Location]:[BU]],2,0)</f>
        <v>Marasa Matrouh</v>
      </c>
    </row>
    <row r="1730" spans="1:9" x14ac:dyDescent="0.25">
      <c r="A1730" s="10">
        <v>42583</v>
      </c>
      <c r="B1730" t="s">
        <v>1088</v>
      </c>
      <c r="C1730" t="s">
        <v>1047</v>
      </c>
      <c r="D1730" t="s">
        <v>1020</v>
      </c>
      <c r="E1730" s="17">
        <v>513.9</v>
      </c>
      <c r="F1730" t="str">
        <f>VLOOKUP(Expenses[[#This Row],[Location]],Locations[[Location]:[BU]],5,0)</f>
        <v>Retail 03</v>
      </c>
      <c r="G1730" t="str">
        <f>VLOOKUP(Expenses[[#This Row],[Department]],Departments[[Department]:[Code]],2,0)</f>
        <v>RTL</v>
      </c>
      <c r="H1730" t="str">
        <f>VLOOKUP(Expenses[[#This Row],[Location]],Locations[[Location]:[BU]],3,0)</f>
        <v>G. Cairo</v>
      </c>
      <c r="I1730" t="str">
        <f>VLOOKUP(Expenses[[#This Row],[Location]],Locations[[Location]:[BU]],2,0)</f>
        <v>Giza</v>
      </c>
    </row>
    <row r="1731" spans="1:9" x14ac:dyDescent="0.25">
      <c r="A1731" s="10">
        <v>42583</v>
      </c>
      <c r="B1731" t="s">
        <v>1088</v>
      </c>
      <c r="C1731" t="s">
        <v>1058</v>
      </c>
      <c r="D1731" t="s">
        <v>1020</v>
      </c>
      <c r="E1731" s="17">
        <v>682.30000000000007</v>
      </c>
      <c r="F1731" t="str">
        <f>VLOOKUP(Expenses[[#This Row],[Location]],Locations[[Location]:[BU]],5,0)</f>
        <v>Retail 03</v>
      </c>
      <c r="G1731" t="str">
        <f>VLOOKUP(Expenses[[#This Row],[Department]],Departments[[Department]:[Code]],2,0)</f>
        <v>RTL</v>
      </c>
      <c r="H1731" t="str">
        <f>VLOOKUP(Expenses[[#This Row],[Location]],Locations[[Location]:[BU]],3,0)</f>
        <v>G. Cairo</v>
      </c>
      <c r="I1731" t="str">
        <f>VLOOKUP(Expenses[[#This Row],[Location]],Locations[[Location]:[BU]],2,0)</f>
        <v>Cairo</v>
      </c>
    </row>
    <row r="1732" spans="1:9" x14ac:dyDescent="0.25">
      <c r="A1732" s="10">
        <v>42583</v>
      </c>
      <c r="B1732" t="s">
        <v>1088</v>
      </c>
      <c r="C1732" t="s">
        <v>1072</v>
      </c>
      <c r="D1732" t="s">
        <v>1020</v>
      </c>
      <c r="E1732" s="17">
        <v>926.30000000000007</v>
      </c>
      <c r="F1732" t="str">
        <f>VLOOKUP(Expenses[[#This Row],[Location]],Locations[[Location]:[BU]],5,0)</f>
        <v>Retail 03</v>
      </c>
      <c r="G1732" t="str">
        <f>VLOOKUP(Expenses[[#This Row],[Department]],Departments[[Department]:[Code]],2,0)</f>
        <v>RTL</v>
      </c>
      <c r="H1732" t="str">
        <f>VLOOKUP(Expenses[[#This Row],[Location]],Locations[[Location]:[BU]],3,0)</f>
        <v>Alex</v>
      </c>
      <c r="I1732" t="str">
        <f>VLOOKUP(Expenses[[#This Row],[Location]],Locations[[Location]:[BU]],2,0)</f>
        <v>Alex</v>
      </c>
    </row>
    <row r="1733" spans="1:9" x14ac:dyDescent="0.25">
      <c r="A1733" s="10">
        <v>42583</v>
      </c>
      <c r="B1733" t="s">
        <v>1088</v>
      </c>
      <c r="C1733" t="s">
        <v>1071</v>
      </c>
      <c r="D1733" t="s">
        <v>1020</v>
      </c>
      <c r="E1733" s="17">
        <v>1050.7</v>
      </c>
      <c r="F1733" t="str">
        <f>VLOOKUP(Expenses[[#This Row],[Location]],Locations[[Location]:[BU]],5,0)</f>
        <v>Retail 03</v>
      </c>
      <c r="G1733" t="str">
        <f>VLOOKUP(Expenses[[#This Row],[Department]],Departments[[Department]:[Code]],2,0)</f>
        <v>RTL</v>
      </c>
      <c r="H1733" t="str">
        <f>VLOOKUP(Expenses[[#This Row],[Location]],Locations[[Location]:[BU]],3,0)</f>
        <v>G. Cairo</v>
      </c>
      <c r="I1733" t="str">
        <f>VLOOKUP(Expenses[[#This Row],[Location]],Locations[[Location]:[BU]],2,0)</f>
        <v>Giza</v>
      </c>
    </row>
    <row r="1734" spans="1:9" x14ac:dyDescent="0.25">
      <c r="A1734" s="10">
        <v>42583</v>
      </c>
      <c r="B1734" t="s">
        <v>1088</v>
      </c>
      <c r="C1734" t="s">
        <v>1065</v>
      </c>
      <c r="D1734" t="s">
        <v>1020</v>
      </c>
      <c r="E1734" s="17">
        <v>822.30000000000007</v>
      </c>
      <c r="F1734" t="str">
        <f>VLOOKUP(Expenses[[#This Row],[Location]],Locations[[Location]:[BU]],5,0)</f>
        <v>Distribution</v>
      </c>
      <c r="G1734" t="str">
        <f>VLOOKUP(Expenses[[#This Row],[Department]],Departments[[Department]:[Code]],2,0)</f>
        <v>RTL</v>
      </c>
      <c r="H1734" t="str">
        <f>VLOOKUP(Expenses[[#This Row],[Location]],Locations[[Location]:[BU]],3,0)</f>
        <v>Delta</v>
      </c>
      <c r="I1734" t="str">
        <f>VLOOKUP(Expenses[[#This Row],[Location]],Locations[[Location]:[BU]],2,0)</f>
        <v>Gharbia</v>
      </c>
    </row>
    <row r="1735" spans="1:9" x14ac:dyDescent="0.25">
      <c r="A1735" s="10">
        <v>42583</v>
      </c>
      <c r="B1735" t="s">
        <v>1087</v>
      </c>
      <c r="C1735" t="s">
        <v>1014</v>
      </c>
      <c r="D1735" t="s">
        <v>1013</v>
      </c>
      <c r="E1735" s="17">
        <v>8529.6</v>
      </c>
      <c r="F1735" t="str">
        <f>VLOOKUP(Expenses[[#This Row],[Location]],Locations[[Location]:[BU]],5,0)</f>
        <v>HQ</v>
      </c>
      <c r="G1735" t="str">
        <f>VLOOKUP(Expenses[[#This Row],[Department]],Departments[[Department]:[Code]],2,0)</f>
        <v>FIN</v>
      </c>
      <c r="H1735" t="str">
        <f>VLOOKUP(Expenses[[#This Row],[Location]],Locations[[Location]:[BU]],3,0)</f>
        <v>G. Cairo</v>
      </c>
      <c r="I1735" t="str">
        <f>VLOOKUP(Expenses[[#This Row],[Location]],Locations[[Location]:[BU]],2,0)</f>
        <v>Cairo</v>
      </c>
    </row>
    <row r="1736" spans="1:9" x14ac:dyDescent="0.25">
      <c r="A1736" s="10">
        <v>42583</v>
      </c>
      <c r="B1736" t="s">
        <v>1087</v>
      </c>
      <c r="C1736" t="s">
        <v>1083</v>
      </c>
      <c r="D1736" t="s">
        <v>1025</v>
      </c>
      <c r="E1736" s="17">
        <v>1479.4</v>
      </c>
      <c r="F1736" t="str">
        <f>VLOOKUP(Expenses[[#This Row],[Location]],Locations[[Location]:[BU]],5,0)</f>
        <v>Distribution</v>
      </c>
      <c r="G1736" t="str">
        <f>VLOOKUP(Expenses[[#This Row],[Department]],Departments[[Department]:[Code]],2,0)</f>
        <v>SLS</v>
      </c>
      <c r="H1736" t="str">
        <f>VLOOKUP(Expenses[[#This Row],[Location]],Locations[[Location]:[BU]],3,0)</f>
        <v>G. Cairo</v>
      </c>
      <c r="I1736" t="str">
        <f>VLOOKUP(Expenses[[#This Row],[Location]],Locations[[Location]:[BU]],2,0)</f>
        <v>Cairo</v>
      </c>
    </row>
    <row r="1737" spans="1:9" x14ac:dyDescent="0.25">
      <c r="A1737" s="10">
        <v>42583</v>
      </c>
      <c r="B1737" t="s">
        <v>1087</v>
      </c>
      <c r="C1737" t="s">
        <v>1077</v>
      </c>
      <c r="D1737" t="s">
        <v>1025</v>
      </c>
      <c r="E1737" s="17">
        <v>2144</v>
      </c>
      <c r="F1737" t="str">
        <f>VLOOKUP(Expenses[[#This Row],[Location]],Locations[[Location]:[BU]],5,0)</f>
        <v>Distribution</v>
      </c>
      <c r="G1737" t="str">
        <f>VLOOKUP(Expenses[[#This Row],[Department]],Departments[[Department]:[Code]],2,0)</f>
        <v>SLS</v>
      </c>
      <c r="H1737" t="str">
        <f>VLOOKUP(Expenses[[#This Row],[Location]],Locations[[Location]:[BU]],3,0)</f>
        <v>G. Cairo</v>
      </c>
      <c r="I1737" t="str">
        <f>VLOOKUP(Expenses[[#This Row],[Location]],Locations[[Location]:[BU]],2,0)</f>
        <v>Giza</v>
      </c>
    </row>
    <row r="1738" spans="1:9" x14ac:dyDescent="0.25">
      <c r="A1738" s="10">
        <v>42583</v>
      </c>
      <c r="B1738" t="s">
        <v>1087</v>
      </c>
      <c r="C1738" t="s">
        <v>1069</v>
      </c>
      <c r="D1738" t="s">
        <v>1025</v>
      </c>
      <c r="E1738" s="17">
        <v>1715.8000000000002</v>
      </c>
      <c r="F1738" t="str">
        <f>VLOOKUP(Expenses[[#This Row],[Location]],Locations[[Location]:[BU]],5,0)</f>
        <v>Distribution</v>
      </c>
      <c r="G1738" t="str">
        <f>VLOOKUP(Expenses[[#This Row],[Department]],Departments[[Department]:[Code]],2,0)</f>
        <v>SLS</v>
      </c>
      <c r="H1738" t="str">
        <f>VLOOKUP(Expenses[[#This Row],[Location]],Locations[[Location]:[BU]],3,0)</f>
        <v>U. Egypt</v>
      </c>
      <c r="I1738" t="str">
        <f>VLOOKUP(Expenses[[#This Row],[Location]],Locations[[Location]:[BU]],2,0)</f>
        <v>Luxor</v>
      </c>
    </row>
    <row r="1739" spans="1:9" x14ac:dyDescent="0.25">
      <c r="A1739" s="10">
        <v>42583</v>
      </c>
      <c r="B1739" t="s">
        <v>1087</v>
      </c>
      <c r="C1739" t="s">
        <v>1054</v>
      </c>
      <c r="D1739" t="s">
        <v>1025</v>
      </c>
      <c r="E1739" s="17">
        <v>2657.8</v>
      </c>
      <c r="F1739" t="str">
        <f>VLOOKUP(Expenses[[#This Row],[Location]],Locations[[Location]:[BU]],5,0)</f>
        <v>Distribution</v>
      </c>
      <c r="G1739" t="str">
        <f>VLOOKUP(Expenses[[#This Row],[Department]],Departments[[Department]:[Code]],2,0)</f>
        <v>SLS</v>
      </c>
      <c r="H1739" t="str">
        <f>VLOOKUP(Expenses[[#This Row],[Location]],Locations[[Location]:[BU]],3,0)</f>
        <v>Delta</v>
      </c>
      <c r="I1739" t="str">
        <f>VLOOKUP(Expenses[[#This Row],[Location]],Locations[[Location]:[BU]],2,0)</f>
        <v>Dakahlia</v>
      </c>
    </row>
    <row r="1740" spans="1:9" x14ac:dyDescent="0.25">
      <c r="A1740" s="10">
        <v>42583</v>
      </c>
      <c r="B1740" t="s">
        <v>1087</v>
      </c>
      <c r="C1740" t="s">
        <v>1062</v>
      </c>
      <c r="D1740" t="s">
        <v>1025</v>
      </c>
      <c r="E1740" s="17">
        <v>1241</v>
      </c>
      <c r="F1740" t="str">
        <f>VLOOKUP(Expenses[[#This Row],[Location]],Locations[[Location]:[BU]],5,0)</f>
        <v>Distribution</v>
      </c>
      <c r="G1740" t="str">
        <f>VLOOKUP(Expenses[[#This Row],[Department]],Departments[[Department]:[Code]],2,0)</f>
        <v>SLS</v>
      </c>
      <c r="H1740" t="str">
        <f>VLOOKUP(Expenses[[#This Row],[Location]],Locations[[Location]:[BU]],3,0)</f>
        <v>U. Egypt</v>
      </c>
      <c r="I1740" t="str">
        <f>VLOOKUP(Expenses[[#This Row],[Location]],Locations[[Location]:[BU]],2,0)</f>
        <v>Menia</v>
      </c>
    </row>
    <row r="1741" spans="1:9" x14ac:dyDescent="0.25">
      <c r="A1741" s="10">
        <v>42583</v>
      </c>
      <c r="B1741" t="s">
        <v>1087</v>
      </c>
      <c r="C1741" t="s">
        <v>1059</v>
      </c>
      <c r="D1741" t="s">
        <v>1025</v>
      </c>
      <c r="E1741" s="17">
        <v>2372.4</v>
      </c>
      <c r="F1741" t="str">
        <f>VLOOKUP(Expenses[[#This Row],[Location]],Locations[[Location]:[BU]],5,0)</f>
        <v>Distribution</v>
      </c>
      <c r="G1741" t="str">
        <f>VLOOKUP(Expenses[[#This Row],[Department]],Departments[[Department]:[Code]],2,0)</f>
        <v>SLS</v>
      </c>
      <c r="H1741" t="str">
        <f>VLOOKUP(Expenses[[#This Row],[Location]],Locations[[Location]:[BU]],3,0)</f>
        <v>G. Cairo</v>
      </c>
      <c r="I1741" t="str">
        <f>VLOOKUP(Expenses[[#This Row],[Location]],Locations[[Location]:[BU]],2,0)</f>
        <v>Cairo</v>
      </c>
    </row>
    <row r="1742" spans="1:9" x14ac:dyDescent="0.25">
      <c r="A1742" s="10">
        <v>42583</v>
      </c>
      <c r="B1742" t="s">
        <v>1087</v>
      </c>
      <c r="C1742" t="s">
        <v>1073</v>
      </c>
      <c r="D1742" t="s">
        <v>1025</v>
      </c>
      <c r="E1742" s="17">
        <v>1510.6000000000001</v>
      </c>
      <c r="F1742" t="str">
        <f>VLOOKUP(Expenses[[#This Row],[Location]],Locations[[Location]:[BU]],5,0)</f>
        <v>Distribution</v>
      </c>
      <c r="G1742" t="str">
        <f>VLOOKUP(Expenses[[#This Row],[Department]],Departments[[Department]:[Code]],2,0)</f>
        <v>SLS</v>
      </c>
      <c r="H1742" t="str">
        <f>VLOOKUP(Expenses[[#This Row],[Location]],Locations[[Location]:[BU]],3,0)</f>
        <v>Delta</v>
      </c>
      <c r="I1742" t="str">
        <f>VLOOKUP(Expenses[[#This Row],[Location]],Locations[[Location]:[BU]],2,0)</f>
        <v>Sharkia</v>
      </c>
    </row>
    <row r="1743" spans="1:9" x14ac:dyDescent="0.25">
      <c r="A1743" s="10">
        <v>42583</v>
      </c>
      <c r="B1743" t="s">
        <v>1087</v>
      </c>
      <c r="C1743" t="s">
        <v>1081</v>
      </c>
      <c r="D1743" t="s">
        <v>1020</v>
      </c>
      <c r="E1743" s="17">
        <v>1556.2</v>
      </c>
      <c r="F1743" t="str">
        <f>VLOOKUP(Expenses[[#This Row],[Location]],Locations[[Location]:[BU]],5,0)</f>
        <v>Retail 01</v>
      </c>
      <c r="G1743" t="str">
        <f>VLOOKUP(Expenses[[#This Row],[Department]],Departments[[Department]:[Code]],2,0)</f>
        <v>RTL</v>
      </c>
      <c r="H1743" t="str">
        <f>VLOOKUP(Expenses[[#This Row],[Location]],Locations[[Location]:[BU]],3,0)</f>
        <v>G. Cairo</v>
      </c>
      <c r="I1743" t="str">
        <f>VLOOKUP(Expenses[[#This Row],[Location]],Locations[[Location]:[BU]],2,0)</f>
        <v>Giza</v>
      </c>
    </row>
    <row r="1744" spans="1:9" x14ac:dyDescent="0.25">
      <c r="A1744" s="10">
        <v>42583</v>
      </c>
      <c r="B1744" t="s">
        <v>1087</v>
      </c>
      <c r="C1744" t="s">
        <v>1079</v>
      </c>
      <c r="D1744" t="s">
        <v>1020</v>
      </c>
      <c r="E1744" s="17">
        <v>1761</v>
      </c>
      <c r="F1744" t="str">
        <f>VLOOKUP(Expenses[[#This Row],[Location]],Locations[[Location]:[BU]],5,0)</f>
        <v>Retail 01</v>
      </c>
      <c r="G1744" t="str">
        <f>VLOOKUP(Expenses[[#This Row],[Department]],Departments[[Department]:[Code]],2,0)</f>
        <v>RTL</v>
      </c>
      <c r="H1744" t="str">
        <f>VLOOKUP(Expenses[[#This Row],[Location]],Locations[[Location]:[BU]],3,0)</f>
        <v>G. Cairo</v>
      </c>
      <c r="I1744" t="str">
        <f>VLOOKUP(Expenses[[#This Row],[Location]],Locations[[Location]:[BU]],2,0)</f>
        <v>Giza</v>
      </c>
    </row>
    <row r="1745" spans="1:9" x14ac:dyDescent="0.25">
      <c r="A1745" s="10">
        <v>42583</v>
      </c>
      <c r="B1745" t="s">
        <v>1087</v>
      </c>
      <c r="C1745" t="s">
        <v>1050</v>
      </c>
      <c r="D1745" t="s">
        <v>1020</v>
      </c>
      <c r="E1745" s="17">
        <v>2485.6000000000004</v>
      </c>
      <c r="F1745" t="str">
        <f>VLOOKUP(Expenses[[#This Row],[Location]],Locations[[Location]:[BU]],5,0)</f>
        <v>Retail 01</v>
      </c>
      <c r="G1745" t="str">
        <f>VLOOKUP(Expenses[[#This Row],[Department]],Departments[[Department]:[Code]],2,0)</f>
        <v>RTL</v>
      </c>
      <c r="H1745" t="str">
        <f>VLOOKUP(Expenses[[#This Row],[Location]],Locations[[Location]:[BU]],3,0)</f>
        <v>Alex</v>
      </c>
      <c r="I1745" t="str">
        <f>VLOOKUP(Expenses[[#This Row],[Location]],Locations[[Location]:[BU]],2,0)</f>
        <v>Alex</v>
      </c>
    </row>
    <row r="1746" spans="1:9" x14ac:dyDescent="0.25">
      <c r="A1746" s="10">
        <v>42583</v>
      </c>
      <c r="B1746" t="s">
        <v>1087</v>
      </c>
      <c r="C1746" t="s">
        <v>1053</v>
      </c>
      <c r="D1746" t="s">
        <v>1020</v>
      </c>
      <c r="E1746" s="17">
        <v>1143.8</v>
      </c>
      <c r="F1746" t="str">
        <f>VLOOKUP(Expenses[[#This Row],[Location]],Locations[[Location]:[BU]],5,0)</f>
        <v>Retail 01</v>
      </c>
      <c r="G1746" t="str">
        <f>VLOOKUP(Expenses[[#This Row],[Department]],Departments[[Department]:[Code]],2,0)</f>
        <v>RTL</v>
      </c>
      <c r="H1746" t="str">
        <f>VLOOKUP(Expenses[[#This Row],[Location]],Locations[[Location]:[BU]],3,0)</f>
        <v>G. Cairo</v>
      </c>
      <c r="I1746" t="str">
        <f>VLOOKUP(Expenses[[#This Row],[Location]],Locations[[Location]:[BU]],2,0)</f>
        <v>Giza</v>
      </c>
    </row>
    <row r="1747" spans="1:9" x14ac:dyDescent="0.25">
      <c r="A1747" s="10">
        <v>42583</v>
      </c>
      <c r="B1747" t="s">
        <v>1087</v>
      </c>
      <c r="C1747" t="s">
        <v>1046</v>
      </c>
      <c r="D1747" t="s">
        <v>1020</v>
      </c>
      <c r="E1747" s="17">
        <v>1290.2</v>
      </c>
      <c r="F1747" t="str">
        <f>VLOOKUP(Expenses[[#This Row],[Location]],Locations[[Location]:[BU]],5,0)</f>
        <v>Distribution</v>
      </c>
      <c r="G1747" t="str">
        <f>VLOOKUP(Expenses[[#This Row],[Department]],Departments[[Department]:[Code]],2,0)</f>
        <v>RTL</v>
      </c>
      <c r="H1747" t="str">
        <f>VLOOKUP(Expenses[[#This Row],[Location]],Locations[[Location]:[BU]],3,0)</f>
        <v>G. Cairo</v>
      </c>
      <c r="I1747" t="str">
        <f>VLOOKUP(Expenses[[#This Row],[Location]],Locations[[Location]:[BU]],2,0)</f>
        <v>Giza</v>
      </c>
    </row>
    <row r="1748" spans="1:9" x14ac:dyDescent="0.25">
      <c r="A1748" s="10">
        <v>42583</v>
      </c>
      <c r="B1748" t="s">
        <v>1087</v>
      </c>
      <c r="C1748" t="s">
        <v>1049</v>
      </c>
      <c r="D1748" t="s">
        <v>1020</v>
      </c>
      <c r="E1748" s="17">
        <v>1773.8000000000002</v>
      </c>
      <c r="F1748" t="str">
        <f>VLOOKUP(Expenses[[#This Row],[Location]],Locations[[Location]:[BU]],5,0)</f>
        <v>Retail 01</v>
      </c>
      <c r="G1748" t="str">
        <f>VLOOKUP(Expenses[[#This Row],[Department]],Departments[[Department]:[Code]],2,0)</f>
        <v>RTL</v>
      </c>
      <c r="H1748" t="str">
        <f>VLOOKUP(Expenses[[#This Row],[Location]],Locations[[Location]:[BU]],3,0)</f>
        <v>G. Cairo</v>
      </c>
      <c r="I1748" t="str">
        <f>VLOOKUP(Expenses[[#This Row],[Location]],Locations[[Location]:[BU]],2,0)</f>
        <v>Cairo</v>
      </c>
    </row>
    <row r="1749" spans="1:9" x14ac:dyDescent="0.25">
      <c r="A1749" s="10">
        <v>42583</v>
      </c>
      <c r="B1749" t="s">
        <v>1087</v>
      </c>
      <c r="C1749" t="s">
        <v>1044</v>
      </c>
      <c r="D1749" t="s">
        <v>1020</v>
      </c>
      <c r="E1749" s="17">
        <v>2492.6000000000004</v>
      </c>
      <c r="F1749" t="str">
        <f>VLOOKUP(Expenses[[#This Row],[Location]],Locations[[Location]:[BU]],5,0)</f>
        <v>Retail 01</v>
      </c>
      <c r="G1749" t="str">
        <f>VLOOKUP(Expenses[[#This Row],[Department]],Departments[[Department]:[Code]],2,0)</f>
        <v>RTL</v>
      </c>
      <c r="H1749" t="str">
        <f>VLOOKUP(Expenses[[#This Row],[Location]],Locations[[Location]:[BU]],3,0)</f>
        <v>G. Cairo</v>
      </c>
      <c r="I1749" t="str">
        <f>VLOOKUP(Expenses[[#This Row],[Location]],Locations[[Location]:[BU]],2,0)</f>
        <v>Cairo</v>
      </c>
    </row>
    <row r="1750" spans="1:9" x14ac:dyDescent="0.25">
      <c r="A1750" s="10">
        <v>42583</v>
      </c>
      <c r="B1750" t="s">
        <v>1087</v>
      </c>
      <c r="C1750" t="s">
        <v>1064</v>
      </c>
      <c r="D1750" t="s">
        <v>1020</v>
      </c>
      <c r="E1750" s="17">
        <v>1627.6000000000001</v>
      </c>
      <c r="F1750" t="str">
        <f>VLOOKUP(Expenses[[#This Row],[Location]],Locations[[Location]:[BU]],5,0)</f>
        <v>Retail 01</v>
      </c>
      <c r="G1750" t="str">
        <f>VLOOKUP(Expenses[[#This Row],[Department]],Departments[[Department]:[Code]],2,0)</f>
        <v>RTL</v>
      </c>
      <c r="H1750" t="str">
        <f>VLOOKUP(Expenses[[#This Row],[Location]],Locations[[Location]:[BU]],3,0)</f>
        <v>G. Cairo</v>
      </c>
      <c r="I1750" t="str">
        <f>VLOOKUP(Expenses[[#This Row],[Location]],Locations[[Location]:[BU]],2,0)</f>
        <v>Giza</v>
      </c>
    </row>
    <row r="1751" spans="1:9" x14ac:dyDescent="0.25">
      <c r="A1751" s="10">
        <v>42583</v>
      </c>
      <c r="B1751" t="s">
        <v>1087</v>
      </c>
      <c r="C1751" t="s">
        <v>1082</v>
      </c>
      <c r="D1751" t="s">
        <v>1020</v>
      </c>
      <c r="E1751" s="17">
        <v>1974.2</v>
      </c>
      <c r="F1751" t="str">
        <f>VLOOKUP(Expenses[[#This Row],[Location]],Locations[[Location]:[BU]],5,0)</f>
        <v>Retail 02</v>
      </c>
      <c r="G1751" t="str">
        <f>VLOOKUP(Expenses[[#This Row],[Department]],Departments[[Department]:[Code]],2,0)</f>
        <v>RTL</v>
      </c>
      <c r="H1751" t="str">
        <f>VLOOKUP(Expenses[[#This Row],[Location]],Locations[[Location]:[BU]],3,0)</f>
        <v>G. Cairo</v>
      </c>
      <c r="I1751" t="str">
        <f>VLOOKUP(Expenses[[#This Row],[Location]],Locations[[Location]:[BU]],2,0)</f>
        <v>Cairo</v>
      </c>
    </row>
    <row r="1752" spans="1:9" x14ac:dyDescent="0.25">
      <c r="A1752" s="10">
        <v>42583</v>
      </c>
      <c r="B1752" t="s">
        <v>1087</v>
      </c>
      <c r="C1752" t="s">
        <v>1078</v>
      </c>
      <c r="D1752" t="s">
        <v>1020</v>
      </c>
      <c r="E1752" s="17">
        <v>1620.8000000000002</v>
      </c>
      <c r="F1752" t="str">
        <f>VLOOKUP(Expenses[[#This Row],[Location]],Locations[[Location]:[BU]],5,0)</f>
        <v>Retail 02</v>
      </c>
      <c r="G1752" t="str">
        <f>VLOOKUP(Expenses[[#This Row],[Department]],Departments[[Department]:[Code]],2,0)</f>
        <v>RTL</v>
      </c>
      <c r="H1752" t="str">
        <f>VLOOKUP(Expenses[[#This Row],[Location]],Locations[[Location]:[BU]],3,0)</f>
        <v>G. Cairo</v>
      </c>
      <c r="I1752" t="str">
        <f>VLOOKUP(Expenses[[#This Row],[Location]],Locations[[Location]:[BU]],2,0)</f>
        <v>Cairo</v>
      </c>
    </row>
    <row r="1753" spans="1:9" x14ac:dyDescent="0.25">
      <c r="A1753" s="10">
        <v>42583</v>
      </c>
      <c r="B1753" t="s">
        <v>1087</v>
      </c>
      <c r="C1753" t="s">
        <v>1068</v>
      </c>
      <c r="D1753" t="s">
        <v>1020</v>
      </c>
      <c r="E1753" s="17">
        <v>1444.8000000000002</v>
      </c>
      <c r="F1753" t="str">
        <f>VLOOKUP(Expenses[[#This Row],[Location]],Locations[[Location]:[BU]],5,0)</f>
        <v>Retail 02</v>
      </c>
      <c r="G1753" t="str">
        <f>VLOOKUP(Expenses[[#This Row],[Department]],Departments[[Department]:[Code]],2,0)</f>
        <v>RTL</v>
      </c>
      <c r="H1753" t="str">
        <f>VLOOKUP(Expenses[[#This Row],[Location]],Locations[[Location]:[BU]],3,0)</f>
        <v>Delta</v>
      </c>
      <c r="I1753" t="str">
        <f>VLOOKUP(Expenses[[#This Row],[Location]],Locations[[Location]:[BU]],2,0)</f>
        <v>Gharbia</v>
      </c>
    </row>
    <row r="1754" spans="1:9" x14ac:dyDescent="0.25">
      <c r="A1754" s="10">
        <v>42583</v>
      </c>
      <c r="B1754" t="s">
        <v>1087</v>
      </c>
      <c r="C1754" t="s">
        <v>1060</v>
      </c>
      <c r="D1754" t="s">
        <v>1020</v>
      </c>
      <c r="E1754" s="17">
        <v>1976</v>
      </c>
      <c r="F1754" t="str">
        <f>VLOOKUP(Expenses[[#This Row],[Location]],Locations[[Location]:[BU]],5,0)</f>
        <v>Retail 02</v>
      </c>
      <c r="G1754" t="str">
        <f>VLOOKUP(Expenses[[#This Row],[Department]],Departments[[Department]:[Code]],2,0)</f>
        <v>RTL</v>
      </c>
      <c r="H1754" t="str">
        <f>VLOOKUP(Expenses[[#This Row],[Location]],Locations[[Location]:[BU]],3,0)</f>
        <v>Alex</v>
      </c>
      <c r="I1754" t="str">
        <f>VLOOKUP(Expenses[[#This Row],[Location]],Locations[[Location]:[BU]],2,0)</f>
        <v>Alex</v>
      </c>
    </row>
    <row r="1755" spans="1:9" x14ac:dyDescent="0.25">
      <c r="A1755" s="10">
        <v>42583</v>
      </c>
      <c r="B1755" t="s">
        <v>1087</v>
      </c>
      <c r="C1755" t="s">
        <v>1076</v>
      </c>
      <c r="D1755" t="s">
        <v>1020</v>
      </c>
      <c r="E1755" s="17">
        <v>1110.8</v>
      </c>
      <c r="F1755" t="str">
        <f>VLOOKUP(Expenses[[#This Row],[Location]],Locations[[Location]:[BU]],5,0)</f>
        <v>Retail 02</v>
      </c>
      <c r="G1755" t="str">
        <f>VLOOKUP(Expenses[[#This Row],[Department]],Departments[[Department]:[Code]],2,0)</f>
        <v>RTL</v>
      </c>
      <c r="H1755" t="str">
        <f>VLOOKUP(Expenses[[#This Row],[Location]],Locations[[Location]:[BU]],3,0)</f>
        <v>G. Cairo</v>
      </c>
      <c r="I1755" t="str">
        <f>VLOOKUP(Expenses[[#This Row],[Location]],Locations[[Location]:[BU]],2,0)</f>
        <v>Cairo</v>
      </c>
    </row>
    <row r="1756" spans="1:9" x14ac:dyDescent="0.25">
      <c r="A1756" s="10">
        <v>42583</v>
      </c>
      <c r="B1756" t="s">
        <v>1087</v>
      </c>
      <c r="C1756" t="s">
        <v>1067</v>
      </c>
      <c r="D1756" t="s">
        <v>1020</v>
      </c>
      <c r="E1756" s="17">
        <v>2389.8000000000002</v>
      </c>
      <c r="F1756" t="str">
        <f>VLOOKUP(Expenses[[#This Row],[Location]],Locations[[Location]:[BU]],5,0)</f>
        <v>Retail 02</v>
      </c>
      <c r="G1756" t="str">
        <f>VLOOKUP(Expenses[[#This Row],[Department]],Departments[[Department]:[Code]],2,0)</f>
        <v>RTL</v>
      </c>
      <c r="H1756" t="str">
        <f>VLOOKUP(Expenses[[#This Row],[Location]],Locations[[Location]:[BU]],3,0)</f>
        <v>Alex</v>
      </c>
      <c r="I1756" t="str">
        <f>VLOOKUP(Expenses[[#This Row],[Location]],Locations[[Location]:[BU]],2,0)</f>
        <v>Alex</v>
      </c>
    </row>
    <row r="1757" spans="1:9" x14ac:dyDescent="0.25">
      <c r="A1757" s="10">
        <v>42583</v>
      </c>
      <c r="B1757" t="s">
        <v>1087</v>
      </c>
      <c r="C1757" t="s">
        <v>1052</v>
      </c>
      <c r="D1757" t="s">
        <v>1020</v>
      </c>
      <c r="E1757" s="17">
        <v>1524.4</v>
      </c>
      <c r="F1757" t="str">
        <f>VLOOKUP(Expenses[[#This Row],[Location]],Locations[[Location]:[BU]],5,0)</f>
        <v>Distribution</v>
      </c>
      <c r="G1757" t="str">
        <f>VLOOKUP(Expenses[[#This Row],[Department]],Departments[[Department]:[Code]],2,0)</f>
        <v>RTL</v>
      </c>
      <c r="H1757" t="str">
        <f>VLOOKUP(Expenses[[#This Row],[Location]],Locations[[Location]:[BU]],3,0)</f>
        <v>Alex</v>
      </c>
      <c r="I1757" t="str">
        <f>VLOOKUP(Expenses[[#This Row],[Location]],Locations[[Location]:[BU]],2,0)</f>
        <v>Alex</v>
      </c>
    </row>
    <row r="1758" spans="1:9" x14ac:dyDescent="0.25">
      <c r="A1758" s="10">
        <v>42583</v>
      </c>
      <c r="B1758" t="s">
        <v>1087</v>
      </c>
      <c r="C1758" t="s">
        <v>1084</v>
      </c>
      <c r="D1758" t="s">
        <v>1020</v>
      </c>
      <c r="E1758" s="17">
        <v>1580</v>
      </c>
      <c r="F1758" t="str">
        <f>VLOOKUP(Expenses[[#This Row],[Location]],Locations[[Location]:[BU]],5,0)</f>
        <v>Retail 03</v>
      </c>
      <c r="G1758" t="str">
        <f>VLOOKUP(Expenses[[#This Row],[Department]],Departments[[Department]:[Code]],2,0)</f>
        <v>RTL</v>
      </c>
      <c r="H1758" t="str">
        <f>VLOOKUP(Expenses[[#This Row],[Location]],Locations[[Location]:[BU]],3,0)</f>
        <v>G. Cairo</v>
      </c>
      <c r="I1758" t="str">
        <f>VLOOKUP(Expenses[[#This Row],[Location]],Locations[[Location]:[BU]],2,0)</f>
        <v>Cairo</v>
      </c>
    </row>
    <row r="1759" spans="1:9" x14ac:dyDescent="0.25">
      <c r="A1759" s="10">
        <v>42583</v>
      </c>
      <c r="B1759" t="s">
        <v>1087</v>
      </c>
      <c r="C1759" t="s">
        <v>1075</v>
      </c>
      <c r="D1759" t="s">
        <v>1020</v>
      </c>
      <c r="E1759" s="17">
        <v>2150.6</v>
      </c>
      <c r="F1759" t="str">
        <f>VLOOKUP(Expenses[[#This Row],[Location]],Locations[[Location]:[BU]],5,0)</f>
        <v>Distribution</v>
      </c>
      <c r="G1759" t="str">
        <f>VLOOKUP(Expenses[[#This Row],[Department]],Departments[[Department]:[Code]],2,0)</f>
        <v>RTL</v>
      </c>
      <c r="H1759" t="str">
        <f>VLOOKUP(Expenses[[#This Row],[Location]],Locations[[Location]:[BU]],3,0)</f>
        <v>U. Egypt</v>
      </c>
      <c r="I1759" t="str">
        <f>VLOOKUP(Expenses[[#This Row],[Location]],Locations[[Location]:[BU]],2,0)</f>
        <v>Assuit</v>
      </c>
    </row>
    <row r="1760" spans="1:9" x14ac:dyDescent="0.25">
      <c r="A1760" s="10">
        <v>42583</v>
      </c>
      <c r="B1760" t="s">
        <v>1087</v>
      </c>
      <c r="C1760" t="s">
        <v>1080</v>
      </c>
      <c r="D1760" t="s">
        <v>1020</v>
      </c>
      <c r="E1760" s="17">
        <v>1592.8000000000002</v>
      </c>
      <c r="F1760" t="str">
        <f>VLOOKUP(Expenses[[#This Row],[Location]],Locations[[Location]:[BU]],5,0)</f>
        <v>Distribution</v>
      </c>
      <c r="G1760" t="str">
        <f>VLOOKUP(Expenses[[#This Row],[Department]],Departments[[Department]:[Code]],2,0)</f>
        <v>RTL</v>
      </c>
      <c r="H1760" t="str">
        <f>VLOOKUP(Expenses[[#This Row],[Location]],Locations[[Location]:[BU]],3,0)</f>
        <v>G. Cairo</v>
      </c>
      <c r="I1760" t="str">
        <f>VLOOKUP(Expenses[[#This Row],[Location]],Locations[[Location]:[BU]],2,0)</f>
        <v>Giza</v>
      </c>
    </row>
    <row r="1761" spans="1:9" x14ac:dyDescent="0.25">
      <c r="A1761" s="10">
        <v>42583</v>
      </c>
      <c r="B1761" t="s">
        <v>1087</v>
      </c>
      <c r="C1761" t="s">
        <v>1070</v>
      </c>
      <c r="D1761" t="s">
        <v>1020</v>
      </c>
      <c r="E1761" s="17">
        <v>1189.2</v>
      </c>
      <c r="F1761" t="str">
        <f>VLOOKUP(Expenses[[#This Row],[Location]],Locations[[Location]:[BU]],5,0)</f>
        <v>Retail 03</v>
      </c>
      <c r="G1761" t="str">
        <f>VLOOKUP(Expenses[[#This Row],[Department]],Departments[[Department]:[Code]],2,0)</f>
        <v>RTL</v>
      </c>
      <c r="H1761" t="str">
        <f>VLOOKUP(Expenses[[#This Row],[Location]],Locations[[Location]:[BU]],3,0)</f>
        <v>Alex</v>
      </c>
      <c r="I1761" t="str">
        <f>VLOOKUP(Expenses[[#This Row],[Location]],Locations[[Location]:[BU]],2,0)</f>
        <v>Marasa Matrouh</v>
      </c>
    </row>
    <row r="1762" spans="1:9" x14ac:dyDescent="0.25">
      <c r="A1762" s="10">
        <v>42583</v>
      </c>
      <c r="B1762" t="s">
        <v>1087</v>
      </c>
      <c r="C1762" t="s">
        <v>1047</v>
      </c>
      <c r="D1762" t="s">
        <v>1020</v>
      </c>
      <c r="E1762" s="17">
        <v>1603</v>
      </c>
      <c r="F1762" t="str">
        <f>VLOOKUP(Expenses[[#This Row],[Location]],Locations[[Location]:[BU]],5,0)</f>
        <v>Retail 03</v>
      </c>
      <c r="G1762" t="str">
        <f>VLOOKUP(Expenses[[#This Row],[Department]],Departments[[Department]:[Code]],2,0)</f>
        <v>RTL</v>
      </c>
      <c r="H1762" t="str">
        <f>VLOOKUP(Expenses[[#This Row],[Location]],Locations[[Location]:[BU]],3,0)</f>
        <v>G. Cairo</v>
      </c>
      <c r="I1762" t="str">
        <f>VLOOKUP(Expenses[[#This Row],[Location]],Locations[[Location]:[BU]],2,0)</f>
        <v>Giza</v>
      </c>
    </row>
    <row r="1763" spans="1:9" x14ac:dyDescent="0.25">
      <c r="A1763" s="10">
        <v>42583</v>
      </c>
      <c r="B1763" t="s">
        <v>1087</v>
      </c>
      <c r="C1763" t="s">
        <v>1058</v>
      </c>
      <c r="D1763" t="s">
        <v>1020</v>
      </c>
      <c r="E1763" s="17">
        <v>1630.6000000000001</v>
      </c>
      <c r="F1763" t="str">
        <f>VLOOKUP(Expenses[[#This Row],[Location]],Locations[[Location]:[BU]],5,0)</f>
        <v>Retail 03</v>
      </c>
      <c r="G1763" t="str">
        <f>VLOOKUP(Expenses[[#This Row],[Department]],Departments[[Department]:[Code]],2,0)</f>
        <v>RTL</v>
      </c>
      <c r="H1763" t="str">
        <f>VLOOKUP(Expenses[[#This Row],[Location]],Locations[[Location]:[BU]],3,0)</f>
        <v>G. Cairo</v>
      </c>
      <c r="I1763" t="str">
        <f>VLOOKUP(Expenses[[#This Row],[Location]],Locations[[Location]:[BU]],2,0)</f>
        <v>Cairo</v>
      </c>
    </row>
    <row r="1764" spans="1:9" x14ac:dyDescent="0.25">
      <c r="A1764" s="10">
        <v>42583</v>
      </c>
      <c r="B1764" t="s">
        <v>1087</v>
      </c>
      <c r="C1764" t="s">
        <v>1072</v>
      </c>
      <c r="D1764" t="s">
        <v>1020</v>
      </c>
      <c r="E1764" s="17">
        <v>1845.8000000000002</v>
      </c>
      <c r="F1764" t="str">
        <f>VLOOKUP(Expenses[[#This Row],[Location]],Locations[[Location]:[BU]],5,0)</f>
        <v>Retail 03</v>
      </c>
      <c r="G1764" t="str">
        <f>VLOOKUP(Expenses[[#This Row],[Department]],Departments[[Department]:[Code]],2,0)</f>
        <v>RTL</v>
      </c>
      <c r="H1764" t="str">
        <f>VLOOKUP(Expenses[[#This Row],[Location]],Locations[[Location]:[BU]],3,0)</f>
        <v>Alex</v>
      </c>
      <c r="I1764" t="str">
        <f>VLOOKUP(Expenses[[#This Row],[Location]],Locations[[Location]:[BU]],2,0)</f>
        <v>Alex</v>
      </c>
    </row>
    <row r="1765" spans="1:9" x14ac:dyDescent="0.25">
      <c r="A1765" s="10">
        <v>42583</v>
      </c>
      <c r="B1765" t="s">
        <v>1087</v>
      </c>
      <c r="C1765" t="s">
        <v>1071</v>
      </c>
      <c r="D1765" t="s">
        <v>1020</v>
      </c>
      <c r="E1765" s="17">
        <v>2386</v>
      </c>
      <c r="F1765" t="str">
        <f>VLOOKUP(Expenses[[#This Row],[Location]],Locations[[Location]:[BU]],5,0)</f>
        <v>Retail 03</v>
      </c>
      <c r="G1765" t="str">
        <f>VLOOKUP(Expenses[[#This Row],[Department]],Departments[[Department]:[Code]],2,0)</f>
        <v>RTL</v>
      </c>
      <c r="H1765" t="str">
        <f>VLOOKUP(Expenses[[#This Row],[Location]],Locations[[Location]:[BU]],3,0)</f>
        <v>G. Cairo</v>
      </c>
      <c r="I1765" t="str">
        <f>VLOOKUP(Expenses[[#This Row],[Location]],Locations[[Location]:[BU]],2,0)</f>
        <v>Giza</v>
      </c>
    </row>
    <row r="1766" spans="1:9" x14ac:dyDescent="0.25">
      <c r="A1766" s="10">
        <v>42583</v>
      </c>
      <c r="B1766" t="s">
        <v>1087</v>
      </c>
      <c r="C1766" t="s">
        <v>1065</v>
      </c>
      <c r="D1766" t="s">
        <v>1020</v>
      </c>
      <c r="E1766" s="17">
        <v>2206.4</v>
      </c>
      <c r="F1766" t="str">
        <f>VLOOKUP(Expenses[[#This Row],[Location]],Locations[[Location]:[BU]],5,0)</f>
        <v>Distribution</v>
      </c>
      <c r="G1766" t="str">
        <f>VLOOKUP(Expenses[[#This Row],[Department]],Departments[[Department]:[Code]],2,0)</f>
        <v>RTL</v>
      </c>
      <c r="H1766" t="str">
        <f>VLOOKUP(Expenses[[#This Row],[Location]],Locations[[Location]:[BU]],3,0)</f>
        <v>Delta</v>
      </c>
      <c r="I1766" t="str">
        <f>VLOOKUP(Expenses[[#This Row],[Location]],Locations[[Location]:[BU]],2,0)</f>
        <v>Gharbia</v>
      </c>
    </row>
    <row r="1767" spans="1:9" x14ac:dyDescent="0.25">
      <c r="A1767" s="10">
        <v>42583</v>
      </c>
      <c r="B1767" t="s">
        <v>1086</v>
      </c>
      <c r="C1767" t="s">
        <v>1014</v>
      </c>
      <c r="D1767" t="s">
        <v>1017</v>
      </c>
      <c r="E1767" s="17">
        <v>7106</v>
      </c>
      <c r="F1767" t="str">
        <f>VLOOKUP(Expenses[[#This Row],[Location]],Locations[[Location]:[BU]],5,0)</f>
        <v>HQ</v>
      </c>
      <c r="G1767" t="str">
        <f>VLOOKUP(Expenses[[#This Row],[Department]],Departments[[Department]:[Code]],2,0)</f>
        <v>ACC</v>
      </c>
      <c r="H1767" t="str">
        <f>VLOOKUP(Expenses[[#This Row],[Location]],Locations[[Location]:[BU]],3,0)</f>
        <v>G. Cairo</v>
      </c>
      <c r="I1767" t="str">
        <f>VLOOKUP(Expenses[[#This Row],[Location]],Locations[[Location]:[BU]],2,0)</f>
        <v>Cairo</v>
      </c>
    </row>
    <row r="1768" spans="1:9" x14ac:dyDescent="0.25">
      <c r="A1768" s="10">
        <v>42583</v>
      </c>
      <c r="B1768" t="s">
        <v>1089</v>
      </c>
      <c r="C1768" t="s">
        <v>1014</v>
      </c>
      <c r="D1768" t="s">
        <v>1017</v>
      </c>
      <c r="E1768" s="17">
        <v>1250</v>
      </c>
      <c r="F1768" t="str">
        <f>VLOOKUP(Expenses[[#This Row],[Location]],Locations[[Location]:[BU]],5,0)</f>
        <v>HQ</v>
      </c>
      <c r="G1768" t="str">
        <f>VLOOKUP(Expenses[[#This Row],[Department]],Departments[[Department]:[Code]],2,0)</f>
        <v>ACC</v>
      </c>
      <c r="H1768" t="str">
        <f>VLOOKUP(Expenses[[#This Row],[Location]],Locations[[Location]:[BU]],3,0)</f>
        <v>G. Cairo</v>
      </c>
      <c r="I1768" t="str">
        <f>VLOOKUP(Expenses[[#This Row],[Location]],Locations[[Location]:[BU]],2,0)</f>
        <v>Cairo</v>
      </c>
    </row>
    <row r="1769" spans="1:9" x14ac:dyDescent="0.25">
      <c r="A1769" s="10">
        <v>42583</v>
      </c>
      <c r="B1769" t="s">
        <v>1087</v>
      </c>
      <c r="C1769" t="s">
        <v>1014</v>
      </c>
      <c r="D1769" t="s">
        <v>1017</v>
      </c>
      <c r="E1769" s="17">
        <v>1288.6000000000001</v>
      </c>
      <c r="F1769" t="str">
        <f>VLOOKUP(Expenses[[#This Row],[Location]],Locations[[Location]:[BU]],5,0)</f>
        <v>HQ</v>
      </c>
      <c r="G1769" t="str">
        <f>VLOOKUP(Expenses[[#This Row],[Department]],Departments[[Department]:[Code]],2,0)</f>
        <v>ACC</v>
      </c>
      <c r="H1769" t="str">
        <f>VLOOKUP(Expenses[[#This Row],[Location]],Locations[[Location]:[BU]],3,0)</f>
        <v>G. Cairo</v>
      </c>
      <c r="I1769" t="str">
        <f>VLOOKUP(Expenses[[#This Row],[Location]],Locations[[Location]:[BU]],2,0)</f>
        <v>Cairo</v>
      </c>
    </row>
    <row r="1770" spans="1:9" x14ac:dyDescent="0.25">
      <c r="A1770" s="10">
        <v>42583</v>
      </c>
      <c r="B1770" t="s">
        <v>1086</v>
      </c>
      <c r="C1770" t="s">
        <v>1014</v>
      </c>
      <c r="D1770" t="s">
        <v>1033</v>
      </c>
      <c r="E1770" s="17">
        <v>5956</v>
      </c>
      <c r="F1770" t="str">
        <f>VLOOKUP(Expenses[[#This Row],[Location]],Locations[[Location]:[BU]],5,0)</f>
        <v>HQ</v>
      </c>
      <c r="G1770" t="str">
        <f>VLOOKUP(Expenses[[#This Row],[Department]],Departments[[Department]:[Code]],2,0)</f>
        <v>HRM</v>
      </c>
      <c r="H1770" t="str">
        <f>VLOOKUP(Expenses[[#This Row],[Location]],Locations[[Location]:[BU]],3,0)</f>
        <v>G. Cairo</v>
      </c>
      <c r="I1770" t="str">
        <f>VLOOKUP(Expenses[[#This Row],[Location]],Locations[[Location]:[BU]],2,0)</f>
        <v>Cairo</v>
      </c>
    </row>
    <row r="1771" spans="1:9" x14ac:dyDescent="0.25">
      <c r="A1771" s="10">
        <v>42583</v>
      </c>
      <c r="B1771" t="s">
        <v>1089</v>
      </c>
      <c r="C1771" t="s">
        <v>1014</v>
      </c>
      <c r="D1771" t="s">
        <v>1033</v>
      </c>
      <c r="E1771" s="17">
        <v>1250</v>
      </c>
      <c r="F1771" t="str">
        <f>VLOOKUP(Expenses[[#This Row],[Location]],Locations[[Location]:[BU]],5,0)</f>
        <v>HQ</v>
      </c>
      <c r="G1771" t="str">
        <f>VLOOKUP(Expenses[[#This Row],[Department]],Departments[[Department]:[Code]],2,0)</f>
        <v>HRM</v>
      </c>
      <c r="H1771" t="str">
        <f>VLOOKUP(Expenses[[#This Row],[Location]],Locations[[Location]:[BU]],3,0)</f>
        <v>G. Cairo</v>
      </c>
      <c r="I1771" t="str">
        <f>VLOOKUP(Expenses[[#This Row],[Location]],Locations[[Location]:[BU]],2,0)</f>
        <v>Cairo</v>
      </c>
    </row>
    <row r="1772" spans="1:9" x14ac:dyDescent="0.25">
      <c r="A1772" s="10">
        <v>42583</v>
      </c>
      <c r="B1772" t="s">
        <v>1087</v>
      </c>
      <c r="C1772" t="s">
        <v>1014</v>
      </c>
      <c r="D1772" t="s">
        <v>1033</v>
      </c>
      <c r="E1772" s="17">
        <v>1438</v>
      </c>
      <c r="F1772" t="str">
        <f>VLOOKUP(Expenses[[#This Row],[Location]],Locations[[Location]:[BU]],5,0)</f>
        <v>HQ</v>
      </c>
      <c r="G1772" t="str">
        <f>VLOOKUP(Expenses[[#This Row],[Department]],Departments[[Department]:[Code]],2,0)</f>
        <v>HRM</v>
      </c>
      <c r="H1772" t="str">
        <f>VLOOKUP(Expenses[[#This Row],[Location]],Locations[[Location]:[BU]],3,0)</f>
        <v>G. Cairo</v>
      </c>
      <c r="I1772" t="str">
        <f>VLOOKUP(Expenses[[#This Row],[Location]],Locations[[Location]:[BU]],2,0)</f>
        <v>Cairo</v>
      </c>
    </row>
    <row r="1773" spans="1:9" x14ac:dyDescent="0.25">
      <c r="A1773" s="10">
        <v>42583</v>
      </c>
      <c r="B1773" t="s">
        <v>1086</v>
      </c>
      <c r="C1773" t="s">
        <v>1014</v>
      </c>
      <c r="D1773" t="s">
        <v>1020</v>
      </c>
      <c r="E1773" s="17">
        <v>6954</v>
      </c>
      <c r="F1773" t="str">
        <f>VLOOKUP(Expenses[[#This Row],[Location]],Locations[[Location]:[BU]],5,0)</f>
        <v>HQ</v>
      </c>
      <c r="G1773" t="str">
        <f>VLOOKUP(Expenses[[#This Row],[Department]],Departments[[Department]:[Code]],2,0)</f>
        <v>RTL</v>
      </c>
      <c r="H1773" t="str">
        <f>VLOOKUP(Expenses[[#This Row],[Location]],Locations[[Location]:[BU]],3,0)</f>
        <v>G. Cairo</v>
      </c>
      <c r="I1773" t="str">
        <f>VLOOKUP(Expenses[[#This Row],[Location]],Locations[[Location]:[BU]],2,0)</f>
        <v>Cairo</v>
      </c>
    </row>
    <row r="1774" spans="1:9" x14ac:dyDescent="0.25">
      <c r="A1774" s="10">
        <v>42583</v>
      </c>
      <c r="B1774" t="s">
        <v>1089</v>
      </c>
      <c r="C1774" t="s">
        <v>1014</v>
      </c>
      <c r="D1774" t="s">
        <v>1020</v>
      </c>
      <c r="E1774" s="17">
        <v>1250</v>
      </c>
      <c r="F1774" t="str">
        <f>VLOOKUP(Expenses[[#This Row],[Location]],Locations[[Location]:[BU]],5,0)</f>
        <v>HQ</v>
      </c>
      <c r="G1774" t="str">
        <f>VLOOKUP(Expenses[[#This Row],[Department]],Departments[[Department]:[Code]],2,0)</f>
        <v>RTL</v>
      </c>
      <c r="H1774" t="str">
        <f>VLOOKUP(Expenses[[#This Row],[Location]],Locations[[Location]:[BU]],3,0)</f>
        <v>G. Cairo</v>
      </c>
      <c r="I1774" t="str">
        <f>VLOOKUP(Expenses[[#This Row],[Location]],Locations[[Location]:[BU]],2,0)</f>
        <v>Cairo</v>
      </c>
    </row>
    <row r="1775" spans="1:9" x14ac:dyDescent="0.25">
      <c r="A1775" s="10">
        <v>42583</v>
      </c>
      <c r="B1775" t="s">
        <v>1088</v>
      </c>
      <c r="C1775" t="s">
        <v>1014</v>
      </c>
      <c r="D1775" t="s">
        <v>1020</v>
      </c>
      <c r="E1775" s="17">
        <v>833.30000000000007</v>
      </c>
      <c r="F1775" t="str">
        <f>VLOOKUP(Expenses[[#This Row],[Location]],Locations[[Location]:[BU]],5,0)</f>
        <v>HQ</v>
      </c>
      <c r="G1775" t="str">
        <f>VLOOKUP(Expenses[[#This Row],[Department]],Departments[[Department]:[Code]],2,0)</f>
        <v>RTL</v>
      </c>
      <c r="H1775" t="str">
        <f>VLOOKUP(Expenses[[#This Row],[Location]],Locations[[Location]:[BU]],3,0)</f>
        <v>G. Cairo</v>
      </c>
      <c r="I1775" t="str">
        <f>VLOOKUP(Expenses[[#This Row],[Location]],Locations[[Location]:[BU]],2,0)</f>
        <v>Cairo</v>
      </c>
    </row>
    <row r="1776" spans="1:9" x14ac:dyDescent="0.25">
      <c r="A1776" s="10">
        <v>42583</v>
      </c>
      <c r="B1776" t="s">
        <v>1087</v>
      </c>
      <c r="C1776" t="s">
        <v>1014</v>
      </c>
      <c r="D1776" t="s">
        <v>1020</v>
      </c>
      <c r="E1776" s="17">
        <v>1765.8000000000002</v>
      </c>
      <c r="F1776" t="str">
        <f>VLOOKUP(Expenses[[#This Row],[Location]],Locations[[Location]:[BU]],5,0)</f>
        <v>HQ</v>
      </c>
      <c r="G1776" t="str">
        <f>VLOOKUP(Expenses[[#This Row],[Department]],Departments[[Department]:[Code]],2,0)</f>
        <v>RTL</v>
      </c>
      <c r="H1776" t="str">
        <f>VLOOKUP(Expenses[[#This Row],[Location]],Locations[[Location]:[BU]],3,0)</f>
        <v>G. Cairo</v>
      </c>
      <c r="I1776" t="str">
        <f>VLOOKUP(Expenses[[#This Row],[Location]],Locations[[Location]:[BU]],2,0)</f>
        <v>Cairo</v>
      </c>
    </row>
    <row r="1777" spans="1:9" x14ac:dyDescent="0.25">
      <c r="A1777" s="10">
        <v>42583</v>
      </c>
      <c r="B1777" t="s">
        <v>1086</v>
      </c>
      <c r="C1777" t="s">
        <v>1014</v>
      </c>
      <c r="D1777" t="s">
        <v>1025</v>
      </c>
      <c r="E1777" s="17">
        <v>13980</v>
      </c>
      <c r="F1777" t="str">
        <f>VLOOKUP(Expenses[[#This Row],[Location]],Locations[[Location]:[BU]],5,0)</f>
        <v>HQ</v>
      </c>
      <c r="G1777" t="str">
        <f>VLOOKUP(Expenses[[#This Row],[Department]],Departments[[Department]:[Code]],2,0)</f>
        <v>SLS</v>
      </c>
      <c r="H1777" t="str">
        <f>VLOOKUP(Expenses[[#This Row],[Location]],Locations[[Location]:[BU]],3,0)</f>
        <v>G. Cairo</v>
      </c>
      <c r="I1777" t="str">
        <f>VLOOKUP(Expenses[[#This Row],[Location]],Locations[[Location]:[BU]],2,0)</f>
        <v>Cairo</v>
      </c>
    </row>
    <row r="1778" spans="1:9" x14ac:dyDescent="0.25">
      <c r="A1778" s="10">
        <v>42583</v>
      </c>
      <c r="B1778" t="s">
        <v>1089</v>
      </c>
      <c r="C1778" t="s">
        <v>1014</v>
      </c>
      <c r="D1778" t="s">
        <v>1025</v>
      </c>
      <c r="E1778" s="17">
        <v>1250</v>
      </c>
      <c r="F1778" t="str">
        <f>VLOOKUP(Expenses[[#This Row],[Location]],Locations[[Location]:[BU]],5,0)</f>
        <v>HQ</v>
      </c>
      <c r="G1778" t="str">
        <f>VLOOKUP(Expenses[[#This Row],[Department]],Departments[[Department]:[Code]],2,0)</f>
        <v>SLS</v>
      </c>
      <c r="H1778" t="str">
        <f>VLOOKUP(Expenses[[#This Row],[Location]],Locations[[Location]:[BU]],3,0)</f>
        <v>G. Cairo</v>
      </c>
      <c r="I1778" t="str">
        <f>VLOOKUP(Expenses[[#This Row],[Location]],Locations[[Location]:[BU]],2,0)</f>
        <v>Cairo</v>
      </c>
    </row>
    <row r="1779" spans="1:9" x14ac:dyDescent="0.25">
      <c r="A1779" s="10">
        <v>42583</v>
      </c>
      <c r="B1779" t="s">
        <v>1087</v>
      </c>
      <c r="C1779" t="s">
        <v>1014</v>
      </c>
      <c r="D1779" t="s">
        <v>1025</v>
      </c>
      <c r="E1779" s="17">
        <v>1789.6000000000001</v>
      </c>
      <c r="F1779" t="str">
        <f>VLOOKUP(Expenses[[#This Row],[Location]],Locations[[Location]:[BU]],5,0)</f>
        <v>HQ</v>
      </c>
      <c r="G1779" t="str">
        <f>VLOOKUP(Expenses[[#This Row],[Department]],Departments[[Department]:[Code]],2,0)</f>
        <v>SLS</v>
      </c>
      <c r="H1779" t="str">
        <f>VLOOKUP(Expenses[[#This Row],[Location]],Locations[[Location]:[BU]],3,0)</f>
        <v>G. Cairo</v>
      </c>
      <c r="I1779" t="str">
        <f>VLOOKUP(Expenses[[#This Row],[Location]],Locations[[Location]:[BU]],2,0)</f>
        <v>Cairo</v>
      </c>
    </row>
    <row r="1780" spans="1:9" x14ac:dyDescent="0.25">
      <c r="A1780" s="10">
        <v>42583</v>
      </c>
      <c r="B1780" t="s">
        <v>1086</v>
      </c>
      <c r="C1780" t="s">
        <v>1014</v>
      </c>
      <c r="D1780" t="s">
        <v>1022</v>
      </c>
      <c r="E1780" s="17">
        <v>4074</v>
      </c>
      <c r="F1780" t="str">
        <f>VLOOKUP(Expenses[[#This Row],[Location]],Locations[[Location]:[BU]],5,0)</f>
        <v>HQ</v>
      </c>
      <c r="G1780" t="str">
        <f>VLOOKUP(Expenses[[#This Row],[Department]],Departments[[Department]:[Code]],2,0)</f>
        <v>LGL</v>
      </c>
      <c r="H1780" t="str">
        <f>VLOOKUP(Expenses[[#This Row],[Location]],Locations[[Location]:[BU]],3,0)</f>
        <v>G. Cairo</v>
      </c>
      <c r="I1780" t="str">
        <f>VLOOKUP(Expenses[[#This Row],[Location]],Locations[[Location]:[BU]],2,0)</f>
        <v>Cairo</v>
      </c>
    </row>
    <row r="1781" spans="1:9" x14ac:dyDescent="0.25">
      <c r="A1781" s="10">
        <v>42583</v>
      </c>
      <c r="B1781" t="s">
        <v>1089</v>
      </c>
      <c r="C1781" t="s">
        <v>1014</v>
      </c>
      <c r="D1781" t="s">
        <v>1022</v>
      </c>
      <c r="E1781" s="17">
        <v>1250</v>
      </c>
      <c r="F1781" t="str">
        <f>VLOOKUP(Expenses[[#This Row],[Location]],Locations[[Location]:[BU]],5,0)</f>
        <v>HQ</v>
      </c>
      <c r="G1781" t="str">
        <f>VLOOKUP(Expenses[[#This Row],[Department]],Departments[[Department]:[Code]],2,0)</f>
        <v>LGL</v>
      </c>
      <c r="H1781" t="str">
        <f>VLOOKUP(Expenses[[#This Row],[Location]],Locations[[Location]:[BU]],3,0)</f>
        <v>G. Cairo</v>
      </c>
      <c r="I1781" t="str">
        <f>VLOOKUP(Expenses[[#This Row],[Location]],Locations[[Location]:[BU]],2,0)</f>
        <v>Cairo</v>
      </c>
    </row>
    <row r="1782" spans="1:9" x14ac:dyDescent="0.25">
      <c r="A1782" s="10">
        <v>42583</v>
      </c>
      <c r="B1782" t="s">
        <v>1087</v>
      </c>
      <c r="C1782" t="s">
        <v>1014</v>
      </c>
      <c r="D1782" t="s">
        <v>1022</v>
      </c>
      <c r="E1782" s="17">
        <v>952.6</v>
      </c>
      <c r="F1782" t="str">
        <f>VLOOKUP(Expenses[[#This Row],[Location]],Locations[[Location]:[BU]],5,0)</f>
        <v>HQ</v>
      </c>
      <c r="G1782" t="str">
        <f>VLOOKUP(Expenses[[#This Row],[Department]],Departments[[Department]:[Code]],2,0)</f>
        <v>LGL</v>
      </c>
      <c r="H1782" t="str">
        <f>VLOOKUP(Expenses[[#This Row],[Location]],Locations[[Location]:[BU]],3,0)</f>
        <v>G. Cairo</v>
      </c>
      <c r="I1782" t="str">
        <f>VLOOKUP(Expenses[[#This Row],[Location]],Locations[[Location]:[BU]],2,0)</f>
        <v>Cairo</v>
      </c>
    </row>
    <row r="1783" spans="1:9" x14ac:dyDescent="0.25">
      <c r="A1783" s="10">
        <v>42583</v>
      </c>
      <c r="B1783" t="s">
        <v>1086</v>
      </c>
      <c r="C1783" t="s">
        <v>1014</v>
      </c>
      <c r="D1783" t="s">
        <v>1032</v>
      </c>
      <c r="E1783" s="17">
        <v>6799</v>
      </c>
      <c r="F1783" t="str">
        <f>VLOOKUP(Expenses[[#This Row],[Location]],Locations[[Location]:[BU]],5,0)</f>
        <v>HQ</v>
      </c>
      <c r="G1783" t="str">
        <f>VLOOKUP(Expenses[[#This Row],[Department]],Departments[[Department]:[Code]],2,0)</f>
        <v>ADM</v>
      </c>
      <c r="H1783" t="str">
        <f>VLOOKUP(Expenses[[#This Row],[Location]],Locations[[Location]:[BU]],3,0)</f>
        <v>G. Cairo</v>
      </c>
      <c r="I1783" t="str">
        <f>VLOOKUP(Expenses[[#This Row],[Location]],Locations[[Location]:[BU]],2,0)</f>
        <v>Cairo</v>
      </c>
    </row>
    <row r="1784" spans="1:9" x14ac:dyDescent="0.25">
      <c r="A1784" s="10">
        <v>42583</v>
      </c>
      <c r="B1784" t="s">
        <v>1089</v>
      </c>
      <c r="C1784" t="s">
        <v>1014</v>
      </c>
      <c r="D1784" t="s">
        <v>1032</v>
      </c>
      <c r="E1784" s="17">
        <v>1250</v>
      </c>
      <c r="F1784" t="str">
        <f>VLOOKUP(Expenses[[#This Row],[Location]],Locations[[Location]:[BU]],5,0)</f>
        <v>HQ</v>
      </c>
      <c r="G1784" t="str">
        <f>VLOOKUP(Expenses[[#This Row],[Department]],Departments[[Department]:[Code]],2,0)</f>
        <v>ADM</v>
      </c>
      <c r="H1784" t="str">
        <f>VLOOKUP(Expenses[[#This Row],[Location]],Locations[[Location]:[BU]],3,0)</f>
        <v>G. Cairo</v>
      </c>
      <c r="I1784" t="str">
        <f>VLOOKUP(Expenses[[#This Row],[Location]],Locations[[Location]:[BU]],2,0)</f>
        <v>Cairo</v>
      </c>
    </row>
    <row r="1785" spans="1:9" x14ac:dyDescent="0.25">
      <c r="A1785" s="10">
        <v>42583</v>
      </c>
      <c r="B1785" t="s">
        <v>1087</v>
      </c>
      <c r="C1785" t="s">
        <v>1014</v>
      </c>
      <c r="D1785" t="s">
        <v>1032</v>
      </c>
      <c r="E1785" s="17">
        <v>1245.8000000000002</v>
      </c>
      <c r="F1785" t="str">
        <f>VLOOKUP(Expenses[[#This Row],[Location]],Locations[[Location]:[BU]],5,0)</f>
        <v>HQ</v>
      </c>
      <c r="G1785" t="str">
        <f>VLOOKUP(Expenses[[#This Row],[Department]],Departments[[Department]:[Code]],2,0)</f>
        <v>ADM</v>
      </c>
      <c r="H1785" t="str">
        <f>VLOOKUP(Expenses[[#This Row],[Location]],Locations[[Location]:[BU]],3,0)</f>
        <v>G. Cairo</v>
      </c>
      <c r="I1785" t="str">
        <f>VLOOKUP(Expenses[[#This Row],[Location]],Locations[[Location]:[BU]],2,0)</f>
        <v>Cairo</v>
      </c>
    </row>
    <row r="1786" spans="1:9" x14ac:dyDescent="0.25">
      <c r="A1786" s="10">
        <v>42583</v>
      </c>
      <c r="B1786" t="s">
        <v>1086</v>
      </c>
      <c r="C1786" t="s">
        <v>1014</v>
      </c>
      <c r="D1786" t="s">
        <v>1027</v>
      </c>
      <c r="E1786" s="17">
        <v>6839</v>
      </c>
      <c r="F1786" t="str">
        <f>VLOOKUP(Expenses[[#This Row],[Location]],Locations[[Location]:[BU]],5,0)</f>
        <v>HQ</v>
      </c>
      <c r="G1786" t="str">
        <f>VLOOKUP(Expenses[[#This Row],[Department]],Departments[[Department]:[Code]],2,0)</f>
        <v>LOG</v>
      </c>
      <c r="H1786" t="str">
        <f>VLOOKUP(Expenses[[#This Row],[Location]],Locations[[Location]:[BU]],3,0)</f>
        <v>G. Cairo</v>
      </c>
      <c r="I1786" t="str">
        <f>VLOOKUP(Expenses[[#This Row],[Location]],Locations[[Location]:[BU]],2,0)</f>
        <v>Cairo</v>
      </c>
    </row>
    <row r="1787" spans="1:9" x14ac:dyDescent="0.25">
      <c r="A1787" s="10">
        <v>42583</v>
      </c>
      <c r="B1787" t="s">
        <v>1089</v>
      </c>
      <c r="C1787" t="s">
        <v>1014</v>
      </c>
      <c r="D1787" t="s">
        <v>1027</v>
      </c>
      <c r="E1787" s="17">
        <v>1250</v>
      </c>
      <c r="F1787" t="str">
        <f>VLOOKUP(Expenses[[#This Row],[Location]],Locations[[Location]:[BU]],5,0)</f>
        <v>HQ</v>
      </c>
      <c r="G1787" t="str">
        <f>VLOOKUP(Expenses[[#This Row],[Department]],Departments[[Department]:[Code]],2,0)</f>
        <v>LOG</v>
      </c>
      <c r="H1787" t="str">
        <f>VLOOKUP(Expenses[[#This Row],[Location]],Locations[[Location]:[BU]],3,0)</f>
        <v>G. Cairo</v>
      </c>
      <c r="I1787" t="str">
        <f>VLOOKUP(Expenses[[#This Row],[Location]],Locations[[Location]:[BU]],2,0)</f>
        <v>Cairo</v>
      </c>
    </row>
    <row r="1788" spans="1:9" x14ac:dyDescent="0.25">
      <c r="A1788" s="10">
        <v>42583</v>
      </c>
      <c r="B1788" t="s">
        <v>1087</v>
      </c>
      <c r="C1788" t="s">
        <v>1014</v>
      </c>
      <c r="D1788" t="s">
        <v>1027</v>
      </c>
      <c r="E1788" s="17">
        <v>1550.8000000000002</v>
      </c>
      <c r="F1788" t="str">
        <f>VLOOKUP(Expenses[[#This Row],[Location]],Locations[[Location]:[BU]],5,0)</f>
        <v>HQ</v>
      </c>
      <c r="G1788" t="str">
        <f>VLOOKUP(Expenses[[#This Row],[Department]],Departments[[Department]:[Code]],2,0)</f>
        <v>LOG</v>
      </c>
      <c r="H1788" t="str">
        <f>VLOOKUP(Expenses[[#This Row],[Location]],Locations[[Location]:[BU]],3,0)</f>
        <v>G. Cairo</v>
      </c>
      <c r="I1788" t="str">
        <f>VLOOKUP(Expenses[[#This Row],[Location]],Locations[[Location]:[BU]],2,0)</f>
        <v>Cairo</v>
      </c>
    </row>
    <row r="1789" spans="1:9" x14ac:dyDescent="0.25">
      <c r="A1789" s="10">
        <v>42583</v>
      </c>
      <c r="B1789" t="s">
        <v>1086</v>
      </c>
      <c r="C1789" t="s">
        <v>1014</v>
      </c>
      <c r="D1789" t="s">
        <v>1028</v>
      </c>
      <c r="E1789" s="17">
        <v>59155</v>
      </c>
      <c r="F1789" t="str">
        <f>VLOOKUP(Expenses[[#This Row],[Location]],Locations[[Location]:[BU]],5,0)</f>
        <v>HQ</v>
      </c>
      <c r="G1789" t="str">
        <f>VLOOKUP(Expenses[[#This Row],[Department]],Departments[[Department]:[Code]],2,0)</f>
        <v>BRD</v>
      </c>
      <c r="H1789" t="str">
        <f>VLOOKUP(Expenses[[#This Row],[Location]],Locations[[Location]:[BU]],3,0)</f>
        <v>G. Cairo</v>
      </c>
      <c r="I1789" t="str">
        <f>VLOOKUP(Expenses[[#This Row],[Location]],Locations[[Location]:[BU]],2,0)</f>
        <v>Cairo</v>
      </c>
    </row>
    <row r="1790" spans="1:9" x14ac:dyDescent="0.25">
      <c r="A1790" s="10">
        <v>42583</v>
      </c>
      <c r="B1790" t="s">
        <v>1089</v>
      </c>
      <c r="C1790" t="s">
        <v>1014</v>
      </c>
      <c r="D1790" t="s">
        <v>1028</v>
      </c>
      <c r="E1790" s="17">
        <v>1250</v>
      </c>
      <c r="F1790" t="str">
        <f>VLOOKUP(Expenses[[#This Row],[Location]],Locations[[Location]:[BU]],5,0)</f>
        <v>HQ</v>
      </c>
      <c r="G1790" t="str">
        <f>VLOOKUP(Expenses[[#This Row],[Department]],Departments[[Department]:[Code]],2,0)</f>
        <v>BRD</v>
      </c>
      <c r="H1790" t="str">
        <f>VLOOKUP(Expenses[[#This Row],[Location]],Locations[[Location]:[BU]],3,0)</f>
        <v>G. Cairo</v>
      </c>
      <c r="I1790" t="str">
        <f>VLOOKUP(Expenses[[#This Row],[Location]],Locations[[Location]:[BU]],2,0)</f>
        <v>Cairo</v>
      </c>
    </row>
    <row r="1791" spans="1:9" x14ac:dyDescent="0.25">
      <c r="A1791" s="10">
        <v>42583</v>
      </c>
      <c r="B1791" t="s">
        <v>1087</v>
      </c>
      <c r="C1791" t="s">
        <v>1014</v>
      </c>
      <c r="D1791" t="s">
        <v>1028</v>
      </c>
      <c r="E1791" s="17">
        <v>14880</v>
      </c>
      <c r="F1791" t="str">
        <f>VLOOKUP(Expenses[[#This Row],[Location]],Locations[[Location]:[BU]],5,0)</f>
        <v>HQ</v>
      </c>
      <c r="G1791" t="str">
        <f>VLOOKUP(Expenses[[#This Row],[Department]],Departments[[Department]:[Code]],2,0)</f>
        <v>BRD</v>
      </c>
      <c r="H1791" t="str">
        <f>VLOOKUP(Expenses[[#This Row],[Location]],Locations[[Location]:[BU]],3,0)</f>
        <v>G. Cairo</v>
      </c>
      <c r="I1791" t="str">
        <f>VLOOKUP(Expenses[[#This Row],[Location]],Locations[[Location]:[BU]],2,0)</f>
        <v>Cairo</v>
      </c>
    </row>
    <row r="1792" spans="1:9" x14ac:dyDescent="0.25">
      <c r="A1792" s="10">
        <v>42583</v>
      </c>
      <c r="B1792" t="s">
        <v>1086</v>
      </c>
      <c r="C1792" t="s">
        <v>1014</v>
      </c>
      <c r="D1792" t="s">
        <v>1030</v>
      </c>
      <c r="E1792" s="17">
        <v>4593</v>
      </c>
      <c r="F1792" t="str">
        <f>VLOOKUP(Expenses[[#This Row],[Location]],Locations[[Location]:[BU]],5,0)</f>
        <v>HQ</v>
      </c>
      <c r="G1792" t="str">
        <f>VLOOKUP(Expenses[[#This Row],[Department]],Departments[[Department]:[Code]],2,0)</f>
        <v>AFS</v>
      </c>
      <c r="H1792" t="str">
        <f>VLOOKUP(Expenses[[#This Row],[Location]],Locations[[Location]:[BU]],3,0)</f>
        <v>G. Cairo</v>
      </c>
      <c r="I1792" t="str">
        <f>VLOOKUP(Expenses[[#This Row],[Location]],Locations[[Location]:[BU]],2,0)</f>
        <v>Cairo</v>
      </c>
    </row>
    <row r="1793" spans="1:9" x14ac:dyDescent="0.25">
      <c r="A1793" s="10">
        <v>42583</v>
      </c>
      <c r="B1793" t="s">
        <v>1089</v>
      </c>
      <c r="C1793" t="s">
        <v>1014</v>
      </c>
      <c r="D1793" t="s">
        <v>1030</v>
      </c>
      <c r="E1793" s="17">
        <v>1250</v>
      </c>
      <c r="F1793" t="str">
        <f>VLOOKUP(Expenses[[#This Row],[Location]],Locations[[Location]:[BU]],5,0)</f>
        <v>HQ</v>
      </c>
      <c r="G1793" t="str">
        <f>VLOOKUP(Expenses[[#This Row],[Department]],Departments[[Department]:[Code]],2,0)</f>
        <v>AFS</v>
      </c>
      <c r="H1793" t="str">
        <f>VLOOKUP(Expenses[[#This Row],[Location]],Locations[[Location]:[BU]],3,0)</f>
        <v>G. Cairo</v>
      </c>
      <c r="I1793" t="str">
        <f>VLOOKUP(Expenses[[#This Row],[Location]],Locations[[Location]:[BU]],2,0)</f>
        <v>Cairo</v>
      </c>
    </row>
    <row r="1794" spans="1:9" x14ac:dyDescent="0.25">
      <c r="A1794" s="10">
        <v>42583</v>
      </c>
      <c r="B1794" t="s">
        <v>1087</v>
      </c>
      <c r="C1794" t="s">
        <v>1014</v>
      </c>
      <c r="D1794" t="s">
        <v>1030</v>
      </c>
      <c r="E1794" s="17">
        <v>1426</v>
      </c>
      <c r="F1794" t="str">
        <f>VLOOKUP(Expenses[[#This Row],[Location]],Locations[[Location]:[BU]],5,0)</f>
        <v>HQ</v>
      </c>
      <c r="G1794" t="str">
        <f>VLOOKUP(Expenses[[#This Row],[Department]],Departments[[Department]:[Code]],2,0)</f>
        <v>AFS</v>
      </c>
      <c r="H1794" t="str">
        <f>VLOOKUP(Expenses[[#This Row],[Location]],Locations[[Location]:[BU]],3,0)</f>
        <v>G. Cairo</v>
      </c>
      <c r="I1794" t="str">
        <f>VLOOKUP(Expenses[[#This Row],[Location]],Locations[[Location]:[BU]],2,0)</f>
        <v>Cairo</v>
      </c>
    </row>
    <row r="1795" spans="1:9" x14ac:dyDescent="0.25">
      <c r="A1795" s="10">
        <v>42583</v>
      </c>
      <c r="B1795" t="s">
        <v>1086</v>
      </c>
      <c r="C1795" t="s">
        <v>1014</v>
      </c>
      <c r="D1795" t="s">
        <v>1031</v>
      </c>
      <c r="E1795" s="17">
        <v>7856</v>
      </c>
      <c r="F1795" t="str">
        <f>VLOOKUP(Expenses[[#This Row],[Location]],Locations[[Location]:[BU]],5,0)</f>
        <v>HQ</v>
      </c>
      <c r="G1795" t="str">
        <f>VLOOKUP(Expenses[[#This Row],[Department]],Departments[[Department]:[Code]],2,0)</f>
        <v>ITC</v>
      </c>
      <c r="H1795" t="str">
        <f>VLOOKUP(Expenses[[#This Row],[Location]],Locations[[Location]:[BU]],3,0)</f>
        <v>G. Cairo</v>
      </c>
      <c r="I1795" t="str">
        <f>VLOOKUP(Expenses[[#This Row],[Location]],Locations[[Location]:[BU]],2,0)</f>
        <v>Cairo</v>
      </c>
    </row>
    <row r="1796" spans="1:9" x14ac:dyDescent="0.25">
      <c r="A1796" s="10">
        <v>42583</v>
      </c>
      <c r="B1796" t="s">
        <v>1089</v>
      </c>
      <c r="C1796" t="s">
        <v>1014</v>
      </c>
      <c r="D1796" t="s">
        <v>1031</v>
      </c>
      <c r="E1796" s="17">
        <v>1250</v>
      </c>
      <c r="F1796" t="str">
        <f>VLOOKUP(Expenses[[#This Row],[Location]],Locations[[Location]:[BU]],5,0)</f>
        <v>HQ</v>
      </c>
      <c r="G1796" t="str">
        <f>VLOOKUP(Expenses[[#This Row],[Department]],Departments[[Department]:[Code]],2,0)</f>
        <v>ITC</v>
      </c>
      <c r="H1796" t="str">
        <f>VLOOKUP(Expenses[[#This Row],[Location]],Locations[[Location]:[BU]],3,0)</f>
        <v>G. Cairo</v>
      </c>
      <c r="I1796" t="str">
        <f>VLOOKUP(Expenses[[#This Row],[Location]],Locations[[Location]:[BU]],2,0)</f>
        <v>Cairo</v>
      </c>
    </row>
    <row r="1797" spans="1:9" x14ac:dyDescent="0.25">
      <c r="A1797" s="10">
        <v>42583</v>
      </c>
      <c r="B1797" t="s">
        <v>1087</v>
      </c>
      <c r="C1797" t="s">
        <v>1014</v>
      </c>
      <c r="D1797" t="s">
        <v>1031</v>
      </c>
      <c r="E1797" s="17">
        <v>1005</v>
      </c>
      <c r="F1797" t="str">
        <f>VLOOKUP(Expenses[[#This Row],[Location]],Locations[[Location]:[BU]],5,0)</f>
        <v>HQ</v>
      </c>
      <c r="G1797" t="str">
        <f>VLOOKUP(Expenses[[#This Row],[Department]],Departments[[Department]:[Code]],2,0)</f>
        <v>ITC</v>
      </c>
      <c r="H1797" t="str">
        <f>VLOOKUP(Expenses[[#This Row],[Location]],Locations[[Location]:[BU]],3,0)</f>
        <v>G. Cairo</v>
      </c>
      <c r="I1797" t="str">
        <f>VLOOKUP(Expenses[[#This Row],[Location]],Locations[[Location]:[BU]],2,0)</f>
        <v>Cairo</v>
      </c>
    </row>
    <row r="1798" spans="1:9" x14ac:dyDescent="0.25">
      <c r="A1798" s="10">
        <v>42583</v>
      </c>
      <c r="B1798" t="s">
        <v>1086</v>
      </c>
      <c r="C1798" t="s">
        <v>1083</v>
      </c>
      <c r="D1798" t="s">
        <v>1017</v>
      </c>
      <c r="E1798" s="17">
        <v>3245</v>
      </c>
      <c r="F1798" t="str">
        <f>VLOOKUP(Expenses[[#This Row],[Location]],Locations[[Location]:[BU]],5,0)</f>
        <v>Distribution</v>
      </c>
      <c r="G1798" t="str">
        <f>VLOOKUP(Expenses[[#This Row],[Department]],Departments[[Department]:[Code]],2,0)</f>
        <v>ACC</v>
      </c>
      <c r="H1798" t="str">
        <f>VLOOKUP(Expenses[[#This Row],[Location]],Locations[[Location]:[BU]],3,0)</f>
        <v>G. Cairo</v>
      </c>
      <c r="I1798" t="str">
        <f>VLOOKUP(Expenses[[#This Row],[Location]],Locations[[Location]:[BU]],2,0)</f>
        <v>Cairo</v>
      </c>
    </row>
    <row r="1799" spans="1:9" x14ac:dyDescent="0.25">
      <c r="A1799" s="10">
        <v>42583</v>
      </c>
      <c r="B1799" t="s">
        <v>1086</v>
      </c>
      <c r="C1799" t="s">
        <v>1083</v>
      </c>
      <c r="D1799" t="s">
        <v>1032</v>
      </c>
      <c r="E1799" s="17">
        <v>4193</v>
      </c>
      <c r="F1799" t="str">
        <f>VLOOKUP(Expenses[[#This Row],[Location]],Locations[[Location]:[BU]],5,0)</f>
        <v>Distribution</v>
      </c>
      <c r="G1799" t="str">
        <f>VLOOKUP(Expenses[[#This Row],[Department]],Departments[[Department]:[Code]],2,0)</f>
        <v>ADM</v>
      </c>
      <c r="H1799" t="str">
        <f>VLOOKUP(Expenses[[#This Row],[Location]],Locations[[Location]:[BU]],3,0)</f>
        <v>G. Cairo</v>
      </c>
      <c r="I1799" t="str">
        <f>VLOOKUP(Expenses[[#This Row],[Location]],Locations[[Location]:[BU]],2,0)</f>
        <v>Cairo</v>
      </c>
    </row>
    <row r="1800" spans="1:9" x14ac:dyDescent="0.25">
      <c r="A1800" s="10">
        <v>42583</v>
      </c>
      <c r="B1800" t="s">
        <v>1086</v>
      </c>
      <c r="C1800" t="s">
        <v>1077</v>
      </c>
      <c r="D1800" t="s">
        <v>1017</v>
      </c>
      <c r="E1800" s="17">
        <v>3997</v>
      </c>
      <c r="F1800" t="str">
        <f>VLOOKUP(Expenses[[#This Row],[Location]],Locations[[Location]:[BU]],5,0)</f>
        <v>Distribution</v>
      </c>
      <c r="G1800" t="str">
        <f>VLOOKUP(Expenses[[#This Row],[Department]],Departments[[Department]:[Code]],2,0)</f>
        <v>ACC</v>
      </c>
      <c r="H1800" t="str">
        <f>VLOOKUP(Expenses[[#This Row],[Location]],Locations[[Location]:[BU]],3,0)</f>
        <v>G. Cairo</v>
      </c>
      <c r="I1800" t="str">
        <f>VLOOKUP(Expenses[[#This Row],[Location]],Locations[[Location]:[BU]],2,0)</f>
        <v>Giza</v>
      </c>
    </row>
    <row r="1801" spans="1:9" x14ac:dyDescent="0.25">
      <c r="A1801" s="10">
        <v>42583</v>
      </c>
      <c r="B1801" t="s">
        <v>1086</v>
      </c>
      <c r="C1801" t="s">
        <v>1077</v>
      </c>
      <c r="D1801" t="s">
        <v>1032</v>
      </c>
      <c r="E1801" s="17">
        <v>3448</v>
      </c>
      <c r="F1801" t="str">
        <f>VLOOKUP(Expenses[[#This Row],[Location]],Locations[[Location]:[BU]],5,0)</f>
        <v>Distribution</v>
      </c>
      <c r="G1801" t="str">
        <f>VLOOKUP(Expenses[[#This Row],[Department]],Departments[[Department]:[Code]],2,0)</f>
        <v>ADM</v>
      </c>
      <c r="H1801" t="str">
        <f>VLOOKUP(Expenses[[#This Row],[Location]],Locations[[Location]:[BU]],3,0)</f>
        <v>G. Cairo</v>
      </c>
      <c r="I1801" t="str">
        <f>VLOOKUP(Expenses[[#This Row],[Location]],Locations[[Location]:[BU]],2,0)</f>
        <v>Giza</v>
      </c>
    </row>
    <row r="1802" spans="1:9" x14ac:dyDescent="0.25">
      <c r="A1802" s="10">
        <v>42583</v>
      </c>
      <c r="B1802" t="s">
        <v>1086</v>
      </c>
      <c r="C1802" t="s">
        <v>1069</v>
      </c>
      <c r="D1802" t="s">
        <v>1017</v>
      </c>
      <c r="E1802" s="17">
        <v>2506</v>
      </c>
      <c r="F1802" t="str">
        <f>VLOOKUP(Expenses[[#This Row],[Location]],Locations[[Location]:[BU]],5,0)</f>
        <v>Distribution</v>
      </c>
      <c r="G1802" t="str">
        <f>VLOOKUP(Expenses[[#This Row],[Department]],Departments[[Department]:[Code]],2,0)</f>
        <v>ACC</v>
      </c>
      <c r="H1802" t="str">
        <f>VLOOKUP(Expenses[[#This Row],[Location]],Locations[[Location]:[BU]],3,0)</f>
        <v>U. Egypt</v>
      </c>
      <c r="I1802" t="str">
        <f>VLOOKUP(Expenses[[#This Row],[Location]],Locations[[Location]:[BU]],2,0)</f>
        <v>Luxor</v>
      </c>
    </row>
    <row r="1803" spans="1:9" x14ac:dyDescent="0.25">
      <c r="A1803" s="10">
        <v>42583</v>
      </c>
      <c r="B1803" t="s">
        <v>1086</v>
      </c>
      <c r="C1803" t="s">
        <v>1069</v>
      </c>
      <c r="D1803" t="s">
        <v>1032</v>
      </c>
      <c r="E1803" s="17">
        <v>2781</v>
      </c>
      <c r="F1803" t="str">
        <f>VLOOKUP(Expenses[[#This Row],[Location]],Locations[[Location]:[BU]],5,0)</f>
        <v>Distribution</v>
      </c>
      <c r="G1803" t="str">
        <f>VLOOKUP(Expenses[[#This Row],[Department]],Departments[[Department]:[Code]],2,0)</f>
        <v>ADM</v>
      </c>
      <c r="H1803" t="str">
        <f>VLOOKUP(Expenses[[#This Row],[Location]],Locations[[Location]:[BU]],3,0)</f>
        <v>U. Egypt</v>
      </c>
      <c r="I1803" t="str">
        <f>VLOOKUP(Expenses[[#This Row],[Location]],Locations[[Location]:[BU]],2,0)</f>
        <v>Luxor</v>
      </c>
    </row>
    <row r="1804" spans="1:9" x14ac:dyDescent="0.25">
      <c r="A1804" s="10">
        <v>42583</v>
      </c>
      <c r="B1804" t="s">
        <v>1086</v>
      </c>
      <c r="C1804" t="s">
        <v>1054</v>
      </c>
      <c r="D1804" t="s">
        <v>1017</v>
      </c>
      <c r="E1804" s="17">
        <v>2606</v>
      </c>
      <c r="F1804" t="str">
        <f>VLOOKUP(Expenses[[#This Row],[Location]],Locations[[Location]:[BU]],5,0)</f>
        <v>Distribution</v>
      </c>
      <c r="G1804" t="str">
        <f>VLOOKUP(Expenses[[#This Row],[Department]],Departments[[Department]:[Code]],2,0)</f>
        <v>ACC</v>
      </c>
      <c r="H1804" t="str">
        <f>VLOOKUP(Expenses[[#This Row],[Location]],Locations[[Location]:[BU]],3,0)</f>
        <v>Delta</v>
      </c>
      <c r="I1804" t="str">
        <f>VLOOKUP(Expenses[[#This Row],[Location]],Locations[[Location]:[BU]],2,0)</f>
        <v>Dakahlia</v>
      </c>
    </row>
    <row r="1805" spans="1:9" x14ac:dyDescent="0.25">
      <c r="A1805" s="10">
        <v>42583</v>
      </c>
      <c r="B1805" t="s">
        <v>1086</v>
      </c>
      <c r="C1805" t="s">
        <v>1054</v>
      </c>
      <c r="D1805" t="s">
        <v>1032</v>
      </c>
      <c r="E1805" s="17">
        <v>4314</v>
      </c>
      <c r="F1805" t="str">
        <f>VLOOKUP(Expenses[[#This Row],[Location]],Locations[[Location]:[BU]],5,0)</f>
        <v>Distribution</v>
      </c>
      <c r="G1805" t="str">
        <f>VLOOKUP(Expenses[[#This Row],[Department]],Departments[[Department]:[Code]],2,0)</f>
        <v>ADM</v>
      </c>
      <c r="H1805" t="str">
        <f>VLOOKUP(Expenses[[#This Row],[Location]],Locations[[Location]:[BU]],3,0)</f>
        <v>Delta</v>
      </c>
      <c r="I1805" t="str">
        <f>VLOOKUP(Expenses[[#This Row],[Location]],Locations[[Location]:[BU]],2,0)</f>
        <v>Dakahlia</v>
      </c>
    </row>
    <row r="1806" spans="1:9" x14ac:dyDescent="0.25">
      <c r="A1806" s="10">
        <v>42583</v>
      </c>
      <c r="B1806" t="s">
        <v>1086</v>
      </c>
      <c r="C1806" t="s">
        <v>1062</v>
      </c>
      <c r="D1806" t="s">
        <v>1017</v>
      </c>
      <c r="E1806" s="17">
        <v>4442</v>
      </c>
      <c r="F1806" t="str">
        <f>VLOOKUP(Expenses[[#This Row],[Location]],Locations[[Location]:[BU]],5,0)</f>
        <v>Distribution</v>
      </c>
      <c r="G1806" t="str">
        <f>VLOOKUP(Expenses[[#This Row],[Department]],Departments[[Department]:[Code]],2,0)</f>
        <v>ACC</v>
      </c>
      <c r="H1806" t="str">
        <f>VLOOKUP(Expenses[[#This Row],[Location]],Locations[[Location]:[BU]],3,0)</f>
        <v>U. Egypt</v>
      </c>
      <c r="I1806" t="str">
        <f>VLOOKUP(Expenses[[#This Row],[Location]],Locations[[Location]:[BU]],2,0)</f>
        <v>Menia</v>
      </c>
    </row>
    <row r="1807" spans="1:9" x14ac:dyDescent="0.25">
      <c r="A1807" s="10">
        <v>42583</v>
      </c>
      <c r="B1807" t="s">
        <v>1086</v>
      </c>
      <c r="C1807" t="s">
        <v>1062</v>
      </c>
      <c r="D1807" t="s">
        <v>1032</v>
      </c>
      <c r="E1807" s="17">
        <v>2606</v>
      </c>
      <c r="F1807" t="str">
        <f>VLOOKUP(Expenses[[#This Row],[Location]],Locations[[Location]:[BU]],5,0)</f>
        <v>Distribution</v>
      </c>
      <c r="G1807" t="str">
        <f>VLOOKUP(Expenses[[#This Row],[Department]],Departments[[Department]:[Code]],2,0)</f>
        <v>ADM</v>
      </c>
      <c r="H1807" t="str">
        <f>VLOOKUP(Expenses[[#This Row],[Location]],Locations[[Location]:[BU]],3,0)</f>
        <v>U. Egypt</v>
      </c>
      <c r="I1807" t="str">
        <f>VLOOKUP(Expenses[[#This Row],[Location]],Locations[[Location]:[BU]],2,0)</f>
        <v>Menia</v>
      </c>
    </row>
    <row r="1808" spans="1:9" x14ac:dyDescent="0.25">
      <c r="A1808" s="10">
        <v>42583</v>
      </c>
      <c r="B1808" t="s">
        <v>1086</v>
      </c>
      <c r="C1808" t="s">
        <v>1059</v>
      </c>
      <c r="D1808" t="s">
        <v>1017</v>
      </c>
      <c r="E1808" s="17">
        <v>3890</v>
      </c>
      <c r="F1808" t="str">
        <f>VLOOKUP(Expenses[[#This Row],[Location]],Locations[[Location]:[BU]],5,0)</f>
        <v>Distribution</v>
      </c>
      <c r="G1808" t="str">
        <f>VLOOKUP(Expenses[[#This Row],[Department]],Departments[[Department]:[Code]],2,0)</f>
        <v>ACC</v>
      </c>
      <c r="H1808" t="str">
        <f>VLOOKUP(Expenses[[#This Row],[Location]],Locations[[Location]:[BU]],3,0)</f>
        <v>G. Cairo</v>
      </c>
      <c r="I1808" t="str">
        <f>VLOOKUP(Expenses[[#This Row],[Location]],Locations[[Location]:[BU]],2,0)</f>
        <v>Cairo</v>
      </c>
    </row>
    <row r="1809" spans="1:9" x14ac:dyDescent="0.25">
      <c r="A1809" s="10">
        <v>42583</v>
      </c>
      <c r="B1809" t="s">
        <v>1086</v>
      </c>
      <c r="C1809" t="s">
        <v>1059</v>
      </c>
      <c r="D1809" t="s">
        <v>1032</v>
      </c>
      <c r="E1809" s="17">
        <v>3266</v>
      </c>
      <c r="F1809" t="str">
        <f>VLOOKUP(Expenses[[#This Row],[Location]],Locations[[Location]:[BU]],5,0)</f>
        <v>Distribution</v>
      </c>
      <c r="G1809" t="str">
        <f>VLOOKUP(Expenses[[#This Row],[Department]],Departments[[Department]:[Code]],2,0)</f>
        <v>ADM</v>
      </c>
      <c r="H1809" t="str">
        <f>VLOOKUP(Expenses[[#This Row],[Location]],Locations[[Location]:[BU]],3,0)</f>
        <v>G. Cairo</v>
      </c>
      <c r="I1809" t="str">
        <f>VLOOKUP(Expenses[[#This Row],[Location]],Locations[[Location]:[BU]],2,0)</f>
        <v>Cairo</v>
      </c>
    </row>
    <row r="1810" spans="1:9" x14ac:dyDescent="0.25">
      <c r="A1810" s="10">
        <v>42583</v>
      </c>
      <c r="B1810" t="s">
        <v>1086</v>
      </c>
      <c r="C1810" t="s">
        <v>1073</v>
      </c>
      <c r="D1810" t="s">
        <v>1017</v>
      </c>
      <c r="E1810" s="17">
        <v>2852</v>
      </c>
      <c r="F1810" t="str">
        <f>VLOOKUP(Expenses[[#This Row],[Location]],Locations[[Location]:[BU]],5,0)</f>
        <v>Distribution</v>
      </c>
      <c r="G1810" t="str">
        <f>VLOOKUP(Expenses[[#This Row],[Department]],Departments[[Department]:[Code]],2,0)</f>
        <v>ACC</v>
      </c>
      <c r="H1810" t="str">
        <f>VLOOKUP(Expenses[[#This Row],[Location]],Locations[[Location]:[BU]],3,0)</f>
        <v>Delta</v>
      </c>
      <c r="I1810" t="str">
        <f>VLOOKUP(Expenses[[#This Row],[Location]],Locations[[Location]:[BU]],2,0)</f>
        <v>Sharkia</v>
      </c>
    </row>
    <row r="1811" spans="1:9" x14ac:dyDescent="0.25">
      <c r="A1811" s="10">
        <v>42583</v>
      </c>
      <c r="B1811" t="s">
        <v>1086</v>
      </c>
      <c r="C1811" t="s">
        <v>1073</v>
      </c>
      <c r="D1811" t="s">
        <v>1032</v>
      </c>
      <c r="E1811" s="17">
        <v>4097</v>
      </c>
      <c r="F1811" t="str">
        <f>VLOOKUP(Expenses[[#This Row],[Location]],Locations[[Location]:[BU]],5,0)</f>
        <v>Distribution</v>
      </c>
      <c r="G1811" t="str">
        <f>VLOOKUP(Expenses[[#This Row],[Department]],Departments[[Department]:[Code]],2,0)</f>
        <v>ADM</v>
      </c>
      <c r="H1811" t="str">
        <f>VLOOKUP(Expenses[[#This Row],[Location]],Locations[[Location]:[BU]],3,0)</f>
        <v>Delta</v>
      </c>
      <c r="I1811" t="str">
        <f>VLOOKUP(Expenses[[#This Row],[Location]],Locations[[Location]:[BU]],2,0)</f>
        <v>Sharkia</v>
      </c>
    </row>
    <row r="1812" spans="1:9" x14ac:dyDescent="0.25">
      <c r="A1812" s="10">
        <v>42583</v>
      </c>
      <c r="B1812" t="s">
        <v>1089</v>
      </c>
      <c r="C1812" t="s">
        <v>1083</v>
      </c>
      <c r="D1812" t="s">
        <v>1017</v>
      </c>
      <c r="E1812" s="17">
        <v>4400</v>
      </c>
      <c r="F1812" t="str">
        <f>VLOOKUP(Expenses[[#This Row],[Location]],Locations[[Location]:[BU]],5,0)</f>
        <v>Distribution</v>
      </c>
      <c r="G1812" t="str">
        <f>VLOOKUP(Expenses[[#This Row],[Department]],Departments[[Department]:[Code]],2,0)</f>
        <v>ACC</v>
      </c>
      <c r="H1812" t="str">
        <f>VLOOKUP(Expenses[[#This Row],[Location]],Locations[[Location]:[BU]],3,0)</f>
        <v>G. Cairo</v>
      </c>
      <c r="I1812" t="str">
        <f>VLOOKUP(Expenses[[#This Row],[Location]],Locations[[Location]:[BU]],2,0)</f>
        <v>Cairo</v>
      </c>
    </row>
    <row r="1813" spans="1:9" x14ac:dyDescent="0.25">
      <c r="A1813" s="10">
        <v>42583</v>
      </c>
      <c r="B1813" t="s">
        <v>1089</v>
      </c>
      <c r="C1813" t="s">
        <v>1083</v>
      </c>
      <c r="D1813" t="s">
        <v>1032</v>
      </c>
      <c r="E1813" s="17">
        <v>2841</v>
      </c>
      <c r="F1813" t="str">
        <f>VLOOKUP(Expenses[[#This Row],[Location]],Locations[[Location]:[BU]],5,0)</f>
        <v>Distribution</v>
      </c>
      <c r="G1813" t="str">
        <f>VLOOKUP(Expenses[[#This Row],[Department]],Departments[[Department]:[Code]],2,0)</f>
        <v>ADM</v>
      </c>
      <c r="H1813" t="str">
        <f>VLOOKUP(Expenses[[#This Row],[Location]],Locations[[Location]:[BU]],3,0)</f>
        <v>G. Cairo</v>
      </c>
      <c r="I1813" t="str">
        <f>VLOOKUP(Expenses[[#This Row],[Location]],Locations[[Location]:[BU]],2,0)</f>
        <v>Cairo</v>
      </c>
    </row>
    <row r="1814" spans="1:9" x14ac:dyDescent="0.25">
      <c r="A1814" s="10">
        <v>42583</v>
      </c>
      <c r="B1814" t="s">
        <v>1089</v>
      </c>
      <c r="C1814" t="s">
        <v>1077</v>
      </c>
      <c r="D1814" t="s">
        <v>1017</v>
      </c>
      <c r="E1814" s="17">
        <v>3480</v>
      </c>
      <c r="F1814" t="str">
        <f>VLOOKUP(Expenses[[#This Row],[Location]],Locations[[Location]:[BU]],5,0)</f>
        <v>Distribution</v>
      </c>
      <c r="G1814" t="str">
        <f>VLOOKUP(Expenses[[#This Row],[Department]],Departments[[Department]:[Code]],2,0)</f>
        <v>ACC</v>
      </c>
      <c r="H1814" t="str">
        <f>VLOOKUP(Expenses[[#This Row],[Location]],Locations[[Location]:[BU]],3,0)</f>
        <v>G. Cairo</v>
      </c>
      <c r="I1814" t="str">
        <f>VLOOKUP(Expenses[[#This Row],[Location]],Locations[[Location]:[BU]],2,0)</f>
        <v>Giza</v>
      </c>
    </row>
    <row r="1815" spans="1:9" x14ac:dyDescent="0.25">
      <c r="A1815" s="10">
        <v>42583</v>
      </c>
      <c r="B1815" t="s">
        <v>1089</v>
      </c>
      <c r="C1815" t="s">
        <v>1077</v>
      </c>
      <c r="D1815" t="s">
        <v>1032</v>
      </c>
      <c r="E1815" s="17">
        <v>2871</v>
      </c>
      <c r="F1815" t="str">
        <f>VLOOKUP(Expenses[[#This Row],[Location]],Locations[[Location]:[BU]],5,0)</f>
        <v>Distribution</v>
      </c>
      <c r="G1815" t="str">
        <f>VLOOKUP(Expenses[[#This Row],[Department]],Departments[[Department]:[Code]],2,0)</f>
        <v>ADM</v>
      </c>
      <c r="H1815" t="str">
        <f>VLOOKUP(Expenses[[#This Row],[Location]],Locations[[Location]:[BU]],3,0)</f>
        <v>G. Cairo</v>
      </c>
      <c r="I1815" t="str">
        <f>VLOOKUP(Expenses[[#This Row],[Location]],Locations[[Location]:[BU]],2,0)</f>
        <v>Giza</v>
      </c>
    </row>
    <row r="1816" spans="1:9" x14ac:dyDescent="0.25">
      <c r="A1816" s="10">
        <v>42583</v>
      </c>
      <c r="B1816" t="s">
        <v>1089</v>
      </c>
      <c r="C1816" t="s">
        <v>1069</v>
      </c>
      <c r="D1816" t="s">
        <v>1017</v>
      </c>
      <c r="E1816" s="17">
        <v>3533</v>
      </c>
      <c r="F1816" t="str">
        <f>VLOOKUP(Expenses[[#This Row],[Location]],Locations[[Location]:[BU]],5,0)</f>
        <v>Distribution</v>
      </c>
      <c r="G1816" t="str">
        <f>VLOOKUP(Expenses[[#This Row],[Department]],Departments[[Department]:[Code]],2,0)</f>
        <v>ACC</v>
      </c>
      <c r="H1816" t="str">
        <f>VLOOKUP(Expenses[[#This Row],[Location]],Locations[[Location]:[BU]],3,0)</f>
        <v>U. Egypt</v>
      </c>
      <c r="I1816" t="str">
        <f>VLOOKUP(Expenses[[#This Row],[Location]],Locations[[Location]:[BU]],2,0)</f>
        <v>Luxor</v>
      </c>
    </row>
    <row r="1817" spans="1:9" x14ac:dyDescent="0.25">
      <c r="A1817" s="10">
        <v>42583</v>
      </c>
      <c r="B1817" t="s">
        <v>1089</v>
      </c>
      <c r="C1817" t="s">
        <v>1069</v>
      </c>
      <c r="D1817" t="s">
        <v>1032</v>
      </c>
      <c r="E1817" s="17">
        <v>3026</v>
      </c>
      <c r="F1817" t="str">
        <f>VLOOKUP(Expenses[[#This Row],[Location]],Locations[[Location]:[BU]],5,0)</f>
        <v>Distribution</v>
      </c>
      <c r="G1817" t="str">
        <f>VLOOKUP(Expenses[[#This Row],[Department]],Departments[[Department]:[Code]],2,0)</f>
        <v>ADM</v>
      </c>
      <c r="H1817" t="str">
        <f>VLOOKUP(Expenses[[#This Row],[Location]],Locations[[Location]:[BU]],3,0)</f>
        <v>U. Egypt</v>
      </c>
      <c r="I1817" t="str">
        <f>VLOOKUP(Expenses[[#This Row],[Location]],Locations[[Location]:[BU]],2,0)</f>
        <v>Luxor</v>
      </c>
    </row>
    <row r="1818" spans="1:9" x14ac:dyDescent="0.25">
      <c r="A1818" s="10">
        <v>42583</v>
      </c>
      <c r="B1818" t="s">
        <v>1089</v>
      </c>
      <c r="C1818" t="s">
        <v>1054</v>
      </c>
      <c r="D1818" t="s">
        <v>1017</v>
      </c>
      <c r="E1818" s="17">
        <v>3148</v>
      </c>
      <c r="F1818" t="str">
        <f>VLOOKUP(Expenses[[#This Row],[Location]],Locations[[Location]:[BU]],5,0)</f>
        <v>Distribution</v>
      </c>
      <c r="G1818" t="str">
        <f>VLOOKUP(Expenses[[#This Row],[Department]],Departments[[Department]:[Code]],2,0)</f>
        <v>ACC</v>
      </c>
      <c r="H1818" t="str">
        <f>VLOOKUP(Expenses[[#This Row],[Location]],Locations[[Location]:[BU]],3,0)</f>
        <v>Delta</v>
      </c>
      <c r="I1818" t="str">
        <f>VLOOKUP(Expenses[[#This Row],[Location]],Locations[[Location]:[BU]],2,0)</f>
        <v>Dakahlia</v>
      </c>
    </row>
    <row r="1819" spans="1:9" x14ac:dyDescent="0.25">
      <c r="A1819" s="10">
        <v>42583</v>
      </c>
      <c r="B1819" t="s">
        <v>1089</v>
      </c>
      <c r="C1819" t="s">
        <v>1054</v>
      </c>
      <c r="D1819" t="s">
        <v>1032</v>
      </c>
      <c r="E1819" s="17">
        <v>4148</v>
      </c>
      <c r="F1819" t="str">
        <f>VLOOKUP(Expenses[[#This Row],[Location]],Locations[[Location]:[BU]],5,0)</f>
        <v>Distribution</v>
      </c>
      <c r="G1819" t="str">
        <f>VLOOKUP(Expenses[[#This Row],[Department]],Departments[[Department]:[Code]],2,0)</f>
        <v>ADM</v>
      </c>
      <c r="H1819" t="str">
        <f>VLOOKUP(Expenses[[#This Row],[Location]],Locations[[Location]:[BU]],3,0)</f>
        <v>Delta</v>
      </c>
      <c r="I1819" t="str">
        <f>VLOOKUP(Expenses[[#This Row],[Location]],Locations[[Location]:[BU]],2,0)</f>
        <v>Dakahlia</v>
      </c>
    </row>
    <row r="1820" spans="1:9" x14ac:dyDescent="0.25">
      <c r="A1820" s="10">
        <v>42583</v>
      </c>
      <c r="B1820" t="s">
        <v>1089</v>
      </c>
      <c r="C1820" t="s">
        <v>1062</v>
      </c>
      <c r="D1820" t="s">
        <v>1017</v>
      </c>
      <c r="E1820" s="17">
        <v>4073</v>
      </c>
      <c r="F1820" t="str">
        <f>VLOOKUP(Expenses[[#This Row],[Location]],Locations[[Location]:[BU]],5,0)</f>
        <v>Distribution</v>
      </c>
      <c r="G1820" t="str">
        <f>VLOOKUP(Expenses[[#This Row],[Department]],Departments[[Department]:[Code]],2,0)</f>
        <v>ACC</v>
      </c>
      <c r="H1820" t="str">
        <f>VLOOKUP(Expenses[[#This Row],[Location]],Locations[[Location]:[BU]],3,0)</f>
        <v>U. Egypt</v>
      </c>
      <c r="I1820" t="str">
        <f>VLOOKUP(Expenses[[#This Row],[Location]],Locations[[Location]:[BU]],2,0)</f>
        <v>Menia</v>
      </c>
    </row>
    <row r="1821" spans="1:9" x14ac:dyDescent="0.25">
      <c r="A1821" s="10">
        <v>42583</v>
      </c>
      <c r="B1821" t="s">
        <v>1089</v>
      </c>
      <c r="C1821" t="s">
        <v>1062</v>
      </c>
      <c r="D1821" t="s">
        <v>1032</v>
      </c>
      <c r="E1821" s="17">
        <v>2987</v>
      </c>
      <c r="F1821" t="str">
        <f>VLOOKUP(Expenses[[#This Row],[Location]],Locations[[Location]:[BU]],5,0)</f>
        <v>Distribution</v>
      </c>
      <c r="G1821" t="str">
        <f>VLOOKUP(Expenses[[#This Row],[Department]],Departments[[Department]:[Code]],2,0)</f>
        <v>ADM</v>
      </c>
      <c r="H1821" t="str">
        <f>VLOOKUP(Expenses[[#This Row],[Location]],Locations[[Location]:[BU]],3,0)</f>
        <v>U. Egypt</v>
      </c>
      <c r="I1821" t="str">
        <f>VLOOKUP(Expenses[[#This Row],[Location]],Locations[[Location]:[BU]],2,0)</f>
        <v>Menia</v>
      </c>
    </row>
    <row r="1822" spans="1:9" x14ac:dyDescent="0.25">
      <c r="A1822" s="10">
        <v>42583</v>
      </c>
      <c r="B1822" t="s">
        <v>1089</v>
      </c>
      <c r="C1822" t="s">
        <v>1059</v>
      </c>
      <c r="D1822" t="s">
        <v>1017</v>
      </c>
      <c r="E1822" s="17">
        <v>3302</v>
      </c>
      <c r="F1822" t="str">
        <f>VLOOKUP(Expenses[[#This Row],[Location]],Locations[[Location]:[BU]],5,0)</f>
        <v>Distribution</v>
      </c>
      <c r="G1822" t="str">
        <f>VLOOKUP(Expenses[[#This Row],[Department]],Departments[[Department]:[Code]],2,0)</f>
        <v>ACC</v>
      </c>
      <c r="H1822" t="str">
        <f>VLOOKUP(Expenses[[#This Row],[Location]],Locations[[Location]:[BU]],3,0)</f>
        <v>G. Cairo</v>
      </c>
      <c r="I1822" t="str">
        <f>VLOOKUP(Expenses[[#This Row],[Location]],Locations[[Location]:[BU]],2,0)</f>
        <v>Cairo</v>
      </c>
    </row>
    <row r="1823" spans="1:9" x14ac:dyDescent="0.25">
      <c r="A1823" s="10">
        <v>42583</v>
      </c>
      <c r="B1823" t="s">
        <v>1089</v>
      </c>
      <c r="C1823" t="s">
        <v>1059</v>
      </c>
      <c r="D1823" t="s">
        <v>1032</v>
      </c>
      <c r="E1823" s="17">
        <v>4296</v>
      </c>
      <c r="F1823" t="str">
        <f>VLOOKUP(Expenses[[#This Row],[Location]],Locations[[Location]:[BU]],5,0)</f>
        <v>Distribution</v>
      </c>
      <c r="G1823" t="str">
        <f>VLOOKUP(Expenses[[#This Row],[Department]],Departments[[Department]:[Code]],2,0)</f>
        <v>ADM</v>
      </c>
      <c r="H1823" t="str">
        <f>VLOOKUP(Expenses[[#This Row],[Location]],Locations[[Location]:[BU]],3,0)</f>
        <v>G. Cairo</v>
      </c>
      <c r="I1823" t="str">
        <f>VLOOKUP(Expenses[[#This Row],[Location]],Locations[[Location]:[BU]],2,0)</f>
        <v>Cairo</v>
      </c>
    </row>
    <row r="1824" spans="1:9" x14ac:dyDescent="0.25">
      <c r="A1824" s="10">
        <v>42583</v>
      </c>
      <c r="B1824" t="s">
        <v>1089</v>
      </c>
      <c r="C1824" t="s">
        <v>1073</v>
      </c>
      <c r="D1824" t="s">
        <v>1017</v>
      </c>
      <c r="E1824" s="17">
        <v>3237</v>
      </c>
      <c r="F1824" t="str">
        <f>VLOOKUP(Expenses[[#This Row],[Location]],Locations[[Location]:[BU]],5,0)</f>
        <v>Distribution</v>
      </c>
      <c r="G1824" t="str">
        <f>VLOOKUP(Expenses[[#This Row],[Department]],Departments[[Department]:[Code]],2,0)</f>
        <v>ACC</v>
      </c>
      <c r="H1824" t="str">
        <f>VLOOKUP(Expenses[[#This Row],[Location]],Locations[[Location]:[BU]],3,0)</f>
        <v>Delta</v>
      </c>
      <c r="I1824" t="str">
        <f>VLOOKUP(Expenses[[#This Row],[Location]],Locations[[Location]:[BU]],2,0)</f>
        <v>Sharkia</v>
      </c>
    </row>
    <row r="1825" spans="1:9" x14ac:dyDescent="0.25">
      <c r="A1825" s="10">
        <v>42583</v>
      </c>
      <c r="B1825" t="s">
        <v>1089</v>
      </c>
      <c r="C1825" t="s">
        <v>1073</v>
      </c>
      <c r="D1825" t="s">
        <v>1032</v>
      </c>
      <c r="E1825" s="17">
        <v>3901</v>
      </c>
      <c r="F1825" t="str">
        <f>VLOOKUP(Expenses[[#This Row],[Location]],Locations[[Location]:[BU]],5,0)</f>
        <v>Distribution</v>
      </c>
      <c r="G1825" t="str">
        <f>VLOOKUP(Expenses[[#This Row],[Department]],Departments[[Department]:[Code]],2,0)</f>
        <v>ADM</v>
      </c>
      <c r="H1825" t="str">
        <f>VLOOKUP(Expenses[[#This Row],[Location]],Locations[[Location]:[BU]],3,0)</f>
        <v>Delta</v>
      </c>
      <c r="I1825" t="str">
        <f>VLOOKUP(Expenses[[#This Row],[Location]],Locations[[Location]:[BU]],2,0)</f>
        <v>Sharkia</v>
      </c>
    </row>
    <row r="1826" spans="1:9" x14ac:dyDescent="0.25">
      <c r="A1826" s="10">
        <v>42583</v>
      </c>
      <c r="B1826" t="s">
        <v>1088</v>
      </c>
      <c r="C1826" t="s">
        <v>1083</v>
      </c>
      <c r="D1826" t="s">
        <v>1017</v>
      </c>
      <c r="E1826" s="17">
        <v>4048</v>
      </c>
      <c r="F1826" t="str">
        <f>VLOOKUP(Expenses[[#This Row],[Location]],Locations[[Location]:[BU]],5,0)</f>
        <v>Distribution</v>
      </c>
      <c r="G1826" t="str">
        <f>VLOOKUP(Expenses[[#This Row],[Department]],Departments[[Department]:[Code]],2,0)</f>
        <v>ACC</v>
      </c>
      <c r="H1826" t="str">
        <f>VLOOKUP(Expenses[[#This Row],[Location]],Locations[[Location]:[BU]],3,0)</f>
        <v>G. Cairo</v>
      </c>
      <c r="I1826" t="str">
        <f>VLOOKUP(Expenses[[#This Row],[Location]],Locations[[Location]:[BU]],2,0)</f>
        <v>Cairo</v>
      </c>
    </row>
    <row r="1827" spans="1:9" x14ac:dyDescent="0.25">
      <c r="A1827" s="10">
        <v>42583</v>
      </c>
      <c r="B1827" t="s">
        <v>1088</v>
      </c>
      <c r="C1827" t="s">
        <v>1083</v>
      </c>
      <c r="D1827" t="s">
        <v>1032</v>
      </c>
      <c r="E1827" s="17">
        <v>2523</v>
      </c>
      <c r="F1827" t="str">
        <f>VLOOKUP(Expenses[[#This Row],[Location]],Locations[[Location]:[BU]],5,0)</f>
        <v>Distribution</v>
      </c>
      <c r="G1827" t="str">
        <f>VLOOKUP(Expenses[[#This Row],[Department]],Departments[[Department]:[Code]],2,0)</f>
        <v>ADM</v>
      </c>
      <c r="H1827" t="str">
        <f>VLOOKUP(Expenses[[#This Row],[Location]],Locations[[Location]:[BU]],3,0)</f>
        <v>G. Cairo</v>
      </c>
      <c r="I1827" t="str">
        <f>VLOOKUP(Expenses[[#This Row],[Location]],Locations[[Location]:[BU]],2,0)</f>
        <v>Cairo</v>
      </c>
    </row>
    <row r="1828" spans="1:9" x14ac:dyDescent="0.25">
      <c r="A1828" s="10">
        <v>42583</v>
      </c>
      <c r="B1828" t="s">
        <v>1088</v>
      </c>
      <c r="C1828" t="s">
        <v>1077</v>
      </c>
      <c r="D1828" t="s">
        <v>1017</v>
      </c>
      <c r="E1828" s="17">
        <v>3218</v>
      </c>
      <c r="F1828" t="str">
        <f>VLOOKUP(Expenses[[#This Row],[Location]],Locations[[Location]:[BU]],5,0)</f>
        <v>Distribution</v>
      </c>
      <c r="G1828" t="str">
        <f>VLOOKUP(Expenses[[#This Row],[Department]],Departments[[Department]:[Code]],2,0)</f>
        <v>ACC</v>
      </c>
      <c r="H1828" t="str">
        <f>VLOOKUP(Expenses[[#This Row],[Location]],Locations[[Location]:[BU]],3,0)</f>
        <v>G. Cairo</v>
      </c>
      <c r="I1828" t="str">
        <f>VLOOKUP(Expenses[[#This Row],[Location]],Locations[[Location]:[BU]],2,0)</f>
        <v>Giza</v>
      </c>
    </row>
    <row r="1829" spans="1:9" x14ac:dyDescent="0.25">
      <c r="A1829" s="10">
        <v>42583</v>
      </c>
      <c r="B1829" t="s">
        <v>1088</v>
      </c>
      <c r="C1829" t="s">
        <v>1077</v>
      </c>
      <c r="D1829" t="s">
        <v>1032</v>
      </c>
      <c r="E1829" s="17">
        <v>2541</v>
      </c>
      <c r="F1829" t="str">
        <f>VLOOKUP(Expenses[[#This Row],[Location]],Locations[[Location]:[BU]],5,0)</f>
        <v>Distribution</v>
      </c>
      <c r="G1829" t="str">
        <f>VLOOKUP(Expenses[[#This Row],[Department]],Departments[[Department]:[Code]],2,0)</f>
        <v>ADM</v>
      </c>
      <c r="H1829" t="str">
        <f>VLOOKUP(Expenses[[#This Row],[Location]],Locations[[Location]:[BU]],3,0)</f>
        <v>G. Cairo</v>
      </c>
      <c r="I1829" t="str">
        <f>VLOOKUP(Expenses[[#This Row],[Location]],Locations[[Location]:[BU]],2,0)</f>
        <v>Giza</v>
      </c>
    </row>
    <row r="1830" spans="1:9" x14ac:dyDescent="0.25">
      <c r="A1830" s="10">
        <v>42583</v>
      </c>
      <c r="B1830" t="s">
        <v>1088</v>
      </c>
      <c r="C1830" t="s">
        <v>1069</v>
      </c>
      <c r="D1830" t="s">
        <v>1017</v>
      </c>
      <c r="E1830" s="17">
        <v>2530</v>
      </c>
      <c r="F1830" t="str">
        <f>VLOOKUP(Expenses[[#This Row],[Location]],Locations[[Location]:[BU]],5,0)</f>
        <v>Distribution</v>
      </c>
      <c r="G1830" t="str">
        <f>VLOOKUP(Expenses[[#This Row],[Department]],Departments[[Department]:[Code]],2,0)</f>
        <v>ACC</v>
      </c>
      <c r="H1830" t="str">
        <f>VLOOKUP(Expenses[[#This Row],[Location]],Locations[[Location]:[BU]],3,0)</f>
        <v>U. Egypt</v>
      </c>
      <c r="I1830" t="str">
        <f>VLOOKUP(Expenses[[#This Row],[Location]],Locations[[Location]:[BU]],2,0)</f>
        <v>Luxor</v>
      </c>
    </row>
    <row r="1831" spans="1:9" x14ac:dyDescent="0.25">
      <c r="A1831" s="10">
        <v>42583</v>
      </c>
      <c r="B1831" t="s">
        <v>1088</v>
      </c>
      <c r="C1831" t="s">
        <v>1069</v>
      </c>
      <c r="D1831" t="s">
        <v>1032</v>
      </c>
      <c r="E1831" s="17">
        <v>2674</v>
      </c>
      <c r="F1831" t="str">
        <f>VLOOKUP(Expenses[[#This Row],[Location]],Locations[[Location]:[BU]],5,0)</f>
        <v>Distribution</v>
      </c>
      <c r="G1831" t="str">
        <f>VLOOKUP(Expenses[[#This Row],[Department]],Departments[[Department]:[Code]],2,0)</f>
        <v>ADM</v>
      </c>
      <c r="H1831" t="str">
        <f>VLOOKUP(Expenses[[#This Row],[Location]],Locations[[Location]:[BU]],3,0)</f>
        <v>U. Egypt</v>
      </c>
      <c r="I1831" t="str">
        <f>VLOOKUP(Expenses[[#This Row],[Location]],Locations[[Location]:[BU]],2,0)</f>
        <v>Luxor</v>
      </c>
    </row>
    <row r="1832" spans="1:9" x14ac:dyDescent="0.25">
      <c r="A1832" s="10">
        <v>42583</v>
      </c>
      <c r="B1832" t="s">
        <v>1088</v>
      </c>
      <c r="C1832" t="s">
        <v>1054</v>
      </c>
      <c r="D1832" t="s">
        <v>1017</v>
      </c>
      <c r="E1832" s="17">
        <v>3588</v>
      </c>
      <c r="F1832" t="str">
        <f>VLOOKUP(Expenses[[#This Row],[Location]],Locations[[Location]:[BU]],5,0)</f>
        <v>Distribution</v>
      </c>
      <c r="G1832" t="str">
        <f>VLOOKUP(Expenses[[#This Row],[Department]],Departments[[Department]:[Code]],2,0)</f>
        <v>ACC</v>
      </c>
      <c r="H1832" t="str">
        <f>VLOOKUP(Expenses[[#This Row],[Location]],Locations[[Location]:[BU]],3,0)</f>
        <v>Delta</v>
      </c>
      <c r="I1832" t="str">
        <f>VLOOKUP(Expenses[[#This Row],[Location]],Locations[[Location]:[BU]],2,0)</f>
        <v>Dakahlia</v>
      </c>
    </row>
    <row r="1833" spans="1:9" x14ac:dyDescent="0.25">
      <c r="A1833" s="10">
        <v>42583</v>
      </c>
      <c r="B1833" t="s">
        <v>1088</v>
      </c>
      <c r="C1833" t="s">
        <v>1054</v>
      </c>
      <c r="D1833" t="s">
        <v>1032</v>
      </c>
      <c r="E1833" s="17">
        <v>4436</v>
      </c>
      <c r="F1833" t="str">
        <f>VLOOKUP(Expenses[[#This Row],[Location]],Locations[[Location]:[BU]],5,0)</f>
        <v>Distribution</v>
      </c>
      <c r="G1833" t="str">
        <f>VLOOKUP(Expenses[[#This Row],[Department]],Departments[[Department]:[Code]],2,0)</f>
        <v>ADM</v>
      </c>
      <c r="H1833" t="str">
        <f>VLOOKUP(Expenses[[#This Row],[Location]],Locations[[Location]:[BU]],3,0)</f>
        <v>Delta</v>
      </c>
      <c r="I1833" t="str">
        <f>VLOOKUP(Expenses[[#This Row],[Location]],Locations[[Location]:[BU]],2,0)</f>
        <v>Dakahlia</v>
      </c>
    </row>
    <row r="1834" spans="1:9" x14ac:dyDescent="0.25">
      <c r="A1834" s="10">
        <v>42583</v>
      </c>
      <c r="B1834" t="s">
        <v>1088</v>
      </c>
      <c r="C1834" t="s">
        <v>1062</v>
      </c>
      <c r="D1834" t="s">
        <v>1017</v>
      </c>
      <c r="E1834" s="17">
        <v>3963</v>
      </c>
      <c r="F1834" t="str">
        <f>VLOOKUP(Expenses[[#This Row],[Location]],Locations[[Location]:[BU]],5,0)</f>
        <v>Distribution</v>
      </c>
      <c r="G1834" t="str">
        <f>VLOOKUP(Expenses[[#This Row],[Department]],Departments[[Department]:[Code]],2,0)</f>
        <v>ACC</v>
      </c>
      <c r="H1834" t="str">
        <f>VLOOKUP(Expenses[[#This Row],[Location]],Locations[[Location]:[BU]],3,0)</f>
        <v>U. Egypt</v>
      </c>
      <c r="I1834" t="str">
        <f>VLOOKUP(Expenses[[#This Row],[Location]],Locations[[Location]:[BU]],2,0)</f>
        <v>Menia</v>
      </c>
    </row>
    <row r="1835" spans="1:9" x14ac:dyDescent="0.25">
      <c r="A1835" s="10">
        <v>42583</v>
      </c>
      <c r="B1835" t="s">
        <v>1088</v>
      </c>
      <c r="C1835" t="s">
        <v>1062</v>
      </c>
      <c r="D1835" t="s">
        <v>1032</v>
      </c>
      <c r="E1835" s="17">
        <v>3388</v>
      </c>
      <c r="F1835" t="str">
        <f>VLOOKUP(Expenses[[#This Row],[Location]],Locations[[Location]:[BU]],5,0)</f>
        <v>Distribution</v>
      </c>
      <c r="G1835" t="str">
        <f>VLOOKUP(Expenses[[#This Row],[Department]],Departments[[Department]:[Code]],2,0)</f>
        <v>ADM</v>
      </c>
      <c r="H1835" t="str">
        <f>VLOOKUP(Expenses[[#This Row],[Location]],Locations[[Location]:[BU]],3,0)</f>
        <v>U. Egypt</v>
      </c>
      <c r="I1835" t="str">
        <f>VLOOKUP(Expenses[[#This Row],[Location]],Locations[[Location]:[BU]],2,0)</f>
        <v>Menia</v>
      </c>
    </row>
    <row r="1836" spans="1:9" x14ac:dyDescent="0.25">
      <c r="A1836" s="10">
        <v>42583</v>
      </c>
      <c r="B1836" t="s">
        <v>1088</v>
      </c>
      <c r="C1836" t="s">
        <v>1059</v>
      </c>
      <c r="D1836" t="s">
        <v>1017</v>
      </c>
      <c r="E1836" s="17">
        <v>2813</v>
      </c>
      <c r="F1836" t="str">
        <f>VLOOKUP(Expenses[[#This Row],[Location]],Locations[[Location]:[BU]],5,0)</f>
        <v>Distribution</v>
      </c>
      <c r="G1836" t="str">
        <f>VLOOKUP(Expenses[[#This Row],[Department]],Departments[[Department]:[Code]],2,0)</f>
        <v>ACC</v>
      </c>
      <c r="H1836" t="str">
        <f>VLOOKUP(Expenses[[#This Row],[Location]],Locations[[Location]:[BU]],3,0)</f>
        <v>G. Cairo</v>
      </c>
      <c r="I1836" t="str">
        <f>VLOOKUP(Expenses[[#This Row],[Location]],Locations[[Location]:[BU]],2,0)</f>
        <v>Cairo</v>
      </c>
    </row>
    <row r="1837" spans="1:9" x14ac:dyDescent="0.25">
      <c r="A1837" s="10">
        <v>42583</v>
      </c>
      <c r="B1837" t="s">
        <v>1088</v>
      </c>
      <c r="C1837" t="s">
        <v>1059</v>
      </c>
      <c r="D1837" t="s">
        <v>1032</v>
      </c>
      <c r="E1837" s="17">
        <v>4019</v>
      </c>
      <c r="F1837" t="str">
        <f>VLOOKUP(Expenses[[#This Row],[Location]],Locations[[Location]:[BU]],5,0)</f>
        <v>Distribution</v>
      </c>
      <c r="G1837" t="str">
        <f>VLOOKUP(Expenses[[#This Row],[Department]],Departments[[Department]:[Code]],2,0)</f>
        <v>ADM</v>
      </c>
      <c r="H1837" t="str">
        <f>VLOOKUP(Expenses[[#This Row],[Location]],Locations[[Location]:[BU]],3,0)</f>
        <v>G. Cairo</v>
      </c>
      <c r="I1837" t="str">
        <f>VLOOKUP(Expenses[[#This Row],[Location]],Locations[[Location]:[BU]],2,0)</f>
        <v>Cairo</v>
      </c>
    </row>
    <row r="1838" spans="1:9" x14ac:dyDescent="0.25">
      <c r="A1838" s="10">
        <v>42583</v>
      </c>
      <c r="B1838" t="s">
        <v>1088</v>
      </c>
      <c r="C1838" t="s">
        <v>1073</v>
      </c>
      <c r="D1838" t="s">
        <v>1017</v>
      </c>
      <c r="E1838" s="17">
        <v>3897</v>
      </c>
      <c r="F1838" t="str">
        <f>VLOOKUP(Expenses[[#This Row],[Location]],Locations[[Location]:[BU]],5,0)</f>
        <v>Distribution</v>
      </c>
      <c r="G1838" t="str">
        <f>VLOOKUP(Expenses[[#This Row],[Department]],Departments[[Department]:[Code]],2,0)</f>
        <v>ACC</v>
      </c>
      <c r="H1838" t="str">
        <f>VLOOKUP(Expenses[[#This Row],[Location]],Locations[[Location]:[BU]],3,0)</f>
        <v>Delta</v>
      </c>
      <c r="I1838" t="str">
        <f>VLOOKUP(Expenses[[#This Row],[Location]],Locations[[Location]:[BU]],2,0)</f>
        <v>Sharkia</v>
      </c>
    </row>
    <row r="1839" spans="1:9" x14ac:dyDescent="0.25">
      <c r="A1839" s="10">
        <v>42583</v>
      </c>
      <c r="B1839" t="s">
        <v>1088</v>
      </c>
      <c r="C1839" t="s">
        <v>1073</v>
      </c>
      <c r="D1839" t="s">
        <v>1032</v>
      </c>
      <c r="E1839" s="17">
        <v>4472</v>
      </c>
      <c r="F1839" t="str">
        <f>VLOOKUP(Expenses[[#This Row],[Location]],Locations[[Location]:[BU]],5,0)</f>
        <v>Distribution</v>
      </c>
      <c r="G1839" t="str">
        <f>VLOOKUP(Expenses[[#This Row],[Department]],Departments[[Department]:[Code]],2,0)</f>
        <v>ADM</v>
      </c>
      <c r="H1839" t="str">
        <f>VLOOKUP(Expenses[[#This Row],[Location]],Locations[[Location]:[BU]],3,0)</f>
        <v>Delta</v>
      </c>
      <c r="I1839" t="str">
        <f>VLOOKUP(Expenses[[#This Row],[Location]],Locations[[Location]:[BU]],2,0)</f>
        <v>Sharkia</v>
      </c>
    </row>
    <row r="1840" spans="1:9" x14ac:dyDescent="0.25">
      <c r="A1840" s="10">
        <v>42583</v>
      </c>
      <c r="B1840" t="s">
        <v>1090</v>
      </c>
      <c r="C1840" t="s">
        <v>1083</v>
      </c>
      <c r="D1840" t="s">
        <v>1017</v>
      </c>
      <c r="E1840" s="17">
        <v>2591</v>
      </c>
      <c r="F1840" t="str">
        <f>VLOOKUP(Expenses[[#This Row],[Location]],Locations[[Location]:[BU]],5,0)</f>
        <v>Distribution</v>
      </c>
      <c r="G1840" t="str">
        <f>VLOOKUP(Expenses[[#This Row],[Department]],Departments[[Department]:[Code]],2,0)</f>
        <v>ACC</v>
      </c>
      <c r="H1840" t="str">
        <f>VLOOKUP(Expenses[[#This Row],[Location]],Locations[[Location]:[BU]],3,0)</f>
        <v>G. Cairo</v>
      </c>
      <c r="I1840" t="str">
        <f>VLOOKUP(Expenses[[#This Row],[Location]],Locations[[Location]:[BU]],2,0)</f>
        <v>Cairo</v>
      </c>
    </row>
    <row r="1841" spans="1:9" x14ac:dyDescent="0.25">
      <c r="A1841" s="10">
        <v>42583</v>
      </c>
      <c r="B1841" t="s">
        <v>1090</v>
      </c>
      <c r="C1841" t="s">
        <v>1083</v>
      </c>
      <c r="D1841" t="s">
        <v>1032</v>
      </c>
      <c r="E1841" s="17">
        <v>3854</v>
      </c>
      <c r="F1841" t="str">
        <f>VLOOKUP(Expenses[[#This Row],[Location]],Locations[[Location]:[BU]],5,0)</f>
        <v>Distribution</v>
      </c>
      <c r="G1841" t="str">
        <f>VLOOKUP(Expenses[[#This Row],[Department]],Departments[[Department]:[Code]],2,0)</f>
        <v>ADM</v>
      </c>
      <c r="H1841" t="str">
        <f>VLOOKUP(Expenses[[#This Row],[Location]],Locations[[Location]:[BU]],3,0)</f>
        <v>G. Cairo</v>
      </c>
      <c r="I1841" t="str">
        <f>VLOOKUP(Expenses[[#This Row],[Location]],Locations[[Location]:[BU]],2,0)</f>
        <v>Cairo</v>
      </c>
    </row>
    <row r="1842" spans="1:9" x14ac:dyDescent="0.25">
      <c r="A1842" s="10">
        <v>42583</v>
      </c>
      <c r="B1842" t="s">
        <v>1090</v>
      </c>
      <c r="C1842" t="s">
        <v>1077</v>
      </c>
      <c r="D1842" t="s">
        <v>1017</v>
      </c>
      <c r="E1842" s="17">
        <v>4096</v>
      </c>
      <c r="F1842" t="str">
        <f>VLOOKUP(Expenses[[#This Row],[Location]],Locations[[Location]:[BU]],5,0)</f>
        <v>Distribution</v>
      </c>
      <c r="G1842" t="str">
        <f>VLOOKUP(Expenses[[#This Row],[Department]],Departments[[Department]:[Code]],2,0)</f>
        <v>ACC</v>
      </c>
      <c r="H1842" t="str">
        <f>VLOOKUP(Expenses[[#This Row],[Location]],Locations[[Location]:[BU]],3,0)</f>
        <v>G. Cairo</v>
      </c>
      <c r="I1842" t="str">
        <f>VLOOKUP(Expenses[[#This Row],[Location]],Locations[[Location]:[BU]],2,0)</f>
        <v>Giza</v>
      </c>
    </row>
    <row r="1843" spans="1:9" x14ac:dyDescent="0.25">
      <c r="A1843" s="10">
        <v>42583</v>
      </c>
      <c r="B1843" t="s">
        <v>1090</v>
      </c>
      <c r="C1843" t="s">
        <v>1077</v>
      </c>
      <c r="D1843" t="s">
        <v>1032</v>
      </c>
      <c r="E1843" s="17">
        <v>2923</v>
      </c>
      <c r="F1843" t="str">
        <f>VLOOKUP(Expenses[[#This Row],[Location]],Locations[[Location]:[BU]],5,0)</f>
        <v>Distribution</v>
      </c>
      <c r="G1843" t="str">
        <f>VLOOKUP(Expenses[[#This Row],[Department]],Departments[[Department]:[Code]],2,0)</f>
        <v>ADM</v>
      </c>
      <c r="H1843" t="str">
        <f>VLOOKUP(Expenses[[#This Row],[Location]],Locations[[Location]:[BU]],3,0)</f>
        <v>G. Cairo</v>
      </c>
      <c r="I1843" t="str">
        <f>VLOOKUP(Expenses[[#This Row],[Location]],Locations[[Location]:[BU]],2,0)</f>
        <v>Giza</v>
      </c>
    </row>
    <row r="1844" spans="1:9" x14ac:dyDescent="0.25">
      <c r="A1844" s="10">
        <v>42583</v>
      </c>
      <c r="B1844" t="s">
        <v>1090</v>
      </c>
      <c r="C1844" t="s">
        <v>1069</v>
      </c>
      <c r="D1844" t="s">
        <v>1017</v>
      </c>
      <c r="E1844" s="17">
        <v>2959</v>
      </c>
      <c r="F1844" t="str">
        <f>VLOOKUP(Expenses[[#This Row],[Location]],Locations[[Location]:[BU]],5,0)</f>
        <v>Distribution</v>
      </c>
      <c r="G1844" t="str">
        <f>VLOOKUP(Expenses[[#This Row],[Department]],Departments[[Department]:[Code]],2,0)</f>
        <v>ACC</v>
      </c>
      <c r="H1844" t="str">
        <f>VLOOKUP(Expenses[[#This Row],[Location]],Locations[[Location]:[BU]],3,0)</f>
        <v>U. Egypt</v>
      </c>
      <c r="I1844" t="str">
        <f>VLOOKUP(Expenses[[#This Row],[Location]],Locations[[Location]:[BU]],2,0)</f>
        <v>Luxor</v>
      </c>
    </row>
    <row r="1845" spans="1:9" x14ac:dyDescent="0.25">
      <c r="A1845" s="10">
        <v>42583</v>
      </c>
      <c r="B1845" t="s">
        <v>1090</v>
      </c>
      <c r="C1845" t="s">
        <v>1069</v>
      </c>
      <c r="D1845" t="s">
        <v>1032</v>
      </c>
      <c r="E1845" s="17">
        <v>2988</v>
      </c>
      <c r="F1845" t="str">
        <f>VLOOKUP(Expenses[[#This Row],[Location]],Locations[[Location]:[BU]],5,0)</f>
        <v>Distribution</v>
      </c>
      <c r="G1845" t="str">
        <f>VLOOKUP(Expenses[[#This Row],[Department]],Departments[[Department]:[Code]],2,0)</f>
        <v>ADM</v>
      </c>
      <c r="H1845" t="str">
        <f>VLOOKUP(Expenses[[#This Row],[Location]],Locations[[Location]:[BU]],3,0)</f>
        <v>U. Egypt</v>
      </c>
      <c r="I1845" t="str">
        <f>VLOOKUP(Expenses[[#This Row],[Location]],Locations[[Location]:[BU]],2,0)</f>
        <v>Luxor</v>
      </c>
    </row>
    <row r="1846" spans="1:9" x14ac:dyDescent="0.25">
      <c r="A1846" s="10">
        <v>42583</v>
      </c>
      <c r="B1846" t="s">
        <v>1090</v>
      </c>
      <c r="C1846" t="s">
        <v>1054</v>
      </c>
      <c r="D1846" t="s">
        <v>1017</v>
      </c>
      <c r="E1846" s="17">
        <v>3390</v>
      </c>
      <c r="F1846" t="str">
        <f>VLOOKUP(Expenses[[#This Row],[Location]],Locations[[Location]:[BU]],5,0)</f>
        <v>Distribution</v>
      </c>
      <c r="G1846" t="str">
        <f>VLOOKUP(Expenses[[#This Row],[Department]],Departments[[Department]:[Code]],2,0)</f>
        <v>ACC</v>
      </c>
      <c r="H1846" t="str">
        <f>VLOOKUP(Expenses[[#This Row],[Location]],Locations[[Location]:[BU]],3,0)</f>
        <v>Delta</v>
      </c>
      <c r="I1846" t="str">
        <f>VLOOKUP(Expenses[[#This Row],[Location]],Locations[[Location]:[BU]],2,0)</f>
        <v>Dakahlia</v>
      </c>
    </row>
    <row r="1847" spans="1:9" x14ac:dyDescent="0.25">
      <c r="A1847" s="10">
        <v>42583</v>
      </c>
      <c r="B1847" t="s">
        <v>1090</v>
      </c>
      <c r="C1847" t="s">
        <v>1054</v>
      </c>
      <c r="D1847" t="s">
        <v>1032</v>
      </c>
      <c r="E1847" s="17">
        <v>3768</v>
      </c>
      <c r="F1847" t="str">
        <f>VLOOKUP(Expenses[[#This Row],[Location]],Locations[[Location]:[BU]],5,0)</f>
        <v>Distribution</v>
      </c>
      <c r="G1847" t="str">
        <f>VLOOKUP(Expenses[[#This Row],[Department]],Departments[[Department]:[Code]],2,0)</f>
        <v>ADM</v>
      </c>
      <c r="H1847" t="str">
        <f>VLOOKUP(Expenses[[#This Row],[Location]],Locations[[Location]:[BU]],3,0)</f>
        <v>Delta</v>
      </c>
      <c r="I1847" t="str">
        <f>VLOOKUP(Expenses[[#This Row],[Location]],Locations[[Location]:[BU]],2,0)</f>
        <v>Dakahlia</v>
      </c>
    </row>
    <row r="1848" spans="1:9" x14ac:dyDescent="0.25">
      <c r="A1848" s="10">
        <v>42583</v>
      </c>
      <c r="B1848" t="s">
        <v>1090</v>
      </c>
      <c r="C1848" t="s">
        <v>1062</v>
      </c>
      <c r="D1848" t="s">
        <v>1017</v>
      </c>
      <c r="E1848" s="17">
        <v>3201</v>
      </c>
      <c r="F1848" t="str">
        <f>VLOOKUP(Expenses[[#This Row],[Location]],Locations[[Location]:[BU]],5,0)</f>
        <v>Distribution</v>
      </c>
      <c r="G1848" t="str">
        <f>VLOOKUP(Expenses[[#This Row],[Department]],Departments[[Department]:[Code]],2,0)</f>
        <v>ACC</v>
      </c>
      <c r="H1848" t="str">
        <f>VLOOKUP(Expenses[[#This Row],[Location]],Locations[[Location]:[BU]],3,0)</f>
        <v>U. Egypt</v>
      </c>
      <c r="I1848" t="str">
        <f>VLOOKUP(Expenses[[#This Row],[Location]],Locations[[Location]:[BU]],2,0)</f>
        <v>Menia</v>
      </c>
    </row>
    <row r="1849" spans="1:9" x14ac:dyDescent="0.25">
      <c r="A1849" s="10">
        <v>42583</v>
      </c>
      <c r="B1849" t="s">
        <v>1090</v>
      </c>
      <c r="C1849" t="s">
        <v>1062</v>
      </c>
      <c r="D1849" t="s">
        <v>1032</v>
      </c>
      <c r="E1849" s="17">
        <v>3597</v>
      </c>
      <c r="F1849" t="str">
        <f>VLOOKUP(Expenses[[#This Row],[Location]],Locations[[Location]:[BU]],5,0)</f>
        <v>Distribution</v>
      </c>
      <c r="G1849" t="str">
        <f>VLOOKUP(Expenses[[#This Row],[Department]],Departments[[Department]:[Code]],2,0)</f>
        <v>ADM</v>
      </c>
      <c r="H1849" t="str">
        <f>VLOOKUP(Expenses[[#This Row],[Location]],Locations[[Location]:[BU]],3,0)</f>
        <v>U. Egypt</v>
      </c>
      <c r="I1849" t="str">
        <f>VLOOKUP(Expenses[[#This Row],[Location]],Locations[[Location]:[BU]],2,0)</f>
        <v>Menia</v>
      </c>
    </row>
    <row r="1850" spans="1:9" x14ac:dyDescent="0.25">
      <c r="A1850" s="10">
        <v>42583</v>
      </c>
      <c r="B1850" t="s">
        <v>1090</v>
      </c>
      <c r="C1850" t="s">
        <v>1059</v>
      </c>
      <c r="D1850" t="s">
        <v>1017</v>
      </c>
      <c r="E1850" s="17">
        <v>4345</v>
      </c>
      <c r="F1850" t="str">
        <f>VLOOKUP(Expenses[[#This Row],[Location]],Locations[[Location]:[BU]],5,0)</f>
        <v>Distribution</v>
      </c>
      <c r="G1850" t="str">
        <f>VLOOKUP(Expenses[[#This Row],[Department]],Departments[[Department]:[Code]],2,0)</f>
        <v>ACC</v>
      </c>
      <c r="H1850" t="str">
        <f>VLOOKUP(Expenses[[#This Row],[Location]],Locations[[Location]:[BU]],3,0)</f>
        <v>G. Cairo</v>
      </c>
      <c r="I1850" t="str">
        <f>VLOOKUP(Expenses[[#This Row],[Location]],Locations[[Location]:[BU]],2,0)</f>
        <v>Cairo</v>
      </c>
    </row>
    <row r="1851" spans="1:9" x14ac:dyDescent="0.25">
      <c r="A1851" s="10">
        <v>42583</v>
      </c>
      <c r="B1851" t="s">
        <v>1090</v>
      </c>
      <c r="C1851" t="s">
        <v>1059</v>
      </c>
      <c r="D1851" t="s">
        <v>1032</v>
      </c>
      <c r="E1851" s="17">
        <v>4434</v>
      </c>
      <c r="F1851" t="str">
        <f>VLOOKUP(Expenses[[#This Row],[Location]],Locations[[Location]:[BU]],5,0)</f>
        <v>Distribution</v>
      </c>
      <c r="G1851" t="str">
        <f>VLOOKUP(Expenses[[#This Row],[Department]],Departments[[Department]:[Code]],2,0)</f>
        <v>ADM</v>
      </c>
      <c r="H1851" t="str">
        <f>VLOOKUP(Expenses[[#This Row],[Location]],Locations[[Location]:[BU]],3,0)</f>
        <v>G. Cairo</v>
      </c>
      <c r="I1851" t="str">
        <f>VLOOKUP(Expenses[[#This Row],[Location]],Locations[[Location]:[BU]],2,0)</f>
        <v>Cairo</v>
      </c>
    </row>
    <row r="1852" spans="1:9" x14ac:dyDescent="0.25">
      <c r="A1852" s="10">
        <v>42583</v>
      </c>
      <c r="B1852" t="s">
        <v>1090</v>
      </c>
      <c r="C1852" t="s">
        <v>1073</v>
      </c>
      <c r="D1852" t="s">
        <v>1017</v>
      </c>
      <c r="E1852" s="17">
        <v>4143</v>
      </c>
      <c r="F1852" t="str">
        <f>VLOOKUP(Expenses[[#This Row],[Location]],Locations[[Location]:[BU]],5,0)</f>
        <v>Distribution</v>
      </c>
      <c r="G1852" t="str">
        <f>VLOOKUP(Expenses[[#This Row],[Department]],Departments[[Department]:[Code]],2,0)</f>
        <v>ACC</v>
      </c>
      <c r="H1852" t="str">
        <f>VLOOKUP(Expenses[[#This Row],[Location]],Locations[[Location]:[BU]],3,0)</f>
        <v>Delta</v>
      </c>
      <c r="I1852" t="str">
        <f>VLOOKUP(Expenses[[#This Row],[Location]],Locations[[Location]:[BU]],2,0)</f>
        <v>Sharkia</v>
      </c>
    </row>
    <row r="1853" spans="1:9" x14ac:dyDescent="0.25">
      <c r="A1853" s="10">
        <v>42583</v>
      </c>
      <c r="B1853" t="s">
        <v>1090</v>
      </c>
      <c r="C1853" t="s">
        <v>1073</v>
      </c>
      <c r="D1853" t="s">
        <v>1032</v>
      </c>
      <c r="E1853" s="17">
        <v>3084</v>
      </c>
      <c r="F1853" t="str">
        <f>VLOOKUP(Expenses[[#This Row],[Location]],Locations[[Location]:[BU]],5,0)</f>
        <v>Distribution</v>
      </c>
      <c r="G1853" t="str">
        <f>VLOOKUP(Expenses[[#This Row],[Department]],Departments[[Department]:[Code]],2,0)</f>
        <v>ADM</v>
      </c>
      <c r="H1853" t="str">
        <f>VLOOKUP(Expenses[[#This Row],[Location]],Locations[[Location]:[BU]],3,0)</f>
        <v>Delta</v>
      </c>
      <c r="I1853" t="str">
        <f>VLOOKUP(Expenses[[#This Row],[Location]],Locations[[Location]:[BU]],2,0)</f>
        <v>Sharkia</v>
      </c>
    </row>
    <row r="1854" spans="1:9" x14ac:dyDescent="0.25">
      <c r="A1854" s="10">
        <v>42583</v>
      </c>
      <c r="B1854" t="s">
        <v>1091</v>
      </c>
      <c r="C1854" t="s">
        <v>1083</v>
      </c>
      <c r="D1854" t="s">
        <v>1017</v>
      </c>
      <c r="E1854" s="17">
        <v>3802</v>
      </c>
      <c r="F1854" t="str">
        <f>VLOOKUP(Expenses[[#This Row],[Location]],Locations[[Location]:[BU]],5,0)</f>
        <v>Distribution</v>
      </c>
      <c r="G1854" t="str">
        <f>VLOOKUP(Expenses[[#This Row],[Department]],Departments[[Department]:[Code]],2,0)</f>
        <v>ACC</v>
      </c>
      <c r="H1854" t="str">
        <f>VLOOKUP(Expenses[[#This Row],[Location]],Locations[[Location]:[BU]],3,0)</f>
        <v>G. Cairo</v>
      </c>
      <c r="I1854" t="str">
        <f>VLOOKUP(Expenses[[#This Row],[Location]],Locations[[Location]:[BU]],2,0)</f>
        <v>Cairo</v>
      </c>
    </row>
    <row r="1855" spans="1:9" x14ac:dyDescent="0.25">
      <c r="A1855" s="10">
        <v>42583</v>
      </c>
      <c r="B1855" t="s">
        <v>1091</v>
      </c>
      <c r="C1855" t="s">
        <v>1083</v>
      </c>
      <c r="D1855" t="s">
        <v>1032</v>
      </c>
      <c r="E1855" s="17">
        <v>2556</v>
      </c>
      <c r="F1855" t="str">
        <f>VLOOKUP(Expenses[[#This Row],[Location]],Locations[[Location]:[BU]],5,0)</f>
        <v>Distribution</v>
      </c>
      <c r="G1855" t="str">
        <f>VLOOKUP(Expenses[[#This Row],[Department]],Departments[[Department]:[Code]],2,0)</f>
        <v>ADM</v>
      </c>
      <c r="H1855" t="str">
        <f>VLOOKUP(Expenses[[#This Row],[Location]],Locations[[Location]:[BU]],3,0)</f>
        <v>G. Cairo</v>
      </c>
      <c r="I1855" t="str">
        <f>VLOOKUP(Expenses[[#This Row],[Location]],Locations[[Location]:[BU]],2,0)</f>
        <v>Cairo</v>
      </c>
    </row>
    <row r="1856" spans="1:9" x14ac:dyDescent="0.25">
      <c r="A1856" s="10">
        <v>42583</v>
      </c>
      <c r="B1856" t="s">
        <v>1091</v>
      </c>
      <c r="C1856" t="s">
        <v>1077</v>
      </c>
      <c r="D1856" t="s">
        <v>1017</v>
      </c>
      <c r="E1856" s="17">
        <v>4439</v>
      </c>
      <c r="F1856" t="str">
        <f>VLOOKUP(Expenses[[#This Row],[Location]],Locations[[Location]:[BU]],5,0)</f>
        <v>Distribution</v>
      </c>
      <c r="G1856" t="str">
        <f>VLOOKUP(Expenses[[#This Row],[Department]],Departments[[Department]:[Code]],2,0)</f>
        <v>ACC</v>
      </c>
      <c r="H1856" t="str">
        <f>VLOOKUP(Expenses[[#This Row],[Location]],Locations[[Location]:[BU]],3,0)</f>
        <v>G. Cairo</v>
      </c>
      <c r="I1856" t="str">
        <f>VLOOKUP(Expenses[[#This Row],[Location]],Locations[[Location]:[BU]],2,0)</f>
        <v>Giza</v>
      </c>
    </row>
    <row r="1857" spans="1:9" x14ac:dyDescent="0.25">
      <c r="A1857" s="10">
        <v>42583</v>
      </c>
      <c r="B1857" t="s">
        <v>1091</v>
      </c>
      <c r="C1857" t="s">
        <v>1077</v>
      </c>
      <c r="D1857" t="s">
        <v>1032</v>
      </c>
      <c r="E1857" s="17">
        <v>3323</v>
      </c>
      <c r="F1857" t="str">
        <f>VLOOKUP(Expenses[[#This Row],[Location]],Locations[[Location]:[BU]],5,0)</f>
        <v>Distribution</v>
      </c>
      <c r="G1857" t="str">
        <f>VLOOKUP(Expenses[[#This Row],[Department]],Departments[[Department]:[Code]],2,0)</f>
        <v>ADM</v>
      </c>
      <c r="H1857" t="str">
        <f>VLOOKUP(Expenses[[#This Row],[Location]],Locations[[Location]:[BU]],3,0)</f>
        <v>G. Cairo</v>
      </c>
      <c r="I1857" t="str">
        <f>VLOOKUP(Expenses[[#This Row],[Location]],Locations[[Location]:[BU]],2,0)</f>
        <v>Giza</v>
      </c>
    </row>
    <row r="1858" spans="1:9" x14ac:dyDescent="0.25">
      <c r="A1858" s="10">
        <v>42583</v>
      </c>
      <c r="B1858" t="s">
        <v>1091</v>
      </c>
      <c r="C1858" t="s">
        <v>1069</v>
      </c>
      <c r="D1858" t="s">
        <v>1017</v>
      </c>
      <c r="E1858" s="17">
        <v>3742</v>
      </c>
      <c r="F1858" t="str">
        <f>VLOOKUP(Expenses[[#This Row],[Location]],Locations[[Location]:[BU]],5,0)</f>
        <v>Distribution</v>
      </c>
      <c r="G1858" t="str">
        <f>VLOOKUP(Expenses[[#This Row],[Department]],Departments[[Department]:[Code]],2,0)</f>
        <v>ACC</v>
      </c>
      <c r="H1858" t="str">
        <f>VLOOKUP(Expenses[[#This Row],[Location]],Locations[[Location]:[BU]],3,0)</f>
        <v>U. Egypt</v>
      </c>
      <c r="I1858" t="str">
        <f>VLOOKUP(Expenses[[#This Row],[Location]],Locations[[Location]:[BU]],2,0)</f>
        <v>Luxor</v>
      </c>
    </row>
    <row r="1859" spans="1:9" x14ac:dyDescent="0.25">
      <c r="A1859" s="10">
        <v>42583</v>
      </c>
      <c r="B1859" t="s">
        <v>1091</v>
      </c>
      <c r="C1859" t="s">
        <v>1069</v>
      </c>
      <c r="D1859" t="s">
        <v>1032</v>
      </c>
      <c r="E1859" s="17">
        <v>3978</v>
      </c>
      <c r="F1859" t="str">
        <f>VLOOKUP(Expenses[[#This Row],[Location]],Locations[[Location]:[BU]],5,0)</f>
        <v>Distribution</v>
      </c>
      <c r="G1859" t="str">
        <f>VLOOKUP(Expenses[[#This Row],[Department]],Departments[[Department]:[Code]],2,0)</f>
        <v>ADM</v>
      </c>
      <c r="H1859" t="str">
        <f>VLOOKUP(Expenses[[#This Row],[Location]],Locations[[Location]:[BU]],3,0)</f>
        <v>U. Egypt</v>
      </c>
      <c r="I1859" t="str">
        <f>VLOOKUP(Expenses[[#This Row],[Location]],Locations[[Location]:[BU]],2,0)</f>
        <v>Luxor</v>
      </c>
    </row>
    <row r="1860" spans="1:9" x14ac:dyDescent="0.25">
      <c r="A1860" s="10">
        <v>42583</v>
      </c>
      <c r="B1860" t="s">
        <v>1091</v>
      </c>
      <c r="C1860" t="s">
        <v>1054</v>
      </c>
      <c r="D1860" t="s">
        <v>1017</v>
      </c>
      <c r="E1860" s="17">
        <v>3447</v>
      </c>
      <c r="F1860" t="str">
        <f>VLOOKUP(Expenses[[#This Row],[Location]],Locations[[Location]:[BU]],5,0)</f>
        <v>Distribution</v>
      </c>
      <c r="G1860" t="str">
        <f>VLOOKUP(Expenses[[#This Row],[Department]],Departments[[Department]:[Code]],2,0)</f>
        <v>ACC</v>
      </c>
      <c r="H1860" t="str">
        <f>VLOOKUP(Expenses[[#This Row],[Location]],Locations[[Location]:[BU]],3,0)</f>
        <v>Delta</v>
      </c>
      <c r="I1860" t="str">
        <f>VLOOKUP(Expenses[[#This Row],[Location]],Locations[[Location]:[BU]],2,0)</f>
        <v>Dakahlia</v>
      </c>
    </row>
    <row r="1861" spans="1:9" x14ac:dyDescent="0.25">
      <c r="A1861" s="10">
        <v>42583</v>
      </c>
      <c r="B1861" t="s">
        <v>1091</v>
      </c>
      <c r="C1861" t="s">
        <v>1054</v>
      </c>
      <c r="D1861" t="s">
        <v>1032</v>
      </c>
      <c r="E1861" s="17">
        <v>3896</v>
      </c>
      <c r="F1861" t="str">
        <f>VLOOKUP(Expenses[[#This Row],[Location]],Locations[[Location]:[BU]],5,0)</f>
        <v>Distribution</v>
      </c>
      <c r="G1861" t="str">
        <f>VLOOKUP(Expenses[[#This Row],[Department]],Departments[[Department]:[Code]],2,0)</f>
        <v>ADM</v>
      </c>
      <c r="H1861" t="str">
        <f>VLOOKUP(Expenses[[#This Row],[Location]],Locations[[Location]:[BU]],3,0)</f>
        <v>Delta</v>
      </c>
      <c r="I1861" t="str">
        <f>VLOOKUP(Expenses[[#This Row],[Location]],Locations[[Location]:[BU]],2,0)</f>
        <v>Dakahlia</v>
      </c>
    </row>
    <row r="1862" spans="1:9" x14ac:dyDescent="0.25">
      <c r="A1862" s="10">
        <v>42583</v>
      </c>
      <c r="B1862" t="s">
        <v>1091</v>
      </c>
      <c r="C1862" t="s">
        <v>1062</v>
      </c>
      <c r="D1862" t="s">
        <v>1017</v>
      </c>
      <c r="E1862" s="17">
        <v>2815</v>
      </c>
      <c r="F1862" t="str">
        <f>VLOOKUP(Expenses[[#This Row],[Location]],Locations[[Location]:[BU]],5,0)</f>
        <v>Distribution</v>
      </c>
      <c r="G1862" t="str">
        <f>VLOOKUP(Expenses[[#This Row],[Department]],Departments[[Department]:[Code]],2,0)</f>
        <v>ACC</v>
      </c>
      <c r="H1862" t="str">
        <f>VLOOKUP(Expenses[[#This Row],[Location]],Locations[[Location]:[BU]],3,0)</f>
        <v>U. Egypt</v>
      </c>
      <c r="I1862" t="str">
        <f>VLOOKUP(Expenses[[#This Row],[Location]],Locations[[Location]:[BU]],2,0)</f>
        <v>Menia</v>
      </c>
    </row>
    <row r="1863" spans="1:9" x14ac:dyDescent="0.25">
      <c r="A1863" s="10">
        <v>42583</v>
      </c>
      <c r="B1863" t="s">
        <v>1091</v>
      </c>
      <c r="C1863" t="s">
        <v>1062</v>
      </c>
      <c r="D1863" t="s">
        <v>1032</v>
      </c>
      <c r="E1863" s="17">
        <v>3495</v>
      </c>
      <c r="F1863" t="str">
        <f>VLOOKUP(Expenses[[#This Row],[Location]],Locations[[Location]:[BU]],5,0)</f>
        <v>Distribution</v>
      </c>
      <c r="G1863" t="str">
        <f>VLOOKUP(Expenses[[#This Row],[Department]],Departments[[Department]:[Code]],2,0)</f>
        <v>ADM</v>
      </c>
      <c r="H1863" t="str">
        <f>VLOOKUP(Expenses[[#This Row],[Location]],Locations[[Location]:[BU]],3,0)</f>
        <v>U. Egypt</v>
      </c>
      <c r="I1863" t="str">
        <f>VLOOKUP(Expenses[[#This Row],[Location]],Locations[[Location]:[BU]],2,0)</f>
        <v>Menia</v>
      </c>
    </row>
    <row r="1864" spans="1:9" x14ac:dyDescent="0.25">
      <c r="A1864" s="10">
        <v>42583</v>
      </c>
      <c r="B1864" t="s">
        <v>1091</v>
      </c>
      <c r="C1864" t="s">
        <v>1059</v>
      </c>
      <c r="D1864" t="s">
        <v>1017</v>
      </c>
      <c r="E1864" s="17">
        <v>4246</v>
      </c>
      <c r="F1864" t="str">
        <f>VLOOKUP(Expenses[[#This Row],[Location]],Locations[[Location]:[BU]],5,0)</f>
        <v>Distribution</v>
      </c>
      <c r="G1864" t="str">
        <f>VLOOKUP(Expenses[[#This Row],[Department]],Departments[[Department]:[Code]],2,0)</f>
        <v>ACC</v>
      </c>
      <c r="H1864" t="str">
        <f>VLOOKUP(Expenses[[#This Row],[Location]],Locations[[Location]:[BU]],3,0)</f>
        <v>G. Cairo</v>
      </c>
      <c r="I1864" t="str">
        <f>VLOOKUP(Expenses[[#This Row],[Location]],Locations[[Location]:[BU]],2,0)</f>
        <v>Cairo</v>
      </c>
    </row>
    <row r="1865" spans="1:9" x14ac:dyDescent="0.25">
      <c r="A1865" s="10">
        <v>42583</v>
      </c>
      <c r="B1865" t="s">
        <v>1091</v>
      </c>
      <c r="C1865" t="s">
        <v>1059</v>
      </c>
      <c r="D1865" t="s">
        <v>1032</v>
      </c>
      <c r="E1865" s="17">
        <v>2638</v>
      </c>
      <c r="F1865" t="str">
        <f>VLOOKUP(Expenses[[#This Row],[Location]],Locations[[Location]:[BU]],5,0)</f>
        <v>Distribution</v>
      </c>
      <c r="G1865" t="str">
        <f>VLOOKUP(Expenses[[#This Row],[Department]],Departments[[Department]:[Code]],2,0)</f>
        <v>ADM</v>
      </c>
      <c r="H1865" t="str">
        <f>VLOOKUP(Expenses[[#This Row],[Location]],Locations[[Location]:[BU]],3,0)</f>
        <v>G. Cairo</v>
      </c>
      <c r="I1865" t="str">
        <f>VLOOKUP(Expenses[[#This Row],[Location]],Locations[[Location]:[BU]],2,0)</f>
        <v>Cairo</v>
      </c>
    </row>
    <row r="1866" spans="1:9" x14ac:dyDescent="0.25">
      <c r="A1866" s="10">
        <v>42583</v>
      </c>
      <c r="B1866" t="s">
        <v>1091</v>
      </c>
      <c r="C1866" t="s">
        <v>1073</v>
      </c>
      <c r="D1866" t="s">
        <v>1017</v>
      </c>
      <c r="E1866" s="17">
        <v>4369</v>
      </c>
      <c r="F1866" t="str">
        <f>VLOOKUP(Expenses[[#This Row],[Location]],Locations[[Location]:[BU]],5,0)</f>
        <v>Distribution</v>
      </c>
      <c r="G1866" t="str">
        <f>VLOOKUP(Expenses[[#This Row],[Department]],Departments[[Department]:[Code]],2,0)</f>
        <v>ACC</v>
      </c>
      <c r="H1866" t="str">
        <f>VLOOKUP(Expenses[[#This Row],[Location]],Locations[[Location]:[BU]],3,0)</f>
        <v>Delta</v>
      </c>
      <c r="I1866" t="str">
        <f>VLOOKUP(Expenses[[#This Row],[Location]],Locations[[Location]:[BU]],2,0)</f>
        <v>Sharkia</v>
      </c>
    </row>
    <row r="1867" spans="1:9" x14ac:dyDescent="0.25">
      <c r="A1867" s="10">
        <v>42583</v>
      </c>
      <c r="B1867" t="s">
        <v>1091</v>
      </c>
      <c r="C1867" t="s">
        <v>1073</v>
      </c>
      <c r="D1867" t="s">
        <v>1032</v>
      </c>
      <c r="E1867" s="17">
        <v>2680</v>
      </c>
      <c r="F1867" t="str">
        <f>VLOOKUP(Expenses[[#This Row],[Location]],Locations[[Location]:[BU]],5,0)</f>
        <v>Distribution</v>
      </c>
      <c r="G1867" t="str">
        <f>VLOOKUP(Expenses[[#This Row],[Department]],Departments[[Department]:[Code]],2,0)</f>
        <v>ADM</v>
      </c>
      <c r="H1867" t="str">
        <f>VLOOKUP(Expenses[[#This Row],[Location]],Locations[[Location]:[BU]],3,0)</f>
        <v>Delta</v>
      </c>
      <c r="I1867" t="str">
        <f>VLOOKUP(Expenses[[#This Row],[Location]],Locations[[Location]:[BU]],2,0)</f>
        <v>Sharkia</v>
      </c>
    </row>
    <row r="1868" spans="1:9" x14ac:dyDescent="0.25">
      <c r="A1868" s="10">
        <v>42583</v>
      </c>
      <c r="B1868" t="s">
        <v>1087</v>
      </c>
      <c r="C1868" t="s">
        <v>1083</v>
      </c>
      <c r="D1868" t="s">
        <v>1017</v>
      </c>
      <c r="E1868" s="17">
        <v>4456</v>
      </c>
      <c r="F1868" t="str">
        <f>VLOOKUP(Expenses[[#This Row],[Location]],Locations[[Location]:[BU]],5,0)</f>
        <v>Distribution</v>
      </c>
      <c r="G1868" t="str">
        <f>VLOOKUP(Expenses[[#This Row],[Department]],Departments[[Department]:[Code]],2,0)</f>
        <v>ACC</v>
      </c>
      <c r="H1868" t="str">
        <f>VLOOKUP(Expenses[[#This Row],[Location]],Locations[[Location]:[BU]],3,0)</f>
        <v>G. Cairo</v>
      </c>
      <c r="I1868" t="str">
        <f>VLOOKUP(Expenses[[#This Row],[Location]],Locations[[Location]:[BU]],2,0)</f>
        <v>Cairo</v>
      </c>
    </row>
    <row r="1869" spans="1:9" x14ac:dyDescent="0.25">
      <c r="A1869" s="10">
        <v>42583</v>
      </c>
      <c r="B1869" t="s">
        <v>1087</v>
      </c>
      <c r="C1869" t="s">
        <v>1083</v>
      </c>
      <c r="D1869" t="s">
        <v>1032</v>
      </c>
      <c r="E1869" s="17">
        <v>2659</v>
      </c>
      <c r="F1869" t="str">
        <f>VLOOKUP(Expenses[[#This Row],[Location]],Locations[[Location]:[BU]],5,0)</f>
        <v>Distribution</v>
      </c>
      <c r="G1869" t="str">
        <f>VLOOKUP(Expenses[[#This Row],[Department]],Departments[[Department]:[Code]],2,0)</f>
        <v>ADM</v>
      </c>
      <c r="H1869" t="str">
        <f>VLOOKUP(Expenses[[#This Row],[Location]],Locations[[Location]:[BU]],3,0)</f>
        <v>G. Cairo</v>
      </c>
      <c r="I1869" t="str">
        <f>VLOOKUP(Expenses[[#This Row],[Location]],Locations[[Location]:[BU]],2,0)</f>
        <v>Cairo</v>
      </c>
    </row>
    <row r="1870" spans="1:9" x14ac:dyDescent="0.25">
      <c r="A1870" s="10">
        <v>42583</v>
      </c>
      <c r="B1870" t="s">
        <v>1087</v>
      </c>
      <c r="C1870" t="s">
        <v>1077</v>
      </c>
      <c r="D1870" t="s">
        <v>1017</v>
      </c>
      <c r="E1870" s="17">
        <v>3415</v>
      </c>
      <c r="F1870" t="str">
        <f>VLOOKUP(Expenses[[#This Row],[Location]],Locations[[Location]:[BU]],5,0)</f>
        <v>Distribution</v>
      </c>
      <c r="G1870" t="str">
        <f>VLOOKUP(Expenses[[#This Row],[Department]],Departments[[Department]:[Code]],2,0)</f>
        <v>ACC</v>
      </c>
      <c r="H1870" t="str">
        <f>VLOOKUP(Expenses[[#This Row],[Location]],Locations[[Location]:[BU]],3,0)</f>
        <v>G. Cairo</v>
      </c>
      <c r="I1870" t="str">
        <f>VLOOKUP(Expenses[[#This Row],[Location]],Locations[[Location]:[BU]],2,0)</f>
        <v>Giza</v>
      </c>
    </row>
    <row r="1871" spans="1:9" x14ac:dyDescent="0.25">
      <c r="A1871" s="10">
        <v>42583</v>
      </c>
      <c r="B1871" t="s">
        <v>1087</v>
      </c>
      <c r="C1871" t="s">
        <v>1077</v>
      </c>
      <c r="D1871" t="s">
        <v>1032</v>
      </c>
      <c r="E1871" s="17">
        <v>3747</v>
      </c>
      <c r="F1871" t="str">
        <f>VLOOKUP(Expenses[[#This Row],[Location]],Locations[[Location]:[BU]],5,0)</f>
        <v>Distribution</v>
      </c>
      <c r="G1871" t="str">
        <f>VLOOKUP(Expenses[[#This Row],[Department]],Departments[[Department]:[Code]],2,0)</f>
        <v>ADM</v>
      </c>
      <c r="H1871" t="str">
        <f>VLOOKUP(Expenses[[#This Row],[Location]],Locations[[Location]:[BU]],3,0)</f>
        <v>G. Cairo</v>
      </c>
      <c r="I1871" t="str">
        <f>VLOOKUP(Expenses[[#This Row],[Location]],Locations[[Location]:[BU]],2,0)</f>
        <v>Giza</v>
      </c>
    </row>
    <row r="1872" spans="1:9" x14ac:dyDescent="0.25">
      <c r="A1872" s="10">
        <v>42583</v>
      </c>
      <c r="B1872" t="s">
        <v>1087</v>
      </c>
      <c r="C1872" t="s">
        <v>1069</v>
      </c>
      <c r="D1872" t="s">
        <v>1017</v>
      </c>
      <c r="E1872" s="17">
        <v>2797</v>
      </c>
      <c r="F1872" t="str">
        <f>VLOOKUP(Expenses[[#This Row],[Location]],Locations[[Location]:[BU]],5,0)</f>
        <v>Distribution</v>
      </c>
      <c r="G1872" t="str">
        <f>VLOOKUP(Expenses[[#This Row],[Department]],Departments[[Department]:[Code]],2,0)</f>
        <v>ACC</v>
      </c>
      <c r="H1872" t="str">
        <f>VLOOKUP(Expenses[[#This Row],[Location]],Locations[[Location]:[BU]],3,0)</f>
        <v>U. Egypt</v>
      </c>
      <c r="I1872" t="str">
        <f>VLOOKUP(Expenses[[#This Row],[Location]],Locations[[Location]:[BU]],2,0)</f>
        <v>Luxor</v>
      </c>
    </row>
    <row r="1873" spans="1:9" x14ac:dyDescent="0.25">
      <c r="A1873" s="10">
        <v>42583</v>
      </c>
      <c r="B1873" t="s">
        <v>1087</v>
      </c>
      <c r="C1873" t="s">
        <v>1069</v>
      </c>
      <c r="D1873" t="s">
        <v>1032</v>
      </c>
      <c r="E1873" s="17">
        <v>3028</v>
      </c>
      <c r="F1873" t="str">
        <f>VLOOKUP(Expenses[[#This Row],[Location]],Locations[[Location]:[BU]],5,0)</f>
        <v>Distribution</v>
      </c>
      <c r="G1873" t="str">
        <f>VLOOKUP(Expenses[[#This Row],[Department]],Departments[[Department]:[Code]],2,0)</f>
        <v>ADM</v>
      </c>
      <c r="H1873" t="str">
        <f>VLOOKUP(Expenses[[#This Row],[Location]],Locations[[Location]:[BU]],3,0)</f>
        <v>U. Egypt</v>
      </c>
      <c r="I1873" t="str">
        <f>VLOOKUP(Expenses[[#This Row],[Location]],Locations[[Location]:[BU]],2,0)</f>
        <v>Luxor</v>
      </c>
    </row>
    <row r="1874" spans="1:9" x14ac:dyDescent="0.25">
      <c r="A1874" s="10">
        <v>42583</v>
      </c>
      <c r="B1874" t="s">
        <v>1087</v>
      </c>
      <c r="C1874" t="s">
        <v>1054</v>
      </c>
      <c r="D1874" t="s">
        <v>1017</v>
      </c>
      <c r="E1874" s="17">
        <v>2894</v>
      </c>
      <c r="F1874" t="str">
        <f>VLOOKUP(Expenses[[#This Row],[Location]],Locations[[Location]:[BU]],5,0)</f>
        <v>Distribution</v>
      </c>
      <c r="G1874" t="str">
        <f>VLOOKUP(Expenses[[#This Row],[Department]],Departments[[Department]:[Code]],2,0)</f>
        <v>ACC</v>
      </c>
      <c r="H1874" t="str">
        <f>VLOOKUP(Expenses[[#This Row],[Location]],Locations[[Location]:[BU]],3,0)</f>
        <v>Delta</v>
      </c>
      <c r="I1874" t="str">
        <f>VLOOKUP(Expenses[[#This Row],[Location]],Locations[[Location]:[BU]],2,0)</f>
        <v>Dakahlia</v>
      </c>
    </row>
    <row r="1875" spans="1:9" x14ac:dyDescent="0.25">
      <c r="A1875" s="10">
        <v>42583</v>
      </c>
      <c r="B1875" t="s">
        <v>1087</v>
      </c>
      <c r="C1875" t="s">
        <v>1054</v>
      </c>
      <c r="D1875" t="s">
        <v>1032</v>
      </c>
      <c r="E1875" s="17">
        <v>4185</v>
      </c>
      <c r="F1875" t="str">
        <f>VLOOKUP(Expenses[[#This Row],[Location]],Locations[[Location]:[BU]],5,0)</f>
        <v>Distribution</v>
      </c>
      <c r="G1875" t="str">
        <f>VLOOKUP(Expenses[[#This Row],[Department]],Departments[[Department]:[Code]],2,0)</f>
        <v>ADM</v>
      </c>
      <c r="H1875" t="str">
        <f>VLOOKUP(Expenses[[#This Row],[Location]],Locations[[Location]:[BU]],3,0)</f>
        <v>Delta</v>
      </c>
      <c r="I1875" t="str">
        <f>VLOOKUP(Expenses[[#This Row],[Location]],Locations[[Location]:[BU]],2,0)</f>
        <v>Dakahlia</v>
      </c>
    </row>
    <row r="1876" spans="1:9" x14ac:dyDescent="0.25">
      <c r="A1876" s="10">
        <v>42583</v>
      </c>
      <c r="B1876" t="s">
        <v>1087</v>
      </c>
      <c r="C1876" t="s">
        <v>1062</v>
      </c>
      <c r="D1876" t="s">
        <v>1017</v>
      </c>
      <c r="E1876" s="17">
        <v>2507</v>
      </c>
      <c r="F1876" t="str">
        <f>VLOOKUP(Expenses[[#This Row],[Location]],Locations[[Location]:[BU]],5,0)</f>
        <v>Distribution</v>
      </c>
      <c r="G1876" t="str">
        <f>VLOOKUP(Expenses[[#This Row],[Department]],Departments[[Department]:[Code]],2,0)</f>
        <v>ACC</v>
      </c>
      <c r="H1876" t="str">
        <f>VLOOKUP(Expenses[[#This Row],[Location]],Locations[[Location]:[BU]],3,0)</f>
        <v>U. Egypt</v>
      </c>
      <c r="I1876" t="str">
        <f>VLOOKUP(Expenses[[#This Row],[Location]],Locations[[Location]:[BU]],2,0)</f>
        <v>Menia</v>
      </c>
    </row>
    <row r="1877" spans="1:9" x14ac:dyDescent="0.25">
      <c r="A1877" s="10">
        <v>42583</v>
      </c>
      <c r="B1877" t="s">
        <v>1087</v>
      </c>
      <c r="C1877" t="s">
        <v>1062</v>
      </c>
      <c r="D1877" t="s">
        <v>1032</v>
      </c>
      <c r="E1877" s="17">
        <v>4088</v>
      </c>
      <c r="F1877" t="str">
        <f>VLOOKUP(Expenses[[#This Row],[Location]],Locations[[Location]:[BU]],5,0)</f>
        <v>Distribution</v>
      </c>
      <c r="G1877" t="str">
        <f>VLOOKUP(Expenses[[#This Row],[Department]],Departments[[Department]:[Code]],2,0)</f>
        <v>ADM</v>
      </c>
      <c r="H1877" t="str">
        <f>VLOOKUP(Expenses[[#This Row],[Location]],Locations[[Location]:[BU]],3,0)</f>
        <v>U. Egypt</v>
      </c>
      <c r="I1877" t="str">
        <f>VLOOKUP(Expenses[[#This Row],[Location]],Locations[[Location]:[BU]],2,0)</f>
        <v>Menia</v>
      </c>
    </row>
    <row r="1878" spans="1:9" x14ac:dyDescent="0.25">
      <c r="A1878" s="10">
        <v>42583</v>
      </c>
      <c r="B1878" t="s">
        <v>1087</v>
      </c>
      <c r="C1878" t="s">
        <v>1059</v>
      </c>
      <c r="D1878" t="s">
        <v>1017</v>
      </c>
      <c r="E1878" s="17">
        <v>3656</v>
      </c>
      <c r="F1878" t="str">
        <f>VLOOKUP(Expenses[[#This Row],[Location]],Locations[[Location]:[BU]],5,0)</f>
        <v>Distribution</v>
      </c>
      <c r="G1878" t="str">
        <f>VLOOKUP(Expenses[[#This Row],[Department]],Departments[[Department]:[Code]],2,0)</f>
        <v>ACC</v>
      </c>
      <c r="H1878" t="str">
        <f>VLOOKUP(Expenses[[#This Row],[Location]],Locations[[Location]:[BU]],3,0)</f>
        <v>G. Cairo</v>
      </c>
      <c r="I1878" t="str">
        <f>VLOOKUP(Expenses[[#This Row],[Location]],Locations[[Location]:[BU]],2,0)</f>
        <v>Cairo</v>
      </c>
    </row>
    <row r="1879" spans="1:9" x14ac:dyDescent="0.25">
      <c r="A1879" s="10">
        <v>42583</v>
      </c>
      <c r="B1879" t="s">
        <v>1087</v>
      </c>
      <c r="C1879" t="s">
        <v>1059</v>
      </c>
      <c r="D1879" t="s">
        <v>1032</v>
      </c>
      <c r="E1879" s="17">
        <v>4480</v>
      </c>
      <c r="F1879" t="str">
        <f>VLOOKUP(Expenses[[#This Row],[Location]],Locations[[Location]:[BU]],5,0)</f>
        <v>Distribution</v>
      </c>
      <c r="G1879" t="str">
        <f>VLOOKUP(Expenses[[#This Row],[Department]],Departments[[Department]:[Code]],2,0)</f>
        <v>ADM</v>
      </c>
      <c r="H1879" t="str">
        <f>VLOOKUP(Expenses[[#This Row],[Location]],Locations[[Location]:[BU]],3,0)</f>
        <v>G. Cairo</v>
      </c>
      <c r="I1879" t="str">
        <f>VLOOKUP(Expenses[[#This Row],[Location]],Locations[[Location]:[BU]],2,0)</f>
        <v>Cairo</v>
      </c>
    </row>
    <row r="1880" spans="1:9" x14ac:dyDescent="0.25">
      <c r="A1880" s="10">
        <v>42583</v>
      </c>
      <c r="B1880" t="s">
        <v>1087</v>
      </c>
      <c r="C1880" t="s">
        <v>1073</v>
      </c>
      <c r="D1880" t="s">
        <v>1017</v>
      </c>
      <c r="E1880" s="17">
        <v>4284</v>
      </c>
      <c r="F1880" t="str">
        <f>VLOOKUP(Expenses[[#This Row],[Location]],Locations[[Location]:[BU]],5,0)</f>
        <v>Distribution</v>
      </c>
      <c r="G1880" t="str">
        <f>VLOOKUP(Expenses[[#This Row],[Department]],Departments[[Department]:[Code]],2,0)</f>
        <v>ACC</v>
      </c>
      <c r="H1880" t="str">
        <f>VLOOKUP(Expenses[[#This Row],[Location]],Locations[[Location]:[BU]],3,0)</f>
        <v>Delta</v>
      </c>
      <c r="I1880" t="str">
        <f>VLOOKUP(Expenses[[#This Row],[Location]],Locations[[Location]:[BU]],2,0)</f>
        <v>Sharkia</v>
      </c>
    </row>
    <row r="1881" spans="1:9" x14ac:dyDescent="0.25">
      <c r="A1881" s="10">
        <v>42583</v>
      </c>
      <c r="B1881" t="s">
        <v>1087</v>
      </c>
      <c r="C1881" t="s">
        <v>1073</v>
      </c>
      <c r="D1881" t="s">
        <v>1032</v>
      </c>
      <c r="E1881" s="17">
        <v>2606</v>
      </c>
      <c r="F1881" t="str">
        <f>VLOOKUP(Expenses[[#This Row],[Location]],Locations[[Location]:[BU]],5,0)</f>
        <v>Distribution</v>
      </c>
      <c r="G1881" t="str">
        <f>VLOOKUP(Expenses[[#This Row],[Department]],Departments[[Department]:[Code]],2,0)</f>
        <v>ADM</v>
      </c>
      <c r="H1881" t="str">
        <f>VLOOKUP(Expenses[[#This Row],[Location]],Locations[[Location]:[BU]],3,0)</f>
        <v>Delta</v>
      </c>
      <c r="I1881" t="str">
        <f>VLOOKUP(Expenses[[#This Row],[Location]],Locations[[Location]:[BU]],2,0)</f>
        <v>Sharkia</v>
      </c>
    </row>
    <row r="1882" spans="1:9" x14ac:dyDescent="0.25">
      <c r="A1882" s="10">
        <v>42614</v>
      </c>
      <c r="B1882" t="s">
        <v>1086</v>
      </c>
      <c r="C1882" t="s">
        <v>1014</v>
      </c>
      <c r="D1882" t="s">
        <v>1013</v>
      </c>
      <c r="E1882" s="17">
        <v>42154</v>
      </c>
      <c r="F1882" t="str">
        <f>VLOOKUP(Expenses[[#This Row],[Location]],Locations[[Location]:[BU]],5,0)</f>
        <v>HQ</v>
      </c>
      <c r="G1882" t="str">
        <f>VLOOKUP(Expenses[[#This Row],[Department]],Departments[[Department]:[Code]],2,0)</f>
        <v>FIN</v>
      </c>
      <c r="H1882" t="str">
        <f>VLOOKUP(Expenses[[#This Row],[Location]],Locations[[Location]:[BU]],3,0)</f>
        <v>G. Cairo</v>
      </c>
      <c r="I1882" t="str">
        <f>VLOOKUP(Expenses[[#This Row],[Location]],Locations[[Location]:[BU]],2,0)</f>
        <v>Cairo</v>
      </c>
    </row>
    <row r="1883" spans="1:9" x14ac:dyDescent="0.25">
      <c r="A1883" s="10">
        <v>42614</v>
      </c>
      <c r="B1883" t="s">
        <v>1086</v>
      </c>
      <c r="C1883" t="s">
        <v>1083</v>
      </c>
      <c r="D1883" t="s">
        <v>1025</v>
      </c>
      <c r="E1883" s="17">
        <v>14606</v>
      </c>
      <c r="F1883" t="str">
        <f>VLOOKUP(Expenses[[#This Row],[Location]],Locations[[Location]:[BU]],5,0)</f>
        <v>Distribution</v>
      </c>
      <c r="G1883" t="str">
        <f>VLOOKUP(Expenses[[#This Row],[Department]],Departments[[Department]:[Code]],2,0)</f>
        <v>SLS</v>
      </c>
      <c r="H1883" t="str">
        <f>VLOOKUP(Expenses[[#This Row],[Location]],Locations[[Location]:[BU]],3,0)</f>
        <v>G. Cairo</v>
      </c>
      <c r="I1883" t="str">
        <f>VLOOKUP(Expenses[[#This Row],[Location]],Locations[[Location]:[BU]],2,0)</f>
        <v>Cairo</v>
      </c>
    </row>
    <row r="1884" spans="1:9" x14ac:dyDescent="0.25">
      <c r="A1884" s="10">
        <v>42614</v>
      </c>
      <c r="B1884" t="s">
        <v>1086</v>
      </c>
      <c r="C1884" t="s">
        <v>1077</v>
      </c>
      <c r="D1884" t="s">
        <v>1025</v>
      </c>
      <c r="E1884" s="17">
        <v>11287</v>
      </c>
      <c r="F1884" t="str">
        <f>VLOOKUP(Expenses[[#This Row],[Location]],Locations[[Location]:[BU]],5,0)</f>
        <v>Distribution</v>
      </c>
      <c r="G1884" t="str">
        <f>VLOOKUP(Expenses[[#This Row],[Department]],Departments[[Department]:[Code]],2,0)</f>
        <v>SLS</v>
      </c>
      <c r="H1884" t="str">
        <f>VLOOKUP(Expenses[[#This Row],[Location]],Locations[[Location]:[BU]],3,0)</f>
        <v>G. Cairo</v>
      </c>
      <c r="I1884" t="str">
        <f>VLOOKUP(Expenses[[#This Row],[Location]],Locations[[Location]:[BU]],2,0)</f>
        <v>Giza</v>
      </c>
    </row>
    <row r="1885" spans="1:9" x14ac:dyDescent="0.25">
      <c r="A1885" s="10">
        <v>42614</v>
      </c>
      <c r="B1885" t="s">
        <v>1086</v>
      </c>
      <c r="C1885" t="s">
        <v>1069</v>
      </c>
      <c r="D1885" t="s">
        <v>1025</v>
      </c>
      <c r="E1885" s="17">
        <v>13108</v>
      </c>
      <c r="F1885" t="str">
        <f>VLOOKUP(Expenses[[#This Row],[Location]],Locations[[Location]:[BU]],5,0)</f>
        <v>Distribution</v>
      </c>
      <c r="G1885" t="str">
        <f>VLOOKUP(Expenses[[#This Row],[Department]],Departments[[Department]:[Code]],2,0)</f>
        <v>SLS</v>
      </c>
      <c r="H1885" t="str">
        <f>VLOOKUP(Expenses[[#This Row],[Location]],Locations[[Location]:[BU]],3,0)</f>
        <v>U. Egypt</v>
      </c>
      <c r="I1885" t="str">
        <f>VLOOKUP(Expenses[[#This Row],[Location]],Locations[[Location]:[BU]],2,0)</f>
        <v>Luxor</v>
      </c>
    </row>
    <row r="1886" spans="1:9" x14ac:dyDescent="0.25">
      <c r="A1886" s="10">
        <v>42614</v>
      </c>
      <c r="B1886" t="s">
        <v>1086</v>
      </c>
      <c r="C1886" t="s">
        <v>1054</v>
      </c>
      <c r="D1886" t="s">
        <v>1025</v>
      </c>
      <c r="E1886" s="17">
        <v>12113</v>
      </c>
      <c r="F1886" t="str">
        <f>VLOOKUP(Expenses[[#This Row],[Location]],Locations[[Location]:[BU]],5,0)</f>
        <v>Distribution</v>
      </c>
      <c r="G1886" t="str">
        <f>VLOOKUP(Expenses[[#This Row],[Department]],Departments[[Department]:[Code]],2,0)</f>
        <v>SLS</v>
      </c>
      <c r="H1886" t="str">
        <f>VLOOKUP(Expenses[[#This Row],[Location]],Locations[[Location]:[BU]],3,0)</f>
        <v>Delta</v>
      </c>
      <c r="I1886" t="str">
        <f>VLOOKUP(Expenses[[#This Row],[Location]],Locations[[Location]:[BU]],2,0)</f>
        <v>Dakahlia</v>
      </c>
    </row>
    <row r="1887" spans="1:9" x14ac:dyDescent="0.25">
      <c r="A1887" s="10">
        <v>42614</v>
      </c>
      <c r="B1887" t="s">
        <v>1086</v>
      </c>
      <c r="C1887" t="s">
        <v>1062</v>
      </c>
      <c r="D1887" t="s">
        <v>1025</v>
      </c>
      <c r="E1887" s="17">
        <v>8715</v>
      </c>
      <c r="F1887" t="str">
        <f>VLOOKUP(Expenses[[#This Row],[Location]],Locations[[Location]:[BU]],5,0)</f>
        <v>Distribution</v>
      </c>
      <c r="G1887" t="str">
        <f>VLOOKUP(Expenses[[#This Row],[Department]],Departments[[Department]:[Code]],2,0)</f>
        <v>SLS</v>
      </c>
      <c r="H1887" t="str">
        <f>VLOOKUP(Expenses[[#This Row],[Location]],Locations[[Location]:[BU]],3,0)</f>
        <v>U. Egypt</v>
      </c>
      <c r="I1887" t="str">
        <f>VLOOKUP(Expenses[[#This Row],[Location]],Locations[[Location]:[BU]],2,0)</f>
        <v>Menia</v>
      </c>
    </row>
    <row r="1888" spans="1:9" x14ac:dyDescent="0.25">
      <c r="A1888" s="10">
        <v>42614</v>
      </c>
      <c r="B1888" t="s">
        <v>1086</v>
      </c>
      <c r="C1888" t="s">
        <v>1059</v>
      </c>
      <c r="D1888" t="s">
        <v>1025</v>
      </c>
      <c r="E1888" s="17">
        <v>11783</v>
      </c>
      <c r="F1888" t="str">
        <f>VLOOKUP(Expenses[[#This Row],[Location]],Locations[[Location]:[BU]],5,0)</f>
        <v>Distribution</v>
      </c>
      <c r="G1888" t="str">
        <f>VLOOKUP(Expenses[[#This Row],[Department]],Departments[[Department]:[Code]],2,0)</f>
        <v>SLS</v>
      </c>
      <c r="H1888" t="str">
        <f>VLOOKUP(Expenses[[#This Row],[Location]],Locations[[Location]:[BU]],3,0)</f>
        <v>G. Cairo</v>
      </c>
      <c r="I1888" t="str">
        <f>VLOOKUP(Expenses[[#This Row],[Location]],Locations[[Location]:[BU]],2,0)</f>
        <v>Cairo</v>
      </c>
    </row>
    <row r="1889" spans="1:9" x14ac:dyDescent="0.25">
      <c r="A1889" s="10">
        <v>42614</v>
      </c>
      <c r="B1889" t="s">
        <v>1086</v>
      </c>
      <c r="C1889" t="s">
        <v>1073</v>
      </c>
      <c r="D1889" t="s">
        <v>1025</v>
      </c>
      <c r="E1889" s="17">
        <v>12435</v>
      </c>
      <c r="F1889" t="str">
        <f>VLOOKUP(Expenses[[#This Row],[Location]],Locations[[Location]:[BU]],5,0)</f>
        <v>Distribution</v>
      </c>
      <c r="G1889" t="str">
        <f>VLOOKUP(Expenses[[#This Row],[Department]],Departments[[Department]:[Code]],2,0)</f>
        <v>SLS</v>
      </c>
      <c r="H1889" t="str">
        <f>VLOOKUP(Expenses[[#This Row],[Location]],Locations[[Location]:[BU]],3,0)</f>
        <v>Delta</v>
      </c>
      <c r="I1889" t="str">
        <f>VLOOKUP(Expenses[[#This Row],[Location]],Locations[[Location]:[BU]],2,0)</f>
        <v>Sharkia</v>
      </c>
    </row>
    <row r="1890" spans="1:9" x14ac:dyDescent="0.25">
      <c r="A1890" s="10">
        <v>42614</v>
      </c>
      <c r="B1890" t="s">
        <v>1086</v>
      </c>
      <c r="C1890" t="s">
        <v>1081</v>
      </c>
      <c r="D1890" t="s">
        <v>1020</v>
      </c>
      <c r="E1890" s="17">
        <v>7294</v>
      </c>
      <c r="F1890" t="str">
        <f>VLOOKUP(Expenses[[#This Row],[Location]],Locations[[Location]:[BU]],5,0)</f>
        <v>Retail 01</v>
      </c>
      <c r="G1890" t="str">
        <f>VLOOKUP(Expenses[[#This Row],[Department]],Departments[[Department]:[Code]],2,0)</f>
        <v>RTL</v>
      </c>
      <c r="H1890" t="str">
        <f>VLOOKUP(Expenses[[#This Row],[Location]],Locations[[Location]:[BU]],3,0)</f>
        <v>G. Cairo</v>
      </c>
      <c r="I1890" t="str">
        <f>VLOOKUP(Expenses[[#This Row],[Location]],Locations[[Location]:[BU]],2,0)</f>
        <v>Giza</v>
      </c>
    </row>
    <row r="1891" spans="1:9" x14ac:dyDescent="0.25">
      <c r="A1891" s="10">
        <v>42614</v>
      </c>
      <c r="B1891" t="s">
        <v>1086</v>
      </c>
      <c r="C1891" t="s">
        <v>1079</v>
      </c>
      <c r="D1891" t="s">
        <v>1020</v>
      </c>
      <c r="E1891" s="17">
        <v>7675</v>
      </c>
      <c r="F1891" t="str">
        <f>VLOOKUP(Expenses[[#This Row],[Location]],Locations[[Location]:[BU]],5,0)</f>
        <v>Retail 01</v>
      </c>
      <c r="G1891" t="str">
        <f>VLOOKUP(Expenses[[#This Row],[Department]],Departments[[Department]:[Code]],2,0)</f>
        <v>RTL</v>
      </c>
      <c r="H1891" t="str">
        <f>VLOOKUP(Expenses[[#This Row],[Location]],Locations[[Location]:[BU]],3,0)</f>
        <v>G. Cairo</v>
      </c>
      <c r="I1891" t="str">
        <f>VLOOKUP(Expenses[[#This Row],[Location]],Locations[[Location]:[BU]],2,0)</f>
        <v>Giza</v>
      </c>
    </row>
    <row r="1892" spans="1:9" x14ac:dyDescent="0.25">
      <c r="A1892" s="10">
        <v>42614</v>
      </c>
      <c r="B1892" t="s">
        <v>1086</v>
      </c>
      <c r="C1892" t="s">
        <v>1050</v>
      </c>
      <c r="D1892" t="s">
        <v>1020</v>
      </c>
      <c r="E1892" s="17">
        <v>8086</v>
      </c>
      <c r="F1892" t="str">
        <f>VLOOKUP(Expenses[[#This Row],[Location]],Locations[[Location]:[BU]],5,0)</f>
        <v>Retail 01</v>
      </c>
      <c r="G1892" t="str">
        <f>VLOOKUP(Expenses[[#This Row],[Department]],Departments[[Department]:[Code]],2,0)</f>
        <v>RTL</v>
      </c>
      <c r="H1892" t="str">
        <f>VLOOKUP(Expenses[[#This Row],[Location]],Locations[[Location]:[BU]],3,0)</f>
        <v>Alex</v>
      </c>
      <c r="I1892" t="str">
        <f>VLOOKUP(Expenses[[#This Row],[Location]],Locations[[Location]:[BU]],2,0)</f>
        <v>Alex</v>
      </c>
    </row>
    <row r="1893" spans="1:9" x14ac:dyDescent="0.25">
      <c r="A1893" s="10">
        <v>42614</v>
      </c>
      <c r="B1893" t="s">
        <v>1086</v>
      </c>
      <c r="C1893" t="s">
        <v>1053</v>
      </c>
      <c r="D1893" t="s">
        <v>1020</v>
      </c>
      <c r="E1893" s="17">
        <v>6152</v>
      </c>
      <c r="F1893" t="str">
        <f>VLOOKUP(Expenses[[#This Row],[Location]],Locations[[Location]:[BU]],5,0)</f>
        <v>Retail 01</v>
      </c>
      <c r="G1893" t="str">
        <f>VLOOKUP(Expenses[[#This Row],[Department]],Departments[[Department]:[Code]],2,0)</f>
        <v>RTL</v>
      </c>
      <c r="H1893" t="str">
        <f>VLOOKUP(Expenses[[#This Row],[Location]],Locations[[Location]:[BU]],3,0)</f>
        <v>G. Cairo</v>
      </c>
      <c r="I1893" t="str">
        <f>VLOOKUP(Expenses[[#This Row],[Location]],Locations[[Location]:[BU]],2,0)</f>
        <v>Giza</v>
      </c>
    </row>
    <row r="1894" spans="1:9" x14ac:dyDescent="0.25">
      <c r="A1894" s="10">
        <v>42614</v>
      </c>
      <c r="B1894" t="s">
        <v>1086</v>
      </c>
      <c r="C1894" t="s">
        <v>1046</v>
      </c>
      <c r="D1894" t="s">
        <v>1020</v>
      </c>
      <c r="E1894" s="17">
        <v>11526</v>
      </c>
      <c r="F1894" t="str">
        <f>VLOOKUP(Expenses[[#This Row],[Location]],Locations[[Location]:[BU]],5,0)</f>
        <v>Distribution</v>
      </c>
      <c r="G1894" t="str">
        <f>VLOOKUP(Expenses[[#This Row],[Department]],Departments[[Department]:[Code]],2,0)</f>
        <v>RTL</v>
      </c>
      <c r="H1894" t="str">
        <f>VLOOKUP(Expenses[[#This Row],[Location]],Locations[[Location]:[BU]],3,0)</f>
        <v>G. Cairo</v>
      </c>
      <c r="I1894" t="str">
        <f>VLOOKUP(Expenses[[#This Row],[Location]],Locations[[Location]:[BU]],2,0)</f>
        <v>Giza</v>
      </c>
    </row>
    <row r="1895" spans="1:9" x14ac:dyDescent="0.25">
      <c r="A1895" s="10">
        <v>42614</v>
      </c>
      <c r="B1895" t="s">
        <v>1086</v>
      </c>
      <c r="C1895" t="s">
        <v>1049</v>
      </c>
      <c r="D1895" t="s">
        <v>1020</v>
      </c>
      <c r="E1895" s="17">
        <v>9158</v>
      </c>
      <c r="F1895" t="str">
        <f>VLOOKUP(Expenses[[#This Row],[Location]],Locations[[Location]:[BU]],5,0)</f>
        <v>Retail 01</v>
      </c>
      <c r="G1895" t="str">
        <f>VLOOKUP(Expenses[[#This Row],[Department]],Departments[[Department]:[Code]],2,0)</f>
        <v>RTL</v>
      </c>
      <c r="H1895" t="str">
        <f>VLOOKUP(Expenses[[#This Row],[Location]],Locations[[Location]:[BU]],3,0)</f>
        <v>G. Cairo</v>
      </c>
      <c r="I1895" t="str">
        <f>VLOOKUP(Expenses[[#This Row],[Location]],Locations[[Location]:[BU]],2,0)</f>
        <v>Cairo</v>
      </c>
    </row>
    <row r="1896" spans="1:9" x14ac:dyDescent="0.25">
      <c r="A1896" s="10">
        <v>42614</v>
      </c>
      <c r="B1896" t="s">
        <v>1086</v>
      </c>
      <c r="C1896" t="s">
        <v>1044</v>
      </c>
      <c r="D1896" t="s">
        <v>1020</v>
      </c>
      <c r="E1896" s="17">
        <v>10520</v>
      </c>
      <c r="F1896" t="str">
        <f>VLOOKUP(Expenses[[#This Row],[Location]],Locations[[Location]:[BU]],5,0)</f>
        <v>Retail 01</v>
      </c>
      <c r="G1896" t="str">
        <f>VLOOKUP(Expenses[[#This Row],[Department]],Departments[[Department]:[Code]],2,0)</f>
        <v>RTL</v>
      </c>
      <c r="H1896" t="str">
        <f>VLOOKUP(Expenses[[#This Row],[Location]],Locations[[Location]:[BU]],3,0)</f>
        <v>G. Cairo</v>
      </c>
      <c r="I1896" t="str">
        <f>VLOOKUP(Expenses[[#This Row],[Location]],Locations[[Location]:[BU]],2,0)</f>
        <v>Cairo</v>
      </c>
    </row>
    <row r="1897" spans="1:9" x14ac:dyDescent="0.25">
      <c r="A1897" s="10">
        <v>42614</v>
      </c>
      <c r="B1897" t="s">
        <v>1086</v>
      </c>
      <c r="C1897" t="s">
        <v>1064</v>
      </c>
      <c r="D1897" t="s">
        <v>1020</v>
      </c>
      <c r="E1897" s="17">
        <v>5236</v>
      </c>
      <c r="F1897" t="str">
        <f>VLOOKUP(Expenses[[#This Row],[Location]],Locations[[Location]:[BU]],5,0)</f>
        <v>Retail 01</v>
      </c>
      <c r="G1897" t="str">
        <f>VLOOKUP(Expenses[[#This Row],[Department]],Departments[[Department]:[Code]],2,0)</f>
        <v>RTL</v>
      </c>
      <c r="H1897" t="str">
        <f>VLOOKUP(Expenses[[#This Row],[Location]],Locations[[Location]:[BU]],3,0)</f>
        <v>G. Cairo</v>
      </c>
      <c r="I1897" t="str">
        <f>VLOOKUP(Expenses[[#This Row],[Location]],Locations[[Location]:[BU]],2,0)</f>
        <v>Giza</v>
      </c>
    </row>
    <row r="1898" spans="1:9" x14ac:dyDescent="0.25">
      <c r="A1898" s="10">
        <v>42614</v>
      </c>
      <c r="B1898" t="s">
        <v>1086</v>
      </c>
      <c r="C1898" t="s">
        <v>1082</v>
      </c>
      <c r="D1898" t="s">
        <v>1020</v>
      </c>
      <c r="E1898" s="17">
        <v>5134</v>
      </c>
      <c r="F1898" t="str">
        <f>VLOOKUP(Expenses[[#This Row],[Location]],Locations[[Location]:[BU]],5,0)</f>
        <v>Retail 02</v>
      </c>
      <c r="G1898" t="str">
        <f>VLOOKUP(Expenses[[#This Row],[Department]],Departments[[Department]:[Code]],2,0)</f>
        <v>RTL</v>
      </c>
      <c r="H1898" t="str">
        <f>VLOOKUP(Expenses[[#This Row],[Location]],Locations[[Location]:[BU]],3,0)</f>
        <v>G. Cairo</v>
      </c>
      <c r="I1898" t="str">
        <f>VLOOKUP(Expenses[[#This Row],[Location]],Locations[[Location]:[BU]],2,0)</f>
        <v>Cairo</v>
      </c>
    </row>
    <row r="1899" spans="1:9" x14ac:dyDescent="0.25">
      <c r="A1899" s="10">
        <v>42614</v>
      </c>
      <c r="B1899" t="s">
        <v>1086</v>
      </c>
      <c r="C1899" t="s">
        <v>1078</v>
      </c>
      <c r="D1899" t="s">
        <v>1020</v>
      </c>
      <c r="E1899" s="17">
        <v>11426</v>
      </c>
      <c r="F1899" t="str">
        <f>VLOOKUP(Expenses[[#This Row],[Location]],Locations[[Location]:[BU]],5,0)</f>
        <v>Retail 02</v>
      </c>
      <c r="G1899" t="str">
        <f>VLOOKUP(Expenses[[#This Row],[Department]],Departments[[Department]:[Code]],2,0)</f>
        <v>RTL</v>
      </c>
      <c r="H1899" t="str">
        <f>VLOOKUP(Expenses[[#This Row],[Location]],Locations[[Location]:[BU]],3,0)</f>
        <v>G. Cairo</v>
      </c>
      <c r="I1899" t="str">
        <f>VLOOKUP(Expenses[[#This Row],[Location]],Locations[[Location]:[BU]],2,0)</f>
        <v>Cairo</v>
      </c>
    </row>
    <row r="1900" spans="1:9" x14ac:dyDescent="0.25">
      <c r="A1900" s="10">
        <v>42614</v>
      </c>
      <c r="B1900" t="s">
        <v>1086</v>
      </c>
      <c r="C1900" t="s">
        <v>1068</v>
      </c>
      <c r="D1900" t="s">
        <v>1020</v>
      </c>
      <c r="E1900" s="17">
        <v>6917</v>
      </c>
      <c r="F1900" t="str">
        <f>VLOOKUP(Expenses[[#This Row],[Location]],Locations[[Location]:[BU]],5,0)</f>
        <v>Retail 02</v>
      </c>
      <c r="G1900" t="str">
        <f>VLOOKUP(Expenses[[#This Row],[Department]],Departments[[Department]:[Code]],2,0)</f>
        <v>RTL</v>
      </c>
      <c r="H1900" t="str">
        <f>VLOOKUP(Expenses[[#This Row],[Location]],Locations[[Location]:[BU]],3,0)</f>
        <v>Delta</v>
      </c>
      <c r="I1900" t="str">
        <f>VLOOKUP(Expenses[[#This Row],[Location]],Locations[[Location]:[BU]],2,0)</f>
        <v>Gharbia</v>
      </c>
    </row>
    <row r="1901" spans="1:9" x14ac:dyDescent="0.25">
      <c r="A1901" s="10">
        <v>42614</v>
      </c>
      <c r="B1901" t="s">
        <v>1086</v>
      </c>
      <c r="C1901" t="s">
        <v>1060</v>
      </c>
      <c r="D1901" t="s">
        <v>1020</v>
      </c>
      <c r="E1901" s="17">
        <v>7404</v>
      </c>
      <c r="F1901" t="str">
        <f>VLOOKUP(Expenses[[#This Row],[Location]],Locations[[Location]:[BU]],5,0)</f>
        <v>Retail 02</v>
      </c>
      <c r="G1901" t="str">
        <f>VLOOKUP(Expenses[[#This Row],[Department]],Departments[[Department]:[Code]],2,0)</f>
        <v>RTL</v>
      </c>
      <c r="H1901" t="str">
        <f>VLOOKUP(Expenses[[#This Row],[Location]],Locations[[Location]:[BU]],3,0)</f>
        <v>Alex</v>
      </c>
      <c r="I1901" t="str">
        <f>VLOOKUP(Expenses[[#This Row],[Location]],Locations[[Location]:[BU]],2,0)</f>
        <v>Alex</v>
      </c>
    </row>
    <row r="1902" spans="1:9" x14ac:dyDescent="0.25">
      <c r="A1902" s="10">
        <v>42614</v>
      </c>
      <c r="B1902" t="s">
        <v>1086</v>
      </c>
      <c r="C1902" t="s">
        <v>1076</v>
      </c>
      <c r="D1902" t="s">
        <v>1020</v>
      </c>
      <c r="E1902" s="17">
        <v>10668</v>
      </c>
      <c r="F1902" t="str">
        <f>VLOOKUP(Expenses[[#This Row],[Location]],Locations[[Location]:[BU]],5,0)</f>
        <v>Retail 02</v>
      </c>
      <c r="G1902" t="str">
        <f>VLOOKUP(Expenses[[#This Row],[Department]],Departments[[Department]:[Code]],2,0)</f>
        <v>RTL</v>
      </c>
      <c r="H1902" t="str">
        <f>VLOOKUP(Expenses[[#This Row],[Location]],Locations[[Location]:[BU]],3,0)</f>
        <v>G. Cairo</v>
      </c>
      <c r="I1902" t="str">
        <f>VLOOKUP(Expenses[[#This Row],[Location]],Locations[[Location]:[BU]],2,0)</f>
        <v>Cairo</v>
      </c>
    </row>
    <row r="1903" spans="1:9" x14ac:dyDescent="0.25">
      <c r="A1903" s="10">
        <v>42614</v>
      </c>
      <c r="B1903" t="s">
        <v>1086</v>
      </c>
      <c r="C1903" t="s">
        <v>1067</v>
      </c>
      <c r="D1903" t="s">
        <v>1020</v>
      </c>
      <c r="E1903" s="17">
        <v>12101</v>
      </c>
      <c r="F1903" t="str">
        <f>VLOOKUP(Expenses[[#This Row],[Location]],Locations[[Location]:[BU]],5,0)</f>
        <v>Retail 02</v>
      </c>
      <c r="G1903" t="str">
        <f>VLOOKUP(Expenses[[#This Row],[Department]],Departments[[Department]:[Code]],2,0)</f>
        <v>RTL</v>
      </c>
      <c r="H1903" t="str">
        <f>VLOOKUP(Expenses[[#This Row],[Location]],Locations[[Location]:[BU]],3,0)</f>
        <v>Alex</v>
      </c>
      <c r="I1903" t="str">
        <f>VLOOKUP(Expenses[[#This Row],[Location]],Locations[[Location]:[BU]],2,0)</f>
        <v>Alex</v>
      </c>
    </row>
    <row r="1904" spans="1:9" x14ac:dyDescent="0.25">
      <c r="A1904" s="10">
        <v>42614</v>
      </c>
      <c r="B1904" t="s">
        <v>1086</v>
      </c>
      <c r="C1904" t="s">
        <v>1052</v>
      </c>
      <c r="D1904" t="s">
        <v>1020</v>
      </c>
      <c r="E1904" s="17">
        <v>5998</v>
      </c>
      <c r="F1904" t="str">
        <f>VLOOKUP(Expenses[[#This Row],[Location]],Locations[[Location]:[BU]],5,0)</f>
        <v>Distribution</v>
      </c>
      <c r="G1904" t="str">
        <f>VLOOKUP(Expenses[[#This Row],[Department]],Departments[[Department]:[Code]],2,0)</f>
        <v>RTL</v>
      </c>
      <c r="H1904" t="str">
        <f>VLOOKUP(Expenses[[#This Row],[Location]],Locations[[Location]:[BU]],3,0)</f>
        <v>Alex</v>
      </c>
      <c r="I1904" t="str">
        <f>VLOOKUP(Expenses[[#This Row],[Location]],Locations[[Location]:[BU]],2,0)</f>
        <v>Alex</v>
      </c>
    </row>
    <row r="1905" spans="1:9" x14ac:dyDescent="0.25">
      <c r="A1905" s="10">
        <v>42614</v>
      </c>
      <c r="B1905" t="s">
        <v>1086</v>
      </c>
      <c r="C1905" t="s">
        <v>1084</v>
      </c>
      <c r="D1905" t="s">
        <v>1020</v>
      </c>
      <c r="E1905" s="17">
        <v>6813</v>
      </c>
      <c r="F1905" t="str">
        <f>VLOOKUP(Expenses[[#This Row],[Location]],Locations[[Location]:[BU]],5,0)</f>
        <v>Retail 03</v>
      </c>
      <c r="G1905" t="str">
        <f>VLOOKUP(Expenses[[#This Row],[Department]],Departments[[Department]:[Code]],2,0)</f>
        <v>RTL</v>
      </c>
      <c r="H1905" t="str">
        <f>VLOOKUP(Expenses[[#This Row],[Location]],Locations[[Location]:[BU]],3,0)</f>
        <v>G. Cairo</v>
      </c>
      <c r="I1905" t="str">
        <f>VLOOKUP(Expenses[[#This Row],[Location]],Locations[[Location]:[BU]],2,0)</f>
        <v>Cairo</v>
      </c>
    </row>
    <row r="1906" spans="1:9" x14ac:dyDescent="0.25">
      <c r="A1906" s="10">
        <v>42614</v>
      </c>
      <c r="B1906" t="s">
        <v>1086</v>
      </c>
      <c r="C1906" t="s">
        <v>1075</v>
      </c>
      <c r="D1906" t="s">
        <v>1020</v>
      </c>
      <c r="E1906" s="17">
        <v>9852</v>
      </c>
      <c r="F1906" t="str">
        <f>VLOOKUP(Expenses[[#This Row],[Location]],Locations[[Location]:[BU]],5,0)</f>
        <v>Distribution</v>
      </c>
      <c r="G1906" t="str">
        <f>VLOOKUP(Expenses[[#This Row],[Department]],Departments[[Department]:[Code]],2,0)</f>
        <v>RTL</v>
      </c>
      <c r="H1906" t="str">
        <f>VLOOKUP(Expenses[[#This Row],[Location]],Locations[[Location]:[BU]],3,0)</f>
        <v>U. Egypt</v>
      </c>
      <c r="I1906" t="str">
        <f>VLOOKUP(Expenses[[#This Row],[Location]],Locations[[Location]:[BU]],2,0)</f>
        <v>Assuit</v>
      </c>
    </row>
    <row r="1907" spans="1:9" x14ac:dyDescent="0.25">
      <c r="A1907" s="10">
        <v>42614</v>
      </c>
      <c r="B1907" t="s">
        <v>1086</v>
      </c>
      <c r="C1907" t="s">
        <v>1080</v>
      </c>
      <c r="D1907" t="s">
        <v>1020</v>
      </c>
      <c r="E1907" s="17">
        <v>6441</v>
      </c>
      <c r="F1907" t="str">
        <f>VLOOKUP(Expenses[[#This Row],[Location]],Locations[[Location]:[BU]],5,0)</f>
        <v>Distribution</v>
      </c>
      <c r="G1907" t="str">
        <f>VLOOKUP(Expenses[[#This Row],[Department]],Departments[[Department]:[Code]],2,0)</f>
        <v>RTL</v>
      </c>
      <c r="H1907" t="str">
        <f>VLOOKUP(Expenses[[#This Row],[Location]],Locations[[Location]:[BU]],3,0)</f>
        <v>G. Cairo</v>
      </c>
      <c r="I1907" t="str">
        <f>VLOOKUP(Expenses[[#This Row],[Location]],Locations[[Location]:[BU]],2,0)</f>
        <v>Giza</v>
      </c>
    </row>
    <row r="1908" spans="1:9" x14ac:dyDescent="0.25">
      <c r="A1908" s="10">
        <v>42614</v>
      </c>
      <c r="B1908" t="s">
        <v>1086</v>
      </c>
      <c r="C1908" t="s">
        <v>1070</v>
      </c>
      <c r="D1908" t="s">
        <v>1020</v>
      </c>
      <c r="E1908" s="17">
        <v>11921</v>
      </c>
      <c r="F1908" t="str">
        <f>VLOOKUP(Expenses[[#This Row],[Location]],Locations[[Location]:[BU]],5,0)</f>
        <v>Retail 03</v>
      </c>
      <c r="G1908" t="str">
        <f>VLOOKUP(Expenses[[#This Row],[Department]],Departments[[Department]:[Code]],2,0)</f>
        <v>RTL</v>
      </c>
      <c r="H1908" t="str">
        <f>VLOOKUP(Expenses[[#This Row],[Location]],Locations[[Location]:[BU]],3,0)</f>
        <v>Alex</v>
      </c>
      <c r="I1908" t="str">
        <f>VLOOKUP(Expenses[[#This Row],[Location]],Locations[[Location]:[BU]],2,0)</f>
        <v>Marasa Matrouh</v>
      </c>
    </row>
    <row r="1909" spans="1:9" x14ac:dyDescent="0.25">
      <c r="A1909" s="10">
        <v>42614</v>
      </c>
      <c r="B1909" t="s">
        <v>1086</v>
      </c>
      <c r="C1909" t="s">
        <v>1047</v>
      </c>
      <c r="D1909" t="s">
        <v>1020</v>
      </c>
      <c r="E1909" s="17">
        <v>10765</v>
      </c>
      <c r="F1909" t="str">
        <f>VLOOKUP(Expenses[[#This Row],[Location]],Locations[[Location]:[BU]],5,0)</f>
        <v>Retail 03</v>
      </c>
      <c r="G1909" t="str">
        <f>VLOOKUP(Expenses[[#This Row],[Department]],Departments[[Department]:[Code]],2,0)</f>
        <v>RTL</v>
      </c>
      <c r="H1909" t="str">
        <f>VLOOKUP(Expenses[[#This Row],[Location]],Locations[[Location]:[BU]],3,0)</f>
        <v>G. Cairo</v>
      </c>
      <c r="I1909" t="str">
        <f>VLOOKUP(Expenses[[#This Row],[Location]],Locations[[Location]:[BU]],2,0)</f>
        <v>Giza</v>
      </c>
    </row>
    <row r="1910" spans="1:9" x14ac:dyDescent="0.25">
      <c r="A1910" s="10">
        <v>42614</v>
      </c>
      <c r="B1910" t="s">
        <v>1086</v>
      </c>
      <c r="C1910" t="s">
        <v>1058</v>
      </c>
      <c r="D1910" t="s">
        <v>1020</v>
      </c>
      <c r="E1910" s="17">
        <v>5905</v>
      </c>
      <c r="F1910" t="str">
        <f>VLOOKUP(Expenses[[#This Row],[Location]],Locations[[Location]:[BU]],5,0)</f>
        <v>Retail 03</v>
      </c>
      <c r="G1910" t="str">
        <f>VLOOKUP(Expenses[[#This Row],[Department]],Departments[[Department]:[Code]],2,0)</f>
        <v>RTL</v>
      </c>
      <c r="H1910" t="str">
        <f>VLOOKUP(Expenses[[#This Row],[Location]],Locations[[Location]:[BU]],3,0)</f>
        <v>G. Cairo</v>
      </c>
      <c r="I1910" t="str">
        <f>VLOOKUP(Expenses[[#This Row],[Location]],Locations[[Location]:[BU]],2,0)</f>
        <v>Cairo</v>
      </c>
    </row>
    <row r="1911" spans="1:9" x14ac:dyDescent="0.25">
      <c r="A1911" s="10">
        <v>42614</v>
      </c>
      <c r="B1911" t="s">
        <v>1086</v>
      </c>
      <c r="C1911" t="s">
        <v>1072</v>
      </c>
      <c r="D1911" t="s">
        <v>1020</v>
      </c>
      <c r="E1911" s="17">
        <v>9434</v>
      </c>
      <c r="F1911" t="str">
        <f>VLOOKUP(Expenses[[#This Row],[Location]],Locations[[Location]:[BU]],5,0)</f>
        <v>Retail 03</v>
      </c>
      <c r="G1911" t="str">
        <f>VLOOKUP(Expenses[[#This Row],[Department]],Departments[[Department]:[Code]],2,0)</f>
        <v>RTL</v>
      </c>
      <c r="H1911" t="str">
        <f>VLOOKUP(Expenses[[#This Row],[Location]],Locations[[Location]:[BU]],3,0)</f>
        <v>Alex</v>
      </c>
      <c r="I1911" t="str">
        <f>VLOOKUP(Expenses[[#This Row],[Location]],Locations[[Location]:[BU]],2,0)</f>
        <v>Alex</v>
      </c>
    </row>
    <row r="1912" spans="1:9" x14ac:dyDescent="0.25">
      <c r="A1912" s="10">
        <v>42614</v>
      </c>
      <c r="B1912" t="s">
        <v>1086</v>
      </c>
      <c r="C1912" t="s">
        <v>1071</v>
      </c>
      <c r="D1912" t="s">
        <v>1020</v>
      </c>
      <c r="E1912" s="17">
        <v>11855</v>
      </c>
      <c r="F1912" t="str">
        <f>VLOOKUP(Expenses[[#This Row],[Location]],Locations[[Location]:[BU]],5,0)</f>
        <v>Retail 03</v>
      </c>
      <c r="G1912" t="str">
        <f>VLOOKUP(Expenses[[#This Row],[Department]],Departments[[Department]:[Code]],2,0)</f>
        <v>RTL</v>
      </c>
      <c r="H1912" t="str">
        <f>VLOOKUP(Expenses[[#This Row],[Location]],Locations[[Location]:[BU]],3,0)</f>
        <v>G. Cairo</v>
      </c>
      <c r="I1912" t="str">
        <f>VLOOKUP(Expenses[[#This Row],[Location]],Locations[[Location]:[BU]],2,0)</f>
        <v>Giza</v>
      </c>
    </row>
    <row r="1913" spans="1:9" x14ac:dyDescent="0.25">
      <c r="A1913" s="10">
        <v>42614</v>
      </c>
      <c r="B1913" t="s">
        <v>1086</v>
      </c>
      <c r="C1913" t="s">
        <v>1065</v>
      </c>
      <c r="D1913" t="s">
        <v>1020</v>
      </c>
      <c r="E1913" s="17">
        <v>9294</v>
      </c>
      <c r="F1913" t="str">
        <f>VLOOKUP(Expenses[[#This Row],[Location]],Locations[[Location]:[BU]],5,0)</f>
        <v>Distribution</v>
      </c>
      <c r="G1913" t="str">
        <f>VLOOKUP(Expenses[[#This Row],[Department]],Departments[[Department]:[Code]],2,0)</f>
        <v>RTL</v>
      </c>
      <c r="H1913" t="str">
        <f>VLOOKUP(Expenses[[#This Row],[Location]],Locations[[Location]:[BU]],3,0)</f>
        <v>Delta</v>
      </c>
      <c r="I1913" t="str">
        <f>VLOOKUP(Expenses[[#This Row],[Location]],Locations[[Location]:[BU]],2,0)</f>
        <v>Gharbia</v>
      </c>
    </row>
    <row r="1914" spans="1:9" x14ac:dyDescent="0.25">
      <c r="A1914" s="10">
        <v>42614</v>
      </c>
      <c r="B1914" t="s">
        <v>1089</v>
      </c>
      <c r="C1914" t="s">
        <v>1014</v>
      </c>
      <c r="D1914" t="s">
        <v>1013</v>
      </c>
      <c r="E1914" s="17">
        <v>1250</v>
      </c>
      <c r="F1914" t="str">
        <f>VLOOKUP(Expenses[[#This Row],[Location]],Locations[[Location]:[BU]],5,0)</f>
        <v>HQ</v>
      </c>
      <c r="G1914" t="str">
        <f>VLOOKUP(Expenses[[#This Row],[Department]],Departments[[Department]:[Code]],2,0)</f>
        <v>FIN</v>
      </c>
      <c r="H1914" t="str">
        <f>VLOOKUP(Expenses[[#This Row],[Location]],Locations[[Location]:[BU]],3,0)</f>
        <v>G. Cairo</v>
      </c>
      <c r="I1914" t="str">
        <f>VLOOKUP(Expenses[[#This Row],[Location]],Locations[[Location]:[BU]],2,0)</f>
        <v>Cairo</v>
      </c>
    </row>
    <row r="1915" spans="1:9" x14ac:dyDescent="0.25">
      <c r="A1915" s="10">
        <v>42614</v>
      </c>
      <c r="B1915" t="s">
        <v>1089</v>
      </c>
      <c r="C1915" t="s">
        <v>1083</v>
      </c>
      <c r="D1915" t="s">
        <v>1025</v>
      </c>
      <c r="E1915" s="17">
        <v>1250</v>
      </c>
      <c r="F1915" t="str">
        <f>VLOOKUP(Expenses[[#This Row],[Location]],Locations[[Location]:[BU]],5,0)</f>
        <v>Distribution</v>
      </c>
      <c r="G1915" t="str">
        <f>VLOOKUP(Expenses[[#This Row],[Department]],Departments[[Department]:[Code]],2,0)</f>
        <v>SLS</v>
      </c>
      <c r="H1915" t="str">
        <f>VLOOKUP(Expenses[[#This Row],[Location]],Locations[[Location]:[BU]],3,0)</f>
        <v>G. Cairo</v>
      </c>
      <c r="I1915" t="str">
        <f>VLOOKUP(Expenses[[#This Row],[Location]],Locations[[Location]:[BU]],2,0)</f>
        <v>Cairo</v>
      </c>
    </row>
    <row r="1916" spans="1:9" x14ac:dyDescent="0.25">
      <c r="A1916" s="10">
        <v>42614</v>
      </c>
      <c r="B1916" t="s">
        <v>1089</v>
      </c>
      <c r="C1916" t="s">
        <v>1077</v>
      </c>
      <c r="D1916" t="s">
        <v>1025</v>
      </c>
      <c r="E1916" s="17">
        <v>1250</v>
      </c>
      <c r="F1916" t="str">
        <f>VLOOKUP(Expenses[[#This Row],[Location]],Locations[[Location]:[BU]],5,0)</f>
        <v>Distribution</v>
      </c>
      <c r="G1916" t="str">
        <f>VLOOKUP(Expenses[[#This Row],[Department]],Departments[[Department]:[Code]],2,0)</f>
        <v>SLS</v>
      </c>
      <c r="H1916" t="str">
        <f>VLOOKUP(Expenses[[#This Row],[Location]],Locations[[Location]:[BU]],3,0)</f>
        <v>G. Cairo</v>
      </c>
      <c r="I1916" t="str">
        <f>VLOOKUP(Expenses[[#This Row],[Location]],Locations[[Location]:[BU]],2,0)</f>
        <v>Giza</v>
      </c>
    </row>
    <row r="1917" spans="1:9" x14ac:dyDescent="0.25">
      <c r="A1917" s="10">
        <v>42614</v>
      </c>
      <c r="B1917" t="s">
        <v>1089</v>
      </c>
      <c r="C1917" t="s">
        <v>1069</v>
      </c>
      <c r="D1917" t="s">
        <v>1025</v>
      </c>
      <c r="E1917" s="17">
        <v>1250</v>
      </c>
      <c r="F1917" t="str">
        <f>VLOOKUP(Expenses[[#This Row],[Location]],Locations[[Location]:[BU]],5,0)</f>
        <v>Distribution</v>
      </c>
      <c r="G1917" t="str">
        <f>VLOOKUP(Expenses[[#This Row],[Department]],Departments[[Department]:[Code]],2,0)</f>
        <v>SLS</v>
      </c>
      <c r="H1917" t="str">
        <f>VLOOKUP(Expenses[[#This Row],[Location]],Locations[[Location]:[BU]],3,0)</f>
        <v>U. Egypt</v>
      </c>
      <c r="I1917" t="str">
        <f>VLOOKUP(Expenses[[#This Row],[Location]],Locations[[Location]:[BU]],2,0)</f>
        <v>Luxor</v>
      </c>
    </row>
    <row r="1918" spans="1:9" x14ac:dyDescent="0.25">
      <c r="A1918" s="10">
        <v>42614</v>
      </c>
      <c r="B1918" t="s">
        <v>1089</v>
      </c>
      <c r="C1918" t="s">
        <v>1054</v>
      </c>
      <c r="D1918" t="s">
        <v>1025</v>
      </c>
      <c r="E1918" s="17">
        <v>1250</v>
      </c>
      <c r="F1918" t="str">
        <f>VLOOKUP(Expenses[[#This Row],[Location]],Locations[[Location]:[BU]],5,0)</f>
        <v>Distribution</v>
      </c>
      <c r="G1918" t="str">
        <f>VLOOKUP(Expenses[[#This Row],[Department]],Departments[[Department]:[Code]],2,0)</f>
        <v>SLS</v>
      </c>
      <c r="H1918" t="str">
        <f>VLOOKUP(Expenses[[#This Row],[Location]],Locations[[Location]:[BU]],3,0)</f>
        <v>Delta</v>
      </c>
      <c r="I1918" t="str">
        <f>VLOOKUP(Expenses[[#This Row],[Location]],Locations[[Location]:[BU]],2,0)</f>
        <v>Dakahlia</v>
      </c>
    </row>
    <row r="1919" spans="1:9" x14ac:dyDescent="0.25">
      <c r="A1919" s="10">
        <v>42614</v>
      </c>
      <c r="B1919" t="s">
        <v>1089</v>
      </c>
      <c r="C1919" t="s">
        <v>1062</v>
      </c>
      <c r="D1919" t="s">
        <v>1025</v>
      </c>
      <c r="E1919" s="17">
        <v>1250</v>
      </c>
      <c r="F1919" t="str">
        <f>VLOOKUP(Expenses[[#This Row],[Location]],Locations[[Location]:[BU]],5,0)</f>
        <v>Distribution</v>
      </c>
      <c r="G1919" t="str">
        <f>VLOOKUP(Expenses[[#This Row],[Department]],Departments[[Department]:[Code]],2,0)</f>
        <v>SLS</v>
      </c>
      <c r="H1919" t="str">
        <f>VLOOKUP(Expenses[[#This Row],[Location]],Locations[[Location]:[BU]],3,0)</f>
        <v>U. Egypt</v>
      </c>
      <c r="I1919" t="str">
        <f>VLOOKUP(Expenses[[#This Row],[Location]],Locations[[Location]:[BU]],2,0)</f>
        <v>Menia</v>
      </c>
    </row>
    <row r="1920" spans="1:9" x14ac:dyDescent="0.25">
      <c r="A1920" s="10">
        <v>42614</v>
      </c>
      <c r="B1920" t="s">
        <v>1089</v>
      </c>
      <c r="C1920" t="s">
        <v>1059</v>
      </c>
      <c r="D1920" t="s">
        <v>1025</v>
      </c>
      <c r="E1920" s="17">
        <v>1250</v>
      </c>
      <c r="F1920" t="str">
        <f>VLOOKUP(Expenses[[#This Row],[Location]],Locations[[Location]:[BU]],5,0)</f>
        <v>Distribution</v>
      </c>
      <c r="G1920" t="str">
        <f>VLOOKUP(Expenses[[#This Row],[Department]],Departments[[Department]:[Code]],2,0)</f>
        <v>SLS</v>
      </c>
      <c r="H1920" t="str">
        <f>VLOOKUP(Expenses[[#This Row],[Location]],Locations[[Location]:[BU]],3,0)</f>
        <v>G. Cairo</v>
      </c>
      <c r="I1920" t="str">
        <f>VLOOKUP(Expenses[[#This Row],[Location]],Locations[[Location]:[BU]],2,0)</f>
        <v>Cairo</v>
      </c>
    </row>
    <row r="1921" spans="1:9" x14ac:dyDescent="0.25">
      <c r="A1921" s="10">
        <v>42614</v>
      </c>
      <c r="B1921" t="s">
        <v>1089</v>
      </c>
      <c r="C1921" t="s">
        <v>1073</v>
      </c>
      <c r="D1921" t="s">
        <v>1025</v>
      </c>
      <c r="E1921" s="17">
        <v>1250</v>
      </c>
      <c r="F1921" t="str">
        <f>VLOOKUP(Expenses[[#This Row],[Location]],Locations[[Location]:[BU]],5,0)</f>
        <v>Distribution</v>
      </c>
      <c r="G1921" t="str">
        <f>VLOOKUP(Expenses[[#This Row],[Department]],Departments[[Department]:[Code]],2,0)</f>
        <v>SLS</v>
      </c>
      <c r="H1921" t="str">
        <f>VLOOKUP(Expenses[[#This Row],[Location]],Locations[[Location]:[BU]],3,0)</f>
        <v>Delta</v>
      </c>
      <c r="I1921" t="str">
        <f>VLOOKUP(Expenses[[#This Row],[Location]],Locations[[Location]:[BU]],2,0)</f>
        <v>Sharkia</v>
      </c>
    </row>
    <row r="1922" spans="1:9" x14ac:dyDescent="0.25">
      <c r="A1922" s="10">
        <v>42614</v>
      </c>
      <c r="B1922" t="s">
        <v>1089</v>
      </c>
      <c r="C1922" t="s">
        <v>1081</v>
      </c>
      <c r="D1922" t="s">
        <v>1020</v>
      </c>
      <c r="E1922" s="17">
        <v>1250</v>
      </c>
      <c r="F1922" t="str">
        <f>VLOOKUP(Expenses[[#This Row],[Location]],Locations[[Location]:[BU]],5,0)</f>
        <v>Retail 01</v>
      </c>
      <c r="G1922" t="str">
        <f>VLOOKUP(Expenses[[#This Row],[Department]],Departments[[Department]:[Code]],2,0)</f>
        <v>RTL</v>
      </c>
      <c r="H1922" t="str">
        <f>VLOOKUP(Expenses[[#This Row],[Location]],Locations[[Location]:[BU]],3,0)</f>
        <v>G. Cairo</v>
      </c>
      <c r="I1922" t="str">
        <f>VLOOKUP(Expenses[[#This Row],[Location]],Locations[[Location]:[BU]],2,0)</f>
        <v>Giza</v>
      </c>
    </row>
    <row r="1923" spans="1:9" x14ac:dyDescent="0.25">
      <c r="A1923" s="10">
        <v>42614</v>
      </c>
      <c r="B1923" t="s">
        <v>1089</v>
      </c>
      <c r="C1923" t="s">
        <v>1079</v>
      </c>
      <c r="D1923" t="s">
        <v>1020</v>
      </c>
      <c r="E1923" s="17">
        <v>1250</v>
      </c>
      <c r="F1923" t="str">
        <f>VLOOKUP(Expenses[[#This Row],[Location]],Locations[[Location]:[BU]],5,0)</f>
        <v>Retail 01</v>
      </c>
      <c r="G1923" t="str">
        <f>VLOOKUP(Expenses[[#This Row],[Department]],Departments[[Department]:[Code]],2,0)</f>
        <v>RTL</v>
      </c>
      <c r="H1923" t="str">
        <f>VLOOKUP(Expenses[[#This Row],[Location]],Locations[[Location]:[BU]],3,0)</f>
        <v>G. Cairo</v>
      </c>
      <c r="I1923" t="str">
        <f>VLOOKUP(Expenses[[#This Row],[Location]],Locations[[Location]:[BU]],2,0)</f>
        <v>Giza</v>
      </c>
    </row>
    <row r="1924" spans="1:9" x14ac:dyDescent="0.25">
      <c r="A1924" s="10">
        <v>42614</v>
      </c>
      <c r="B1924" t="s">
        <v>1089</v>
      </c>
      <c r="C1924" t="s">
        <v>1050</v>
      </c>
      <c r="D1924" t="s">
        <v>1020</v>
      </c>
      <c r="E1924" s="17">
        <v>1250</v>
      </c>
      <c r="F1924" t="str">
        <f>VLOOKUP(Expenses[[#This Row],[Location]],Locations[[Location]:[BU]],5,0)</f>
        <v>Retail 01</v>
      </c>
      <c r="G1924" t="str">
        <f>VLOOKUP(Expenses[[#This Row],[Department]],Departments[[Department]:[Code]],2,0)</f>
        <v>RTL</v>
      </c>
      <c r="H1924" t="str">
        <f>VLOOKUP(Expenses[[#This Row],[Location]],Locations[[Location]:[BU]],3,0)</f>
        <v>Alex</v>
      </c>
      <c r="I1924" t="str">
        <f>VLOOKUP(Expenses[[#This Row],[Location]],Locations[[Location]:[BU]],2,0)</f>
        <v>Alex</v>
      </c>
    </row>
    <row r="1925" spans="1:9" x14ac:dyDescent="0.25">
      <c r="A1925" s="10">
        <v>42614</v>
      </c>
      <c r="B1925" t="s">
        <v>1089</v>
      </c>
      <c r="C1925" t="s">
        <v>1053</v>
      </c>
      <c r="D1925" t="s">
        <v>1020</v>
      </c>
      <c r="E1925" s="17">
        <v>1250</v>
      </c>
      <c r="F1925" t="str">
        <f>VLOOKUP(Expenses[[#This Row],[Location]],Locations[[Location]:[BU]],5,0)</f>
        <v>Retail 01</v>
      </c>
      <c r="G1925" t="str">
        <f>VLOOKUP(Expenses[[#This Row],[Department]],Departments[[Department]:[Code]],2,0)</f>
        <v>RTL</v>
      </c>
      <c r="H1925" t="str">
        <f>VLOOKUP(Expenses[[#This Row],[Location]],Locations[[Location]:[BU]],3,0)</f>
        <v>G. Cairo</v>
      </c>
      <c r="I1925" t="str">
        <f>VLOOKUP(Expenses[[#This Row],[Location]],Locations[[Location]:[BU]],2,0)</f>
        <v>Giza</v>
      </c>
    </row>
    <row r="1926" spans="1:9" x14ac:dyDescent="0.25">
      <c r="A1926" s="10">
        <v>42614</v>
      </c>
      <c r="B1926" t="s">
        <v>1089</v>
      </c>
      <c r="C1926" t="s">
        <v>1046</v>
      </c>
      <c r="D1926" t="s">
        <v>1020</v>
      </c>
      <c r="E1926" s="17">
        <v>1250</v>
      </c>
      <c r="F1926" t="str">
        <f>VLOOKUP(Expenses[[#This Row],[Location]],Locations[[Location]:[BU]],5,0)</f>
        <v>Distribution</v>
      </c>
      <c r="G1926" t="str">
        <f>VLOOKUP(Expenses[[#This Row],[Department]],Departments[[Department]:[Code]],2,0)</f>
        <v>RTL</v>
      </c>
      <c r="H1926" t="str">
        <f>VLOOKUP(Expenses[[#This Row],[Location]],Locations[[Location]:[BU]],3,0)</f>
        <v>G. Cairo</v>
      </c>
      <c r="I1926" t="str">
        <f>VLOOKUP(Expenses[[#This Row],[Location]],Locations[[Location]:[BU]],2,0)</f>
        <v>Giza</v>
      </c>
    </row>
    <row r="1927" spans="1:9" x14ac:dyDescent="0.25">
      <c r="A1927" s="10">
        <v>42614</v>
      </c>
      <c r="B1927" t="s">
        <v>1089</v>
      </c>
      <c r="C1927" t="s">
        <v>1049</v>
      </c>
      <c r="D1927" t="s">
        <v>1020</v>
      </c>
      <c r="E1927" s="17">
        <v>1250</v>
      </c>
      <c r="F1927" t="str">
        <f>VLOOKUP(Expenses[[#This Row],[Location]],Locations[[Location]:[BU]],5,0)</f>
        <v>Retail 01</v>
      </c>
      <c r="G1927" t="str">
        <f>VLOOKUP(Expenses[[#This Row],[Department]],Departments[[Department]:[Code]],2,0)</f>
        <v>RTL</v>
      </c>
      <c r="H1927" t="str">
        <f>VLOOKUP(Expenses[[#This Row],[Location]],Locations[[Location]:[BU]],3,0)</f>
        <v>G. Cairo</v>
      </c>
      <c r="I1927" t="str">
        <f>VLOOKUP(Expenses[[#This Row],[Location]],Locations[[Location]:[BU]],2,0)</f>
        <v>Cairo</v>
      </c>
    </row>
    <row r="1928" spans="1:9" x14ac:dyDescent="0.25">
      <c r="A1928" s="10">
        <v>42614</v>
      </c>
      <c r="B1928" t="s">
        <v>1089</v>
      </c>
      <c r="C1928" t="s">
        <v>1044</v>
      </c>
      <c r="D1928" t="s">
        <v>1020</v>
      </c>
      <c r="E1928" s="17">
        <v>1250</v>
      </c>
      <c r="F1928" t="str">
        <f>VLOOKUP(Expenses[[#This Row],[Location]],Locations[[Location]:[BU]],5,0)</f>
        <v>Retail 01</v>
      </c>
      <c r="G1928" t="str">
        <f>VLOOKUP(Expenses[[#This Row],[Department]],Departments[[Department]:[Code]],2,0)</f>
        <v>RTL</v>
      </c>
      <c r="H1928" t="str">
        <f>VLOOKUP(Expenses[[#This Row],[Location]],Locations[[Location]:[BU]],3,0)</f>
        <v>G. Cairo</v>
      </c>
      <c r="I1928" t="str">
        <f>VLOOKUP(Expenses[[#This Row],[Location]],Locations[[Location]:[BU]],2,0)</f>
        <v>Cairo</v>
      </c>
    </row>
    <row r="1929" spans="1:9" x14ac:dyDescent="0.25">
      <c r="A1929" s="10">
        <v>42614</v>
      </c>
      <c r="B1929" t="s">
        <v>1089</v>
      </c>
      <c r="C1929" t="s">
        <v>1064</v>
      </c>
      <c r="D1929" t="s">
        <v>1020</v>
      </c>
      <c r="E1929" s="17">
        <v>1250</v>
      </c>
      <c r="F1929" t="str">
        <f>VLOOKUP(Expenses[[#This Row],[Location]],Locations[[Location]:[BU]],5,0)</f>
        <v>Retail 01</v>
      </c>
      <c r="G1929" t="str">
        <f>VLOOKUP(Expenses[[#This Row],[Department]],Departments[[Department]:[Code]],2,0)</f>
        <v>RTL</v>
      </c>
      <c r="H1929" t="str">
        <f>VLOOKUP(Expenses[[#This Row],[Location]],Locations[[Location]:[BU]],3,0)</f>
        <v>G. Cairo</v>
      </c>
      <c r="I1929" t="str">
        <f>VLOOKUP(Expenses[[#This Row],[Location]],Locations[[Location]:[BU]],2,0)</f>
        <v>Giza</v>
      </c>
    </row>
    <row r="1930" spans="1:9" x14ac:dyDescent="0.25">
      <c r="A1930" s="10">
        <v>42614</v>
      </c>
      <c r="B1930" t="s">
        <v>1089</v>
      </c>
      <c r="C1930" t="s">
        <v>1082</v>
      </c>
      <c r="D1930" t="s">
        <v>1020</v>
      </c>
      <c r="E1930" s="17">
        <v>1250</v>
      </c>
      <c r="F1930" t="str">
        <f>VLOOKUP(Expenses[[#This Row],[Location]],Locations[[Location]:[BU]],5,0)</f>
        <v>Retail 02</v>
      </c>
      <c r="G1930" t="str">
        <f>VLOOKUP(Expenses[[#This Row],[Department]],Departments[[Department]:[Code]],2,0)</f>
        <v>RTL</v>
      </c>
      <c r="H1930" t="str">
        <f>VLOOKUP(Expenses[[#This Row],[Location]],Locations[[Location]:[BU]],3,0)</f>
        <v>G. Cairo</v>
      </c>
      <c r="I1930" t="str">
        <f>VLOOKUP(Expenses[[#This Row],[Location]],Locations[[Location]:[BU]],2,0)</f>
        <v>Cairo</v>
      </c>
    </row>
    <row r="1931" spans="1:9" x14ac:dyDescent="0.25">
      <c r="A1931" s="10">
        <v>42614</v>
      </c>
      <c r="B1931" t="s">
        <v>1089</v>
      </c>
      <c r="C1931" t="s">
        <v>1078</v>
      </c>
      <c r="D1931" t="s">
        <v>1020</v>
      </c>
      <c r="E1931" s="17">
        <v>1250</v>
      </c>
      <c r="F1931" t="str">
        <f>VLOOKUP(Expenses[[#This Row],[Location]],Locations[[Location]:[BU]],5,0)</f>
        <v>Retail 02</v>
      </c>
      <c r="G1931" t="str">
        <f>VLOOKUP(Expenses[[#This Row],[Department]],Departments[[Department]:[Code]],2,0)</f>
        <v>RTL</v>
      </c>
      <c r="H1931" t="str">
        <f>VLOOKUP(Expenses[[#This Row],[Location]],Locations[[Location]:[BU]],3,0)</f>
        <v>G. Cairo</v>
      </c>
      <c r="I1931" t="str">
        <f>VLOOKUP(Expenses[[#This Row],[Location]],Locations[[Location]:[BU]],2,0)</f>
        <v>Cairo</v>
      </c>
    </row>
    <row r="1932" spans="1:9" x14ac:dyDescent="0.25">
      <c r="A1932" s="10">
        <v>42614</v>
      </c>
      <c r="B1932" t="s">
        <v>1089</v>
      </c>
      <c r="C1932" t="s">
        <v>1068</v>
      </c>
      <c r="D1932" t="s">
        <v>1020</v>
      </c>
      <c r="E1932" s="17">
        <v>1250</v>
      </c>
      <c r="F1932" t="str">
        <f>VLOOKUP(Expenses[[#This Row],[Location]],Locations[[Location]:[BU]],5,0)</f>
        <v>Retail 02</v>
      </c>
      <c r="G1932" t="str">
        <f>VLOOKUP(Expenses[[#This Row],[Department]],Departments[[Department]:[Code]],2,0)</f>
        <v>RTL</v>
      </c>
      <c r="H1932" t="str">
        <f>VLOOKUP(Expenses[[#This Row],[Location]],Locations[[Location]:[BU]],3,0)</f>
        <v>Delta</v>
      </c>
      <c r="I1932" t="str">
        <f>VLOOKUP(Expenses[[#This Row],[Location]],Locations[[Location]:[BU]],2,0)</f>
        <v>Gharbia</v>
      </c>
    </row>
    <row r="1933" spans="1:9" x14ac:dyDescent="0.25">
      <c r="A1933" s="10">
        <v>42614</v>
      </c>
      <c r="B1933" t="s">
        <v>1089</v>
      </c>
      <c r="C1933" t="s">
        <v>1060</v>
      </c>
      <c r="D1933" t="s">
        <v>1020</v>
      </c>
      <c r="E1933" s="17">
        <v>1250</v>
      </c>
      <c r="F1933" t="str">
        <f>VLOOKUP(Expenses[[#This Row],[Location]],Locations[[Location]:[BU]],5,0)</f>
        <v>Retail 02</v>
      </c>
      <c r="G1933" t="str">
        <f>VLOOKUP(Expenses[[#This Row],[Department]],Departments[[Department]:[Code]],2,0)</f>
        <v>RTL</v>
      </c>
      <c r="H1933" t="str">
        <f>VLOOKUP(Expenses[[#This Row],[Location]],Locations[[Location]:[BU]],3,0)</f>
        <v>Alex</v>
      </c>
      <c r="I1933" t="str">
        <f>VLOOKUP(Expenses[[#This Row],[Location]],Locations[[Location]:[BU]],2,0)</f>
        <v>Alex</v>
      </c>
    </row>
    <row r="1934" spans="1:9" x14ac:dyDescent="0.25">
      <c r="A1934" s="10">
        <v>42614</v>
      </c>
      <c r="B1934" t="s">
        <v>1089</v>
      </c>
      <c r="C1934" t="s">
        <v>1076</v>
      </c>
      <c r="D1934" t="s">
        <v>1020</v>
      </c>
      <c r="E1934" s="17">
        <v>1250</v>
      </c>
      <c r="F1934" t="str">
        <f>VLOOKUP(Expenses[[#This Row],[Location]],Locations[[Location]:[BU]],5,0)</f>
        <v>Retail 02</v>
      </c>
      <c r="G1934" t="str">
        <f>VLOOKUP(Expenses[[#This Row],[Department]],Departments[[Department]:[Code]],2,0)</f>
        <v>RTL</v>
      </c>
      <c r="H1934" t="str">
        <f>VLOOKUP(Expenses[[#This Row],[Location]],Locations[[Location]:[BU]],3,0)</f>
        <v>G. Cairo</v>
      </c>
      <c r="I1934" t="str">
        <f>VLOOKUP(Expenses[[#This Row],[Location]],Locations[[Location]:[BU]],2,0)</f>
        <v>Cairo</v>
      </c>
    </row>
    <row r="1935" spans="1:9" x14ac:dyDescent="0.25">
      <c r="A1935" s="10">
        <v>42614</v>
      </c>
      <c r="B1935" t="s">
        <v>1089</v>
      </c>
      <c r="C1935" t="s">
        <v>1067</v>
      </c>
      <c r="D1935" t="s">
        <v>1020</v>
      </c>
      <c r="E1935" s="17">
        <v>1250</v>
      </c>
      <c r="F1935" t="str">
        <f>VLOOKUP(Expenses[[#This Row],[Location]],Locations[[Location]:[BU]],5,0)</f>
        <v>Retail 02</v>
      </c>
      <c r="G1935" t="str">
        <f>VLOOKUP(Expenses[[#This Row],[Department]],Departments[[Department]:[Code]],2,0)</f>
        <v>RTL</v>
      </c>
      <c r="H1935" t="str">
        <f>VLOOKUP(Expenses[[#This Row],[Location]],Locations[[Location]:[BU]],3,0)</f>
        <v>Alex</v>
      </c>
      <c r="I1935" t="str">
        <f>VLOOKUP(Expenses[[#This Row],[Location]],Locations[[Location]:[BU]],2,0)</f>
        <v>Alex</v>
      </c>
    </row>
    <row r="1936" spans="1:9" x14ac:dyDescent="0.25">
      <c r="A1936" s="10">
        <v>42614</v>
      </c>
      <c r="B1936" t="s">
        <v>1089</v>
      </c>
      <c r="C1936" t="s">
        <v>1052</v>
      </c>
      <c r="D1936" t="s">
        <v>1020</v>
      </c>
      <c r="E1936" s="17">
        <v>1250</v>
      </c>
      <c r="F1936" t="str">
        <f>VLOOKUP(Expenses[[#This Row],[Location]],Locations[[Location]:[BU]],5,0)</f>
        <v>Distribution</v>
      </c>
      <c r="G1936" t="str">
        <f>VLOOKUP(Expenses[[#This Row],[Department]],Departments[[Department]:[Code]],2,0)</f>
        <v>RTL</v>
      </c>
      <c r="H1936" t="str">
        <f>VLOOKUP(Expenses[[#This Row],[Location]],Locations[[Location]:[BU]],3,0)</f>
        <v>Alex</v>
      </c>
      <c r="I1936" t="str">
        <f>VLOOKUP(Expenses[[#This Row],[Location]],Locations[[Location]:[BU]],2,0)</f>
        <v>Alex</v>
      </c>
    </row>
    <row r="1937" spans="1:9" x14ac:dyDescent="0.25">
      <c r="A1937" s="10">
        <v>42614</v>
      </c>
      <c r="B1937" t="s">
        <v>1089</v>
      </c>
      <c r="C1937" t="s">
        <v>1084</v>
      </c>
      <c r="D1937" t="s">
        <v>1020</v>
      </c>
      <c r="E1937" s="17">
        <v>1250</v>
      </c>
      <c r="F1937" t="str">
        <f>VLOOKUP(Expenses[[#This Row],[Location]],Locations[[Location]:[BU]],5,0)</f>
        <v>Retail 03</v>
      </c>
      <c r="G1937" t="str">
        <f>VLOOKUP(Expenses[[#This Row],[Department]],Departments[[Department]:[Code]],2,0)</f>
        <v>RTL</v>
      </c>
      <c r="H1937" t="str">
        <f>VLOOKUP(Expenses[[#This Row],[Location]],Locations[[Location]:[BU]],3,0)</f>
        <v>G. Cairo</v>
      </c>
      <c r="I1937" t="str">
        <f>VLOOKUP(Expenses[[#This Row],[Location]],Locations[[Location]:[BU]],2,0)</f>
        <v>Cairo</v>
      </c>
    </row>
    <row r="1938" spans="1:9" x14ac:dyDescent="0.25">
      <c r="A1938" s="10">
        <v>42614</v>
      </c>
      <c r="B1938" t="s">
        <v>1089</v>
      </c>
      <c r="C1938" t="s">
        <v>1075</v>
      </c>
      <c r="D1938" t="s">
        <v>1020</v>
      </c>
      <c r="E1938" s="17">
        <v>1250</v>
      </c>
      <c r="F1938" t="str">
        <f>VLOOKUP(Expenses[[#This Row],[Location]],Locations[[Location]:[BU]],5,0)</f>
        <v>Distribution</v>
      </c>
      <c r="G1938" t="str">
        <f>VLOOKUP(Expenses[[#This Row],[Department]],Departments[[Department]:[Code]],2,0)</f>
        <v>RTL</v>
      </c>
      <c r="H1938" t="str">
        <f>VLOOKUP(Expenses[[#This Row],[Location]],Locations[[Location]:[BU]],3,0)</f>
        <v>U. Egypt</v>
      </c>
      <c r="I1938" t="str">
        <f>VLOOKUP(Expenses[[#This Row],[Location]],Locations[[Location]:[BU]],2,0)</f>
        <v>Assuit</v>
      </c>
    </row>
    <row r="1939" spans="1:9" x14ac:dyDescent="0.25">
      <c r="A1939" s="10">
        <v>42614</v>
      </c>
      <c r="B1939" t="s">
        <v>1089</v>
      </c>
      <c r="C1939" t="s">
        <v>1080</v>
      </c>
      <c r="D1939" t="s">
        <v>1020</v>
      </c>
      <c r="E1939" s="17">
        <v>1250</v>
      </c>
      <c r="F1939" t="str">
        <f>VLOOKUP(Expenses[[#This Row],[Location]],Locations[[Location]:[BU]],5,0)</f>
        <v>Distribution</v>
      </c>
      <c r="G1939" t="str">
        <f>VLOOKUP(Expenses[[#This Row],[Department]],Departments[[Department]:[Code]],2,0)</f>
        <v>RTL</v>
      </c>
      <c r="H1939" t="str">
        <f>VLOOKUP(Expenses[[#This Row],[Location]],Locations[[Location]:[BU]],3,0)</f>
        <v>G. Cairo</v>
      </c>
      <c r="I1939" t="str">
        <f>VLOOKUP(Expenses[[#This Row],[Location]],Locations[[Location]:[BU]],2,0)</f>
        <v>Giza</v>
      </c>
    </row>
    <row r="1940" spans="1:9" x14ac:dyDescent="0.25">
      <c r="A1940" s="10">
        <v>42614</v>
      </c>
      <c r="B1940" t="s">
        <v>1089</v>
      </c>
      <c r="C1940" t="s">
        <v>1070</v>
      </c>
      <c r="D1940" t="s">
        <v>1020</v>
      </c>
      <c r="E1940" s="17">
        <v>1250</v>
      </c>
      <c r="F1940" t="str">
        <f>VLOOKUP(Expenses[[#This Row],[Location]],Locations[[Location]:[BU]],5,0)</f>
        <v>Retail 03</v>
      </c>
      <c r="G1940" t="str">
        <f>VLOOKUP(Expenses[[#This Row],[Department]],Departments[[Department]:[Code]],2,0)</f>
        <v>RTL</v>
      </c>
      <c r="H1940" t="str">
        <f>VLOOKUP(Expenses[[#This Row],[Location]],Locations[[Location]:[BU]],3,0)</f>
        <v>Alex</v>
      </c>
      <c r="I1940" t="str">
        <f>VLOOKUP(Expenses[[#This Row],[Location]],Locations[[Location]:[BU]],2,0)</f>
        <v>Marasa Matrouh</v>
      </c>
    </row>
    <row r="1941" spans="1:9" x14ac:dyDescent="0.25">
      <c r="A1941" s="10">
        <v>42614</v>
      </c>
      <c r="B1941" t="s">
        <v>1089</v>
      </c>
      <c r="C1941" t="s">
        <v>1047</v>
      </c>
      <c r="D1941" t="s">
        <v>1020</v>
      </c>
      <c r="E1941" s="17">
        <v>1250</v>
      </c>
      <c r="F1941" t="str">
        <f>VLOOKUP(Expenses[[#This Row],[Location]],Locations[[Location]:[BU]],5,0)</f>
        <v>Retail 03</v>
      </c>
      <c r="G1941" t="str">
        <f>VLOOKUP(Expenses[[#This Row],[Department]],Departments[[Department]:[Code]],2,0)</f>
        <v>RTL</v>
      </c>
      <c r="H1941" t="str">
        <f>VLOOKUP(Expenses[[#This Row],[Location]],Locations[[Location]:[BU]],3,0)</f>
        <v>G. Cairo</v>
      </c>
      <c r="I1941" t="str">
        <f>VLOOKUP(Expenses[[#This Row],[Location]],Locations[[Location]:[BU]],2,0)</f>
        <v>Giza</v>
      </c>
    </row>
    <row r="1942" spans="1:9" x14ac:dyDescent="0.25">
      <c r="A1942" s="10">
        <v>42614</v>
      </c>
      <c r="B1942" t="s">
        <v>1089</v>
      </c>
      <c r="C1942" t="s">
        <v>1058</v>
      </c>
      <c r="D1942" t="s">
        <v>1020</v>
      </c>
      <c r="E1942" s="17">
        <v>1250</v>
      </c>
      <c r="F1942" t="str">
        <f>VLOOKUP(Expenses[[#This Row],[Location]],Locations[[Location]:[BU]],5,0)</f>
        <v>Retail 03</v>
      </c>
      <c r="G1942" t="str">
        <f>VLOOKUP(Expenses[[#This Row],[Department]],Departments[[Department]:[Code]],2,0)</f>
        <v>RTL</v>
      </c>
      <c r="H1942" t="str">
        <f>VLOOKUP(Expenses[[#This Row],[Location]],Locations[[Location]:[BU]],3,0)</f>
        <v>G. Cairo</v>
      </c>
      <c r="I1942" t="str">
        <f>VLOOKUP(Expenses[[#This Row],[Location]],Locations[[Location]:[BU]],2,0)</f>
        <v>Cairo</v>
      </c>
    </row>
    <row r="1943" spans="1:9" x14ac:dyDescent="0.25">
      <c r="A1943" s="10">
        <v>42614</v>
      </c>
      <c r="B1943" t="s">
        <v>1089</v>
      </c>
      <c r="C1943" t="s">
        <v>1072</v>
      </c>
      <c r="D1943" t="s">
        <v>1020</v>
      </c>
      <c r="E1943" s="17">
        <v>1250</v>
      </c>
      <c r="F1943" t="str">
        <f>VLOOKUP(Expenses[[#This Row],[Location]],Locations[[Location]:[BU]],5,0)</f>
        <v>Retail 03</v>
      </c>
      <c r="G1943" t="str">
        <f>VLOOKUP(Expenses[[#This Row],[Department]],Departments[[Department]:[Code]],2,0)</f>
        <v>RTL</v>
      </c>
      <c r="H1943" t="str">
        <f>VLOOKUP(Expenses[[#This Row],[Location]],Locations[[Location]:[BU]],3,0)</f>
        <v>Alex</v>
      </c>
      <c r="I1943" t="str">
        <f>VLOOKUP(Expenses[[#This Row],[Location]],Locations[[Location]:[BU]],2,0)</f>
        <v>Alex</v>
      </c>
    </row>
    <row r="1944" spans="1:9" x14ac:dyDescent="0.25">
      <c r="A1944" s="10">
        <v>42614</v>
      </c>
      <c r="B1944" t="s">
        <v>1089</v>
      </c>
      <c r="C1944" t="s">
        <v>1071</v>
      </c>
      <c r="D1944" t="s">
        <v>1020</v>
      </c>
      <c r="E1944" s="17">
        <v>1250</v>
      </c>
      <c r="F1944" t="str">
        <f>VLOOKUP(Expenses[[#This Row],[Location]],Locations[[Location]:[BU]],5,0)</f>
        <v>Retail 03</v>
      </c>
      <c r="G1944" t="str">
        <f>VLOOKUP(Expenses[[#This Row],[Department]],Departments[[Department]:[Code]],2,0)</f>
        <v>RTL</v>
      </c>
      <c r="H1944" t="str">
        <f>VLOOKUP(Expenses[[#This Row],[Location]],Locations[[Location]:[BU]],3,0)</f>
        <v>G. Cairo</v>
      </c>
      <c r="I1944" t="str">
        <f>VLOOKUP(Expenses[[#This Row],[Location]],Locations[[Location]:[BU]],2,0)</f>
        <v>Giza</v>
      </c>
    </row>
    <row r="1945" spans="1:9" x14ac:dyDescent="0.25">
      <c r="A1945" s="10">
        <v>42614</v>
      </c>
      <c r="B1945" t="s">
        <v>1089</v>
      </c>
      <c r="C1945" t="s">
        <v>1065</v>
      </c>
      <c r="D1945" t="s">
        <v>1020</v>
      </c>
      <c r="E1945" s="17">
        <v>1250</v>
      </c>
      <c r="F1945" t="str">
        <f>VLOOKUP(Expenses[[#This Row],[Location]],Locations[[Location]:[BU]],5,0)</f>
        <v>Distribution</v>
      </c>
      <c r="G1945" t="str">
        <f>VLOOKUP(Expenses[[#This Row],[Department]],Departments[[Department]:[Code]],2,0)</f>
        <v>RTL</v>
      </c>
      <c r="H1945" t="str">
        <f>VLOOKUP(Expenses[[#This Row],[Location]],Locations[[Location]:[BU]],3,0)</f>
        <v>Delta</v>
      </c>
      <c r="I1945" t="str">
        <f>VLOOKUP(Expenses[[#This Row],[Location]],Locations[[Location]:[BU]],2,0)</f>
        <v>Gharbia</v>
      </c>
    </row>
    <row r="1946" spans="1:9" x14ac:dyDescent="0.25">
      <c r="A1946" s="10">
        <v>42614</v>
      </c>
      <c r="B1946" t="s">
        <v>1088</v>
      </c>
      <c r="C1946" t="s">
        <v>1081</v>
      </c>
      <c r="D1946" t="s">
        <v>1020</v>
      </c>
      <c r="E1946" s="17">
        <v>649.20000000000005</v>
      </c>
      <c r="F1946" t="str">
        <f>VLOOKUP(Expenses[[#This Row],[Location]],Locations[[Location]:[BU]],5,0)</f>
        <v>Retail 01</v>
      </c>
      <c r="G1946" t="str">
        <f>VLOOKUP(Expenses[[#This Row],[Department]],Departments[[Department]:[Code]],2,0)</f>
        <v>RTL</v>
      </c>
      <c r="H1946" t="str">
        <f>VLOOKUP(Expenses[[#This Row],[Location]],Locations[[Location]:[BU]],3,0)</f>
        <v>G. Cairo</v>
      </c>
      <c r="I1946" t="str">
        <f>VLOOKUP(Expenses[[#This Row],[Location]],Locations[[Location]:[BU]],2,0)</f>
        <v>Giza</v>
      </c>
    </row>
    <row r="1947" spans="1:9" x14ac:dyDescent="0.25">
      <c r="A1947" s="10">
        <v>42614</v>
      </c>
      <c r="B1947" t="s">
        <v>1088</v>
      </c>
      <c r="C1947" t="s">
        <v>1079</v>
      </c>
      <c r="D1947" t="s">
        <v>1020</v>
      </c>
      <c r="E1947" s="17">
        <v>564.1</v>
      </c>
      <c r="F1947" t="str">
        <f>VLOOKUP(Expenses[[#This Row],[Location]],Locations[[Location]:[BU]],5,0)</f>
        <v>Retail 01</v>
      </c>
      <c r="G1947" t="str">
        <f>VLOOKUP(Expenses[[#This Row],[Department]],Departments[[Department]:[Code]],2,0)</f>
        <v>RTL</v>
      </c>
      <c r="H1947" t="str">
        <f>VLOOKUP(Expenses[[#This Row],[Location]],Locations[[Location]:[BU]],3,0)</f>
        <v>G. Cairo</v>
      </c>
      <c r="I1947" t="str">
        <f>VLOOKUP(Expenses[[#This Row],[Location]],Locations[[Location]:[BU]],2,0)</f>
        <v>Giza</v>
      </c>
    </row>
    <row r="1948" spans="1:9" x14ac:dyDescent="0.25">
      <c r="A1948" s="10">
        <v>42614</v>
      </c>
      <c r="B1948" t="s">
        <v>1088</v>
      </c>
      <c r="C1948" t="s">
        <v>1050</v>
      </c>
      <c r="D1948" t="s">
        <v>1020</v>
      </c>
      <c r="E1948" s="17">
        <v>857.80000000000007</v>
      </c>
      <c r="F1948" t="str">
        <f>VLOOKUP(Expenses[[#This Row],[Location]],Locations[[Location]:[BU]],5,0)</f>
        <v>Retail 01</v>
      </c>
      <c r="G1948" t="str">
        <f>VLOOKUP(Expenses[[#This Row],[Department]],Departments[[Department]:[Code]],2,0)</f>
        <v>RTL</v>
      </c>
      <c r="H1948" t="str">
        <f>VLOOKUP(Expenses[[#This Row],[Location]],Locations[[Location]:[BU]],3,0)</f>
        <v>Alex</v>
      </c>
      <c r="I1948" t="str">
        <f>VLOOKUP(Expenses[[#This Row],[Location]],Locations[[Location]:[BU]],2,0)</f>
        <v>Alex</v>
      </c>
    </row>
    <row r="1949" spans="1:9" x14ac:dyDescent="0.25">
      <c r="A1949" s="10">
        <v>42614</v>
      </c>
      <c r="B1949" t="s">
        <v>1088</v>
      </c>
      <c r="C1949" t="s">
        <v>1053</v>
      </c>
      <c r="D1949" t="s">
        <v>1020</v>
      </c>
      <c r="E1949" s="17">
        <v>1074.5</v>
      </c>
      <c r="F1949" t="str">
        <f>VLOOKUP(Expenses[[#This Row],[Location]],Locations[[Location]:[BU]],5,0)</f>
        <v>Retail 01</v>
      </c>
      <c r="G1949" t="str">
        <f>VLOOKUP(Expenses[[#This Row],[Department]],Departments[[Department]:[Code]],2,0)</f>
        <v>RTL</v>
      </c>
      <c r="H1949" t="str">
        <f>VLOOKUP(Expenses[[#This Row],[Location]],Locations[[Location]:[BU]],3,0)</f>
        <v>G. Cairo</v>
      </c>
      <c r="I1949" t="str">
        <f>VLOOKUP(Expenses[[#This Row],[Location]],Locations[[Location]:[BU]],2,0)</f>
        <v>Giza</v>
      </c>
    </row>
    <row r="1950" spans="1:9" x14ac:dyDescent="0.25">
      <c r="A1950" s="10">
        <v>42614</v>
      </c>
      <c r="B1950" t="s">
        <v>1088</v>
      </c>
      <c r="C1950" t="s">
        <v>1046</v>
      </c>
      <c r="D1950" t="s">
        <v>1020</v>
      </c>
      <c r="E1950" s="17">
        <v>992.80000000000007</v>
      </c>
      <c r="F1950" t="str">
        <f>VLOOKUP(Expenses[[#This Row],[Location]],Locations[[Location]:[BU]],5,0)</f>
        <v>Distribution</v>
      </c>
      <c r="G1950" t="str">
        <f>VLOOKUP(Expenses[[#This Row],[Department]],Departments[[Department]:[Code]],2,0)</f>
        <v>RTL</v>
      </c>
      <c r="H1950" t="str">
        <f>VLOOKUP(Expenses[[#This Row],[Location]],Locations[[Location]:[BU]],3,0)</f>
        <v>G. Cairo</v>
      </c>
      <c r="I1950" t="str">
        <f>VLOOKUP(Expenses[[#This Row],[Location]],Locations[[Location]:[BU]],2,0)</f>
        <v>Giza</v>
      </c>
    </row>
    <row r="1951" spans="1:9" x14ac:dyDescent="0.25">
      <c r="A1951" s="10">
        <v>42614</v>
      </c>
      <c r="B1951" t="s">
        <v>1088</v>
      </c>
      <c r="C1951" t="s">
        <v>1049</v>
      </c>
      <c r="D1951" t="s">
        <v>1020</v>
      </c>
      <c r="E1951" s="17">
        <v>734</v>
      </c>
      <c r="F1951" t="str">
        <f>VLOOKUP(Expenses[[#This Row],[Location]],Locations[[Location]:[BU]],5,0)</f>
        <v>Retail 01</v>
      </c>
      <c r="G1951" t="str">
        <f>VLOOKUP(Expenses[[#This Row],[Department]],Departments[[Department]:[Code]],2,0)</f>
        <v>RTL</v>
      </c>
      <c r="H1951" t="str">
        <f>VLOOKUP(Expenses[[#This Row],[Location]],Locations[[Location]:[BU]],3,0)</f>
        <v>G. Cairo</v>
      </c>
      <c r="I1951" t="str">
        <f>VLOOKUP(Expenses[[#This Row],[Location]],Locations[[Location]:[BU]],2,0)</f>
        <v>Cairo</v>
      </c>
    </row>
    <row r="1952" spans="1:9" x14ac:dyDescent="0.25">
      <c r="A1952" s="10">
        <v>42614</v>
      </c>
      <c r="B1952" t="s">
        <v>1088</v>
      </c>
      <c r="C1952" t="s">
        <v>1044</v>
      </c>
      <c r="D1952" t="s">
        <v>1020</v>
      </c>
      <c r="E1952" s="17">
        <v>998.7</v>
      </c>
      <c r="F1952" t="str">
        <f>VLOOKUP(Expenses[[#This Row],[Location]],Locations[[Location]:[BU]],5,0)</f>
        <v>Retail 01</v>
      </c>
      <c r="G1952" t="str">
        <f>VLOOKUP(Expenses[[#This Row],[Department]],Departments[[Department]:[Code]],2,0)</f>
        <v>RTL</v>
      </c>
      <c r="H1952" t="str">
        <f>VLOOKUP(Expenses[[#This Row],[Location]],Locations[[Location]:[BU]],3,0)</f>
        <v>G. Cairo</v>
      </c>
      <c r="I1952" t="str">
        <f>VLOOKUP(Expenses[[#This Row],[Location]],Locations[[Location]:[BU]],2,0)</f>
        <v>Cairo</v>
      </c>
    </row>
    <row r="1953" spans="1:9" x14ac:dyDescent="0.25">
      <c r="A1953" s="10">
        <v>42614</v>
      </c>
      <c r="B1953" t="s">
        <v>1088</v>
      </c>
      <c r="C1953" t="s">
        <v>1064</v>
      </c>
      <c r="D1953" t="s">
        <v>1020</v>
      </c>
      <c r="E1953" s="17">
        <v>906.90000000000009</v>
      </c>
      <c r="F1953" t="str">
        <f>VLOOKUP(Expenses[[#This Row],[Location]],Locations[[Location]:[BU]],5,0)</f>
        <v>Retail 01</v>
      </c>
      <c r="G1953" t="str">
        <f>VLOOKUP(Expenses[[#This Row],[Department]],Departments[[Department]:[Code]],2,0)</f>
        <v>RTL</v>
      </c>
      <c r="H1953" t="str">
        <f>VLOOKUP(Expenses[[#This Row],[Location]],Locations[[Location]:[BU]],3,0)</f>
        <v>G. Cairo</v>
      </c>
      <c r="I1953" t="str">
        <f>VLOOKUP(Expenses[[#This Row],[Location]],Locations[[Location]:[BU]],2,0)</f>
        <v>Giza</v>
      </c>
    </row>
    <row r="1954" spans="1:9" x14ac:dyDescent="0.25">
      <c r="A1954" s="10">
        <v>42614</v>
      </c>
      <c r="B1954" t="s">
        <v>1088</v>
      </c>
      <c r="C1954" t="s">
        <v>1082</v>
      </c>
      <c r="D1954" t="s">
        <v>1020</v>
      </c>
      <c r="E1954" s="17">
        <v>716.5</v>
      </c>
      <c r="F1954" t="str">
        <f>VLOOKUP(Expenses[[#This Row],[Location]],Locations[[Location]:[BU]],5,0)</f>
        <v>Retail 02</v>
      </c>
      <c r="G1954" t="str">
        <f>VLOOKUP(Expenses[[#This Row],[Department]],Departments[[Department]:[Code]],2,0)</f>
        <v>RTL</v>
      </c>
      <c r="H1954" t="str">
        <f>VLOOKUP(Expenses[[#This Row],[Location]],Locations[[Location]:[BU]],3,0)</f>
        <v>G. Cairo</v>
      </c>
      <c r="I1954" t="str">
        <f>VLOOKUP(Expenses[[#This Row],[Location]],Locations[[Location]:[BU]],2,0)</f>
        <v>Cairo</v>
      </c>
    </row>
    <row r="1955" spans="1:9" x14ac:dyDescent="0.25">
      <c r="A1955" s="10">
        <v>42614</v>
      </c>
      <c r="B1955" t="s">
        <v>1088</v>
      </c>
      <c r="C1955" t="s">
        <v>1078</v>
      </c>
      <c r="D1955" t="s">
        <v>1020</v>
      </c>
      <c r="E1955" s="17">
        <v>1089.2</v>
      </c>
      <c r="F1955" t="str">
        <f>VLOOKUP(Expenses[[#This Row],[Location]],Locations[[Location]:[BU]],5,0)</f>
        <v>Retail 02</v>
      </c>
      <c r="G1955" t="str">
        <f>VLOOKUP(Expenses[[#This Row],[Department]],Departments[[Department]:[Code]],2,0)</f>
        <v>RTL</v>
      </c>
      <c r="H1955" t="str">
        <f>VLOOKUP(Expenses[[#This Row],[Location]],Locations[[Location]:[BU]],3,0)</f>
        <v>G. Cairo</v>
      </c>
      <c r="I1955" t="str">
        <f>VLOOKUP(Expenses[[#This Row],[Location]],Locations[[Location]:[BU]],2,0)</f>
        <v>Cairo</v>
      </c>
    </row>
    <row r="1956" spans="1:9" x14ac:dyDescent="0.25">
      <c r="A1956" s="10">
        <v>42614</v>
      </c>
      <c r="B1956" t="s">
        <v>1088</v>
      </c>
      <c r="C1956" t="s">
        <v>1068</v>
      </c>
      <c r="D1956" t="s">
        <v>1020</v>
      </c>
      <c r="E1956" s="17">
        <v>905.7</v>
      </c>
      <c r="F1956" t="str">
        <f>VLOOKUP(Expenses[[#This Row],[Location]],Locations[[Location]:[BU]],5,0)</f>
        <v>Retail 02</v>
      </c>
      <c r="G1956" t="str">
        <f>VLOOKUP(Expenses[[#This Row],[Department]],Departments[[Department]:[Code]],2,0)</f>
        <v>RTL</v>
      </c>
      <c r="H1956" t="str">
        <f>VLOOKUP(Expenses[[#This Row],[Location]],Locations[[Location]:[BU]],3,0)</f>
        <v>Delta</v>
      </c>
      <c r="I1956" t="str">
        <f>VLOOKUP(Expenses[[#This Row],[Location]],Locations[[Location]:[BU]],2,0)</f>
        <v>Gharbia</v>
      </c>
    </row>
    <row r="1957" spans="1:9" x14ac:dyDescent="0.25">
      <c r="A1957" s="10">
        <v>42614</v>
      </c>
      <c r="B1957" t="s">
        <v>1088</v>
      </c>
      <c r="C1957" t="s">
        <v>1060</v>
      </c>
      <c r="D1957" t="s">
        <v>1020</v>
      </c>
      <c r="E1957" s="17">
        <v>704.1</v>
      </c>
      <c r="F1957" t="str">
        <f>VLOOKUP(Expenses[[#This Row],[Location]],Locations[[Location]:[BU]],5,0)</f>
        <v>Retail 02</v>
      </c>
      <c r="G1957" t="str">
        <f>VLOOKUP(Expenses[[#This Row],[Department]],Departments[[Department]:[Code]],2,0)</f>
        <v>RTL</v>
      </c>
      <c r="H1957" t="str">
        <f>VLOOKUP(Expenses[[#This Row],[Location]],Locations[[Location]:[BU]],3,0)</f>
        <v>Alex</v>
      </c>
      <c r="I1957" t="str">
        <f>VLOOKUP(Expenses[[#This Row],[Location]],Locations[[Location]:[BU]],2,0)</f>
        <v>Alex</v>
      </c>
    </row>
    <row r="1958" spans="1:9" x14ac:dyDescent="0.25">
      <c r="A1958" s="10">
        <v>42614</v>
      </c>
      <c r="B1958" t="s">
        <v>1088</v>
      </c>
      <c r="C1958" t="s">
        <v>1076</v>
      </c>
      <c r="D1958" t="s">
        <v>1020</v>
      </c>
      <c r="E1958" s="17">
        <v>1206.1000000000001</v>
      </c>
      <c r="F1958" t="str">
        <f>VLOOKUP(Expenses[[#This Row],[Location]],Locations[[Location]:[BU]],5,0)</f>
        <v>Retail 02</v>
      </c>
      <c r="G1958" t="str">
        <f>VLOOKUP(Expenses[[#This Row],[Department]],Departments[[Department]:[Code]],2,0)</f>
        <v>RTL</v>
      </c>
      <c r="H1958" t="str">
        <f>VLOOKUP(Expenses[[#This Row],[Location]],Locations[[Location]:[BU]],3,0)</f>
        <v>G. Cairo</v>
      </c>
      <c r="I1958" t="str">
        <f>VLOOKUP(Expenses[[#This Row],[Location]],Locations[[Location]:[BU]],2,0)</f>
        <v>Cairo</v>
      </c>
    </row>
    <row r="1959" spans="1:9" x14ac:dyDescent="0.25">
      <c r="A1959" s="10">
        <v>42614</v>
      </c>
      <c r="B1959" t="s">
        <v>1088</v>
      </c>
      <c r="C1959" t="s">
        <v>1067</v>
      </c>
      <c r="D1959" t="s">
        <v>1020</v>
      </c>
      <c r="E1959" s="17">
        <v>611.5</v>
      </c>
      <c r="F1959" t="str">
        <f>VLOOKUP(Expenses[[#This Row],[Location]],Locations[[Location]:[BU]],5,0)</f>
        <v>Retail 02</v>
      </c>
      <c r="G1959" t="str">
        <f>VLOOKUP(Expenses[[#This Row],[Department]],Departments[[Department]:[Code]],2,0)</f>
        <v>RTL</v>
      </c>
      <c r="H1959" t="str">
        <f>VLOOKUP(Expenses[[#This Row],[Location]],Locations[[Location]:[BU]],3,0)</f>
        <v>Alex</v>
      </c>
      <c r="I1959" t="str">
        <f>VLOOKUP(Expenses[[#This Row],[Location]],Locations[[Location]:[BU]],2,0)</f>
        <v>Alex</v>
      </c>
    </row>
    <row r="1960" spans="1:9" x14ac:dyDescent="0.25">
      <c r="A1960" s="10">
        <v>42614</v>
      </c>
      <c r="B1960" t="s">
        <v>1088</v>
      </c>
      <c r="C1960" t="s">
        <v>1052</v>
      </c>
      <c r="D1960" t="s">
        <v>1020</v>
      </c>
      <c r="E1960" s="17">
        <v>717.40000000000009</v>
      </c>
      <c r="F1960" t="str">
        <f>VLOOKUP(Expenses[[#This Row],[Location]],Locations[[Location]:[BU]],5,0)</f>
        <v>Distribution</v>
      </c>
      <c r="G1960" t="str">
        <f>VLOOKUP(Expenses[[#This Row],[Department]],Departments[[Department]:[Code]],2,0)</f>
        <v>RTL</v>
      </c>
      <c r="H1960" t="str">
        <f>VLOOKUP(Expenses[[#This Row],[Location]],Locations[[Location]:[BU]],3,0)</f>
        <v>Alex</v>
      </c>
      <c r="I1960" t="str">
        <f>VLOOKUP(Expenses[[#This Row],[Location]],Locations[[Location]:[BU]],2,0)</f>
        <v>Alex</v>
      </c>
    </row>
    <row r="1961" spans="1:9" x14ac:dyDescent="0.25">
      <c r="A1961" s="10">
        <v>42614</v>
      </c>
      <c r="B1961" t="s">
        <v>1088</v>
      </c>
      <c r="C1961" t="s">
        <v>1084</v>
      </c>
      <c r="D1961" t="s">
        <v>1020</v>
      </c>
      <c r="E1961" s="17">
        <v>1076</v>
      </c>
      <c r="F1961" t="str">
        <f>VLOOKUP(Expenses[[#This Row],[Location]],Locations[[Location]:[BU]],5,0)</f>
        <v>Retail 03</v>
      </c>
      <c r="G1961" t="str">
        <f>VLOOKUP(Expenses[[#This Row],[Department]],Departments[[Department]:[Code]],2,0)</f>
        <v>RTL</v>
      </c>
      <c r="H1961" t="str">
        <f>VLOOKUP(Expenses[[#This Row],[Location]],Locations[[Location]:[BU]],3,0)</f>
        <v>G. Cairo</v>
      </c>
      <c r="I1961" t="str">
        <f>VLOOKUP(Expenses[[#This Row],[Location]],Locations[[Location]:[BU]],2,0)</f>
        <v>Cairo</v>
      </c>
    </row>
    <row r="1962" spans="1:9" x14ac:dyDescent="0.25">
      <c r="A1962" s="10">
        <v>42614</v>
      </c>
      <c r="B1962" t="s">
        <v>1088</v>
      </c>
      <c r="C1962" t="s">
        <v>1075</v>
      </c>
      <c r="D1962" t="s">
        <v>1020</v>
      </c>
      <c r="E1962" s="17">
        <v>830.40000000000009</v>
      </c>
      <c r="F1962" t="str">
        <f>VLOOKUP(Expenses[[#This Row],[Location]],Locations[[Location]:[BU]],5,0)</f>
        <v>Distribution</v>
      </c>
      <c r="G1962" t="str">
        <f>VLOOKUP(Expenses[[#This Row],[Department]],Departments[[Department]:[Code]],2,0)</f>
        <v>RTL</v>
      </c>
      <c r="H1962" t="str">
        <f>VLOOKUP(Expenses[[#This Row],[Location]],Locations[[Location]:[BU]],3,0)</f>
        <v>U. Egypt</v>
      </c>
      <c r="I1962" t="str">
        <f>VLOOKUP(Expenses[[#This Row],[Location]],Locations[[Location]:[BU]],2,0)</f>
        <v>Assuit</v>
      </c>
    </row>
    <row r="1963" spans="1:9" x14ac:dyDescent="0.25">
      <c r="A1963" s="10">
        <v>42614</v>
      </c>
      <c r="B1963" t="s">
        <v>1088</v>
      </c>
      <c r="C1963" t="s">
        <v>1080</v>
      </c>
      <c r="D1963" t="s">
        <v>1020</v>
      </c>
      <c r="E1963" s="17">
        <v>609.70000000000005</v>
      </c>
      <c r="F1963" t="str">
        <f>VLOOKUP(Expenses[[#This Row],[Location]],Locations[[Location]:[BU]],5,0)</f>
        <v>Distribution</v>
      </c>
      <c r="G1963" t="str">
        <f>VLOOKUP(Expenses[[#This Row],[Department]],Departments[[Department]:[Code]],2,0)</f>
        <v>RTL</v>
      </c>
      <c r="H1963" t="str">
        <f>VLOOKUP(Expenses[[#This Row],[Location]],Locations[[Location]:[BU]],3,0)</f>
        <v>G. Cairo</v>
      </c>
      <c r="I1963" t="str">
        <f>VLOOKUP(Expenses[[#This Row],[Location]],Locations[[Location]:[BU]],2,0)</f>
        <v>Giza</v>
      </c>
    </row>
    <row r="1964" spans="1:9" x14ac:dyDescent="0.25">
      <c r="A1964" s="10">
        <v>42614</v>
      </c>
      <c r="B1964" t="s">
        <v>1088</v>
      </c>
      <c r="C1964" t="s">
        <v>1070</v>
      </c>
      <c r="D1964" t="s">
        <v>1020</v>
      </c>
      <c r="E1964" s="17">
        <v>1198.7</v>
      </c>
      <c r="F1964" t="str">
        <f>VLOOKUP(Expenses[[#This Row],[Location]],Locations[[Location]:[BU]],5,0)</f>
        <v>Retail 03</v>
      </c>
      <c r="G1964" t="str">
        <f>VLOOKUP(Expenses[[#This Row],[Department]],Departments[[Department]:[Code]],2,0)</f>
        <v>RTL</v>
      </c>
      <c r="H1964" t="str">
        <f>VLOOKUP(Expenses[[#This Row],[Location]],Locations[[Location]:[BU]],3,0)</f>
        <v>Alex</v>
      </c>
      <c r="I1964" t="str">
        <f>VLOOKUP(Expenses[[#This Row],[Location]],Locations[[Location]:[BU]],2,0)</f>
        <v>Marasa Matrouh</v>
      </c>
    </row>
    <row r="1965" spans="1:9" x14ac:dyDescent="0.25">
      <c r="A1965" s="10">
        <v>42614</v>
      </c>
      <c r="B1965" t="s">
        <v>1088</v>
      </c>
      <c r="C1965" t="s">
        <v>1047</v>
      </c>
      <c r="D1965" t="s">
        <v>1020</v>
      </c>
      <c r="E1965" s="17">
        <v>704.90000000000009</v>
      </c>
      <c r="F1965" t="str">
        <f>VLOOKUP(Expenses[[#This Row],[Location]],Locations[[Location]:[BU]],5,0)</f>
        <v>Retail 03</v>
      </c>
      <c r="G1965" t="str">
        <f>VLOOKUP(Expenses[[#This Row],[Department]],Departments[[Department]:[Code]],2,0)</f>
        <v>RTL</v>
      </c>
      <c r="H1965" t="str">
        <f>VLOOKUP(Expenses[[#This Row],[Location]],Locations[[Location]:[BU]],3,0)</f>
        <v>G. Cairo</v>
      </c>
      <c r="I1965" t="str">
        <f>VLOOKUP(Expenses[[#This Row],[Location]],Locations[[Location]:[BU]],2,0)</f>
        <v>Giza</v>
      </c>
    </row>
    <row r="1966" spans="1:9" x14ac:dyDescent="0.25">
      <c r="A1966" s="10">
        <v>42614</v>
      </c>
      <c r="B1966" t="s">
        <v>1088</v>
      </c>
      <c r="C1966" t="s">
        <v>1058</v>
      </c>
      <c r="D1966" t="s">
        <v>1020</v>
      </c>
      <c r="E1966" s="17">
        <v>1046.9000000000001</v>
      </c>
      <c r="F1966" t="str">
        <f>VLOOKUP(Expenses[[#This Row],[Location]],Locations[[Location]:[BU]],5,0)</f>
        <v>Retail 03</v>
      </c>
      <c r="G1966" t="str">
        <f>VLOOKUP(Expenses[[#This Row],[Department]],Departments[[Department]:[Code]],2,0)</f>
        <v>RTL</v>
      </c>
      <c r="H1966" t="str">
        <f>VLOOKUP(Expenses[[#This Row],[Location]],Locations[[Location]:[BU]],3,0)</f>
        <v>G. Cairo</v>
      </c>
      <c r="I1966" t="str">
        <f>VLOOKUP(Expenses[[#This Row],[Location]],Locations[[Location]:[BU]],2,0)</f>
        <v>Cairo</v>
      </c>
    </row>
    <row r="1967" spans="1:9" x14ac:dyDescent="0.25">
      <c r="A1967" s="10">
        <v>42614</v>
      </c>
      <c r="B1967" t="s">
        <v>1088</v>
      </c>
      <c r="C1967" t="s">
        <v>1072</v>
      </c>
      <c r="D1967" t="s">
        <v>1020</v>
      </c>
      <c r="E1967" s="17">
        <v>566</v>
      </c>
      <c r="F1967" t="str">
        <f>VLOOKUP(Expenses[[#This Row],[Location]],Locations[[Location]:[BU]],5,0)</f>
        <v>Retail 03</v>
      </c>
      <c r="G1967" t="str">
        <f>VLOOKUP(Expenses[[#This Row],[Department]],Departments[[Department]:[Code]],2,0)</f>
        <v>RTL</v>
      </c>
      <c r="H1967" t="str">
        <f>VLOOKUP(Expenses[[#This Row],[Location]],Locations[[Location]:[BU]],3,0)</f>
        <v>Alex</v>
      </c>
      <c r="I1967" t="str">
        <f>VLOOKUP(Expenses[[#This Row],[Location]],Locations[[Location]:[BU]],2,0)</f>
        <v>Alex</v>
      </c>
    </row>
    <row r="1968" spans="1:9" x14ac:dyDescent="0.25">
      <c r="A1968" s="10">
        <v>42614</v>
      </c>
      <c r="B1968" t="s">
        <v>1088</v>
      </c>
      <c r="C1968" t="s">
        <v>1071</v>
      </c>
      <c r="D1968" t="s">
        <v>1020</v>
      </c>
      <c r="E1968" s="17">
        <v>763</v>
      </c>
      <c r="F1968" t="str">
        <f>VLOOKUP(Expenses[[#This Row],[Location]],Locations[[Location]:[BU]],5,0)</f>
        <v>Retail 03</v>
      </c>
      <c r="G1968" t="str">
        <f>VLOOKUP(Expenses[[#This Row],[Department]],Departments[[Department]:[Code]],2,0)</f>
        <v>RTL</v>
      </c>
      <c r="H1968" t="str">
        <f>VLOOKUP(Expenses[[#This Row],[Location]],Locations[[Location]:[BU]],3,0)</f>
        <v>G. Cairo</v>
      </c>
      <c r="I1968" t="str">
        <f>VLOOKUP(Expenses[[#This Row],[Location]],Locations[[Location]:[BU]],2,0)</f>
        <v>Giza</v>
      </c>
    </row>
    <row r="1969" spans="1:9" x14ac:dyDescent="0.25">
      <c r="A1969" s="10">
        <v>42614</v>
      </c>
      <c r="B1969" t="s">
        <v>1088</v>
      </c>
      <c r="C1969" t="s">
        <v>1065</v>
      </c>
      <c r="D1969" t="s">
        <v>1020</v>
      </c>
      <c r="E1969" s="17">
        <v>1046.8</v>
      </c>
      <c r="F1969" t="str">
        <f>VLOOKUP(Expenses[[#This Row],[Location]],Locations[[Location]:[BU]],5,0)</f>
        <v>Distribution</v>
      </c>
      <c r="G1969" t="str">
        <f>VLOOKUP(Expenses[[#This Row],[Department]],Departments[[Department]:[Code]],2,0)</f>
        <v>RTL</v>
      </c>
      <c r="H1969" t="str">
        <f>VLOOKUP(Expenses[[#This Row],[Location]],Locations[[Location]:[BU]],3,0)</f>
        <v>Delta</v>
      </c>
      <c r="I1969" t="str">
        <f>VLOOKUP(Expenses[[#This Row],[Location]],Locations[[Location]:[BU]],2,0)</f>
        <v>Gharbia</v>
      </c>
    </row>
    <row r="1970" spans="1:9" x14ac:dyDescent="0.25">
      <c r="A1970" s="10">
        <v>42614</v>
      </c>
      <c r="B1970" t="s">
        <v>1087</v>
      </c>
      <c r="C1970" t="s">
        <v>1014</v>
      </c>
      <c r="D1970" t="s">
        <v>1013</v>
      </c>
      <c r="E1970" s="17">
        <v>7843.2000000000007</v>
      </c>
      <c r="F1970" t="str">
        <f>VLOOKUP(Expenses[[#This Row],[Location]],Locations[[Location]:[BU]],5,0)</f>
        <v>HQ</v>
      </c>
      <c r="G1970" t="str">
        <f>VLOOKUP(Expenses[[#This Row],[Department]],Departments[[Department]:[Code]],2,0)</f>
        <v>FIN</v>
      </c>
      <c r="H1970" t="str">
        <f>VLOOKUP(Expenses[[#This Row],[Location]],Locations[[Location]:[BU]],3,0)</f>
        <v>G. Cairo</v>
      </c>
      <c r="I1970" t="str">
        <f>VLOOKUP(Expenses[[#This Row],[Location]],Locations[[Location]:[BU]],2,0)</f>
        <v>Cairo</v>
      </c>
    </row>
    <row r="1971" spans="1:9" x14ac:dyDescent="0.25">
      <c r="A1971" s="10">
        <v>42614</v>
      </c>
      <c r="B1971" t="s">
        <v>1087</v>
      </c>
      <c r="C1971" t="s">
        <v>1083</v>
      </c>
      <c r="D1971" t="s">
        <v>1025</v>
      </c>
      <c r="E1971" s="17">
        <v>2955.4</v>
      </c>
      <c r="F1971" t="str">
        <f>VLOOKUP(Expenses[[#This Row],[Location]],Locations[[Location]:[BU]],5,0)</f>
        <v>Distribution</v>
      </c>
      <c r="G1971" t="str">
        <f>VLOOKUP(Expenses[[#This Row],[Department]],Departments[[Department]:[Code]],2,0)</f>
        <v>SLS</v>
      </c>
      <c r="H1971" t="str">
        <f>VLOOKUP(Expenses[[#This Row],[Location]],Locations[[Location]:[BU]],3,0)</f>
        <v>G. Cairo</v>
      </c>
      <c r="I1971" t="str">
        <f>VLOOKUP(Expenses[[#This Row],[Location]],Locations[[Location]:[BU]],2,0)</f>
        <v>Cairo</v>
      </c>
    </row>
    <row r="1972" spans="1:9" x14ac:dyDescent="0.25">
      <c r="A1972" s="10">
        <v>42614</v>
      </c>
      <c r="B1972" t="s">
        <v>1087</v>
      </c>
      <c r="C1972" t="s">
        <v>1077</v>
      </c>
      <c r="D1972" t="s">
        <v>1025</v>
      </c>
      <c r="E1972" s="17">
        <v>1734.8000000000002</v>
      </c>
      <c r="F1972" t="str">
        <f>VLOOKUP(Expenses[[#This Row],[Location]],Locations[[Location]:[BU]],5,0)</f>
        <v>Distribution</v>
      </c>
      <c r="G1972" t="str">
        <f>VLOOKUP(Expenses[[#This Row],[Department]],Departments[[Department]:[Code]],2,0)</f>
        <v>SLS</v>
      </c>
      <c r="H1972" t="str">
        <f>VLOOKUP(Expenses[[#This Row],[Location]],Locations[[Location]:[BU]],3,0)</f>
        <v>G. Cairo</v>
      </c>
      <c r="I1972" t="str">
        <f>VLOOKUP(Expenses[[#This Row],[Location]],Locations[[Location]:[BU]],2,0)</f>
        <v>Giza</v>
      </c>
    </row>
    <row r="1973" spans="1:9" x14ac:dyDescent="0.25">
      <c r="A1973" s="10">
        <v>42614</v>
      </c>
      <c r="B1973" t="s">
        <v>1087</v>
      </c>
      <c r="C1973" t="s">
        <v>1069</v>
      </c>
      <c r="D1973" t="s">
        <v>1025</v>
      </c>
      <c r="E1973" s="17">
        <v>2526.6000000000004</v>
      </c>
      <c r="F1973" t="str">
        <f>VLOOKUP(Expenses[[#This Row],[Location]],Locations[[Location]:[BU]],5,0)</f>
        <v>Distribution</v>
      </c>
      <c r="G1973" t="str">
        <f>VLOOKUP(Expenses[[#This Row],[Department]],Departments[[Department]:[Code]],2,0)</f>
        <v>SLS</v>
      </c>
      <c r="H1973" t="str">
        <f>VLOOKUP(Expenses[[#This Row],[Location]],Locations[[Location]:[BU]],3,0)</f>
        <v>U. Egypt</v>
      </c>
      <c r="I1973" t="str">
        <f>VLOOKUP(Expenses[[#This Row],[Location]],Locations[[Location]:[BU]],2,0)</f>
        <v>Luxor</v>
      </c>
    </row>
    <row r="1974" spans="1:9" x14ac:dyDescent="0.25">
      <c r="A1974" s="10">
        <v>42614</v>
      </c>
      <c r="B1974" t="s">
        <v>1087</v>
      </c>
      <c r="C1974" t="s">
        <v>1054</v>
      </c>
      <c r="D1974" t="s">
        <v>1025</v>
      </c>
      <c r="E1974" s="17">
        <v>1415.6000000000001</v>
      </c>
      <c r="F1974" t="str">
        <f>VLOOKUP(Expenses[[#This Row],[Location]],Locations[[Location]:[BU]],5,0)</f>
        <v>Distribution</v>
      </c>
      <c r="G1974" t="str">
        <f>VLOOKUP(Expenses[[#This Row],[Department]],Departments[[Department]:[Code]],2,0)</f>
        <v>SLS</v>
      </c>
      <c r="H1974" t="str">
        <f>VLOOKUP(Expenses[[#This Row],[Location]],Locations[[Location]:[BU]],3,0)</f>
        <v>Delta</v>
      </c>
      <c r="I1974" t="str">
        <f>VLOOKUP(Expenses[[#This Row],[Location]],Locations[[Location]:[BU]],2,0)</f>
        <v>Dakahlia</v>
      </c>
    </row>
    <row r="1975" spans="1:9" x14ac:dyDescent="0.25">
      <c r="A1975" s="10">
        <v>42614</v>
      </c>
      <c r="B1975" t="s">
        <v>1087</v>
      </c>
      <c r="C1975" t="s">
        <v>1062</v>
      </c>
      <c r="D1975" t="s">
        <v>1025</v>
      </c>
      <c r="E1975" s="17">
        <v>2128.8000000000002</v>
      </c>
      <c r="F1975" t="str">
        <f>VLOOKUP(Expenses[[#This Row],[Location]],Locations[[Location]:[BU]],5,0)</f>
        <v>Distribution</v>
      </c>
      <c r="G1975" t="str">
        <f>VLOOKUP(Expenses[[#This Row],[Department]],Departments[[Department]:[Code]],2,0)</f>
        <v>SLS</v>
      </c>
      <c r="H1975" t="str">
        <f>VLOOKUP(Expenses[[#This Row],[Location]],Locations[[Location]:[BU]],3,0)</f>
        <v>U. Egypt</v>
      </c>
      <c r="I1975" t="str">
        <f>VLOOKUP(Expenses[[#This Row],[Location]],Locations[[Location]:[BU]],2,0)</f>
        <v>Menia</v>
      </c>
    </row>
    <row r="1976" spans="1:9" x14ac:dyDescent="0.25">
      <c r="A1976" s="10">
        <v>42614</v>
      </c>
      <c r="B1976" t="s">
        <v>1087</v>
      </c>
      <c r="C1976" t="s">
        <v>1059</v>
      </c>
      <c r="D1976" t="s">
        <v>1025</v>
      </c>
      <c r="E1976" s="17">
        <v>2888.2000000000003</v>
      </c>
      <c r="F1976" t="str">
        <f>VLOOKUP(Expenses[[#This Row],[Location]],Locations[[Location]:[BU]],5,0)</f>
        <v>Distribution</v>
      </c>
      <c r="G1976" t="str">
        <f>VLOOKUP(Expenses[[#This Row],[Department]],Departments[[Department]:[Code]],2,0)</f>
        <v>SLS</v>
      </c>
      <c r="H1976" t="str">
        <f>VLOOKUP(Expenses[[#This Row],[Location]],Locations[[Location]:[BU]],3,0)</f>
        <v>G. Cairo</v>
      </c>
      <c r="I1976" t="str">
        <f>VLOOKUP(Expenses[[#This Row],[Location]],Locations[[Location]:[BU]],2,0)</f>
        <v>Cairo</v>
      </c>
    </row>
    <row r="1977" spans="1:9" x14ac:dyDescent="0.25">
      <c r="A1977" s="10">
        <v>42614</v>
      </c>
      <c r="B1977" t="s">
        <v>1087</v>
      </c>
      <c r="C1977" t="s">
        <v>1073</v>
      </c>
      <c r="D1977" t="s">
        <v>1025</v>
      </c>
      <c r="E1977" s="17">
        <v>1480</v>
      </c>
      <c r="F1977" t="str">
        <f>VLOOKUP(Expenses[[#This Row],[Location]],Locations[[Location]:[BU]],5,0)</f>
        <v>Distribution</v>
      </c>
      <c r="G1977" t="str">
        <f>VLOOKUP(Expenses[[#This Row],[Department]],Departments[[Department]:[Code]],2,0)</f>
        <v>SLS</v>
      </c>
      <c r="H1977" t="str">
        <f>VLOOKUP(Expenses[[#This Row],[Location]],Locations[[Location]:[BU]],3,0)</f>
        <v>Delta</v>
      </c>
      <c r="I1977" t="str">
        <f>VLOOKUP(Expenses[[#This Row],[Location]],Locations[[Location]:[BU]],2,0)</f>
        <v>Sharkia</v>
      </c>
    </row>
    <row r="1978" spans="1:9" x14ac:dyDescent="0.25">
      <c r="A1978" s="10">
        <v>42614</v>
      </c>
      <c r="B1978" t="s">
        <v>1087</v>
      </c>
      <c r="C1978" t="s">
        <v>1081</v>
      </c>
      <c r="D1978" t="s">
        <v>1020</v>
      </c>
      <c r="E1978" s="17">
        <v>2290.6</v>
      </c>
      <c r="F1978" t="str">
        <f>VLOOKUP(Expenses[[#This Row],[Location]],Locations[[Location]:[BU]],5,0)</f>
        <v>Retail 01</v>
      </c>
      <c r="G1978" t="str">
        <f>VLOOKUP(Expenses[[#This Row],[Department]],Departments[[Department]:[Code]],2,0)</f>
        <v>RTL</v>
      </c>
      <c r="H1978" t="str">
        <f>VLOOKUP(Expenses[[#This Row],[Location]],Locations[[Location]:[BU]],3,0)</f>
        <v>G. Cairo</v>
      </c>
      <c r="I1978" t="str">
        <f>VLOOKUP(Expenses[[#This Row],[Location]],Locations[[Location]:[BU]],2,0)</f>
        <v>Giza</v>
      </c>
    </row>
    <row r="1979" spans="1:9" x14ac:dyDescent="0.25">
      <c r="A1979" s="10">
        <v>42614</v>
      </c>
      <c r="B1979" t="s">
        <v>1087</v>
      </c>
      <c r="C1979" t="s">
        <v>1079</v>
      </c>
      <c r="D1979" t="s">
        <v>1020</v>
      </c>
      <c r="E1979" s="17">
        <v>1470</v>
      </c>
      <c r="F1979" t="str">
        <f>VLOOKUP(Expenses[[#This Row],[Location]],Locations[[Location]:[BU]],5,0)</f>
        <v>Retail 01</v>
      </c>
      <c r="G1979" t="str">
        <f>VLOOKUP(Expenses[[#This Row],[Department]],Departments[[Department]:[Code]],2,0)</f>
        <v>RTL</v>
      </c>
      <c r="H1979" t="str">
        <f>VLOOKUP(Expenses[[#This Row],[Location]],Locations[[Location]:[BU]],3,0)</f>
        <v>G. Cairo</v>
      </c>
      <c r="I1979" t="str">
        <f>VLOOKUP(Expenses[[#This Row],[Location]],Locations[[Location]:[BU]],2,0)</f>
        <v>Giza</v>
      </c>
    </row>
    <row r="1980" spans="1:9" x14ac:dyDescent="0.25">
      <c r="A1980" s="10">
        <v>42614</v>
      </c>
      <c r="B1980" t="s">
        <v>1087</v>
      </c>
      <c r="C1980" t="s">
        <v>1050</v>
      </c>
      <c r="D1980" t="s">
        <v>1020</v>
      </c>
      <c r="E1980" s="17">
        <v>1643.8000000000002</v>
      </c>
      <c r="F1980" t="str">
        <f>VLOOKUP(Expenses[[#This Row],[Location]],Locations[[Location]:[BU]],5,0)</f>
        <v>Retail 01</v>
      </c>
      <c r="G1980" t="str">
        <f>VLOOKUP(Expenses[[#This Row],[Department]],Departments[[Department]:[Code]],2,0)</f>
        <v>RTL</v>
      </c>
      <c r="H1980" t="str">
        <f>VLOOKUP(Expenses[[#This Row],[Location]],Locations[[Location]:[BU]],3,0)</f>
        <v>Alex</v>
      </c>
      <c r="I1980" t="str">
        <f>VLOOKUP(Expenses[[#This Row],[Location]],Locations[[Location]:[BU]],2,0)</f>
        <v>Alex</v>
      </c>
    </row>
    <row r="1981" spans="1:9" x14ac:dyDescent="0.25">
      <c r="A1981" s="10">
        <v>42614</v>
      </c>
      <c r="B1981" t="s">
        <v>1087</v>
      </c>
      <c r="C1981" t="s">
        <v>1053</v>
      </c>
      <c r="D1981" t="s">
        <v>1020</v>
      </c>
      <c r="E1981" s="17">
        <v>1887.2</v>
      </c>
      <c r="F1981" t="str">
        <f>VLOOKUP(Expenses[[#This Row],[Location]],Locations[[Location]:[BU]],5,0)</f>
        <v>Retail 01</v>
      </c>
      <c r="G1981" t="str">
        <f>VLOOKUP(Expenses[[#This Row],[Department]],Departments[[Department]:[Code]],2,0)</f>
        <v>RTL</v>
      </c>
      <c r="H1981" t="str">
        <f>VLOOKUP(Expenses[[#This Row],[Location]],Locations[[Location]:[BU]],3,0)</f>
        <v>G. Cairo</v>
      </c>
      <c r="I1981" t="str">
        <f>VLOOKUP(Expenses[[#This Row],[Location]],Locations[[Location]:[BU]],2,0)</f>
        <v>Giza</v>
      </c>
    </row>
    <row r="1982" spans="1:9" x14ac:dyDescent="0.25">
      <c r="A1982" s="10">
        <v>42614</v>
      </c>
      <c r="B1982" t="s">
        <v>1087</v>
      </c>
      <c r="C1982" t="s">
        <v>1046</v>
      </c>
      <c r="D1982" t="s">
        <v>1020</v>
      </c>
      <c r="E1982" s="17">
        <v>1537</v>
      </c>
      <c r="F1982" t="str">
        <f>VLOOKUP(Expenses[[#This Row],[Location]],Locations[[Location]:[BU]],5,0)</f>
        <v>Distribution</v>
      </c>
      <c r="G1982" t="str">
        <f>VLOOKUP(Expenses[[#This Row],[Department]],Departments[[Department]:[Code]],2,0)</f>
        <v>RTL</v>
      </c>
      <c r="H1982" t="str">
        <f>VLOOKUP(Expenses[[#This Row],[Location]],Locations[[Location]:[BU]],3,0)</f>
        <v>G. Cairo</v>
      </c>
      <c r="I1982" t="str">
        <f>VLOOKUP(Expenses[[#This Row],[Location]],Locations[[Location]:[BU]],2,0)</f>
        <v>Giza</v>
      </c>
    </row>
    <row r="1983" spans="1:9" x14ac:dyDescent="0.25">
      <c r="A1983" s="10">
        <v>42614</v>
      </c>
      <c r="B1983" t="s">
        <v>1087</v>
      </c>
      <c r="C1983" t="s">
        <v>1049</v>
      </c>
      <c r="D1983" t="s">
        <v>1020</v>
      </c>
      <c r="E1983" s="17">
        <v>2061.4</v>
      </c>
      <c r="F1983" t="str">
        <f>VLOOKUP(Expenses[[#This Row],[Location]],Locations[[Location]:[BU]],5,0)</f>
        <v>Retail 01</v>
      </c>
      <c r="G1983" t="str">
        <f>VLOOKUP(Expenses[[#This Row],[Department]],Departments[[Department]:[Code]],2,0)</f>
        <v>RTL</v>
      </c>
      <c r="H1983" t="str">
        <f>VLOOKUP(Expenses[[#This Row],[Location]],Locations[[Location]:[BU]],3,0)</f>
        <v>G. Cairo</v>
      </c>
      <c r="I1983" t="str">
        <f>VLOOKUP(Expenses[[#This Row],[Location]],Locations[[Location]:[BU]],2,0)</f>
        <v>Cairo</v>
      </c>
    </row>
    <row r="1984" spans="1:9" x14ac:dyDescent="0.25">
      <c r="A1984" s="10">
        <v>42614</v>
      </c>
      <c r="B1984" t="s">
        <v>1087</v>
      </c>
      <c r="C1984" t="s">
        <v>1044</v>
      </c>
      <c r="D1984" t="s">
        <v>1020</v>
      </c>
      <c r="E1984" s="17">
        <v>1371.6000000000001</v>
      </c>
      <c r="F1984" t="str">
        <f>VLOOKUP(Expenses[[#This Row],[Location]],Locations[[Location]:[BU]],5,0)</f>
        <v>Retail 01</v>
      </c>
      <c r="G1984" t="str">
        <f>VLOOKUP(Expenses[[#This Row],[Department]],Departments[[Department]:[Code]],2,0)</f>
        <v>RTL</v>
      </c>
      <c r="H1984" t="str">
        <f>VLOOKUP(Expenses[[#This Row],[Location]],Locations[[Location]:[BU]],3,0)</f>
        <v>G. Cairo</v>
      </c>
      <c r="I1984" t="str">
        <f>VLOOKUP(Expenses[[#This Row],[Location]],Locations[[Location]:[BU]],2,0)</f>
        <v>Cairo</v>
      </c>
    </row>
    <row r="1985" spans="1:9" x14ac:dyDescent="0.25">
      <c r="A1985" s="10">
        <v>42614</v>
      </c>
      <c r="B1985" t="s">
        <v>1087</v>
      </c>
      <c r="C1985" t="s">
        <v>1064</v>
      </c>
      <c r="D1985" t="s">
        <v>1020</v>
      </c>
      <c r="E1985" s="17">
        <v>1419.4</v>
      </c>
      <c r="F1985" t="str">
        <f>VLOOKUP(Expenses[[#This Row],[Location]],Locations[[Location]:[BU]],5,0)</f>
        <v>Retail 01</v>
      </c>
      <c r="G1985" t="str">
        <f>VLOOKUP(Expenses[[#This Row],[Department]],Departments[[Department]:[Code]],2,0)</f>
        <v>RTL</v>
      </c>
      <c r="H1985" t="str">
        <f>VLOOKUP(Expenses[[#This Row],[Location]],Locations[[Location]:[BU]],3,0)</f>
        <v>G. Cairo</v>
      </c>
      <c r="I1985" t="str">
        <f>VLOOKUP(Expenses[[#This Row],[Location]],Locations[[Location]:[BU]],2,0)</f>
        <v>Giza</v>
      </c>
    </row>
    <row r="1986" spans="1:9" x14ac:dyDescent="0.25">
      <c r="A1986" s="10">
        <v>42614</v>
      </c>
      <c r="B1986" t="s">
        <v>1087</v>
      </c>
      <c r="C1986" t="s">
        <v>1082</v>
      </c>
      <c r="D1986" t="s">
        <v>1020</v>
      </c>
      <c r="E1986" s="17">
        <v>1248.8000000000002</v>
      </c>
      <c r="F1986" t="str">
        <f>VLOOKUP(Expenses[[#This Row],[Location]],Locations[[Location]:[BU]],5,0)</f>
        <v>Retail 02</v>
      </c>
      <c r="G1986" t="str">
        <f>VLOOKUP(Expenses[[#This Row],[Department]],Departments[[Department]:[Code]],2,0)</f>
        <v>RTL</v>
      </c>
      <c r="H1986" t="str">
        <f>VLOOKUP(Expenses[[#This Row],[Location]],Locations[[Location]:[BU]],3,0)</f>
        <v>G. Cairo</v>
      </c>
      <c r="I1986" t="str">
        <f>VLOOKUP(Expenses[[#This Row],[Location]],Locations[[Location]:[BU]],2,0)</f>
        <v>Cairo</v>
      </c>
    </row>
    <row r="1987" spans="1:9" x14ac:dyDescent="0.25">
      <c r="A1987" s="10">
        <v>42614</v>
      </c>
      <c r="B1987" t="s">
        <v>1087</v>
      </c>
      <c r="C1987" t="s">
        <v>1078</v>
      </c>
      <c r="D1987" t="s">
        <v>1020</v>
      </c>
      <c r="E1987" s="17">
        <v>2183.2000000000003</v>
      </c>
      <c r="F1987" t="str">
        <f>VLOOKUP(Expenses[[#This Row],[Location]],Locations[[Location]:[BU]],5,0)</f>
        <v>Retail 02</v>
      </c>
      <c r="G1987" t="str">
        <f>VLOOKUP(Expenses[[#This Row],[Department]],Departments[[Department]:[Code]],2,0)</f>
        <v>RTL</v>
      </c>
      <c r="H1987" t="str">
        <f>VLOOKUP(Expenses[[#This Row],[Location]],Locations[[Location]:[BU]],3,0)</f>
        <v>G. Cairo</v>
      </c>
      <c r="I1987" t="str">
        <f>VLOOKUP(Expenses[[#This Row],[Location]],Locations[[Location]:[BU]],2,0)</f>
        <v>Cairo</v>
      </c>
    </row>
    <row r="1988" spans="1:9" x14ac:dyDescent="0.25">
      <c r="A1988" s="10">
        <v>42614</v>
      </c>
      <c r="B1988" t="s">
        <v>1087</v>
      </c>
      <c r="C1988" t="s">
        <v>1068</v>
      </c>
      <c r="D1988" t="s">
        <v>1020</v>
      </c>
      <c r="E1988" s="17">
        <v>1352.8000000000002</v>
      </c>
      <c r="F1988" t="str">
        <f>VLOOKUP(Expenses[[#This Row],[Location]],Locations[[Location]:[BU]],5,0)</f>
        <v>Retail 02</v>
      </c>
      <c r="G1988" t="str">
        <f>VLOOKUP(Expenses[[#This Row],[Department]],Departments[[Department]:[Code]],2,0)</f>
        <v>RTL</v>
      </c>
      <c r="H1988" t="str">
        <f>VLOOKUP(Expenses[[#This Row],[Location]],Locations[[Location]:[BU]],3,0)</f>
        <v>Delta</v>
      </c>
      <c r="I1988" t="str">
        <f>VLOOKUP(Expenses[[#This Row],[Location]],Locations[[Location]:[BU]],2,0)</f>
        <v>Gharbia</v>
      </c>
    </row>
    <row r="1989" spans="1:9" x14ac:dyDescent="0.25">
      <c r="A1989" s="10">
        <v>42614</v>
      </c>
      <c r="B1989" t="s">
        <v>1087</v>
      </c>
      <c r="C1989" t="s">
        <v>1060</v>
      </c>
      <c r="D1989" t="s">
        <v>1020</v>
      </c>
      <c r="E1989" s="17">
        <v>1551.4</v>
      </c>
      <c r="F1989" t="str">
        <f>VLOOKUP(Expenses[[#This Row],[Location]],Locations[[Location]:[BU]],5,0)</f>
        <v>Retail 02</v>
      </c>
      <c r="G1989" t="str">
        <f>VLOOKUP(Expenses[[#This Row],[Department]],Departments[[Department]:[Code]],2,0)</f>
        <v>RTL</v>
      </c>
      <c r="H1989" t="str">
        <f>VLOOKUP(Expenses[[#This Row],[Location]],Locations[[Location]:[BU]],3,0)</f>
        <v>Alex</v>
      </c>
      <c r="I1989" t="str">
        <f>VLOOKUP(Expenses[[#This Row],[Location]],Locations[[Location]:[BU]],2,0)</f>
        <v>Alex</v>
      </c>
    </row>
    <row r="1990" spans="1:9" x14ac:dyDescent="0.25">
      <c r="A1990" s="10">
        <v>42614</v>
      </c>
      <c r="B1990" t="s">
        <v>1087</v>
      </c>
      <c r="C1990" t="s">
        <v>1076</v>
      </c>
      <c r="D1990" t="s">
        <v>1020</v>
      </c>
      <c r="E1990" s="17">
        <v>1138</v>
      </c>
      <c r="F1990" t="str">
        <f>VLOOKUP(Expenses[[#This Row],[Location]],Locations[[Location]:[BU]],5,0)</f>
        <v>Retail 02</v>
      </c>
      <c r="G1990" t="str">
        <f>VLOOKUP(Expenses[[#This Row],[Department]],Departments[[Department]:[Code]],2,0)</f>
        <v>RTL</v>
      </c>
      <c r="H1990" t="str">
        <f>VLOOKUP(Expenses[[#This Row],[Location]],Locations[[Location]:[BU]],3,0)</f>
        <v>G. Cairo</v>
      </c>
      <c r="I1990" t="str">
        <f>VLOOKUP(Expenses[[#This Row],[Location]],Locations[[Location]:[BU]],2,0)</f>
        <v>Cairo</v>
      </c>
    </row>
    <row r="1991" spans="1:9" x14ac:dyDescent="0.25">
      <c r="A1991" s="10">
        <v>42614</v>
      </c>
      <c r="B1991" t="s">
        <v>1087</v>
      </c>
      <c r="C1991" t="s">
        <v>1067</v>
      </c>
      <c r="D1991" t="s">
        <v>1020</v>
      </c>
      <c r="E1991" s="17">
        <v>2492.6000000000004</v>
      </c>
      <c r="F1991" t="str">
        <f>VLOOKUP(Expenses[[#This Row],[Location]],Locations[[Location]:[BU]],5,0)</f>
        <v>Retail 02</v>
      </c>
      <c r="G1991" t="str">
        <f>VLOOKUP(Expenses[[#This Row],[Department]],Departments[[Department]:[Code]],2,0)</f>
        <v>RTL</v>
      </c>
      <c r="H1991" t="str">
        <f>VLOOKUP(Expenses[[#This Row],[Location]],Locations[[Location]:[BU]],3,0)</f>
        <v>Alex</v>
      </c>
      <c r="I1991" t="str">
        <f>VLOOKUP(Expenses[[#This Row],[Location]],Locations[[Location]:[BU]],2,0)</f>
        <v>Alex</v>
      </c>
    </row>
    <row r="1992" spans="1:9" x14ac:dyDescent="0.25">
      <c r="A1992" s="10">
        <v>42614</v>
      </c>
      <c r="B1992" t="s">
        <v>1087</v>
      </c>
      <c r="C1992" t="s">
        <v>1052</v>
      </c>
      <c r="D1992" t="s">
        <v>1020</v>
      </c>
      <c r="E1992" s="17">
        <v>2403</v>
      </c>
      <c r="F1992" t="str">
        <f>VLOOKUP(Expenses[[#This Row],[Location]],Locations[[Location]:[BU]],5,0)</f>
        <v>Distribution</v>
      </c>
      <c r="G1992" t="str">
        <f>VLOOKUP(Expenses[[#This Row],[Department]],Departments[[Department]:[Code]],2,0)</f>
        <v>RTL</v>
      </c>
      <c r="H1992" t="str">
        <f>VLOOKUP(Expenses[[#This Row],[Location]],Locations[[Location]:[BU]],3,0)</f>
        <v>Alex</v>
      </c>
      <c r="I1992" t="str">
        <f>VLOOKUP(Expenses[[#This Row],[Location]],Locations[[Location]:[BU]],2,0)</f>
        <v>Alex</v>
      </c>
    </row>
    <row r="1993" spans="1:9" x14ac:dyDescent="0.25">
      <c r="A1993" s="10">
        <v>42614</v>
      </c>
      <c r="B1993" t="s">
        <v>1087</v>
      </c>
      <c r="C1993" t="s">
        <v>1084</v>
      </c>
      <c r="D1993" t="s">
        <v>1020</v>
      </c>
      <c r="E1993" s="17">
        <v>2233.8000000000002</v>
      </c>
      <c r="F1993" t="str">
        <f>VLOOKUP(Expenses[[#This Row],[Location]],Locations[[Location]:[BU]],5,0)</f>
        <v>Retail 03</v>
      </c>
      <c r="G1993" t="str">
        <f>VLOOKUP(Expenses[[#This Row],[Department]],Departments[[Department]:[Code]],2,0)</f>
        <v>RTL</v>
      </c>
      <c r="H1993" t="str">
        <f>VLOOKUP(Expenses[[#This Row],[Location]],Locations[[Location]:[BU]],3,0)</f>
        <v>G. Cairo</v>
      </c>
      <c r="I1993" t="str">
        <f>VLOOKUP(Expenses[[#This Row],[Location]],Locations[[Location]:[BU]],2,0)</f>
        <v>Cairo</v>
      </c>
    </row>
    <row r="1994" spans="1:9" x14ac:dyDescent="0.25">
      <c r="A1994" s="10">
        <v>42614</v>
      </c>
      <c r="B1994" t="s">
        <v>1087</v>
      </c>
      <c r="C1994" t="s">
        <v>1075</v>
      </c>
      <c r="D1994" t="s">
        <v>1020</v>
      </c>
      <c r="E1994" s="17">
        <v>2336.6</v>
      </c>
      <c r="F1994" t="str">
        <f>VLOOKUP(Expenses[[#This Row],[Location]],Locations[[Location]:[BU]],5,0)</f>
        <v>Distribution</v>
      </c>
      <c r="G1994" t="str">
        <f>VLOOKUP(Expenses[[#This Row],[Department]],Departments[[Department]:[Code]],2,0)</f>
        <v>RTL</v>
      </c>
      <c r="H1994" t="str">
        <f>VLOOKUP(Expenses[[#This Row],[Location]],Locations[[Location]:[BU]],3,0)</f>
        <v>U. Egypt</v>
      </c>
      <c r="I1994" t="str">
        <f>VLOOKUP(Expenses[[#This Row],[Location]],Locations[[Location]:[BU]],2,0)</f>
        <v>Assuit</v>
      </c>
    </row>
    <row r="1995" spans="1:9" x14ac:dyDescent="0.25">
      <c r="A1995" s="10">
        <v>42614</v>
      </c>
      <c r="B1995" t="s">
        <v>1087</v>
      </c>
      <c r="C1995" t="s">
        <v>1080</v>
      </c>
      <c r="D1995" t="s">
        <v>1020</v>
      </c>
      <c r="E1995" s="17">
        <v>1641</v>
      </c>
      <c r="F1995" t="str">
        <f>VLOOKUP(Expenses[[#This Row],[Location]],Locations[[Location]:[BU]],5,0)</f>
        <v>Distribution</v>
      </c>
      <c r="G1995" t="str">
        <f>VLOOKUP(Expenses[[#This Row],[Department]],Departments[[Department]:[Code]],2,0)</f>
        <v>RTL</v>
      </c>
      <c r="H1995" t="str">
        <f>VLOOKUP(Expenses[[#This Row],[Location]],Locations[[Location]:[BU]],3,0)</f>
        <v>G. Cairo</v>
      </c>
      <c r="I1995" t="str">
        <f>VLOOKUP(Expenses[[#This Row],[Location]],Locations[[Location]:[BU]],2,0)</f>
        <v>Giza</v>
      </c>
    </row>
    <row r="1996" spans="1:9" x14ac:dyDescent="0.25">
      <c r="A1996" s="10">
        <v>42614</v>
      </c>
      <c r="B1996" t="s">
        <v>1087</v>
      </c>
      <c r="C1996" t="s">
        <v>1070</v>
      </c>
      <c r="D1996" t="s">
        <v>1020</v>
      </c>
      <c r="E1996" s="17">
        <v>2176.2000000000003</v>
      </c>
      <c r="F1996" t="str">
        <f>VLOOKUP(Expenses[[#This Row],[Location]],Locations[[Location]:[BU]],5,0)</f>
        <v>Retail 03</v>
      </c>
      <c r="G1996" t="str">
        <f>VLOOKUP(Expenses[[#This Row],[Department]],Departments[[Department]:[Code]],2,0)</f>
        <v>RTL</v>
      </c>
      <c r="H1996" t="str">
        <f>VLOOKUP(Expenses[[#This Row],[Location]],Locations[[Location]:[BU]],3,0)</f>
        <v>Alex</v>
      </c>
      <c r="I1996" t="str">
        <f>VLOOKUP(Expenses[[#This Row],[Location]],Locations[[Location]:[BU]],2,0)</f>
        <v>Marasa Matrouh</v>
      </c>
    </row>
    <row r="1997" spans="1:9" x14ac:dyDescent="0.25">
      <c r="A1997" s="10">
        <v>42614</v>
      </c>
      <c r="B1997" t="s">
        <v>1087</v>
      </c>
      <c r="C1997" t="s">
        <v>1047</v>
      </c>
      <c r="D1997" t="s">
        <v>1020</v>
      </c>
      <c r="E1997" s="17">
        <v>2070.6</v>
      </c>
      <c r="F1997" t="str">
        <f>VLOOKUP(Expenses[[#This Row],[Location]],Locations[[Location]:[BU]],5,0)</f>
        <v>Retail 03</v>
      </c>
      <c r="G1997" t="str">
        <f>VLOOKUP(Expenses[[#This Row],[Department]],Departments[[Department]:[Code]],2,0)</f>
        <v>RTL</v>
      </c>
      <c r="H1997" t="str">
        <f>VLOOKUP(Expenses[[#This Row],[Location]],Locations[[Location]:[BU]],3,0)</f>
        <v>G. Cairo</v>
      </c>
      <c r="I1997" t="str">
        <f>VLOOKUP(Expenses[[#This Row],[Location]],Locations[[Location]:[BU]],2,0)</f>
        <v>Giza</v>
      </c>
    </row>
    <row r="1998" spans="1:9" x14ac:dyDescent="0.25">
      <c r="A1998" s="10">
        <v>42614</v>
      </c>
      <c r="B1998" t="s">
        <v>1087</v>
      </c>
      <c r="C1998" t="s">
        <v>1058</v>
      </c>
      <c r="D1998" t="s">
        <v>1020</v>
      </c>
      <c r="E1998" s="17">
        <v>2453.2000000000003</v>
      </c>
      <c r="F1998" t="str">
        <f>VLOOKUP(Expenses[[#This Row],[Location]],Locations[[Location]:[BU]],5,0)</f>
        <v>Retail 03</v>
      </c>
      <c r="G1998" t="str">
        <f>VLOOKUP(Expenses[[#This Row],[Department]],Departments[[Department]:[Code]],2,0)</f>
        <v>RTL</v>
      </c>
      <c r="H1998" t="str">
        <f>VLOOKUP(Expenses[[#This Row],[Location]],Locations[[Location]:[BU]],3,0)</f>
        <v>G. Cairo</v>
      </c>
      <c r="I1998" t="str">
        <f>VLOOKUP(Expenses[[#This Row],[Location]],Locations[[Location]:[BU]],2,0)</f>
        <v>Cairo</v>
      </c>
    </row>
    <row r="1999" spans="1:9" x14ac:dyDescent="0.25">
      <c r="A1999" s="10">
        <v>42614</v>
      </c>
      <c r="B1999" t="s">
        <v>1087</v>
      </c>
      <c r="C1999" t="s">
        <v>1072</v>
      </c>
      <c r="D1999" t="s">
        <v>1020</v>
      </c>
      <c r="E1999" s="17">
        <v>1881</v>
      </c>
      <c r="F1999" t="str">
        <f>VLOOKUP(Expenses[[#This Row],[Location]],Locations[[Location]:[BU]],5,0)</f>
        <v>Retail 03</v>
      </c>
      <c r="G1999" t="str">
        <f>VLOOKUP(Expenses[[#This Row],[Department]],Departments[[Department]:[Code]],2,0)</f>
        <v>RTL</v>
      </c>
      <c r="H1999" t="str">
        <f>VLOOKUP(Expenses[[#This Row],[Location]],Locations[[Location]:[BU]],3,0)</f>
        <v>Alex</v>
      </c>
      <c r="I1999" t="str">
        <f>VLOOKUP(Expenses[[#This Row],[Location]],Locations[[Location]:[BU]],2,0)</f>
        <v>Alex</v>
      </c>
    </row>
    <row r="2000" spans="1:9" x14ac:dyDescent="0.25">
      <c r="A2000" s="10">
        <v>42614</v>
      </c>
      <c r="B2000" t="s">
        <v>1087</v>
      </c>
      <c r="C2000" t="s">
        <v>1071</v>
      </c>
      <c r="D2000" t="s">
        <v>1020</v>
      </c>
      <c r="E2000" s="17">
        <v>2061</v>
      </c>
      <c r="F2000" t="str">
        <f>VLOOKUP(Expenses[[#This Row],[Location]],Locations[[Location]:[BU]],5,0)</f>
        <v>Retail 03</v>
      </c>
      <c r="G2000" t="str">
        <f>VLOOKUP(Expenses[[#This Row],[Department]],Departments[[Department]:[Code]],2,0)</f>
        <v>RTL</v>
      </c>
      <c r="H2000" t="str">
        <f>VLOOKUP(Expenses[[#This Row],[Location]],Locations[[Location]:[BU]],3,0)</f>
        <v>G. Cairo</v>
      </c>
      <c r="I2000" t="str">
        <f>VLOOKUP(Expenses[[#This Row],[Location]],Locations[[Location]:[BU]],2,0)</f>
        <v>Giza</v>
      </c>
    </row>
    <row r="2001" spans="1:9" x14ac:dyDescent="0.25">
      <c r="A2001" s="10">
        <v>42614</v>
      </c>
      <c r="B2001" t="s">
        <v>1087</v>
      </c>
      <c r="C2001" t="s">
        <v>1065</v>
      </c>
      <c r="D2001" t="s">
        <v>1020</v>
      </c>
      <c r="E2001" s="17">
        <v>1907.8000000000002</v>
      </c>
      <c r="F2001" t="str">
        <f>VLOOKUP(Expenses[[#This Row],[Location]],Locations[[Location]:[BU]],5,0)</f>
        <v>Distribution</v>
      </c>
      <c r="G2001" t="str">
        <f>VLOOKUP(Expenses[[#This Row],[Department]],Departments[[Department]:[Code]],2,0)</f>
        <v>RTL</v>
      </c>
      <c r="H2001" t="str">
        <f>VLOOKUP(Expenses[[#This Row],[Location]],Locations[[Location]:[BU]],3,0)</f>
        <v>Delta</v>
      </c>
      <c r="I2001" t="str">
        <f>VLOOKUP(Expenses[[#This Row],[Location]],Locations[[Location]:[BU]],2,0)</f>
        <v>Gharbia</v>
      </c>
    </row>
    <row r="2002" spans="1:9" x14ac:dyDescent="0.25">
      <c r="A2002" s="10">
        <v>42614</v>
      </c>
      <c r="B2002" t="s">
        <v>1086</v>
      </c>
      <c r="C2002" t="s">
        <v>1014</v>
      </c>
      <c r="D2002" t="s">
        <v>1017</v>
      </c>
      <c r="E2002" s="17">
        <v>8708</v>
      </c>
      <c r="F2002" t="str">
        <f>VLOOKUP(Expenses[[#This Row],[Location]],Locations[[Location]:[BU]],5,0)</f>
        <v>HQ</v>
      </c>
      <c r="G2002" t="str">
        <f>VLOOKUP(Expenses[[#This Row],[Department]],Departments[[Department]:[Code]],2,0)</f>
        <v>ACC</v>
      </c>
      <c r="H2002" t="str">
        <f>VLOOKUP(Expenses[[#This Row],[Location]],Locations[[Location]:[BU]],3,0)</f>
        <v>G. Cairo</v>
      </c>
      <c r="I2002" t="str">
        <f>VLOOKUP(Expenses[[#This Row],[Location]],Locations[[Location]:[BU]],2,0)</f>
        <v>Cairo</v>
      </c>
    </row>
    <row r="2003" spans="1:9" x14ac:dyDescent="0.25">
      <c r="A2003" s="10">
        <v>42614</v>
      </c>
      <c r="B2003" t="s">
        <v>1089</v>
      </c>
      <c r="C2003" t="s">
        <v>1014</v>
      </c>
      <c r="D2003" t="s">
        <v>1017</v>
      </c>
      <c r="E2003" s="17">
        <v>1250</v>
      </c>
      <c r="F2003" t="str">
        <f>VLOOKUP(Expenses[[#This Row],[Location]],Locations[[Location]:[BU]],5,0)</f>
        <v>HQ</v>
      </c>
      <c r="G2003" t="str">
        <f>VLOOKUP(Expenses[[#This Row],[Department]],Departments[[Department]:[Code]],2,0)</f>
        <v>ACC</v>
      </c>
      <c r="H2003" t="str">
        <f>VLOOKUP(Expenses[[#This Row],[Location]],Locations[[Location]:[BU]],3,0)</f>
        <v>G. Cairo</v>
      </c>
      <c r="I2003" t="str">
        <f>VLOOKUP(Expenses[[#This Row],[Location]],Locations[[Location]:[BU]],2,0)</f>
        <v>Cairo</v>
      </c>
    </row>
    <row r="2004" spans="1:9" x14ac:dyDescent="0.25">
      <c r="A2004" s="10">
        <v>42614</v>
      </c>
      <c r="B2004" t="s">
        <v>1087</v>
      </c>
      <c r="C2004" t="s">
        <v>1014</v>
      </c>
      <c r="D2004" t="s">
        <v>1017</v>
      </c>
      <c r="E2004" s="17">
        <v>2042</v>
      </c>
      <c r="F2004" t="str">
        <f>VLOOKUP(Expenses[[#This Row],[Location]],Locations[[Location]:[BU]],5,0)</f>
        <v>HQ</v>
      </c>
      <c r="G2004" t="str">
        <f>VLOOKUP(Expenses[[#This Row],[Department]],Departments[[Department]:[Code]],2,0)</f>
        <v>ACC</v>
      </c>
      <c r="H2004" t="str">
        <f>VLOOKUP(Expenses[[#This Row],[Location]],Locations[[Location]:[BU]],3,0)</f>
        <v>G. Cairo</v>
      </c>
      <c r="I2004" t="str">
        <f>VLOOKUP(Expenses[[#This Row],[Location]],Locations[[Location]:[BU]],2,0)</f>
        <v>Cairo</v>
      </c>
    </row>
    <row r="2005" spans="1:9" x14ac:dyDescent="0.25">
      <c r="A2005" s="10">
        <v>42614</v>
      </c>
      <c r="B2005" t="s">
        <v>1086</v>
      </c>
      <c r="C2005" t="s">
        <v>1014</v>
      </c>
      <c r="D2005" t="s">
        <v>1033</v>
      </c>
      <c r="E2005" s="17">
        <v>5315</v>
      </c>
      <c r="F2005" t="str">
        <f>VLOOKUP(Expenses[[#This Row],[Location]],Locations[[Location]:[BU]],5,0)</f>
        <v>HQ</v>
      </c>
      <c r="G2005" t="str">
        <f>VLOOKUP(Expenses[[#This Row],[Department]],Departments[[Department]:[Code]],2,0)</f>
        <v>HRM</v>
      </c>
      <c r="H2005" t="str">
        <f>VLOOKUP(Expenses[[#This Row],[Location]],Locations[[Location]:[BU]],3,0)</f>
        <v>G. Cairo</v>
      </c>
      <c r="I2005" t="str">
        <f>VLOOKUP(Expenses[[#This Row],[Location]],Locations[[Location]:[BU]],2,0)</f>
        <v>Cairo</v>
      </c>
    </row>
    <row r="2006" spans="1:9" x14ac:dyDescent="0.25">
      <c r="A2006" s="10">
        <v>42614</v>
      </c>
      <c r="B2006" t="s">
        <v>1089</v>
      </c>
      <c r="C2006" t="s">
        <v>1014</v>
      </c>
      <c r="D2006" t="s">
        <v>1033</v>
      </c>
      <c r="E2006" s="17">
        <v>1250</v>
      </c>
      <c r="F2006" t="str">
        <f>VLOOKUP(Expenses[[#This Row],[Location]],Locations[[Location]:[BU]],5,0)</f>
        <v>HQ</v>
      </c>
      <c r="G2006" t="str">
        <f>VLOOKUP(Expenses[[#This Row],[Department]],Departments[[Department]:[Code]],2,0)</f>
        <v>HRM</v>
      </c>
      <c r="H2006" t="str">
        <f>VLOOKUP(Expenses[[#This Row],[Location]],Locations[[Location]:[BU]],3,0)</f>
        <v>G. Cairo</v>
      </c>
      <c r="I2006" t="str">
        <f>VLOOKUP(Expenses[[#This Row],[Location]],Locations[[Location]:[BU]],2,0)</f>
        <v>Cairo</v>
      </c>
    </row>
    <row r="2007" spans="1:9" x14ac:dyDescent="0.25">
      <c r="A2007" s="10">
        <v>42614</v>
      </c>
      <c r="B2007" t="s">
        <v>1087</v>
      </c>
      <c r="C2007" t="s">
        <v>1014</v>
      </c>
      <c r="D2007" t="s">
        <v>1033</v>
      </c>
      <c r="E2007" s="17">
        <v>1068.2</v>
      </c>
      <c r="F2007" t="str">
        <f>VLOOKUP(Expenses[[#This Row],[Location]],Locations[[Location]:[BU]],5,0)</f>
        <v>HQ</v>
      </c>
      <c r="G2007" t="str">
        <f>VLOOKUP(Expenses[[#This Row],[Department]],Departments[[Department]:[Code]],2,0)</f>
        <v>HRM</v>
      </c>
      <c r="H2007" t="str">
        <f>VLOOKUP(Expenses[[#This Row],[Location]],Locations[[Location]:[BU]],3,0)</f>
        <v>G. Cairo</v>
      </c>
      <c r="I2007" t="str">
        <f>VLOOKUP(Expenses[[#This Row],[Location]],Locations[[Location]:[BU]],2,0)</f>
        <v>Cairo</v>
      </c>
    </row>
    <row r="2008" spans="1:9" x14ac:dyDescent="0.25">
      <c r="A2008" s="10">
        <v>42614</v>
      </c>
      <c r="B2008" t="s">
        <v>1086</v>
      </c>
      <c r="C2008" t="s">
        <v>1014</v>
      </c>
      <c r="D2008" t="s">
        <v>1020</v>
      </c>
      <c r="E2008" s="17">
        <v>6547</v>
      </c>
      <c r="F2008" t="str">
        <f>VLOOKUP(Expenses[[#This Row],[Location]],Locations[[Location]:[BU]],5,0)</f>
        <v>HQ</v>
      </c>
      <c r="G2008" t="str">
        <f>VLOOKUP(Expenses[[#This Row],[Department]],Departments[[Department]:[Code]],2,0)</f>
        <v>RTL</v>
      </c>
      <c r="H2008" t="str">
        <f>VLOOKUP(Expenses[[#This Row],[Location]],Locations[[Location]:[BU]],3,0)</f>
        <v>G. Cairo</v>
      </c>
      <c r="I2008" t="str">
        <f>VLOOKUP(Expenses[[#This Row],[Location]],Locations[[Location]:[BU]],2,0)</f>
        <v>Cairo</v>
      </c>
    </row>
    <row r="2009" spans="1:9" x14ac:dyDescent="0.25">
      <c r="A2009" s="10">
        <v>42614</v>
      </c>
      <c r="B2009" t="s">
        <v>1089</v>
      </c>
      <c r="C2009" t="s">
        <v>1014</v>
      </c>
      <c r="D2009" t="s">
        <v>1020</v>
      </c>
      <c r="E2009" s="17">
        <v>1250</v>
      </c>
      <c r="F2009" t="str">
        <f>VLOOKUP(Expenses[[#This Row],[Location]],Locations[[Location]:[BU]],5,0)</f>
        <v>HQ</v>
      </c>
      <c r="G2009" t="str">
        <f>VLOOKUP(Expenses[[#This Row],[Department]],Departments[[Department]:[Code]],2,0)</f>
        <v>RTL</v>
      </c>
      <c r="H2009" t="str">
        <f>VLOOKUP(Expenses[[#This Row],[Location]],Locations[[Location]:[BU]],3,0)</f>
        <v>G. Cairo</v>
      </c>
      <c r="I2009" t="str">
        <f>VLOOKUP(Expenses[[#This Row],[Location]],Locations[[Location]:[BU]],2,0)</f>
        <v>Cairo</v>
      </c>
    </row>
    <row r="2010" spans="1:9" x14ac:dyDescent="0.25">
      <c r="A2010" s="10">
        <v>42614</v>
      </c>
      <c r="B2010" t="s">
        <v>1088</v>
      </c>
      <c r="C2010" t="s">
        <v>1014</v>
      </c>
      <c r="D2010" t="s">
        <v>1020</v>
      </c>
      <c r="E2010" s="17">
        <v>1018</v>
      </c>
      <c r="F2010" t="str">
        <f>VLOOKUP(Expenses[[#This Row],[Location]],Locations[[Location]:[BU]],5,0)</f>
        <v>HQ</v>
      </c>
      <c r="G2010" t="str">
        <f>VLOOKUP(Expenses[[#This Row],[Department]],Departments[[Department]:[Code]],2,0)</f>
        <v>RTL</v>
      </c>
      <c r="H2010" t="str">
        <f>VLOOKUP(Expenses[[#This Row],[Location]],Locations[[Location]:[BU]],3,0)</f>
        <v>G. Cairo</v>
      </c>
      <c r="I2010" t="str">
        <f>VLOOKUP(Expenses[[#This Row],[Location]],Locations[[Location]:[BU]],2,0)</f>
        <v>Cairo</v>
      </c>
    </row>
    <row r="2011" spans="1:9" x14ac:dyDescent="0.25">
      <c r="A2011" s="10">
        <v>42614</v>
      </c>
      <c r="B2011" t="s">
        <v>1087</v>
      </c>
      <c r="C2011" t="s">
        <v>1014</v>
      </c>
      <c r="D2011" t="s">
        <v>1020</v>
      </c>
      <c r="E2011" s="17">
        <v>1115.4000000000001</v>
      </c>
      <c r="F2011" t="str">
        <f>VLOOKUP(Expenses[[#This Row],[Location]],Locations[[Location]:[BU]],5,0)</f>
        <v>HQ</v>
      </c>
      <c r="G2011" t="str">
        <f>VLOOKUP(Expenses[[#This Row],[Department]],Departments[[Department]:[Code]],2,0)</f>
        <v>RTL</v>
      </c>
      <c r="H2011" t="str">
        <f>VLOOKUP(Expenses[[#This Row],[Location]],Locations[[Location]:[BU]],3,0)</f>
        <v>G. Cairo</v>
      </c>
      <c r="I2011" t="str">
        <f>VLOOKUP(Expenses[[#This Row],[Location]],Locations[[Location]:[BU]],2,0)</f>
        <v>Cairo</v>
      </c>
    </row>
    <row r="2012" spans="1:9" x14ac:dyDescent="0.25">
      <c r="A2012" s="10">
        <v>42614</v>
      </c>
      <c r="B2012" t="s">
        <v>1086</v>
      </c>
      <c r="C2012" t="s">
        <v>1014</v>
      </c>
      <c r="D2012" t="s">
        <v>1025</v>
      </c>
      <c r="E2012" s="17">
        <v>10193</v>
      </c>
      <c r="F2012" t="str">
        <f>VLOOKUP(Expenses[[#This Row],[Location]],Locations[[Location]:[BU]],5,0)</f>
        <v>HQ</v>
      </c>
      <c r="G2012" t="str">
        <f>VLOOKUP(Expenses[[#This Row],[Department]],Departments[[Department]:[Code]],2,0)</f>
        <v>SLS</v>
      </c>
      <c r="H2012" t="str">
        <f>VLOOKUP(Expenses[[#This Row],[Location]],Locations[[Location]:[BU]],3,0)</f>
        <v>G. Cairo</v>
      </c>
      <c r="I2012" t="str">
        <f>VLOOKUP(Expenses[[#This Row],[Location]],Locations[[Location]:[BU]],2,0)</f>
        <v>Cairo</v>
      </c>
    </row>
    <row r="2013" spans="1:9" x14ac:dyDescent="0.25">
      <c r="A2013" s="10">
        <v>42614</v>
      </c>
      <c r="B2013" t="s">
        <v>1089</v>
      </c>
      <c r="C2013" t="s">
        <v>1014</v>
      </c>
      <c r="D2013" t="s">
        <v>1025</v>
      </c>
      <c r="E2013" s="17">
        <v>1250</v>
      </c>
      <c r="F2013" t="str">
        <f>VLOOKUP(Expenses[[#This Row],[Location]],Locations[[Location]:[BU]],5,0)</f>
        <v>HQ</v>
      </c>
      <c r="G2013" t="str">
        <f>VLOOKUP(Expenses[[#This Row],[Department]],Departments[[Department]:[Code]],2,0)</f>
        <v>SLS</v>
      </c>
      <c r="H2013" t="str">
        <f>VLOOKUP(Expenses[[#This Row],[Location]],Locations[[Location]:[BU]],3,0)</f>
        <v>G. Cairo</v>
      </c>
      <c r="I2013" t="str">
        <f>VLOOKUP(Expenses[[#This Row],[Location]],Locations[[Location]:[BU]],2,0)</f>
        <v>Cairo</v>
      </c>
    </row>
    <row r="2014" spans="1:9" x14ac:dyDescent="0.25">
      <c r="A2014" s="10">
        <v>42614</v>
      </c>
      <c r="B2014" t="s">
        <v>1087</v>
      </c>
      <c r="C2014" t="s">
        <v>1014</v>
      </c>
      <c r="D2014" t="s">
        <v>1025</v>
      </c>
      <c r="E2014" s="17">
        <v>2899</v>
      </c>
      <c r="F2014" t="str">
        <f>VLOOKUP(Expenses[[#This Row],[Location]],Locations[[Location]:[BU]],5,0)</f>
        <v>HQ</v>
      </c>
      <c r="G2014" t="str">
        <f>VLOOKUP(Expenses[[#This Row],[Department]],Departments[[Department]:[Code]],2,0)</f>
        <v>SLS</v>
      </c>
      <c r="H2014" t="str">
        <f>VLOOKUP(Expenses[[#This Row],[Location]],Locations[[Location]:[BU]],3,0)</f>
        <v>G. Cairo</v>
      </c>
      <c r="I2014" t="str">
        <f>VLOOKUP(Expenses[[#This Row],[Location]],Locations[[Location]:[BU]],2,0)</f>
        <v>Cairo</v>
      </c>
    </row>
    <row r="2015" spans="1:9" x14ac:dyDescent="0.25">
      <c r="A2015" s="10">
        <v>42614</v>
      </c>
      <c r="B2015" t="s">
        <v>1086</v>
      </c>
      <c r="C2015" t="s">
        <v>1014</v>
      </c>
      <c r="D2015" t="s">
        <v>1022</v>
      </c>
      <c r="E2015" s="17">
        <v>6805</v>
      </c>
      <c r="F2015" t="str">
        <f>VLOOKUP(Expenses[[#This Row],[Location]],Locations[[Location]:[BU]],5,0)</f>
        <v>HQ</v>
      </c>
      <c r="G2015" t="str">
        <f>VLOOKUP(Expenses[[#This Row],[Department]],Departments[[Department]:[Code]],2,0)</f>
        <v>LGL</v>
      </c>
      <c r="H2015" t="str">
        <f>VLOOKUP(Expenses[[#This Row],[Location]],Locations[[Location]:[BU]],3,0)</f>
        <v>G. Cairo</v>
      </c>
      <c r="I2015" t="str">
        <f>VLOOKUP(Expenses[[#This Row],[Location]],Locations[[Location]:[BU]],2,0)</f>
        <v>Cairo</v>
      </c>
    </row>
    <row r="2016" spans="1:9" x14ac:dyDescent="0.25">
      <c r="A2016" s="10">
        <v>42614</v>
      </c>
      <c r="B2016" t="s">
        <v>1089</v>
      </c>
      <c r="C2016" t="s">
        <v>1014</v>
      </c>
      <c r="D2016" t="s">
        <v>1022</v>
      </c>
      <c r="E2016" s="17">
        <v>1250</v>
      </c>
      <c r="F2016" t="str">
        <f>VLOOKUP(Expenses[[#This Row],[Location]],Locations[[Location]:[BU]],5,0)</f>
        <v>HQ</v>
      </c>
      <c r="G2016" t="str">
        <f>VLOOKUP(Expenses[[#This Row],[Department]],Departments[[Department]:[Code]],2,0)</f>
        <v>LGL</v>
      </c>
      <c r="H2016" t="str">
        <f>VLOOKUP(Expenses[[#This Row],[Location]],Locations[[Location]:[BU]],3,0)</f>
        <v>G. Cairo</v>
      </c>
      <c r="I2016" t="str">
        <f>VLOOKUP(Expenses[[#This Row],[Location]],Locations[[Location]:[BU]],2,0)</f>
        <v>Cairo</v>
      </c>
    </row>
    <row r="2017" spans="1:9" x14ac:dyDescent="0.25">
      <c r="A2017" s="10">
        <v>42614</v>
      </c>
      <c r="B2017" t="s">
        <v>1087</v>
      </c>
      <c r="C2017" t="s">
        <v>1014</v>
      </c>
      <c r="D2017" t="s">
        <v>1022</v>
      </c>
      <c r="E2017" s="17">
        <v>1555.4</v>
      </c>
      <c r="F2017" t="str">
        <f>VLOOKUP(Expenses[[#This Row],[Location]],Locations[[Location]:[BU]],5,0)</f>
        <v>HQ</v>
      </c>
      <c r="G2017" t="str">
        <f>VLOOKUP(Expenses[[#This Row],[Department]],Departments[[Department]:[Code]],2,0)</f>
        <v>LGL</v>
      </c>
      <c r="H2017" t="str">
        <f>VLOOKUP(Expenses[[#This Row],[Location]],Locations[[Location]:[BU]],3,0)</f>
        <v>G. Cairo</v>
      </c>
      <c r="I2017" t="str">
        <f>VLOOKUP(Expenses[[#This Row],[Location]],Locations[[Location]:[BU]],2,0)</f>
        <v>Cairo</v>
      </c>
    </row>
    <row r="2018" spans="1:9" x14ac:dyDescent="0.25">
      <c r="A2018" s="10">
        <v>42614</v>
      </c>
      <c r="B2018" t="s">
        <v>1086</v>
      </c>
      <c r="C2018" t="s">
        <v>1014</v>
      </c>
      <c r="D2018" t="s">
        <v>1032</v>
      </c>
      <c r="E2018" s="17">
        <v>4068</v>
      </c>
      <c r="F2018" t="str">
        <f>VLOOKUP(Expenses[[#This Row],[Location]],Locations[[Location]:[BU]],5,0)</f>
        <v>HQ</v>
      </c>
      <c r="G2018" t="str">
        <f>VLOOKUP(Expenses[[#This Row],[Department]],Departments[[Department]:[Code]],2,0)</f>
        <v>ADM</v>
      </c>
      <c r="H2018" t="str">
        <f>VLOOKUP(Expenses[[#This Row],[Location]],Locations[[Location]:[BU]],3,0)</f>
        <v>G. Cairo</v>
      </c>
      <c r="I2018" t="str">
        <f>VLOOKUP(Expenses[[#This Row],[Location]],Locations[[Location]:[BU]],2,0)</f>
        <v>Cairo</v>
      </c>
    </row>
    <row r="2019" spans="1:9" x14ac:dyDescent="0.25">
      <c r="A2019" s="10">
        <v>42614</v>
      </c>
      <c r="B2019" t="s">
        <v>1089</v>
      </c>
      <c r="C2019" t="s">
        <v>1014</v>
      </c>
      <c r="D2019" t="s">
        <v>1032</v>
      </c>
      <c r="E2019" s="17">
        <v>1250</v>
      </c>
      <c r="F2019" t="str">
        <f>VLOOKUP(Expenses[[#This Row],[Location]],Locations[[Location]:[BU]],5,0)</f>
        <v>HQ</v>
      </c>
      <c r="G2019" t="str">
        <f>VLOOKUP(Expenses[[#This Row],[Department]],Departments[[Department]:[Code]],2,0)</f>
        <v>ADM</v>
      </c>
      <c r="H2019" t="str">
        <f>VLOOKUP(Expenses[[#This Row],[Location]],Locations[[Location]:[BU]],3,0)</f>
        <v>G. Cairo</v>
      </c>
      <c r="I2019" t="str">
        <f>VLOOKUP(Expenses[[#This Row],[Location]],Locations[[Location]:[BU]],2,0)</f>
        <v>Cairo</v>
      </c>
    </row>
    <row r="2020" spans="1:9" x14ac:dyDescent="0.25">
      <c r="A2020" s="10">
        <v>42614</v>
      </c>
      <c r="B2020" t="s">
        <v>1087</v>
      </c>
      <c r="C2020" t="s">
        <v>1014</v>
      </c>
      <c r="D2020" t="s">
        <v>1032</v>
      </c>
      <c r="E2020" s="17">
        <v>1334.2</v>
      </c>
      <c r="F2020" t="str">
        <f>VLOOKUP(Expenses[[#This Row],[Location]],Locations[[Location]:[BU]],5,0)</f>
        <v>HQ</v>
      </c>
      <c r="G2020" t="str">
        <f>VLOOKUP(Expenses[[#This Row],[Department]],Departments[[Department]:[Code]],2,0)</f>
        <v>ADM</v>
      </c>
      <c r="H2020" t="str">
        <f>VLOOKUP(Expenses[[#This Row],[Location]],Locations[[Location]:[BU]],3,0)</f>
        <v>G. Cairo</v>
      </c>
      <c r="I2020" t="str">
        <f>VLOOKUP(Expenses[[#This Row],[Location]],Locations[[Location]:[BU]],2,0)</f>
        <v>Cairo</v>
      </c>
    </row>
    <row r="2021" spans="1:9" x14ac:dyDescent="0.25">
      <c r="A2021" s="10">
        <v>42614</v>
      </c>
      <c r="B2021" t="s">
        <v>1086</v>
      </c>
      <c r="C2021" t="s">
        <v>1014</v>
      </c>
      <c r="D2021" t="s">
        <v>1027</v>
      </c>
      <c r="E2021" s="17">
        <v>5169</v>
      </c>
      <c r="F2021" t="str">
        <f>VLOOKUP(Expenses[[#This Row],[Location]],Locations[[Location]:[BU]],5,0)</f>
        <v>HQ</v>
      </c>
      <c r="G2021" t="str">
        <f>VLOOKUP(Expenses[[#This Row],[Department]],Departments[[Department]:[Code]],2,0)</f>
        <v>LOG</v>
      </c>
      <c r="H2021" t="str">
        <f>VLOOKUP(Expenses[[#This Row],[Location]],Locations[[Location]:[BU]],3,0)</f>
        <v>G. Cairo</v>
      </c>
      <c r="I2021" t="str">
        <f>VLOOKUP(Expenses[[#This Row],[Location]],Locations[[Location]:[BU]],2,0)</f>
        <v>Cairo</v>
      </c>
    </row>
    <row r="2022" spans="1:9" x14ac:dyDescent="0.25">
      <c r="A2022" s="10">
        <v>42614</v>
      </c>
      <c r="B2022" t="s">
        <v>1089</v>
      </c>
      <c r="C2022" t="s">
        <v>1014</v>
      </c>
      <c r="D2022" t="s">
        <v>1027</v>
      </c>
      <c r="E2022" s="17">
        <v>1250</v>
      </c>
      <c r="F2022" t="str">
        <f>VLOOKUP(Expenses[[#This Row],[Location]],Locations[[Location]:[BU]],5,0)</f>
        <v>HQ</v>
      </c>
      <c r="G2022" t="str">
        <f>VLOOKUP(Expenses[[#This Row],[Department]],Departments[[Department]:[Code]],2,0)</f>
        <v>LOG</v>
      </c>
      <c r="H2022" t="str">
        <f>VLOOKUP(Expenses[[#This Row],[Location]],Locations[[Location]:[BU]],3,0)</f>
        <v>G. Cairo</v>
      </c>
      <c r="I2022" t="str">
        <f>VLOOKUP(Expenses[[#This Row],[Location]],Locations[[Location]:[BU]],2,0)</f>
        <v>Cairo</v>
      </c>
    </row>
    <row r="2023" spans="1:9" x14ac:dyDescent="0.25">
      <c r="A2023" s="10">
        <v>42614</v>
      </c>
      <c r="B2023" t="s">
        <v>1087</v>
      </c>
      <c r="C2023" t="s">
        <v>1014</v>
      </c>
      <c r="D2023" t="s">
        <v>1027</v>
      </c>
      <c r="E2023" s="17">
        <v>924.40000000000009</v>
      </c>
      <c r="F2023" t="str">
        <f>VLOOKUP(Expenses[[#This Row],[Location]],Locations[[Location]:[BU]],5,0)</f>
        <v>HQ</v>
      </c>
      <c r="G2023" t="str">
        <f>VLOOKUP(Expenses[[#This Row],[Department]],Departments[[Department]:[Code]],2,0)</f>
        <v>LOG</v>
      </c>
      <c r="H2023" t="str">
        <f>VLOOKUP(Expenses[[#This Row],[Location]],Locations[[Location]:[BU]],3,0)</f>
        <v>G. Cairo</v>
      </c>
      <c r="I2023" t="str">
        <f>VLOOKUP(Expenses[[#This Row],[Location]],Locations[[Location]:[BU]],2,0)</f>
        <v>Cairo</v>
      </c>
    </row>
    <row r="2024" spans="1:9" x14ac:dyDescent="0.25">
      <c r="A2024" s="10">
        <v>42614</v>
      </c>
      <c r="B2024" t="s">
        <v>1086</v>
      </c>
      <c r="C2024" t="s">
        <v>1014</v>
      </c>
      <c r="D2024" t="s">
        <v>1028</v>
      </c>
      <c r="E2024" s="17">
        <v>52546</v>
      </c>
      <c r="F2024" t="str">
        <f>VLOOKUP(Expenses[[#This Row],[Location]],Locations[[Location]:[BU]],5,0)</f>
        <v>HQ</v>
      </c>
      <c r="G2024" t="str">
        <f>VLOOKUP(Expenses[[#This Row],[Department]],Departments[[Department]:[Code]],2,0)</f>
        <v>BRD</v>
      </c>
      <c r="H2024" t="str">
        <f>VLOOKUP(Expenses[[#This Row],[Location]],Locations[[Location]:[BU]],3,0)</f>
        <v>G. Cairo</v>
      </c>
      <c r="I2024" t="str">
        <f>VLOOKUP(Expenses[[#This Row],[Location]],Locations[[Location]:[BU]],2,0)</f>
        <v>Cairo</v>
      </c>
    </row>
    <row r="2025" spans="1:9" x14ac:dyDescent="0.25">
      <c r="A2025" s="10">
        <v>42614</v>
      </c>
      <c r="B2025" t="s">
        <v>1089</v>
      </c>
      <c r="C2025" t="s">
        <v>1014</v>
      </c>
      <c r="D2025" t="s">
        <v>1028</v>
      </c>
      <c r="E2025" s="17">
        <v>1250</v>
      </c>
      <c r="F2025" t="str">
        <f>VLOOKUP(Expenses[[#This Row],[Location]],Locations[[Location]:[BU]],5,0)</f>
        <v>HQ</v>
      </c>
      <c r="G2025" t="str">
        <f>VLOOKUP(Expenses[[#This Row],[Department]],Departments[[Department]:[Code]],2,0)</f>
        <v>BRD</v>
      </c>
      <c r="H2025" t="str">
        <f>VLOOKUP(Expenses[[#This Row],[Location]],Locations[[Location]:[BU]],3,0)</f>
        <v>G. Cairo</v>
      </c>
      <c r="I2025" t="str">
        <f>VLOOKUP(Expenses[[#This Row],[Location]],Locations[[Location]:[BU]],2,0)</f>
        <v>Cairo</v>
      </c>
    </row>
    <row r="2026" spans="1:9" x14ac:dyDescent="0.25">
      <c r="A2026" s="10">
        <v>42614</v>
      </c>
      <c r="B2026" t="s">
        <v>1087</v>
      </c>
      <c r="C2026" t="s">
        <v>1014</v>
      </c>
      <c r="D2026" t="s">
        <v>1028</v>
      </c>
      <c r="E2026" s="17">
        <v>5155.6000000000004</v>
      </c>
      <c r="F2026" t="str">
        <f>VLOOKUP(Expenses[[#This Row],[Location]],Locations[[Location]:[BU]],5,0)</f>
        <v>HQ</v>
      </c>
      <c r="G2026" t="str">
        <f>VLOOKUP(Expenses[[#This Row],[Department]],Departments[[Department]:[Code]],2,0)</f>
        <v>BRD</v>
      </c>
      <c r="H2026" t="str">
        <f>VLOOKUP(Expenses[[#This Row],[Location]],Locations[[Location]:[BU]],3,0)</f>
        <v>G. Cairo</v>
      </c>
      <c r="I2026" t="str">
        <f>VLOOKUP(Expenses[[#This Row],[Location]],Locations[[Location]:[BU]],2,0)</f>
        <v>Cairo</v>
      </c>
    </row>
    <row r="2027" spans="1:9" x14ac:dyDescent="0.25">
      <c r="A2027" s="10">
        <v>42614</v>
      </c>
      <c r="B2027" t="s">
        <v>1086</v>
      </c>
      <c r="C2027" t="s">
        <v>1014</v>
      </c>
      <c r="D2027" t="s">
        <v>1030</v>
      </c>
      <c r="E2027" s="17">
        <v>7892</v>
      </c>
      <c r="F2027" t="str">
        <f>VLOOKUP(Expenses[[#This Row],[Location]],Locations[[Location]:[BU]],5,0)</f>
        <v>HQ</v>
      </c>
      <c r="G2027" t="str">
        <f>VLOOKUP(Expenses[[#This Row],[Department]],Departments[[Department]:[Code]],2,0)</f>
        <v>AFS</v>
      </c>
      <c r="H2027" t="str">
        <f>VLOOKUP(Expenses[[#This Row],[Location]],Locations[[Location]:[BU]],3,0)</f>
        <v>G. Cairo</v>
      </c>
      <c r="I2027" t="str">
        <f>VLOOKUP(Expenses[[#This Row],[Location]],Locations[[Location]:[BU]],2,0)</f>
        <v>Cairo</v>
      </c>
    </row>
    <row r="2028" spans="1:9" x14ac:dyDescent="0.25">
      <c r="A2028" s="10">
        <v>42614</v>
      </c>
      <c r="B2028" t="s">
        <v>1089</v>
      </c>
      <c r="C2028" t="s">
        <v>1014</v>
      </c>
      <c r="D2028" t="s">
        <v>1030</v>
      </c>
      <c r="E2028" s="17">
        <v>1250</v>
      </c>
      <c r="F2028" t="str">
        <f>VLOOKUP(Expenses[[#This Row],[Location]],Locations[[Location]:[BU]],5,0)</f>
        <v>HQ</v>
      </c>
      <c r="G2028" t="str">
        <f>VLOOKUP(Expenses[[#This Row],[Department]],Departments[[Department]:[Code]],2,0)</f>
        <v>AFS</v>
      </c>
      <c r="H2028" t="str">
        <f>VLOOKUP(Expenses[[#This Row],[Location]],Locations[[Location]:[BU]],3,0)</f>
        <v>G. Cairo</v>
      </c>
      <c r="I2028" t="str">
        <f>VLOOKUP(Expenses[[#This Row],[Location]],Locations[[Location]:[BU]],2,0)</f>
        <v>Cairo</v>
      </c>
    </row>
    <row r="2029" spans="1:9" x14ac:dyDescent="0.25">
      <c r="A2029" s="10">
        <v>42614</v>
      </c>
      <c r="B2029" t="s">
        <v>1087</v>
      </c>
      <c r="C2029" t="s">
        <v>1014</v>
      </c>
      <c r="D2029" t="s">
        <v>1030</v>
      </c>
      <c r="E2029" s="17">
        <v>1296.2</v>
      </c>
      <c r="F2029" t="str">
        <f>VLOOKUP(Expenses[[#This Row],[Location]],Locations[[Location]:[BU]],5,0)</f>
        <v>HQ</v>
      </c>
      <c r="G2029" t="str">
        <f>VLOOKUP(Expenses[[#This Row],[Department]],Departments[[Department]:[Code]],2,0)</f>
        <v>AFS</v>
      </c>
      <c r="H2029" t="str">
        <f>VLOOKUP(Expenses[[#This Row],[Location]],Locations[[Location]:[BU]],3,0)</f>
        <v>G. Cairo</v>
      </c>
      <c r="I2029" t="str">
        <f>VLOOKUP(Expenses[[#This Row],[Location]],Locations[[Location]:[BU]],2,0)</f>
        <v>Cairo</v>
      </c>
    </row>
    <row r="2030" spans="1:9" x14ac:dyDescent="0.25">
      <c r="A2030" s="10">
        <v>42614</v>
      </c>
      <c r="B2030" t="s">
        <v>1086</v>
      </c>
      <c r="C2030" t="s">
        <v>1014</v>
      </c>
      <c r="D2030" t="s">
        <v>1031</v>
      </c>
      <c r="E2030" s="17">
        <v>4962</v>
      </c>
      <c r="F2030" t="str">
        <f>VLOOKUP(Expenses[[#This Row],[Location]],Locations[[Location]:[BU]],5,0)</f>
        <v>HQ</v>
      </c>
      <c r="G2030" t="str">
        <f>VLOOKUP(Expenses[[#This Row],[Department]],Departments[[Department]:[Code]],2,0)</f>
        <v>ITC</v>
      </c>
      <c r="H2030" t="str">
        <f>VLOOKUP(Expenses[[#This Row],[Location]],Locations[[Location]:[BU]],3,0)</f>
        <v>G. Cairo</v>
      </c>
      <c r="I2030" t="str">
        <f>VLOOKUP(Expenses[[#This Row],[Location]],Locations[[Location]:[BU]],2,0)</f>
        <v>Cairo</v>
      </c>
    </row>
    <row r="2031" spans="1:9" x14ac:dyDescent="0.25">
      <c r="A2031" s="10">
        <v>42614</v>
      </c>
      <c r="B2031" t="s">
        <v>1089</v>
      </c>
      <c r="C2031" t="s">
        <v>1014</v>
      </c>
      <c r="D2031" t="s">
        <v>1031</v>
      </c>
      <c r="E2031" s="17">
        <v>1250</v>
      </c>
      <c r="F2031" t="str">
        <f>VLOOKUP(Expenses[[#This Row],[Location]],Locations[[Location]:[BU]],5,0)</f>
        <v>HQ</v>
      </c>
      <c r="G2031" t="str">
        <f>VLOOKUP(Expenses[[#This Row],[Department]],Departments[[Department]:[Code]],2,0)</f>
        <v>ITC</v>
      </c>
      <c r="H2031" t="str">
        <f>VLOOKUP(Expenses[[#This Row],[Location]],Locations[[Location]:[BU]],3,0)</f>
        <v>G. Cairo</v>
      </c>
      <c r="I2031" t="str">
        <f>VLOOKUP(Expenses[[#This Row],[Location]],Locations[[Location]:[BU]],2,0)</f>
        <v>Cairo</v>
      </c>
    </row>
    <row r="2032" spans="1:9" x14ac:dyDescent="0.25">
      <c r="A2032" s="10">
        <v>42614</v>
      </c>
      <c r="B2032" t="s">
        <v>1087</v>
      </c>
      <c r="C2032" t="s">
        <v>1014</v>
      </c>
      <c r="D2032" t="s">
        <v>1031</v>
      </c>
      <c r="E2032" s="17">
        <v>1352.8000000000002</v>
      </c>
      <c r="F2032" t="str">
        <f>VLOOKUP(Expenses[[#This Row],[Location]],Locations[[Location]:[BU]],5,0)</f>
        <v>HQ</v>
      </c>
      <c r="G2032" t="str">
        <f>VLOOKUP(Expenses[[#This Row],[Department]],Departments[[Department]:[Code]],2,0)</f>
        <v>ITC</v>
      </c>
      <c r="H2032" t="str">
        <f>VLOOKUP(Expenses[[#This Row],[Location]],Locations[[Location]:[BU]],3,0)</f>
        <v>G. Cairo</v>
      </c>
      <c r="I2032" t="str">
        <f>VLOOKUP(Expenses[[#This Row],[Location]],Locations[[Location]:[BU]],2,0)</f>
        <v>Cairo</v>
      </c>
    </row>
    <row r="2033" spans="1:9" x14ac:dyDescent="0.25">
      <c r="A2033" s="10">
        <v>42614</v>
      </c>
      <c r="B2033" t="s">
        <v>1086</v>
      </c>
      <c r="C2033" t="s">
        <v>1083</v>
      </c>
      <c r="D2033" t="s">
        <v>1017</v>
      </c>
      <c r="E2033" s="17">
        <v>3419</v>
      </c>
      <c r="F2033" t="str">
        <f>VLOOKUP(Expenses[[#This Row],[Location]],Locations[[Location]:[BU]],5,0)</f>
        <v>Distribution</v>
      </c>
      <c r="G2033" t="str">
        <f>VLOOKUP(Expenses[[#This Row],[Department]],Departments[[Department]:[Code]],2,0)</f>
        <v>ACC</v>
      </c>
      <c r="H2033" t="str">
        <f>VLOOKUP(Expenses[[#This Row],[Location]],Locations[[Location]:[BU]],3,0)</f>
        <v>G. Cairo</v>
      </c>
      <c r="I2033" t="str">
        <f>VLOOKUP(Expenses[[#This Row],[Location]],Locations[[Location]:[BU]],2,0)</f>
        <v>Cairo</v>
      </c>
    </row>
    <row r="2034" spans="1:9" x14ac:dyDescent="0.25">
      <c r="A2034" s="10">
        <v>42614</v>
      </c>
      <c r="B2034" t="s">
        <v>1086</v>
      </c>
      <c r="C2034" t="s">
        <v>1083</v>
      </c>
      <c r="D2034" t="s">
        <v>1032</v>
      </c>
      <c r="E2034" s="17">
        <v>2588</v>
      </c>
      <c r="F2034" t="str">
        <f>VLOOKUP(Expenses[[#This Row],[Location]],Locations[[Location]:[BU]],5,0)</f>
        <v>Distribution</v>
      </c>
      <c r="G2034" t="str">
        <f>VLOOKUP(Expenses[[#This Row],[Department]],Departments[[Department]:[Code]],2,0)</f>
        <v>ADM</v>
      </c>
      <c r="H2034" t="str">
        <f>VLOOKUP(Expenses[[#This Row],[Location]],Locations[[Location]:[BU]],3,0)</f>
        <v>G. Cairo</v>
      </c>
      <c r="I2034" t="str">
        <f>VLOOKUP(Expenses[[#This Row],[Location]],Locations[[Location]:[BU]],2,0)</f>
        <v>Cairo</v>
      </c>
    </row>
    <row r="2035" spans="1:9" x14ac:dyDescent="0.25">
      <c r="A2035" s="10">
        <v>42614</v>
      </c>
      <c r="B2035" t="s">
        <v>1086</v>
      </c>
      <c r="C2035" t="s">
        <v>1077</v>
      </c>
      <c r="D2035" t="s">
        <v>1017</v>
      </c>
      <c r="E2035" s="17">
        <v>2967</v>
      </c>
      <c r="F2035" t="str">
        <f>VLOOKUP(Expenses[[#This Row],[Location]],Locations[[Location]:[BU]],5,0)</f>
        <v>Distribution</v>
      </c>
      <c r="G2035" t="str">
        <f>VLOOKUP(Expenses[[#This Row],[Department]],Departments[[Department]:[Code]],2,0)</f>
        <v>ACC</v>
      </c>
      <c r="H2035" t="str">
        <f>VLOOKUP(Expenses[[#This Row],[Location]],Locations[[Location]:[BU]],3,0)</f>
        <v>G. Cairo</v>
      </c>
      <c r="I2035" t="str">
        <f>VLOOKUP(Expenses[[#This Row],[Location]],Locations[[Location]:[BU]],2,0)</f>
        <v>Giza</v>
      </c>
    </row>
    <row r="2036" spans="1:9" x14ac:dyDescent="0.25">
      <c r="A2036" s="10">
        <v>42614</v>
      </c>
      <c r="B2036" t="s">
        <v>1086</v>
      </c>
      <c r="C2036" t="s">
        <v>1077</v>
      </c>
      <c r="D2036" t="s">
        <v>1032</v>
      </c>
      <c r="E2036" s="17">
        <v>3562</v>
      </c>
      <c r="F2036" t="str">
        <f>VLOOKUP(Expenses[[#This Row],[Location]],Locations[[Location]:[BU]],5,0)</f>
        <v>Distribution</v>
      </c>
      <c r="G2036" t="str">
        <f>VLOOKUP(Expenses[[#This Row],[Department]],Departments[[Department]:[Code]],2,0)</f>
        <v>ADM</v>
      </c>
      <c r="H2036" t="str">
        <f>VLOOKUP(Expenses[[#This Row],[Location]],Locations[[Location]:[BU]],3,0)</f>
        <v>G. Cairo</v>
      </c>
      <c r="I2036" t="str">
        <f>VLOOKUP(Expenses[[#This Row],[Location]],Locations[[Location]:[BU]],2,0)</f>
        <v>Giza</v>
      </c>
    </row>
    <row r="2037" spans="1:9" x14ac:dyDescent="0.25">
      <c r="A2037" s="10">
        <v>42614</v>
      </c>
      <c r="B2037" t="s">
        <v>1086</v>
      </c>
      <c r="C2037" t="s">
        <v>1069</v>
      </c>
      <c r="D2037" t="s">
        <v>1017</v>
      </c>
      <c r="E2037" s="17">
        <v>3566</v>
      </c>
      <c r="F2037" t="str">
        <f>VLOOKUP(Expenses[[#This Row],[Location]],Locations[[Location]:[BU]],5,0)</f>
        <v>Distribution</v>
      </c>
      <c r="G2037" t="str">
        <f>VLOOKUP(Expenses[[#This Row],[Department]],Departments[[Department]:[Code]],2,0)</f>
        <v>ACC</v>
      </c>
      <c r="H2037" t="str">
        <f>VLOOKUP(Expenses[[#This Row],[Location]],Locations[[Location]:[BU]],3,0)</f>
        <v>U. Egypt</v>
      </c>
      <c r="I2037" t="str">
        <f>VLOOKUP(Expenses[[#This Row],[Location]],Locations[[Location]:[BU]],2,0)</f>
        <v>Luxor</v>
      </c>
    </row>
    <row r="2038" spans="1:9" x14ac:dyDescent="0.25">
      <c r="A2038" s="10">
        <v>42614</v>
      </c>
      <c r="B2038" t="s">
        <v>1086</v>
      </c>
      <c r="C2038" t="s">
        <v>1069</v>
      </c>
      <c r="D2038" t="s">
        <v>1032</v>
      </c>
      <c r="E2038" s="17">
        <v>3563</v>
      </c>
      <c r="F2038" t="str">
        <f>VLOOKUP(Expenses[[#This Row],[Location]],Locations[[Location]:[BU]],5,0)</f>
        <v>Distribution</v>
      </c>
      <c r="G2038" t="str">
        <f>VLOOKUP(Expenses[[#This Row],[Department]],Departments[[Department]:[Code]],2,0)</f>
        <v>ADM</v>
      </c>
      <c r="H2038" t="str">
        <f>VLOOKUP(Expenses[[#This Row],[Location]],Locations[[Location]:[BU]],3,0)</f>
        <v>U. Egypt</v>
      </c>
      <c r="I2038" t="str">
        <f>VLOOKUP(Expenses[[#This Row],[Location]],Locations[[Location]:[BU]],2,0)</f>
        <v>Luxor</v>
      </c>
    </row>
    <row r="2039" spans="1:9" x14ac:dyDescent="0.25">
      <c r="A2039" s="10">
        <v>42614</v>
      </c>
      <c r="B2039" t="s">
        <v>1086</v>
      </c>
      <c r="C2039" t="s">
        <v>1054</v>
      </c>
      <c r="D2039" t="s">
        <v>1017</v>
      </c>
      <c r="E2039" s="17">
        <v>3350</v>
      </c>
      <c r="F2039" t="str">
        <f>VLOOKUP(Expenses[[#This Row],[Location]],Locations[[Location]:[BU]],5,0)</f>
        <v>Distribution</v>
      </c>
      <c r="G2039" t="str">
        <f>VLOOKUP(Expenses[[#This Row],[Department]],Departments[[Department]:[Code]],2,0)</f>
        <v>ACC</v>
      </c>
      <c r="H2039" t="str">
        <f>VLOOKUP(Expenses[[#This Row],[Location]],Locations[[Location]:[BU]],3,0)</f>
        <v>Delta</v>
      </c>
      <c r="I2039" t="str">
        <f>VLOOKUP(Expenses[[#This Row],[Location]],Locations[[Location]:[BU]],2,0)</f>
        <v>Dakahlia</v>
      </c>
    </row>
    <row r="2040" spans="1:9" x14ac:dyDescent="0.25">
      <c r="A2040" s="10">
        <v>42614</v>
      </c>
      <c r="B2040" t="s">
        <v>1086</v>
      </c>
      <c r="C2040" t="s">
        <v>1054</v>
      </c>
      <c r="D2040" t="s">
        <v>1032</v>
      </c>
      <c r="E2040" s="17">
        <v>3319</v>
      </c>
      <c r="F2040" t="str">
        <f>VLOOKUP(Expenses[[#This Row],[Location]],Locations[[Location]:[BU]],5,0)</f>
        <v>Distribution</v>
      </c>
      <c r="G2040" t="str">
        <f>VLOOKUP(Expenses[[#This Row],[Department]],Departments[[Department]:[Code]],2,0)</f>
        <v>ADM</v>
      </c>
      <c r="H2040" t="str">
        <f>VLOOKUP(Expenses[[#This Row],[Location]],Locations[[Location]:[BU]],3,0)</f>
        <v>Delta</v>
      </c>
      <c r="I2040" t="str">
        <f>VLOOKUP(Expenses[[#This Row],[Location]],Locations[[Location]:[BU]],2,0)</f>
        <v>Dakahlia</v>
      </c>
    </row>
    <row r="2041" spans="1:9" x14ac:dyDescent="0.25">
      <c r="A2041" s="10">
        <v>42614</v>
      </c>
      <c r="B2041" t="s">
        <v>1086</v>
      </c>
      <c r="C2041" t="s">
        <v>1062</v>
      </c>
      <c r="D2041" t="s">
        <v>1017</v>
      </c>
      <c r="E2041" s="17">
        <v>4100</v>
      </c>
      <c r="F2041" t="str">
        <f>VLOOKUP(Expenses[[#This Row],[Location]],Locations[[Location]:[BU]],5,0)</f>
        <v>Distribution</v>
      </c>
      <c r="G2041" t="str">
        <f>VLOOKUP(Expenses[[#This Row],[Department]],Departments[[Department]:[Code]],2,0)</f>
        <v>ACC</v>
      </c>
      <c r="H2041" t="str">
        <f>VLOOKUP(Expenses[[#This Row],[Location]],Locations[[Location]:[BU]],3,0)</f>
        <v>U. Egypt</v>
      </c>
      <c r="I2041" t="str">
        <f>VLOOKUP(Expenses[[#This Row],[Location]],Locations[[Location]:[BU]],2,0)</f>
        <v>Menia</v>
      </c>
    </row>
    <row r="2042" spans="1:9" x14ac:dyDescent="0.25">
      <c r="A2042" s="10">
        <v>42614</v>
      </c>
      <c r="B2042" t="s">
        <v>1086</v>
      </c>
      <c r="C2042" t="s">
        <v>1062</v>
      </c>
      <c r="D2042" t="s">
        <v>1032</v>
      </c>
      <c r="E2042" s="17">
        <v>3833</v>
      </c>
      <c r="F2042" t="str">
        <f>VLOOKUP(Expenses[[#This Row],[Location]],Locations[[Location]:[BU]],5,0)</f>
        <v>Distribution</v>
      </c>
      <c r="G2042" t="str">
        <f>VLOOKUP(Expenses[[#This Row],[Department]],Departments[[Department]:[Code]],2,0)</f>
        <v>ADM</v>
      </c>
      <c r="H2042" t="str">
        <f>VLOOKUP(Expenses[[#This Row],[Location]],Locations[[Location]:[BU]],3,0)</f>
        <v>U. Egypt</v>
      </c>
      <c r="I2042" t="str">
        <f>VLOOKUP(Expenses[[#This Row],[Location]],Locations[[Location]:[BU]],2,0)</f>
        <v>Menia</v>
      </c>
    </row>
    <row r="2043" spans="1:9" x14ac:dyDescent="0.25">
      <c r="A2043" s="10">
        <v>42614</v>
      </c>
      <c r="B2043" t="s">
        <v>1086</v>
      </c>
      <c r="C2043" t="s">
        <v>1059</v>
      </c>
      <c r="D2043" t="s">
        <v>1017</v>
      </c>
      <c r="E2043" s="17">
        <v>3956</v>
      </c>
      <c r="F2043" t="str">
        <f>VLOOKUP(Expenses[[#This Row],[Location]],Locations[[Location]:[BU]],5,0)</f>
        <v>Distribution</v>
      </c>
      <c r="G2043" t="str">
        <f>VLOOKUP(Expenses[[#This Row],[Department]],Departments[[Department]:[Code]],2,0)</f>
        <v>ACC</v>
      </c>
      <c r="H2043" t="str">
        <f>VLOOKUP(Expenses[[#This Row],[Location]],Locations[[Location]:[BU]],3,0)</f>
        <v>G. Cairo</v>
      </c>
      <c r="I2043" t="str">
        <f>VLOOKUP(Expenses[[#This Row],[Location]],Locations[[Location]:[BU]],2,0)</f>
        <v>Cairo</v>
      </c>
    </row>
    <row r="2044" spans="1:9" x14ac:dyDescent="0.25">
      <c r="A2044" s="10">
        <v>42614</v>
      </c>
      <c r="B2044" t="s">
        <v>1086</v>
      </c>
      <c r="C2044" t="s">
        <v>1059</v>
      </c>
      <c r="D2044" t="s">
        <v>1032</v>
      </c>
      <c r="E2044" s="17">
        <v>4485</v>
      </c>
      <c r="F2044" t="str">
        <f>VLOOKUP(Expenses[[#This Row],[Location]],Locations[[Location]:[BU]],5,0)</f>
        <v>Distribution</v>
      </c>
      <c r="G2044" t="str">
        <f>VLOOKUP(Expenses[[#This Row],[Department]],Departments[[Department]:[Code]],2,0)</f>
        <v>ADM</v>
      </c>
      <c r="H2044" t="str">
        <f>VLOOKUP(Expenses[[#This Row],[Location]],Locations[[Location]:[BU]],3,0)</f>
        <v>G. Cairo</v>
      </c>
      <c r="I2044" t="str">
        <f>VLOOKUP(Expenses[[#This Row],[Location]],Locations[[Location]:[BU]],2,0)</f>
        <v>Cairo</v>
      </c>
    </row>
    <row r="2045" spans="1:9" x14ac:dyDescent="0.25">
      <c r="A2045" s="10">
        <v>42614</v>
      </c>
      <c r="B2045" t="s">
        <v>1086</v>
      </c>
      <c r="C2045" t="s">
        <v>1073</v>
      </c>
      <c r="D2045" t="s">
        <v>1017</v>
      </c>
      <c r="E2045" s="17">
        <v>3424</v>
      </c>
      <c r="F2045" t="str">
        <f>VLOOKUP(Expenses[[#This Row],[Location]],Locations[[Location]:[BU]],5,0)</f>
        <v>Distribution</v>
      </c>
      <c r="G2045" t="str">
        <f>VLOOKUP(Expenses[[#This Row],[Department]],Departments[[Department]:[Code]],2,0)</f>
        <v>ACC</v>
      </c>
      <c r="H2045" t="str">
        <f>VLOOKUP(Expenses[[#This Row],[Location]],Locations[[Location]:[BU]],3,0)</f>
        <v>Delta</v>
      </c>
      <c r="I2045" t="str">
        <f>VLOOKUP(Expenses[[#This Row],[Location]],Locations[[Location]:[BU]],2,0)</f>
        <v>Sharkia</v>
      </c>
    </row>
    <row r="2046" spans="1:9" x14ac:dyDescent="0.25">
      <c r="A2046" s="10">
        <v>42614</v>
      </c>
      <c r="B2046" t="s">
        <v>1086</v>
      </c>
      <c r="C2046" t="s">
        <v>1073</v>
      </c>
      <c r="D2046" t="s">
        <v>1032</v>
      </c>
      <c r="E2046" s="17">
        <v>4395</v>
      </c>
      <c r="F2046" t="str">
        <f>VLOOKUP(Expenses[[#This Row],[Location]],Locations[[Location]:[BU]],5,0)</f>
        <v>Distribution</v>
      </c>
      <c r="G2046" t="str">
        <f>VLOOKUP(Expenses[[#This Row],[Department]],Departments[[Department]:[Code]],2,0)</f>
        <v>ADM</v>
      </c>
      <c r="H2046" t="str">
        <f>VLOOKUP(Expenses[[#This Row],[Location]],Locations[[Location]:[BU]],3,0)</f>
        <v>Delta</v>
      </c>
      <c r="I2046" t="str">
        <f>VLOOKUP(Expenses[[#This Row],[Location]],Locations[[Location]:[BU]],2,0)</f>
        <v>Sharkia</v>
      </c>
    </row>
    <row r="2047" spans="1:9" x14ac:dyDescent="0.25">
      <c r="A2047" s="10">
        <v>42614</v>
      </c>
      <c r="B2047" t="s">
        <v>1089</v>
      </c>
      <c r="C2047" t="s">
        <v>1083</v>
      </c>
      <c r="D2047" t="s">
        <v>1017</v>
      </c>
      <c r="E2047" s="17">
        <v>4076</v>
      </c>
      <c r="F2047" t="str">
        <f>VLOOKUP(Expenses[[#This Row],[Location]],Locations[[Location]:[BU]],5,0)</f>
        <v>Distribution</v>
      </c>
      <c r="G2047" t="str">
        <f>VLOOKUP(Expenses[[#This Row],[Department]],Departments[[Department]:[Code]],2,0)</f>
        <v>ACC</v>
      </c>
      <c r="H2047" t="str">
        <f>VLOOKUP(Expenses[[#This Row],[Location]],Locations[[Location]:[BU]],3,0)</f>
        <v>G. Cairo</v>
      </c>
      <c r="I2047" t="str">
        <f>VLOOKUP(Expenses[[#This Row],[Location]],Locations[[Location]:[BU]],2,0)</f>
        <v>Cairo</v>
      </c>
    </row>
    <row r="2048" spans="1:9" x14ac:dyDescent="0.25">
      <c r="A2048" s="10">
        <v>42614</v>
      </c>
      <c r="B2048" t="s">
        <v>1089</v>
      </c>
      <c r="C2048" t="s">
        <v>1083</v>
      </c>
      <c r="D2048" t="s">
        <v>1032</v>
      </c>
      <c r="E2048" s="17">
        <v>3158</v>
      </c>
      <c r="F2048" t="str">
        <f>VLOOKUP(Expenses[[#This Row],[Location]],Locations[[Location]:[BU]],5,0)</f>
        <v>Distribution</v>
      </c>
      <c r="G2048" t="str">
        <f>VLOOKUP(Expenses[[#This Row],[Department]],Departments[[Department]:[Code]],2,0)</f>
        <v>ADM</v>
      </c>
      <c r="H2048" t="str">
        <f>VLOOKUP(Expenses[[#This Row],[Location]],Locations[[Location]:[BU]],3,0)</f>
        <v>G. Cairo</v>
      </c>
      <c r="I2048" t="str">
        <f>VLOOKUP(Expenses[[#This Row],[Location]],Locations[[Location]:[BU]],2,0)</f>
        <v>Cairo</v>
      </c>
    </row>
    <row r="2049" spans="1:9" x14ac:dyDescent="0.25">
      <c r="A2049" s="10">
        <v>42614</v>
      </c>
      <c r="B2049" t="s">
        <v>1089</v>
      </c>
      <c r="C2049" t="s">
        <v>1077</v>
      </c>
      <c r="D2049" t="s">
        <v>1017</v>
      </c>
      <c r="E2049" s="17">
        <v>4489</v>
      </c>
      <c r="F2049" t="str">
        <f>VLOOKUP(Expenses[[#This Row],[Location]],Locations[[Location]:[BU]],5,0)</f>
        <v>Distribution</v>
      </c>
      <c r="G2049" t="str">
        <f>VLOOKUP(Expenses[[#This Row],[Department]],Departments[[Department]:[Code]],2,0)</f>
        <v>ACC</v>
      </c>
      <c r="H2049" t="str">
        <f>VLOOKUP(Expenses[[#This Row],[Location]],Locations[[Location]:[BU]],3,0)</f>
        <v>G. Cairo</v>
      </c>
      <c r="I2049" t="str">
        <f>VLOOKUP(Expenses[[#This Row],[Location]],Locations[[Location]:[BU]],2,0)</f>
        <v>Giza</v>
      </c>
    </row>
    <row r="2050" spans="1:9" x14ac:dyDescent="0.25">
      <c r="A2050" s="10">
        <v>42614</v>
      </c>
      <c r="B2050" t="s">
        <v>1089</v>
      </c>
      <c r="C2050" t="s">
        <v>1077</v>
      </c>
      <c r="D2050" t="s">
        <v>1032</v>
      </c>
      <c r="E2050" s="17">
        <v>2795</v>
      </c>
      <c r="F2050" t="str">
        <f>VLOOKUP(Expenses[[#This Row],[Location]],Locations[[Location]:[BU]],5,0)</f>
        <v>Distribution</v>
      </c>
      <c r="G2050" t="str">
        <f>VLOOKUP(Expenses[[#This Row],[Department]],Departments[[Department]:[Code]],2,0)</f>
        <v>ADM</v>
      </c>
      <c r="H2050" t="str">
        <f>VLOOKUP(Expenses[[#This Row],[Location]],Locations[[Location]:[BU]],3,0)</f>
        <v>G. Cairo</v>
      </c>
      <c r="I2050" t="str">
        <f>VLOOKUP(Expenses[[#This Row],[Location]],Locations[[Location]:[BU]],2,0)</f>
        <v>Giza</v>
      </c>
    </row>
    <row r="2051" spans="1:9" x14ac:dyDescent="0.25">
      <c r="A2051" s="10">
        <v>42614</v>
      </c>
      <c r="B2051" t="s">
        <v>1089</v>
      </c>
      <c r="C2051" t="s">
        <v>1069</v>
      </c>
      <c r="D2051" t="s">
        <v>1017</v>
      </c>
      <c r="E2051" s="17">
        <v>3107</v>
      </c>
      <c r="F2051" t="str">
        <f>VLOOKUP(Expenses[[#This Row],[Location]],Locations[[Location]:[BU]],5,0)</f>
        <v>Distribution</v>
      </c>
      <c r="G2051" t="str">
        <f>VLOOKUP(Expenses[[#This Row],[Department]],Departments[[Department]:[Code]],2,0)</f>
        <v>ACC</v>
      </c>
      <c r="H2051" t="str">
        <f>VLOOKUP(Expenses[[#This Row],[Location]],Locations[[Location]:[BU]],3,0)</f>
        <v>U. Egypt</v>
      </c>
      <c r="I2051" t="str">
        <f>VLOOKUP(Expenses[[#This Row],[Location]],Locations[[Location]:[BU]],2,0)</f>
        <v>Luxor</v>
      </c>
    </row>
    <row r="2052" spans="1:9" x14ac:dyDescent="0.25">
      <c r="A2052" s="10">
        <v>42614</v>
      </c>
      <c r="B2052" t="s">
        <v>1089</v>
      </c>
      <c r="C2052" t="s">
        <v>1069</v>
      </c>
      <c r="D2052" t="s">
        <v>1032</v>
      </c>
      <c r="E2052" s="17">
        <v>3640</v>
      </c>
      <c r="F2052" t="str">
        <f>VLOOKUP(Expenses[[#This Row],[Location]],Locations[[Location]:[BU]],5,0)</f>
        <v>Distribution</v>
      </c>
      <c r="G2052" t="str">
        <f>VLOOKUP(Expenses[[#This Row],[Department]],Departments[[Department]:[Code]],2,0)</f>
        <v>ADM</v>
      </c>
      <c r="H2052" t="str">
        <f>VLOOKUP(Expenses[[#This Row],[Location]],Locations[[Location]:[BU]],3,0)</f>
        <v>U. Egypt</v>
      </c>
      <c r="I2052" t="str">
        <f>VLOOKUP(Expenses[[#This Row],[Location]],Locations[[Location]:[BU]],2,0)</f>
        <v>Luxor</v>
      </c>
    </row>
    <row r="2053" spans="1:9" x14ac:dyDescent="0.25">
      <c r="A2053" s="10">
        <v>42614</v>
      </c>
      <c r="B2053" t="s">
        <v>1089</v>
      </c>
      <c r="C2053" t="s">
        <v>1054</v>
      </c>
      <c r="D2053" t="s">
        <v>1017</v>
      </c>
      <c r="E2053" s="17">
        <v>2727</v>
      </c>
      <c r="F2053" t="str">
        <f>VLOOKUP(Expenses[[#This Row],[Location]],Locations[[Location]:[BU]],5,0)</f>
        <v>Distribution</v>
      </c>
      <c r="G2053" t="str">
        <f>VLOOKUP(Expenses[[#This Row],[Department]],Departments[[Department]:[Code]],2,0)</f>
        <v>ACC</v>
      </c>
      <c r="H2053" t="str">
        <f>VLOOKUP(Expenses[[#This Row],[Location]],Locations[[Location]:[BU]],3,0)</f>
        <v>Delta</v>
      </c>
      <c r="I2053" t="str">
        <f>VLOOKUP(Expenses[[#This Row],[Location]],Locations[[Location]:[BU]],2,0)</f>
        <v>Dakahlia</v>
      </c>
    </row>
    <row r="2054" spans="1:9" x14ac:dyDescent="0.25">
      <c r="A2054" s="10">
        <v>42614</v>
      </c>
      <c r="B2054" t="s">
        <v>1089</v>
      </c>
      <c r="C2054" t="s">
        <v>1054</v>
      </c>
      <c r="D2054" t="s">
        <v>1032</v>
      </c>
      <c r="E2054" s="17">
        <v>3914</v>
      </c>
      <c r="F2054" t="str">
        <f>VLOOKUP(Expenses[[#This Row],[Location]],Locations[[Location]:[BU]],5,0)</f>
        <v>Distribution</v>
      </c>
      <c r="G2054" t="str">
        <f>VLOOKUP(Expenses[[#This Row],[Department]],Departments[[Department]:[Code]],2,0)</f>
        <v>ADM</v>
      </c>
      <c r="H2054" t="str">
        <f>VLOOKUP(Expenses[[#This Row],[Location]],Locations[[Location]:[BU]],3,0)</f>
        <v>Delta</v>
      </c>
      <c r="I2054" t="str">
        <f>VLOOKUP(Expenses[[#This Row],[Location]],Locations[[Location]:[BU]],2,0)</f>
        <v>Dakahlia</v>
      </c>
    </row>
    <row r="2055" spans="1:9" x14ac:dyDescent="0.25">
      <c r="A2055" s="10">
        <v>42614</v>
      </c>
      <c r="B2055" t="s">
        <v>1089</v>
      </c>
      <c r="C2055" t="s">
        <v>1062</v>
      </c>
      <c r="D2055" t="s">
        <v>1017</v>
      </c>
      <c r="E2055" s="17">
        <v>3389</v>
      </c>
      <c r="F2055" t="str">
        <f>VLOOKUP(Expenses[[#This Row],[Location]],Locations[[Location]:[BU]],5,0)</f>
        <v>Distribution</v>
      </c>
      <c r="G2055" t="str">
        <f>VLOOKUP(Expenses[[#This Row],[Department]],Departments[[Department]:[Code]],2,0)</f>
        <v>ACC</v>
      </c>
      <c r="H2055" t="str">
        <f>VLOOKUP(Expenses[[#This Row],[Location]],Locations[[Location]:[BU]],3,0)</f>
        <v>U. Egypt</v>
      </c>
      <c r="I2055" t="str">
        <f>VLOOKUP(Expenses[[#This Row],[Location]],Locations[[Location]:[BU]],2,0)</f>
        <v>Menia</v>
      </c>
    </row>
    <row r="2056" spans="1:9" x14ac:dyDescent="0.25">
      <c r="A2056" s="10">
        <v>42614</v>
      </c>
      <c r="B2056" t="s">
        <v>1089</v>
      </c>
      <c r="C2056" t="s">
        <v>1062</v>
      </c>
      <c r="D2056" t="s">
        <v>1032</v>
      </c>
      <c r="E2056" s="17">
        <v>3367</v>
      </c>
      <c r="F2056" t="str">
        <f>VLOOKUP(Expenses[[#This Row],[Location]],Locations[[Location]:[BU]],5,0)</f>
        <v>Distribution</v>
      </c>
      <c r="G2056" t="str">
        <f>VLOOKUP(Expenses[[#This Row],[Department]],Departments[[Department]:[Code]],2,0)</f>
        <v>ADM</v>
      </c>
      <c r="H2056" t="str">
        <f>VLOOKUP(Expenses[[#This Row],[Location]],Locations[[Location]:[BU]],3,0)</f>
        <v>U. Egypt</v>
      </c>
      <c r="I2056" t="str">
        <f>VLOOKUP(Expenses[[#This Row],[Location]],Locations[[Location]:[BU]],2,0)</f>
        <v>Menia</v>
      </c>
    </row>
    <row r="2057" spans="1:9" x14ac:dyDescent="0.25">
      <c r="A2057" s="10">
        <v>42614</v>
      </c>
      <c r="B2057" t="s">
        <v>1089</v>
      </c>
      <c r="C2057" t="s">
        <v>1059</v>
      </c>
      <c r="D2057" t="s">
        <v>1017</v>
      </c>
      <c r="E2057" s="17">
        <v>3020</v>
      </c>
      <c r="F2057" t="str">
        <f>VLOOKUP(Expenses[[#This Row],[Location]],Locations[[Location]:[BU]],5,0)</f>
        <v>Distribution</v>
      </c>
      <c r="G2057" t="str">
        <f>VLOOKUP(Expenses[[#This Row],[Department]],Departments[[Department]:[Code]],2,0)</f>
        <v>ACC</v>
      </c>
      <c r="H2057" t="str">
        <f>VLOOKUP(Expenses[[#This Row],[Location]],Locations[[Location]:[BU]],3,0)</f>
        <v>G. Cairo</v>
      </c>
      <c r="I2057" t="str">
        <f>VLOOKUP(Expenses[[#This Row],[Location]],Locations[[Location]:[BU]],2,0)</f>
        <v>Cairo</v>
      </c>
    </row>
    <row r="2058" spans="1:9" x14ac:dyDescent="0.25">
      <c r="A2058" s="10">
        <v>42614</v>
      </c>
      <c r="B2058" t="s">
        <v>1089</v>
      </c>
      <c r="C2058" t="s">
        <v>1059</v>
      </c>
      <c r="D2058" t="s">
        <v>1032</v>
      </c>
      <c r="E2058" s="17">
        <v>3814</v>
      </c>
      <c r="F2058" t="str">
        <f>VLOOKUP(Expenses[[#This Row],[Location]],Locations[[Location]:[BU]],5,0)</f>
        <v>Distribution</v>
      </c>
      <c r="G2058" t="str">
        <f>VLOOKUP(Expenses[[#This Row],[Department]],Departments[[Department]:[Code]],2,0)</f>
        <v>ADM</v>
      </c>
      <c r="H2058" t="str">
        <f>VLOOKUP(Expenses[[#This Row],[Location]],Locations[[Location]:[BU]],3,0)</f>
        <v>G. Cairo</v>
      </c>
      <c r="I2058" t="str">
        <f>VLOOKUP(Expenses[[#This Row],[Location]],Locations[[Location]:[BU]],2,0)</f>
        <v>Cairo</v>
      </c>
    </row>
    <row r="2059" spans="1:9" x14ac:dyDescent="0.25">
      <c r="A2059" s="10">
        <v>42614</v>
      </c>
      <c r="B2059" t="s">
        <v>1089</v>
      </c>
      <c r="C2059" t="s">
        <v>1073</v>
      </c>
      <c r="D2059" t="s">
        <v>1017</v>
      </c>
      <c r="E2059" s="17">
        <v>3402</v>
      </c>
      <c r="F2059" t="str">
        <f>VLOOKUP(Expenses[[#This Row],[Location]],Locations[[Location]:[BU]],5,0)</f>
        <v>Distribution</v>
      </c>
      <c r="G2059" t="str">
        <f>VLOOKUP(Expenses[[#This Row],[Department]],Departments[[Department]:[Code]],2,0)</f>
        <v>ACC</v>
      </c>
      <c r="H2059" t="str">
        <f>VLOOKUP(Expenses[[#This Row],[Location]],Locations[[Location]:[BU]],3,0)</f>
        <v>Delta</v>
      </c>
      <c r="I2059" t="str">
        <f>VLOOKUP(Expenses[[#This Row],[Location]],Locations[[Location]:[BU]],2,0)</f>
        <v>Sharkia</v>
      </c>
    </row>
    <row r="2060" spans="1:9" x14ac:dyDescent="0.25">
      <c r="A2060" s="10">
        <v>42614</v>
      </c>
      <c r="B2060" t="s">
        <v>1089</v>
      </c>
      <c r="C2060" t="s">
        <v>1073</v>
      </c>
      <c r="D2060" t="s">
        <v>1032</v>
      </c>
      <c r="E2060" s="17">
        <v>4189</v>
      </c>
      <c r="F2060" t="str">
        <f>VLOOKUP(Expenses[[#This Row],[Location]],Locations[[Location]:[BU]],5,0)</f>
        <v>Distribution</v>
      </c>
      <c r="G2060" t="str">
        <f>VLOOKUP(Expenses[[#This Row],[Department]],Departments[[Department]:[Code]],2,0)</f>
        <v>ADM</v>
      </c>
      <c r="H2060" t="str">
        <f>VLOOKUP(Expenses[[#This Row],[Location]],Locations[[Location]:[BU]],3,0)</f>
        <v>Delta</v>
      </c>
      <c r="I2060" t="str">
        <f>VLOOKUP(Expenses[[#This Row],[Location]],Locations[[Location]:[BU]],2,0)</f>
        <v>Sharkia</v>
      </c>
    </row>
    <row r="2061" spans="1:9" x14ac:dyDescent="0.25">
      <c r="A2061" s="10">
        <v>42614</v>
      </c>
      <c r="B2061" t="s">
        <v>1088</v>
      </c>
      <c r="C2061" t="s">
        <v>1083</v>
      </c>
      <c r="D2061" t="s">
        <v>1017</v>
      </c>
      <c r="E2061" s="17">
        <v>3373</v>
      </c>
      <c r="F2061" t="str">
        <f>VLOOKUP(Expenses[[#This Row],[Location]],Locations[[Location]:[BU]],5,0)</f>
        <v>Distribution</v>
      </c>
      <c r="G2061" t="str">
        <f>VLOOKUP(Expenses[[#This Row],[Department]],Departments[[Department]:[Code]],2,0)</f>
        <v>ACC</v>
      </c>
      <c r="H2061" t="str">
        <f>VLOOKUP(Expenses[[#This Row],[Location]],Locations[[Location]:[BU]],3,0)</f>
        <v>G. Cairo</v>
      </c>
      <c r="I2061" t="str">
        <f>VLOOKUP(Expenses[[#This Row],[Location]],Locations[[Location]:[BU]],2,0)</f>
        <v>Cairo</v>
      </c>
    </row>
    <row r="2062" spans="1:9" x14ac:dyDescent="0.25">
      <c r="A2062" s="10">
        <v>42614</v>
      </c>
      <c r="B2062" t="s">
        <v>1088</v>
      </c>
      <c r="C2062" t="s">
        <v>1083</v>
      </c>
      <c r="D2062" t="s">
        <v>1032</v>
      </c>
      <c r="E2062" s="17">
        <v>3374</v>
      </c>
      <c r="F2062" t="str">
        <f>VLOOKUP(Expenses[[#This Row],[Location]],Locations[[Location]:[BU]],5,0)</f>
        <v>Distribution</v>
      </c>
      <c r="G2062" t="str">
        <f>VLOOKUP(Expenses[[#This Row],[Department]],Departments[[Department]:[Code]],2,0)</f>
        <v>ADM</v>
      </c>
      <c r="H2062" t="str">
        <f>VLOOKUP(Expenses[[#This Row],[Location]],Locations[[Location]:[BU]],3,0)</f>
        <v>G. Cairo</v>
      </c>
      <c r="I2062" t="str">
        <f>VLOOKUP(Expenses[[#This Row],[Location]],Locations[[Location]:[BU]],2,0)</f>
        <v>Cairo</v>
      </c>
    </row>
    <row r="2063" spans="1:9" x14ac:dyDescent="0.25">
      <c r="A2063" s="10">
        <v>42614</v>
      </c>
      <c r="B2063" t="s">
        <v>1088</v>
      </c>
      <c r="C2063" t="s">
        <v>1077</v>
      </c>
      <c r="D2063" t="s">
        <v>1017</v>
      </c>
      <c r="E2063" s="17">
        <v>4064</v>
      </c>
      <c r="F2063" t="str">
        <f>VLOOKUP(Expenses[[#This Row],[Location]],Locations[[Location]:[BU]],5,0)</f>
        <v>Distribution</v>
      </c>
      <c r="G2063" t="str">
        <f>VLOOKUP(Expenses[[#This Row],[Department]],Departments[[Department]:[Code]],2,0)</f>
        <v>ACC</v>
      </c>
      <c r="H2063" t="str">
        <f>VLOOKUP(Expenses[[#This Row],[Location]],Locations[[Location]:[BU]],3,0)</f>
        <v>G. Cairo</v>
      </c>
      <c r="I2063" t="str">
        <f>VLOOKUP(Expenses[[#This Row],[Location]],Locations[[Location]:[BU]],2,0)</f>
        <v>Giza</v>
      </c>
    </row>
    <row r="2064" spans="1:9" x14ac:dyDescent="0.25">
      <c r="A2064" s="10">
        <v>42614</v>
      </c>
      <c r="B2064" t="s">
        <v>1088</v>
      </c>
      <c r="C2064" t="s">
        <v>1077</v>
      </c>
      <c r="D2064" t="s">
        <v>1032</v>
      </c>
      <c r="E2064" s="17">
        <v>2679</v>
      </c>
      <c r="F2064" t="str">
        <f>VLOOKUP(Expenses[[#This Row],[Location]],Locations[[Location]:[BU]],5,0)</f>
        <v>Distribution</v>
      </c>
      <c r="G2064" t="str">
        <f>VLOOKUP(Expenses[[#This Row],[Department]],Departments[[Department]:[Code]],2,0)</f>
        <v>ADM</v>
      </c>
      <c r="H2064" t="str">
        <f>VLOOKUP(Expenses[[#This Row],[Location]],Locations[[Location]:[BU]],3,0)</f>
        <v>G. Cairo</v>
      </c>
      <c r="I2064" t="str">
        <f>VLOOKUP(Expenses[[#This Row],[Location]],Locations[[Location]:[BU]],2,0)</f>
        <v>Giza</v>
      </c>
    </row>
    <row r="2065" spans="1:9" x14ac:dyDescent="0.25">
      <c r="A2065" s="10">
        <v>42614</v>
      </c>
      <c r="B2065" t="s">
        <v>1088</v>
      </c>
      <c r="C2065" t="s">
        <v>1069</v>
      </c>
      <c r="D2065" t="s">
        <v>1017</v>
      </c>
      <c r="E2065" s="17">
        <v>2614</v>
      </c>
      <c r="F2065" t="str">
        <f>VLOOKUP(Expenses[[#This Row],[Location]],Locations[[Location]:[BU]],5,0)</f>
        <v>Distribution</v>
      </c>
      <c r="G2065" t="str">
        <f>VLOOKUP(Expenses[[#This Row],[Department]],Departments[[Department]:[Code]],2,0)</f>
        <v>ACC</v>
      </c>
      <c r="H2065" t="str">
        <f>VLOOKUP(Expenses[[#This Row],[Location]],Locations[[Location]:[BU]],3,0)</f>
        <v>U. Egypt</v>
      </c>
      <c r="I2065" t="str">
        <f>VLOOKUP(Expenses[[#This Row],[Location]],Locations[[Location]:[BU]],2,0)</f>
        <v>Luxor</v>
      </c>
    </row>
    <row r="2066" spans="1:9" x14ac:dyDescent="0.25">
      <c r="A2066" s="10">
        <v>42614</v>
      </c>
      <c r="B2066" t="s">
        <v>1088</v>
      </c>
      <c r="C2066" t="s">
        <v>1069</v>
      </c>
      <c r="D2066" t="s">
        <v>1032</v>
      </c>
      <c r="E2066" s="17">
        <v>3630</v>
      </c>
      <c r="F2066" t="str">
        <f>VLOOKUP(Expenses[[#This Row],[Location]],Locations[[Location]:[BU]],5,0)</f>
        <v>Distribution</v>
      </c>
      <c r="G2066" t="str">
        <f>VLOOKUP(Expenses[[#This Row],[Department]],Departments[[Department]:[Code]],2,0)</f>
        <v>ADM</v>
      </c>
      <c r="H2066" t="str">
        <f>VLOOKUP(Expenses[[#This Row],[Location]],Locations[[Location]:[BU]],3,0)</f>
        <v>U. Egypt</v>
      </c>
      <c r="I2066" t="str">
        <f>VLOOKUP(Expenses[[#This Row],[Location]],Locations[[Location]:[BU]],2,0)</f>
        <v>Luxor</v>
      </c>
    </row>
    <row r="2067" spans="1:9" x14ac:dyDescent="0.25">
      <c r="A2067" s="10">
        <v>42614</v>
      </c>
      <c r="B2067" t="s">
        <v>1088</v>
      </c>
      <c r="C2067" t="s">
        <v>1054</v>
      </c>
      <c r="D2067" t="s">
        <v>1017</v>
      </c>
      <c r="E2067" s="17">
        <v>3355</v>
      </c>
      <c r="F2067" t="str">
        <f>VLOOKUP(Expenses[[#This Row],[Location]],Locations[[Location]:[BU]],5,0)</f>
        <v>Distribution</v>
      </c>
      <c r="G2067" t="str">
        <f>VLOOKUP(Expenses[[#This Row],[Department]],Departments[[Department]:[Code]],2,0)</f>
        <v>ACC</v>
      </c>
      <c r="H2067" t="str">
        <f>VLOOKUP(Expenses[[#This Row],[Location]],Locations[[Location]:[BU]],3,0)</f>
        <v>Delta</v>
      </c>
      <c r="I2067" t="str">
        <f>VLOOKUP(Expenses[[#This Row],[Location]],Locations[[Location]:[BU]],2,0)</f>
        <v>Dakahlia</v>
      </c>
    </row>
    <row r="2068" spans="1:9" x14ac:dyDescent="0.25">
      <c r="A2068" s="10">
        <v>42614</v>
      </c>
      <c r="B2068" t="s">
        <v>1088</v>
      </c>
      <c r="C2068" t="s">
        <v>1054</v>
      </c>
      <c r="D2068" t="s">
        <v>1032</v>
      </c>
      <c r="E2068" s="17">
        <v>3367</v>
      </c>
      <c r="F2068" t="str">
        <f>VLOOKUP(Expenses[[#This Row],[Location]],Locations[[Location]:[BU]],5,0)</f>
        <v>Distribution</v>
      </c>
      <c r="G2068" t="str">
        <f>VLOOKUP(Expenses[[#This Row],[Department]],Departments[[Department]:[Code]],2,0)</f>
        <v>ADM</v>
      </c>
      <c r="H2068" t="str">
        <f>VLOOKUP(Expenses[[#This Row],[Location]],Locations[[Location]:[BU]],3,0)</f>
        <v>Delta</v>
      </c>
      <c r="I2068" t="str">
        <f>VLOOKUP(Expenses[[#This Row],[Location]],Locations[[Location]:[BU]],2,0)</f>
        <v>Dakahlia</v>
      </c>
    </row>
    <row r="2069" spans="1:9" x14ac:dyDescent="0.25">
      <c r="A2069" s="10">
        <v>42614</v>
      </c>
      <c r="B2069" t="s">
        <v>1088</v>
      </c>
      <c r="C2069" t="s">
        <v>1062</v>
      </c>
      <c r="D2069" t="s">
        <v>1017</v>
      </c>
      <c r="E2069" s="17">
        <v>3277</v>
      </c>
      <c r="F2069" t="str">
        <f>VLOOKUP(Expenses[[#This Row],[Location]],Locations[[Location]:[BU]],5,0)</f>
        <v>Distribution</v>
      </c>
      <c r="G2069" t="str">
        <f>VLOOKUP(Expenses[[#This Row],[Department]],Departments[[Department]:[Code]],2,0)</f>
        <v>ACC</v>
      </c>
      <c r="H2069" t="str">
        <f>VLOOKUP(Expenses[[#This Row],[Location]],Locations[[Location]:[BU]],3,0)</f>
        <v>U. Egypt</v>
      </c>
      <c r="I2069" t="str">
        <f>VLOOKUP(Expenses[[#This Row],[Location]],Locations[[Location]:[BU]],2,0)</f>
        <v>Menia</v>
      </c>
    </row>
    <row r="2070" spans="1:9" x14ac:dyDescent="0.25">
      <c r="A2070" s="10">
        <v>42614</v>
      </c>
      <c r="B2070" t="s">
        <v>1088</v>
      </c>
      <c r="C2070" t="s">
        <v>1062</v>
      </c>
      <c r="D2070" t="s">
        <v>1032</v>
      </c>
      <c r="E2070" s="17">
        <v>2508</v>
      </c>
      <c r="F2070" t="str">
        <f>VLOOKUP(Expenses[[#This Row],[Location]],Locations[[Location]:[BU]],5,0)</f>
        <v>Distribution</v>
      </c>
      <c r="G2070" t="str">
        <f>VLOOKUP(Expenses[[#This Row],[Department]],Departments[[Department]:[Code]],2,0)</f>
        <v>ADM</v>
      </c>
      <c r="H2070" t="str">
        <f>VLOOKUP(Expenses[[#This Row],[Location]],Locations[[Location]:[BU]],3,0)</f>
        <v>U. Egypt</v>
      </c>
      <c r="I2070" t="str">
        <f>VLOOKUP(Expenses[[#This Row],[Location]],Locations[[Location]:[BU]],2,0)</f>
        <v>Menia</v>
      </c>
    </row>
    <row r="2071" spans="1:9" x14ac:dyDescent="0.25">
      <c r="A2071" s="10">
        <v>42614</v>
      </c>
      <c r="B2071" t="s">
        <v>1088</v>
      </c>
      <c r="C2071" t="s">
        <v>1059</v>
      </c>
      <c r="D2071" t="s">
        <v>1017</v>
      </c>
      <c r="E2071" s="17">
        <v>3509</v>
      </c>
      <c r="F2071" t="str">
        <f>VLOOKUP(Expenses[[#This Row],[Location]],Locations[[Location]:[BU]],5,0)</f>
        <v>Distribution</v>
      </c>
      <c r="G2071" t="str">
        <f>VLOOKUP(Expenses[[#This Row],[Department]],Departments[[Department]:[Code]],2,0)</f>
        <v>ACC</v>
      </c>
      <c r="H2071" t="str">
        <f>VLOOKUP(Expenses[[#This Row],[Location]],Locations[[Location]:[BU]],3,0)</f>
        <v>G. Cairo</v>
      </c>
      <c r="I2071" t="str">
        <f>VLOOKUP(Expenses[[#This Row],[Location]],Locations[[Location]:[BU]],2,0)</f>
        <v>Cairo</v>
      </c>
    </row>
    <row r="2072" spans="1:9" x14ac:dyDescent="0.25">
      <c r="A2072" s="10">
        <v>42614</v>
      </c>
      <c r="B2072" t="s">
        <v>1088</v>
      </c>
      <c r="C2072" t="s">
        <v>1059</v>
      </c>
      <c r="D2072" t="s">
        <v>1032</v>
      </c>
      <c r="E2072" s="17">
        <v>2701</v>
      </c>
      <c r="F2072" t="str">
        <f>VLOOKUP(Expenses[[#This Row],[Location]],Locations[[Location]:[BU]],5,0)</f>
        <v>Distribution</v>
      </c>
      <c r="G2072" t="str">
        <f>VLOOKUP(Expenses[[#This Row],[Department]],Departments[[Department]:[Code]],2,0)</f>
        <v>ADM</v>
      </c>
      <c r="H2072" t="str">
        <f>VLOOKUP(Expenses[[#This Row],[Location]],Locations[[Location]:[BU]],3,0)</f>
        <v>G. Cairo</v>
      </c>
      <c r="I2072" t="str">
        <f>VLOOKUP(Expenses[[#This Row],[Location]],Locations[[Location]:[BU]],2,0)</f>
        <v>Cairo</v>
      </c>
    </row>
    <row r="2073" spans="1:9" x14ac:dyDescent="0.25">
      <c r="A2073" s="10">
        <v>42614</v>
      </c>
      <c r="B2073" t="s">
        <v>1088</v>
      </c>
      <c r="C2073" t="s">
        <v>1073</v>
      </c>
      <c r="D2073" t="s">
        <v>1017</v>
      </c>
      <c r="E2073" s="17">
        <v>4001</v>
      </c>
      <c r="F2073" t="str">
        <f>VLOOKUP(Expenses[[#This Row],[Location]],Locations[[Location]:[BU]],5,0)</f>
        <v>Distribution</v>
      </c>
      <c r="G2073" t="str">
        <f>VLOOKUP(Expenses[[#This Row],[Department]],Departments[[Department]:[Code]],2,0)</f>
        <v>ACC</v>
      </c>
      <c r="H2073" t="str">
        <f>VLOOKUP(Expenses[[#This Row],[Location]],Locations[[Location]:[BU]],3,0)</f>
        <v>Delta</v>
      </c>
      <c r="I2073" t="str">
        <f>VLOOKUP(Expenses[[#This Row],[Location]],Locations[[Location]:[BU]],2,0)</f>
        <v>Sharkia</v>
      </c>
    </row>
    <row r="2074" spans="1:9" x14ac:dyDescent="0.25">
      <c r="A2074" s="10">
        <v>42614</v>
      </c>
      <c r="B2074" t="s">
        <v>1088</v>
      </c>
      <c r="C2074" t="s">
        <v>1073</v>
      </c>
      <c r="D2074" t="s">
        <v>1032</v>
      </c>
      <c r="E2074" s="17">
        <v>4342</v>
      </c>
      <c r="F2074" t="str">
        <f>VLOOKUP(Expenses[[#This Row],[Location]],Locations[[Location]:[BU]],5,0)</f>
        <v>Distribution</v>
      </c>
      <c r="G2074" t="str">
        <f>VLOOKUP(Expenses[[#This Row],[Department]],Departments[[Department]:[Code]],2,0)</f>
        <v>ADM</v>
      </c>
      <c r="H2074" t="str">
        <f>VLOOKUP(Expenses[[#This Row],[Location]],Locations[[Location]:[BU]],3,0)</f>
        <v>Delta</v>
      </c>
      <c r="I2074" t="str">
        <f>VLOOKUP(Expenses[[#This Row],[Location]],Locations[[Location]:[BU]],2,0)</f>
        <v>Sharkia</v>
      </c>
    </row>
    <row r="2075" spans="1:9" x14ac:dyDescent="0.25">
      <c r="A2075" s="10">
        <v>42614</v>
      </c>
      <c r="B2075" t="s">
        <v>1090</v>
      </c>
      <c r="C2075" t="s">
        <v>1083</v>
      </c>
      <c r="D2075" t="s">
        <v>1017</v>
      </c>
      <c r="E2075" s="17">
        <v>3077</v>
      </c>
      <c r="F2075" t="str">
        <f>VLOOKUP(Expenses[[#This Row],[Location]],Locations[[Location]:[BU]],5,0)</f>
        <v>Distribution</v>
      </c>
      <c r="G2075" t="str">
        <f>VLOOKUP(Expenses[[#This Row],[Department]],Departments[[Department]:[Code]],2,0)</f>
        <v>ACC</v>
      </c>
      <c r="H2075" t="str">
        <f>VLOOKUP(Expenses[[#This Row],[Location]],Locations[[Location]:[BU]],3,0)</f>
        <v>G. Cairo</v>
      </c>
      <c r="I2075" t="str">
        <f>VLOOKUP(Expenses[[#This Row],[Location]],Locations[[Location]:[BU]],2,0)</f>
        <v>Cairo</v>
      </c>
    </row>
    <row r="2076" spans="1:9" x14ac:dyDescent="0.25">
      <c r="A2076" s="10">
        <v>42614</v>
      </c>
      <c r="B2076" t="s">
        <v>1090</v>
      </c>
      <c r="C2076" t="s">
        <v>1083</v>
      </c>
      <c r="D2076" t="s">
        <v>1032</v>
      </c>
      <c r="E2076" s="17">
        <v>3959</v>
      </c>
      <c r="F2076" t="str">
        <f>VLOOKUP(Expenses[[#This Row],[Location]],Locations[[Location]:[BU]],5,0)</f>
        <v>Distribution</v>
      </c>
      <c r="G2076" t="str">
        <f>VLOOKUP(Expenses[[#This Row],[Department]],Departments[[Department]:[Code]],2,0)</f>
        <v>ADM</v>
      </c>
      <c r="H2076" t="str">
        <f>VLOOKUP(Expenses[[#This Row],[Location]],Locations[[Location]:[BU]],3,0)</f>
        <v>G. Cairo</v>
      </c>
      <c r="I2076" t="str">
        <f>VLOOKUP(Expenses[[#This Row],[Location]],Locations[[Location]:[BU]],2,0)</f>
        <v>Cairo</v>
      </c>
    </row>
    <row r="2077" spans="1:9" x14ac:dyDescent="0.25">
      <c r="A2077" s="10">
        <v>42614</v>
      </c>
      <c r="B2077" t="s">
        <v>1090</v>
      </c>
      <c r="C2077" t="s">
        <v>1077</v>
      </c>
      <c r="D2077" t="s">
        <v>1017</v>
      </c>
      <c r="E2077" s="17">
        <v>4295</v>
      </c>
      <c r="F2077" t="str">
        <f>VLOOKUP(Expenses[[#This Row],[Location]],Locations[[Location]:[BU]],5,0)</f>
        <v>Distribution</v>
      </c>
      <c r="G2077" t="str">
        <f>VLOOKUP(Expenses[[#This Row],[Department]],Departments[[Department]:[Code]],2,0)</f>
        <v>ACC</v>
      </c>
      <c r="H2077" t="str">
        <f>VLOOKUP(Expenses[[#This Row],[Location]],Locations[[Location]:[BU]],3,0)</f>
        <v>G. Cairo</v>
      </c>
      <c r="I2077" t="str">
        <f>VLOOKUP(Expenses[[#This Row],[Location]],Locations[[Location]:[BU]],2,0)</f>
        <v>Giza</v>
      </c>
    </row>
    <row r="2078" spans="1:9" x14ac:dyDescent="0.25">
      <c r="A2078" s="10">
        <v>42614</v>
      </c>
      <c r="B2078" t="s">
        <v>1090</v>
      </c>
      <c r="C2078" t="s">
        <v>1077</v>
      </c>
      <c r="D2078" t="s">
        <v>1032</v>
      </c>
      <c r="E2078" s="17">
        <v>2684</v>
      </c>
      <c r="F2078" t="str">
        <f>VLOOKUP(Expenses[[#This Row],[Location]],Locations[[Location]:[BU]],5,0)</f>
        <v>Distribution</v>
      </c>
      <c r="G2078" t="str">
        <f>VLOOKUP(Expenses[[#This Row],[Department]],Departments[[Department]:[Code]],2,0)</f>
        <v>ADM</v>
      </c>
      <c r="H2078" t="str">
        <f>VLOOKUP(Expenses[[#This Row],[Location]],Locations[[Location]:[BU]],3,0)</f>
        <v>G. Cairo</v>
      </c>
      <c r="I2078" t="str">
        <f>VLOOKUP(Expenses[[#This Row],[Location]],Locations[[Location]:[BU]],2,0)</f>
        <v>Giza</v>
      </c>
    </row>
    <row r="2079" spans="1:9" x14ac:dyDescent="0.25">
      <c r="A2079" s="10">
        <v>42614</v>
      </c>
      <c r="B2079" t="s">
        <v>1090</v>
      </c>
      <c r="C2079" t="s">
        <v>1069</v>
      </c>
      <c r="D2079" t="s">
        <v>1017</v>
      </c>
      <c r="E2079" s="17">
        <v>3369</v>
      </c>
      <c r="F2079" t="str">
        <f>VLOOKUP(Expenses[[#This Row],[Location]],Locations[[Location]:[BU]],5,0)</f>
        <v>Distribution</v>
      </c>
      <c r="G2079" t="str">
        <f>VLOOKUP(Expenses[[#This Row],[Department]],Departments[[Department]:[Code]],2,0)</f>
        <v>ACC</v>
      </c>
      <c r="H2079" t="str">
        <f>VLOOKUP(Expenses[[#This Row],[Location]],Locations[[Location]:[BU]],3,0)</f>
        <v>U. Egypt</v>
      </c>
      <c r="I2079" t="str">
        <f>VLOOKUP(Expenses[[#This Row],[Location]],Locations[[Location]:[BU]],2,0)</f>
        <v>Luxor</v>
      </c>
    </row>
    <row r="2080" spans="1:9" x14ac:dyDescent="0.25">
      <c r="A2080" s="10">
        <v>42614</v>
      </c>
      <c r="B2080" t="s">
        <v>1090</v>
      </c>
      <c r="C2080" t="s">
        <v>1069</v>
      </c>
      <c r="D2080" t="s">
        <v>1032</v>
      </c>
      <c r="E2080" s="17">
        <v>4442</v>
      </c>
      <c r="F2080" t="str">
        <f>VLOOKUP(Expenses[[#This Row],[Location]],Locations[[Location]:[BU]],5,0)</f>
        <v>Distribution</v>
      </c>
      <c r="G2080" t="str">
        <f>VLOOKUP(Expenses[[#This Row],[Department]],Departments[[Department]:[Code]],2,0)</f>
        <v>ADM</v>
      </c>
      <c r="H2080" t="str">
        <f>VLOOKUP(Expenses[[#This Row],[Location]],Locations[[Location]:[BU]],3,0)</f>
        <v>U. Egypt</v>
      </c>
      <c r="I2080" t="str">
        <f>VLOOKUP(Expenses[[#This Row],[Location]],Locations[[Location]:[BU]],2,0)</f>
        <v>Luxor</v>
      </c>
    </row>
    <row r="2081" spans="1:9" x14ac:dyDescent="0.25">
      <c r="A2081" s="10">
        <v>42614</v>
      </c>
      <c r="B2081" t="s">
        <v>1090</v>
      </c>
      <c r="C2081" t="s">
        <v>1054</v>
      </c>
      <c r="D2081" t="s">
        <v>1017</v>
      </c>
      <c r="E2081" s="17">
        <v>4105</v>
      </c>
      <c r="F2081" t="str">
        <f>VLOOKUP(Expenses[[#This Row],[Location]],Locations[[Location]:[BU]],5,0)</f>
        <v>Distribution</v>
      </c>
      <c r="G2081" t="str">
        <f>VLOOKUP(Expenses[[#This Row],[Department]],Departments[[Department]:[Code]],2,0)</f>
        <v>ACC</v>
      </c>
      <c r="H2081" t="str">
        <f>VLOOKUP(Expenses[[#This Row],[Location]],Locations[[Location]:[BU]],3,0)</f>
        <v>Delta</v>
      </c>
      <c r="I2081" t="str">
        <f>VLOOKUP(Expenses[[#This Row],[Location]],Locations[[Location]:[BU]],2,0)</f>
        <v>Dakahlia</v>
      </c>
    </row>
    <row r="2082" spans="1:9" x14ac:dyDescent="0.25">
      <c r="A2082" s="10">
        <v>42614</v>
      </c>
      <c r="B2082" t="s">
        <v>1090</v>
      </c>
      <c r="C2082" t="s">
        <v>1054</v>
      </c>
      <c r="D2082" t="s">
        <v>1032</v>
      </c>
      <c r="E2082" s="17">
        <v>3961</v>
      </c>
      <c r="F2082" t="str">
        <f>VLOOKUP(Expenses[[#This Row],[Location]],Locations[[Location]:[BU]],5,0)</f>
        <v>Distribution</v>
      </c>
      <c r="G2082" t="str">
        <f>VLOOKUP(Expenses[[#This Row],[Department]],Departments[[Department]:[Code]],2,0)</f>
        <v>ADM</v>
      </c>
      <c r="H2082" t="str">
        <f>VLOOKUP(Expenses[[#This Row],[Location]],Locations[[Location]:[BU]],3,0)</f>
        <v>Delta</v>
      </c>
      <c r="I2082" t="str">
        <f>VLOOKUP(Expenses[[#This Row],[Location]],Locations[[Location]:[BU]],2,0)</f>
        <v>Dakahlia</v>
      </c>
    </row>
    <row r="2083" spans="1:9" x14ac:dyDescent="0.25">
      <c r="A2083" s="10">
        <v>42614</v>
      </c>
      <c r="B2083" t="s">
        <v>1090</v>
      </c>
      <c r="C2083" t="s">
        <v>1062</v>
      </c>
      <c r="D2083" t="s">
        <v>1017</v>
      </c>
      <c r="E2083" s="17">
        <v>2901</v>
      </c>
      <c r="F2083" t="str">
        <f>VLOOKUP(Expenses[[#This Row],[Location]],Locations[[Location]:[BU]],5,0)</f>
        <v>Distribution</v>
      </c>
      <c r="G2083" t="str">
        <f>VLOOKUP(Expenses[[#This Row],[Department]],Departments[[Department]:[Code]],2,0)</f>
        <v>ACC</v>
      </c>
      <c r="H2083" t="str">
        <f>VLOOKUP(Expenses[[#This Row],[Location]],Locations[[Location]:[BU]],3,0)</f>
        <v>U. Egypt</v>
      </c>
      <c r="I2083" t="str">
        <f>VLOOKUP(Expenses[[#This Row],[Location]],Locations[[Location]:[BU]],2,0)</f>
        <v>Menia</v>
      </c>
    </row>
    <row r="2084" spans="1:9" x14ac:dyDescent="0.25">
      <c r="A2084" s="10">
        <v>42614</v>
      </c>
      <c r="B2084" t="s">
        <v>1090</v>
      </c>
      <c r="C2084" t="s">
        <v>1062</v>
      </c>
      <c r="D2084" t="s">
        <v>1032</v>
      </c>
      <c r="E2084" s="17">
        <v>2860</v>
      </c>
      <c r="F2084" t="str">
        <f>VLOOKUP(Expenses[[#This Row],[Location]],Locations[[Location]:[BU]],5,0)</f>
        <v>Distribution</v>
      </c>
      <c r="G2084" t="str">
        <f>VLOOKUP(Expenses[[#This Row],[Department]],Departments[[Department]:[Code]],2,0)</f>
        <v>ADM</v>
      </c>
      <c r="H2084" t="str">
        <f>VLOOKUP(Expenses[[#This Row],[Location]],Locations[[Location]:[BU]],3,0)</f>
        <v>U. Egypt</v>
      </c>
      <c r="I2084" t="str">
        <f>VLOOKUP(Expenses[[#This Row],[Location]],Locations[[Location]:[BU]],2,0)</f>
        <v>Menia</v>
      </c>
    </row>
    <row r="2085" spans="1:9" x14ac:dyDescent="0.25">
      <c r="A2085" s="10">
        <v>42614</v>
      </c>
      <c r="B2085" t="s">
        <v>1090</v>
      </c>
      <c r="C2085" t="s">
        <v>1059</v>
      </c>
      <c r="D2085" t="s">
        <v>1017</v>
      </c>
      <c r="E2085" s="17">
        <v>4098</v>
      </c>
      <c r="F2085" t="str">
        <f>VLOOKUP(Expenses[[#This Row],[Location]],Locations[[Location]:[BU]],5,0)</f>
        <v>Distribution</v>
      </c>
      <c r="G2085" t="str">
        <f>VLOOKUP(Expenses[[#This Row],[Department]],Departments[[Department]:[Code]],2,0)</f>
        <v>ACC</v>
      </c>
      <c r="H2085" t="str">
        <f>VLOOKUP(Expenses[[#This Row],[Location]],Locations[[Location]:[BU]],3,0)</f>
        <v>G. Cairo</v>
      </c>
      <c r="I2085" t="str">
        <f>VLOOKUP(Expenses[[#This Row],[Location]],Locations[[Location]:[BU]],2,0)</f>
        <v>Cairo</v>
      </c>
    </row>
    <row r="2086" spans="1:9" x14ac:dyDescent="0.25">
      <c r="A2086" s="10">
        <v>42614</v>
      </c>
      <c r="B2086" t="s">
        <v>1090</v>
      </c>
      <c r="C2086" t="s">
        <v>1059</v>
      </c>
      <c r="D2086" t="s">
        <v>1032</v>
      </c>
      <c r="E2086" s="17">
        <v>2641</v>
      </c>
      <c r="F2086" t="str">
        <f>VLOOKUP(Expenses[[#This Row],[Location]],Locations[[Location]:[BU]],5,0)</f>
        <v>Distribution</v>
      </c>
      <c r="G2086" t="str">
        <f>VLOOKUP(Expenses[[#This Row],[Department]],Departments[[Department]:[Code]],2,0)</f>
        <v>ADM</v>
      </c>
      <c r="H2086" t="str">
        <f>VLOOKUP(Expenses[[#This Row],[Location]],Locations[[Location]:[BU]],3,0)</f>
        <v>G. Cairo</v>
      </c>
      <c r="I2086" t="str">
        <f>VLOOKUP(Expenses[[#This Row],[Location]],Locations[[Location]:[BU]],2,0)</f>
        <v>Cairo</v>
      </c>
    </row>
    <row r="2087" spans="1:9" x14ac:dyDescent="0.25">
      <c r="A2087" s="10">
        <v>42614</v>
      </c>
      <c r="B2087" t="s">
        <v>1090</v>
      </c>
      <c r="C2087" t="s">
        <v>1073</v>
      </c>
      <c r="D2087" t="s">
        <v>1017</v>
      </c>
      <c r="E2087" s="17">
        <v>4119</v>
      </c>
      <c r="F2087" t="str">
        <f>VLOOKUP(Expenses[[#This Row],[Location]],Locations[[Location]:[BU]],5,0)</f>
        <v>Distribution</v>
      </c>
      <c r="G2087" t="str">
        <f>VLOOKUP(Expenses[[#This Row],[Department]],Departments[[Department]:[Code]],2,0)</f>
        <v>ACC</v>
      </c>
      <c r="H2087" t="str">
        <f>VLOOKUP(Expenses[[#This Row],[Location]],Locations[[Location]:[BU]],3,0)</f>
        <v>Delta</v>
      </c>
      <c r="I2087" t="str">
        <f>VLOOKUP(Expenses[[#This Row],[Location]],Locations[[Location]:[BU]],2,0)</f>
        <v>Sharkia</v>
      </c>
    </row>
    <row r="2088" spans="1:9" x14ac:dyDescent="0.25">
      <c r="A2088" s="10">
        <v>42614</v>
      </c>
      <c r="B2088" t="s">
        <v>1090</v>
      </c>
      <c r="C2088" t="s">
        <v>1073</v>
      </c>
      <c r="D2088" t="s">
        <v>1032</v>
      </c>
      <c r="E2088" s="17">
        <v>4370</v>
      </c>
      <c r="F2088" t="str">
        <f>VLOOKUP(Expenses[[#This Row],[Location]],Locations[[Location]:[BU]],5,0)</f>
        <v>Distribution</v>
      </c>
      <c r="G2088" t="str">
        <f>VLOOKUP(Expenses[[#This Row],[Department]],Departments[[Department]:[Code]],2,0)</f>
        <v>ADM</v>
      </c>
      <c r="H2088" t="str">
        <f>VLOOKUP(Expenses[[#This Row],[Location]],Locations[[Location]:[BU]],3,0)</f>
        <v>Delta</v>
      </c>
      <c r="I2088" t="str">
        <f>VLOOKUP(Expenses[[#This Row],[Location]],Locations[[Location]:[BU]],2,0)</f>
        <v>Sharkia</v>
      </c>
    </row>
    <row r="2089" spans="1:9" x14ac:dyDescent="0.25">
      <c r="A2089" s="10">
        <v>42614</v>
      </c>
      <c r="B2089" t="s">
        <v>1091</v>
      </c>
      <c r="C2089" t="s">
        <v>1083</v>
      </c>
      <c r="D2089" t="s">
        <v>1017</v>
      </c>
      <c r="E2089" s="17">
        <v>3945</v>
      </c>
      <c r="F2089" t="str">
        <f>VLOOKUP(Expenses[[#This Row],[Location]],Locations[[Location]:[BU]],5,0)</f>
        <v>Distribution</v>
      </c>
      <c r="G2089" t="str">
        <f>VLOOKUP(Expenses[[#This Row],[Department]],Departments[[Department]:[Code]],2,0)</f>
        <v>ACC</v>
      </c>
      <c r="H2089" t="str">
        <f>VLOOKUP(Expenses[[#This Row],[Location]],Locations[[Location]:[BU]],3,0)</f>
        <v>G. Cairo</v>
      </c>
      <c r="I2089" t="str">
        <f>VLOOKUP(Expenses[[#This Row],[Location]],Locations[[Location]:[BU]],2,0)</f>
        <v>Cairo</v>
      </c>
    </row>
    <row r="2090" spans="1:9" x14ac:dyDescent="0.25">
      <c r="A2090" s="10">
        <v>42614</v>
      </c>
      <c r="B2090" t="s">
        <v>1091</v>
      </c>
      <c r="C2090" t="s">
        <v>1083</v>
      </c>
      <c r="D2090" t="s">
        <v>1032</v>
      </c>
      <c r="E2090" s="17">
        <v>2697</v>
      </c>
      <c r="F2090" t="str">
        <f>VLOOKUP(Expenses[[#This Row],[Location]],Locations[[Location]:[BU]],5,0)</f>
        <v>Distribution</v>
      </c>
      <c r="G2090" t="str">
        <f>VLOOKUP(Expenses[[#This Row],[Department]],Departments[[Department]:[Code]],2,0)</f>
        <v>ADM</v>
      </c>
      <c r="H2090" t="str">
        <f>VLOOKUP(Expenses[[#This Row],[Location]],Locations[[Location]:[BU]],3,0)</f>
        <v>G. Cairo</v>
      </c>
      <c r="I2090" t="str">
        <f>VLOOKUP(Expenses[[#This Row],[Location]],Locations[[Location]:[BU]],2,0)</f>
        <v>Cairo</v>
      </c>
    </row>
    <row r="2091" spans="1:9" x14ac:dyDescent="0.25">
      <c r="A2091" s="10">
        <v>42614</v>
      </c>
      <c r="B2091" t="s">
        <v>1091</v>
      </c>
      <c r="C2091" t="s">
        <v>1077</v>
      </c>
      <c r="D2091" t="s">
        <v>1017</v>
      </c>
      <c r="E2091" s="17">
        <v>3319</v>
      </c>
      <c r="F2091" t="str">
        <f>VLOOKUP(Expenses[[#This Row],[Location]],Locations[[Location]:[BU]],5,0)</f>
        <v>Distribution</v>
      </c>
      <c r="G2091" t="str">
        <f>VLOOKUP(Expenses[[#This Row],[Department]],Departments[[Department]:[Code]],2,0)</f>
        <v>ACC</v>
      </c>
      <c r="H2091" t="str">
        <f>VLOOKUP(Expenses[[#This Row],[Location]],Locations[[Location]:[BU]],3,0)</f>
        <v>G. Cairo</v>
      </c>
      <c r="I2091" t="str">
        <f>VLOOKUP(Expenses[[#This Row],[Location]],Locations[[Location]:[BU]],2,0)</f>
        <v>Giza</v>
      </c>
    </row>
    <row r="2092" spans="1:9" x14ac:dyDescent="0.25">
      <c r="A2092" s="10">
        <v>42614</v>
      </c>
      <c r="B2092" t="s">
        <v>1091</v>
      </c>
      <c r="C2092" t="s">
        <v>1077</v>
      </c>
      <c r="D2092" t="s">
        <v>1032</v>
      </c>
      <c r="E2092" s="17">
        <v>2709</v>
      </c>
      <c r="F2092" t="str">
        <f>VLOOKUP(Expenses[[#This Row],[Location]],Locations[[Location]:[BU]],5,0)</f>
        <v>Distribution</v>
      </c>
      <c r="G2092" t="str">
        <f>VLOOKUP(Expenses[[#This Row],[Department]],Departments[[Department]:[Code]],2,0)</f>
        <v>ADM</v>
      </c>
      <c r="H2092" t="str">
        <f>VLOOKUP(Expenses[[#This Row],[Location]],Locations[[Location]:[BU]],3,0)</f>
        <v>G. Cairo</v>
      </c>
      <c r="I2092" t="str">
        <f>VLOOKUP(Expenses[[#This Row],[Location]],Locations[[Location]:[BU]],2,0)</f>
        <v>Giza</v>
      </c>
    </row>
    <row r="2093" spans="1:9" x14ac:dyDescent="0.25">
      <c r="A2093" s="10">
        <v>42614</v>
      </c>
      <c r="B2093" t="s">
        <v>1091</v>
      </c>
      <c r="C2093" t="s">
        <v>1069</v>
      </c>
      <c r="D2093" t="s">
        <v>1017</v>
      </c>
      <c r="E2093" s="17">
        <v>3614</v>
      </c>
      <c r="F2093" t="str">
        <f>VLOOKUP(Expenses[[#This Row],[Location]],Locations[[Location]:[BU]],5,0)</f>
        <v>Distribution</v>
      </c>
      <c r="G2093" t="str">
        <f>VLOOKUP(Expenses[[#This Row],[Department]],Departments[[Department]:[Code]],2,0)</f>
        <v>ACC</v>
      </c>
      <c r="H2093" t="str">
        <f>VLOOKUP(Expenses[[#This Row],[Location]],Locations[[Location]:[BU]],3,0)</f>
        <v>U. Egypt</v>
      </c>
      <c r="I2093" t="str">
        <f>VLOOKUP(Expenses[[#This Row],[Location]],Locations[[Location]:[BU]],2,0)</f>
        <v>Luxor</v>
      </c>
    </row>
    <row r="2094" spans="1:9" x14ac:dyDescent="0.25">
      <c r="A2094" s="10">
        <v>42614</v>
      </c>
      <c r="B2094" t="s">
        <v>1091</v>
      </c>
      <c r="C2094" t="s">
        <v>1069</v>
      </c>
      <c r="D2094" t="s">
        <v>1032</v>
      </c>
      <c r="E2094" s="17">
        <v>3743</v>
      </c>
      <c r="F2094" t="str">
        <f>VLOOKUP(Expenses[[#This Row],[Location]],Locations[[Location]:[BU]],5,0)</f>
        <v>Distribution</v>
      </c>
      <c r="G2094" t="str">
        <f>VLOOKUP(Expenses[[#This Row],[Department]],Departments[[Department]:[Code]],2,0)</f>
        <v>ADM</v>
      </c>
      <c r="H2094" t="str">
        <f>VLOOKUP(Expenses[[#This Row],[Location]],Locations[[Location]:[BU]],3,0)</f>
        <v>U. Egypt</v>
      </c>
      <c r="I2094" t="str">
        <f>VLOOKUP(Expenses[[#This Row],[Location]],Locations[[Location]:[BU]],2,0)</f>
        <v>Luxor</v>
      </c>
    </row>
    <row r="2095" spans="1:9" x14ac:dyDescent="0.25">
      <c r="A2095" s="10">
        <v>42614</v>
      </c>
      <c r="B2095" t="s">
        <v>1091</v>
      </c>
      <c r="C2095" t="s">
        <v>1054</v>
      </c>
      <c r="D2095" t="s">
        <v>1017</v>
      </c>
      <c r="E2095" s="17">
        <v>3053</v>
      </c>
      <c r="F2095" t="str">
        <f>VLOOKUP(Expenses[[#This Row],[Location]],Locations[[Location]:[BU]],5,0)</f>
        <v>Distribution</v>
      </c>
      <c r="G2095" t="str">
        <f>VLOOKUP(Expenses[[#This Row],[Department]],Departments[[Department]:[Code]],2,0)</f>
        <v>ACC</v>
      </c>
      <c r="H2095" t="str">
        <f>VLOOKUP(Expenses[[#This Row],[Location]],Locations[[Location]:[BU]],3,0)</f>
        <v>Delta</v>
      </c>
      <c r="I2095" t="str">
        <f>VLOOKUP(Expenses[[#This Row],[Location]],Locations[[Location]:[BU]],2,0)</f>
        <v>Dakahlia</v>
      </c>
    </row>
    <row r="2096" spans="1:9" x14ac:dyDescent="0.25">
      <c r="A2096" s="10">
        <v>42614</v>
      </c>
      <c r="B2096" t="s">
        <v>1091</v>
      </c>
      <c r="C2096" t="s">
        <v>1054</v>
      </c>
      <c r="D2096" t="s">
        <v>1032</v>
      </c>
      <c r="E2096" s="17">
        <v>3018</v>
      </c>
      <c r="F2096" t="str">
        <f>VLOOKUP(Expenses[[#This Row],[Location]],Locations[[Location]:[BU]],5,0)</f>
        <v>Distribution</v>
      </c>
      <c r="G2096" t="str">
        <f>VLOOKUP(Expenses[[#This Row],[Department]],Departments[[Department]:[Code]],2,0)</f>
        <v>ADM</v>
      </c>
      <c r="H2096" t="str">
        <f>VLOOKUP(Expenses[[#This Row],[Location]],Locations[[Location]:[BU]],3,0)</f>
        <v>Delta</v>
      </c>
      <c r="I2096" t="str">
        <f>VLOOKUP(Expenses[[#This Row],[Location]],Locations[[Location]:[BU]],2,0)</f>
        <v>Dakahlia</v>
      </c>
    </row>
    <row r="2097" spans="1:9" x14ac:dyDescent="0.25">
      <c r="A2097" s="10">
        <v>42614</v>
      </c>
      <c r="B2097" t="s">
        <v>1091</v>
      </c>
      <c r="C2097" t="s">
        <v>1062</v>
      </c>
      <c r="D2097" t="s">
        <v>1017</v>
      </c>
      <c r="E2097" s="17">
        <v>3582</v>
      </c>
      <c r="F2097" t="str">
        <f>VLOOKUP(Expenses[[#This Row],[Location]],Locations[[Location]:[BU]],5,0)</f>
        <v>Distribution</v>
      </c>
      <c r="G2097" t="str">
        <f>VLOOKUP(Expenses[[#This Row],[Department]],Departments[[Department]:[Code]],2,0)</f>
        <v>ACC</v>
      </c>
      <c r="H2097" t="str">
        <f>VLOOKUP(Expenses[[#This Row],[Location]],Locations[[Location]:[BU]],3,0)</f>
        <v>U. Egypt</v>
      </c>
      <c r="I2097" t="str">
        <f>VLOOKUP(Expenses[[#This Row],[Location]],Locations[[Location]:[BU]],2,0)</f>
        <v>Menia</v>
      </c>
    </row>
    <row r="2098" spans="1:9" x14ac:dyDescent="0.25">
      <c r="A2098" s="10">
        <v>42614</v>
      </c>
      <c r="B2098" t="s">
        <v>1091</v>
      </c>
      <c r="C2098" t="s">
        <v>1062</v>
      </c>
      <c r="D2098" t="s">
        <v>1032</v>
      </c>
      <c r="E2098" s="17">
        <v>4465</v>
      </c>
      <c r="F2098" t="str">
        <f>VLOOKUP(Expenses[[#This Row],[Location]],Locations[[Location]:[BU]],5,0)</f>
        <v>Distribution</v>
      </c>
      <c r="G2098" t="str">
        <f>VLOOKUP(Expenses[[#This Row],[Department]],Departments[[Department]:[Code]],2,0)</f>
        <v>ADM</v>
      </c>
      <c r="H2098" t="str">
        <f>VLOOKUP(Expenses[[#This Row],[Location]],Locations[[Location]:[BU]],3,0)</f>
        <v>U. Egypt</v>
      </c>
      <c r="I2098" t="str">
        <f>VLOOKUP(Expenses[[#This Row],[Location]],Locations[[Location]:[BU]],2,0)</f>
        <v>Menia</v>
      </c>
    </row>
    <row r="2099" spans="1:9" x14ac:dyDescent="0.25">
      <c r="A2099" s="10">
        <v>42614</v>
      </c>
      <c r="B2099" t="s">
        <v>1091</v>
      </c>
      <c r="C2099" t="s">
        <v>1059</v>
      </c>
      <c r="D2099" t="s">
        <v>1017</v>
      </c>
      <c r="E2099" s="17">
        <v>3208</v>
      </c>
      <c r="F2099" t="str">
        <f>VLOOKUP(Expenses[[#This Row],[Location]],Locations[[Location]:[BU]],5,0)</f>
        <v>Distribution</v>
      </c>
      <c r="G2099" t="str">
        <f>VLOOKUP(Expenses[[#This Row],[Department]],Departments[[Department]:[Code]],2,0)</f>
        <v>ACC</v>
      </c>
      <c r="H2099" t="str">
        <f>VLOOKUP(Expenses[[#This Row],[Location]],Locations[[Location]:[BU]],3,0)</f>
        <v>G. Cairo</v>
      </c>
      <c r="I2099" t="str">
        <f>VLOOKUP(Expenses[[#This Row],[Location]],Locations[[Location]:[BU]],2,0)</f>
        <v>Cairo</v>
      </c>
    </row>
    <row r="2100" spans="1:9" x14ac:dyDescent="0.25">
      <c r="A2100" s="10">
        <v>42614</v>
      </c>
      <c r="B2100" t="s">
        <v>1091</v>
      </c>
      <c r="C2100" t="s">
        <v>1059</v>
      </c>
      <c r="D2100" t="s">
        <v>1032</v>
      </c>
      <c r="E2100" s="17">
        <v>3659</v>
      </c>
      <c r="F2100" t="str">
        <f>VLOOKUP(Expenses[[#This Row],[Location]],Locations[[Location]:[BU]],5,0)</f>
        <v>Distribution</v>
      </c>
      <c r="G2100" t="str">
        <f>VLOOKUP(Expenses[[#This Row],[Department]],Departments[[Department]:[Code]],2,0)</f>
        <v>ADM</v>
      </c>
      <c r="H2100" t="str">
        <f>VLOOKUP(Expenses[[#This Row],[Location]],Locations[[Location]:[BU]],3,0)</f>
        <v>G. Cairo</v>
      </c>
      <c r="I2100" t="str">
        <f>VLOOKUP(Expenses[[#This Row],[Location]],Locations[[Location]:[BU]],2,0)</f>
        <v>Cairo</v>
      </c>
    </row>
    <row r="2101" spans="1:9" x14ac:dyDescent="0.25">
      <c r="A2101" s="10">
        <v>42614</v>
      </c>
      <c r="B2101" t="s">
        <v>1091</v>
      </c>
      <c r="C2101" t="s">
        <v>1073</v>
      </c>
      <c r="D2101" t="s">
        <v>1017</v>
      </c>
      <c r="E2101" s="17">
        <v>3133</v>
      </c>
      <c r="F2101" t="str">
        <f>VLOOKUP(Expenses[[#This Row],[Location]],Locations[[Location]:[BU]],5,0)</f>
        <v>Distribution</v>
      </c>
      <c r="G2101" t="str">
        <f>VLOOKUP(Expenses[[#This Row],[Department]],Departments[[Department]:[Code]],2,0)</f>
        <v>ACC</v>
      </c>
      <c r="H2101" t="str">
        <f>VLOOKUP(Expenses[[#This Row],[Location]],Locations[[Location]:[BU]],3,0)</f>
        <v>Delta</v>
      </c>
      <c r="I2101" t="str">
        <f>VLOOKUP(Expenses[[#This Row],[Location]],Locations[[Location]:[BU]],2,0)</f>
        <v>Sharkia</v>
      </c>
    </row>
    <row r="2102" spans="1:9" x14ac:dyDescent="0.25">
      <c r="A2102" s="10">
        <v>42614</v>
      </c>
      <c r="B2102" t="s">
        <v>1091</v>
      </c>
      <c r="C2102" t="s">
        <v>1073</v>
      </c>
      <c r="D2102" t="s">
        <v>1032</v>
      </c>
      <c r="E2102" s="17">
        <v>3024</v>
      </c>
      <c r="F2102" t="str">
        <f>VLOOKUP(Expenses[[#This Row],[Location]],Locations[[Location]:[BU]],5,0)</f>
        <v>Distribution</v>
      </c>
      <c r="G2102" t="str">
        <f>VLOOKUP(Expenses[[#This Row],[Department]],Departments[[Department]:[Code]],2,0)</f>
        <v>ADM</v>
      </c>
      <c r="H2102" t="str">
        <f>VLOOKUP(Expenses[[#This Row],[Location]],Locations[[Location]:[BU]],3,0)</f>
        <v>Delta</v>
      </c>
      <c r="I2102" t="str">
        <f>VLOOKUP(Expenses[[#This Row],[Location]],Locations[[Location]:[BU]],2,0)</f>
        <v>Sharkia</v>
      </c>
    </row>
    <row r="2103" spans="1:9" x14ac:dyDescent="0.25">
      <c r="A2103" s="10">
        <v>42614</v>
      </c>
      <c r="B2103" t="s">
        <v>1087</v>
      </c>
      <c r="C2103" t="s">
        <v>1083</v>
      </c>
      <c r="D2103" t="s">
        <v>1017</v>
      </c>
      <c r="E2103" s="17">
        <v>2905</v>
      </c>
      <c r="F2103" t="str">
        <f>VLOOKUP(Expenses[[#This Row],[Location]],Locations[[Location]:[BU]],5,0)</f>
        <v>Distribution</v>
      </c>
      <c r="G2103" t="str">
        <f>VLOOKUP(Expenses[[#This Row],[Department]],Departments[[Department]:[Code]],2,0)</f>
        <v>ACC</v>
      </c>
      <c r="H2103" t="str">
        <f>VLOOKUP(Expenses[[#This Row],[Location]],Locations[[Location]:[BU]],3,0)</f>
        <v>G. Cairo</v>
      </c>
      <c r="I2103" t="str">
        <f>VLOOKUP(Expenses[[#This Row],[Location]],Locations[[Location]:[BU]],2,0)</f>
        <v>Cairo</v>
      </c>
    </row>
    <row r="2104" spans="1:9" x14ac:dyDescent="0.25">
      <c r="A2104" s="10">
        <v>42614</v>
      </c>
      <c r="B2104" t="s">
        <v>1087</v>
      </c>
      <c r="C2104" t="s">
        <v>1083</v>
      </c>
      <c r="D2104" t="s">
        <v>1032</v>
      </c>
      <c r="E2104" s="17">
        <v>3319</v>
      </c>
      <c r="F2104" t="str">
        <f>VLOOKUP(Expenses[[#This Row],[Location]],Locations[[Location]:[BU]],5,0)</f>
        <v>Distribution</v>
      </c>
      <c r="G2104" t="str">
        <f>VLOOKUP(Expenses[[#This Row],[Department]],Departments[[Department]:[Code]],2,0)</f>
        <v>ADM</v>
      </c>
      <c r="H2104" t="str">
        <f>VLOOKUP(Expenses[[#This Row],[Location]],Locations[[Location]:[BU]],3,0)</f>
        <v>G. Cairo</v>
      </c>
      <c r="I2104" t="str">
        <f>VLOOKUP(Expenses[[#This Row],[Location]],Locations[[Location]:[BU]],2,0)</f>
        <v>Cairo</v>
      </c>
    </row>
    <row r="2105" spans="1:9" x14ac:dyDescent="0.25">
      <c r="A2105" s="10">
        <v>42614</v>
      </c>
      <c r="B2105" t="s">
        <v>1087</v>
      </c>
      <c r="C2105" t="s">
        <v>1077</v>
      </c>
      <c r="D2105" t="s">
        <v>1017</v>
      </c>
      <c r="E2105" s="17">
        <v>2781</v>
      </c>
      <c r="F2105" t="str">
        <f>VLOOKUP(Expenses[[#This Row],[Location]],Locations[[Location]:[BU]],5,0)</f>
        <v>Distribution</v>
      </c>
      <c r="G2105" t="str">
        <f>VLOOKUP(Expenses[[#This Row],[Department]],Departments[[Department]:[Code]],2,0)</f>
        <v>ACC</v>
      </c>
      <c r="H2105" t="str">
        <f>VLOOKUP(Expenses[[#This Row],[Location]],Locations[[Location]:[BU]],3,0)</f>
        <v>G. Cairo</v>
      </c>
      <c r="I2105" t="str">
        <f>VLOOKUP(Expenses[[#This Row],[Location]],Locations[[Location]:[BU]],2,0)</f>
        <v>Giza</v>
      </c>
    </row>
    <row r="2106" spans="1:9" x14ac:dyDescent="0.25">
      <c r="A2106" s="10">
        <v>42614</v>
      </c>
      <c r="B2106" t="s">
        <v>1087</v>
      </c>
      <c r="C2106" t="s">
        <v>1077</v>
      </c>
      <c r="D2106" t="s">
        <v>1032</v>
      </c>
      <c r="E2106" s="17">
        <v>3635</v>
      </c>
      <c r="F2106" t="str">
        <f>VLOOKUP(Expenses[[#This Row],[Location]],Locations[[Location]:[BU]],5,0)</f>
        <v>Distribution</v>
      </c>
      <c r="G2106" t="str">
        <f>VLOOKUP(Expenses[[#This Row],[Department]],Departments[[Department]:[Code]],2,0)</f>
        <v>ADM</v>
      </c>
      <c r="H2106" t="str">
        <f>VLOOKUP(Expenses[[#This Row],[Location]],Locations[[Location]:[BU]],3,0)</f>
        <v>G. Cairo</v>
      </c>
      <c r="I2106" t="str">
        <f>VLOOKUP(Expenses[[#This Row],[Location]],Locations[[Location]:[BU]],2,0)</f>
        <v>Giza</v>
      </c>
    </row>
    <row r="2107" spans="1:9" x14ac:dyDescent="0.25">
      <c r="A2107" s="10">
        <v>42614</v>
      </c>
      <c r="B2107" t="s">
        <v>1087</v>
      </c>
      <c r="C2107" t="s">
        <v>1069</v>
      </c>
      <c r="D2107" t="s">
        <v>1017</v>
      </c>
      <c r="E2107" s="17">
        <v>2772</v>
      </c>
      <c r="F2107" t="str">
        <f>VLOOKUP(Expenses[[#This Row],[Location]],Locations[[Location]:[BU]],5,0)</f>
        <v>Distribution</v>
      </c>
      <c r="G2107" t="str">
        <f>VLOOKUP(Expenses[[#This Row],[Department]],Departments[[Department]:[Code]],2,0)</f>
        <v>ACC</v>
      </c>
      <c r="H2107" t="str">
        <f>VLOOKUP(Expenses[[#This Row],[Location]],Locations[[Location]:[BU]],3,0)</f>
        <v>U. Egypt</v>
      </c>
      <c r="I2107" t="str">
        <f>VLOOKUP(Expenses[[#This Row],[Location]],Locations[[Location]:[BU]],2,0)</f>
        <v>Luxor</v>
      </c>
    </row>
    <row r="2108" spans="1:9" x14ac:dyDescent="0.25">
      <c r="A2108" s="10">
        <v>42614</v>
      </c>
      <c r="B2108" t="s">
        <v>1087</v>
      </c>
      <c r="C2108" t="s">
        <v>1069</v>
      </c>
      <c r="D2108" t="s">
        <v>1032</v>
      </c>
      <c r="E2108" s="17">
        <v>2946</v>
      </c>
      <c r="F2108" t="str">
        <f>VLOOKUP(Expenses[[#This Row],[Location]],Locations[[Location]:[BU]],5,0)</f>
        <v>Distribution</v>
      </c>
      <c r="G2108" t="str">
        <f>VLOOKUP(Expenses[[#This Row],[Department]],Departments[[Department]:[Code]],2,0)</f>
        <v>ADM</v>
      </c>
      <c r="H2108" t="str">
        <f>VLOOKUP(Expenses[[#This Row],[Location]],Locations[[Location]:[BU]],3,0)</f>
        <v>U. Egypt</v>
      </c>
      <c r="I2108" t="str">
        <f>VLOOKUP(Expenses[[#This Row],[Location]],Locations[[Location]:[BU]],2,0)</f>
        <v>Luxor</v>
      </c>
    </row>
    <row r="2109" spans="1:9" x14ac:dyDescent="0.25">
      <c r="A2109" s="10">
        <v>42614</v>
      </c>
      <c r="B2109" t="s">
        <v>1087</v>
      </c>
      <c r="C2109" t="s">
        <v>1054</v>
      </c>
      <c r="D2109" t="s">
        <v>1017</v>
      </c>
      <c r="E2109" s="17">
        <v>4296</v>
      </c>
      <c r="F2109" t="str">
        <f>VLOOKUP(Expenses[[#This Row],[Location]],Locations[[Location]:[BU]],5,0)</f>
        <v>Distribution</v>
      </c>
      <c r="G2109" t="str">
        <f>VLOOKUP(Expenses[[#This Row],[Department]],Departments[[Department]:[Code]],2,0)</f>
        <v>ACC</v>
      </c>
      <c r="H2109" t="str">
        <f>VLOOKUP(Expenses[[#This Row],[Location]],Locations[[Location]:[BU]],3,0)</f>
        <v>Delta</v>
      </c>
      <c r="I2109" t="str">
        <f>VLOOKUP(Expenses[[#This Row],[Location]],Locations[[Location]:[BU]],2,0)</f>
        <v>Dakahlia</v>
      </c>
    </row>
    <row r="2110" spans="1:9" x14ac:dyDescent="0.25">
      <c r="A2110" s="10">
        <v>42614</v>
      </c>
      <c r="B2110" t="s">
        <v>1087</v>
      </c>
      <c r="C2110" t="s">
        <v>1054</v>
      </c>
      <c r="D2110" t="s">
        <v>1032</v>
      </c>
      <c r="E2110" s="17">
        <v>3969</v>
      </c>
      <c r="F2110" t="str">
        <f>VLOOKUP(Expenses[[#This Row],[Location]],Locations[[Location]:[BU]],5,0)</f>
        <v>Distribution</v>
      </c>
      <c r="G2110" t="str">
        <f>VLOOKUP(Expenses[[#This Row],[Department]],Departments[[Department]:[Code]],2,0)</f>
        <v>ADM</v>
      </c>
      <c r="H2110" t="str">
        <f>VLOOKUP(Expenses[[#This Row],[Location]],Locations[[Location]:[BU]],3,0)</f>
        <v>Delta</v>
      </c>
      <c r="I2110" t="str">
        <f>VLOOKUP(Expenses[[#This Row],[Location]],Locations[[Location]:[BU]],2,0)</f>
        <v>Dakahlia</v>
      </c>
    </row>
    <row r="2111" spans="1:9" x14ac:dyDescent="0.25">
      <c r="A2111" s="10">
        <v>42614</v>
      </c>
      <c r="B2111" t="s">
        <v>1087</v>
      </c>
      <c r="C2111" t="s">
        <v>1062</v>
      </c>
      <c r="D2111" t="s">
        <v>1017</v>
      </c>
      <c r="E2111" s="17">
        <v>3498</v>
      </c>
      <c r="F2111" t="str">
        <f>VLOOKUP(Expenses[[#This Row],[Location]],Locations[[Location]:[BU]],5,0)</f>
        <v>Distribution</v>
      </c>
      <c r="G2111" t="str">
        <f>VLOOKUP(Expenses[[#This Row],[Department]],Departments[[Department]:[Code]],2,0)</f>
        <v>ACC</v>
      </c>
      <c r="H2111" t="str">
        <f>VLOOKUP(Expenses[[#This Row],[Location]],Locations[[Location]:[BU]],3,0)</f>
        <v>U. Egypt</v>
      </c>
      <c r="I2111" t="str">
        <f>VLOOKUP(Expenses[[#This Row],[Location]],Locations[[Location]:[BU]],2,0)</f>
        <v>Menia</v>
      </c>
    </row>
    <row r="2112" spans="1:9" x14ac:dyDescent="0.25">
      <c r="A2112" s="10">
        <v>42614</v>
      </c>
      <c r="B2112" t="s">
        <v>1087</v>
      </c>
      <c r="C2112" t="s">
        <v>1062</v>
      </c>
      <c r="D2112" t="s">
        <v>1032</v>
      </c>
      <c r="E2112" s="17">
        <v>3090</v>
      </c>
      <c r="F2112" t="str">
        <f>VLOOKUP(Expenses[[#This Row],[Location]],Locations[[Location]:[BU]],5,0)</f>
        <v>Distribution</v>
      </c>
      <c r="G2112" t="str">
        <f>VLOOKUP(Expenses[[#This Row],[Department]],Departments[[Department]:[Code]],2,0)</f>
        <v>ADM</v>
      </c>
      <c r="H2112" t="str">
        <f>VLOOKUP(Expenses[[#This Row],[Location]],Locations[[Location]:[BU]],3,0)</f>
        <v>U. Egypt</v>
      </c>
      <c r="I2112" t="str">
        <f>VLOOKUP(Expenses[[#This Row],[Location]],Locations[[Location]:[BU]],2,0)</f>
        <v>Menia</v>
      </c>
    </row>
    <row r="2113" spans="1:9" x14ac:dyDescent="0.25">
      <c r="A2113" s="10">
        <v>42614</v>
      </c>
      <c r="B2113" t="s">
        <v>1087</v>
      </c>
      <c r="C2113" t="s">
        <v>1059</v>
      </c>
      <c r="D2113" t="s">
        <v>1017</v>
      </c>
      <c r="E2113" s="17">
        <v>3273</v>
      </c>
      <c r="F2113" t="str">
        <f>VLOOKUP(Expenses[[#This Row],[Location]],Locations[[Location]:[BU]],5,0)</f>
        <v>Distribution</v>
      </c>
      <c r="G2113" t="str">
        <f>VLOOKUP(Expenses[[#This Row],[Department]],Departments[[Department]:[Code]],2,0)</f>
        <v>ACC</v>
      </c>
      <c r="H2113" t="str">
        <f>VLOOKUP(Expenses[[#This Row],[Location]],Locations[[Location]:[BU]],3,0)</f>
        <v>G. Cairo</v>
      </c>
      <c r="I2113" t="str">
        <f>VLOOKUP(Expenses[[#This Row],[Location]],Locations[[Location]:[BU]],2,0)</f>
        <v>Cairo</v>
      </c>
    </row>
    <row r="2114" spans="1:9" x14ac:dyDescent="0.25">
      <c r="A2114" s="10">
        <v>42614</v>
      </c>
      <c r="B2114" t="s">
        <v>1087</v>
      </c>
      <c r="C2114" t="s">
        <v>1059</v>
      </c>
      <c r="D2114" t="s">
        <v>1032</v>
      </c>
      <c r="E2114" s="17">
        <v>2703</v>
      </c>
      <c r="F2114" t="str">
        <f>VLOOKUP(Expenses[[#This Row],[Location]],Locations[[Location]:[BU]],5,0)</f>
        <v>Distribution</v>
      </c>
      <c r="G2114" t="str">
        <f>VLOOKUP(Expenses[[#This Row],[Department]],Departments[[Department]:[Code]],2,0)</f>
        <v>ADM</v>
      </c>
      <c r="H2114" t="str">
        <f>VLOOKUP(Expenses[[#This Row],[Location]],Locations[[Location]:[BU]],3,0)</f>
        <v>G. Cairo</v>
      </c>
      <c r="I2114" t="str">
        <f>VLOOKUP(Expenses[[#This Row],[Location]],Locations[[Location]:[BU]],2,0)</f>
        <v>Cairo</v>
      </c>
    </row>
    <row r="2115" spans="1:9" x14ac:dyDescent="0.25">
      <c r="A2115" s="10">
        <v>42614</v>
      </c>
      <c r="B2115" t="s">
        <v>1087</v>
      </c>
      <c r="C2115" t="s">
        <v>1073</v>
      </c>
      <c r="D2115" t="s">
        <v>1017</v>
      </c>
      <c r="E2115" s="17">
        <v>3066</v>
      </c>
      <c r="F2115" t="str">
        <f>VLOOKUP(Expenses[[#This Row],[Location]],Locations[[Location]:[BU]],5,0)</f>
        <v>Distribution</v>
      </c>
      <c r="G2115" t="str">
        <f>VLOOKUP(Expenses[[#This Row],[Department]],Departments[[Department]:[Code]],2,0)</f>
        <v>ACC</v>
      </c>
      <c r="H2115" t="str">
        <f>VLOOKUP(Expenses[[#This Row],[Location]],Locations[[Location]:[BU]],3,0)</f>
        <v>Delta</v>
      </c>
      <c r="I2115" t="str">
        <f>VLOOKUP(Expenses[[#This Row],[Location]],Locations[[Location]:[BU]],2,0)</f>
        <v>Sharkia</v>
      </c>
    </row>
    <row r="2116" spans="1:9" x14ac:dyDescent="0.25">
      <c r="A2116" s="10">
        <v>42614</v>
      </c>
      <c r="B2116" t="s">
        <v>1087</v>
      </c>
      <c r="C2116" t="s">
        <v>1073</v>
      </c>
      <c r="D2116" t="s">
        <v>1032</v>
      </c>
      <c r="E2116" s="17">
        <v>2880</v>
      </c>
      <c r="F2116" t="str">
        <f>VLOOKUP(Expenses[[#This Row],[Location]],Locations[[Location]:[BU]],5,0)</f>
        <v>Distribution</v>
      </c>
      <c r="G2116" t="str">
        <f>VLOOKUP(Expenses[[#This Row],[Department]],Departments[[Department]:[Code]],2,0)</f>
        <v>ADM</v>
      </c>
      <c r="H2116" t="str">
        <f>VLOOKUP(Expenses[[#This Row],[Location]],Locations[[Location]:[BU]],3,0)</f>
        <v>Delta</v>
      </c>
      <c r="I2116" t="str">
        <f>VLOOKUP(Expenses[[#This Row],[Location]],Locations[[Location]:[BU]],2,0)</f>
        <v>Sharkia</v>
      </c>
    </row>
    <row r="2117" spans="1:9" x14ac:dyDescent="0.25">
      <c r="A2117" s="10">
        <v>42644</v>
      </c>
      <c r="B2117" t="s">
        <v>1086</v>
      </c>
      <c r="C2117" t="s">
        <v>1014</v>
      </c>
      <c r="D2117" t="s">
        <v>1013</v>
      </c>
      <c r="E2117" s="17">
        <v>38877</v>
      </c>
      <c r="F2117" t="str">
        <f>VLOOKUP(Expenses[[#This Row],[Location]],Locations[[Location]:[BU]],5,0)</f>
        <v>HQ</v>
      </c>
      <c r="G2117" t="str">
        <f>VLOOKUP(Expenses[[#This Row],[Department]],Departments[[Department]:[Code]],2,0)</f>
        <v>FIN</v>
      </c>
      <c r="H2117" t="str">
        <f>VLOOKUP(Expenses[[#This Row],[Location]],Locations[[Location]:[BU]],3,0)</f>
        <v>G. Cairo</v>
      </c>
      <c r="I2117" t="str">
        <f>VLOOKUP(Expenses[[#This Row],[Location]],Locations[[Location]:[BU]],2,0)</f>
        <v>Cairo</v>
      </c>
    </row>
    <row r="2118" spans="1:9" x14ac:dyDescent="0.25">
      <c r="A2118" s="10">
        <v>42644</v>
      </c>
      <c r="B2118" t="s">
        <v>1086</v>
      </c>
      <c r="C2118" t="s">
        <v>1083</v>
      </c>
      <c r="D2118" t="s">
        <v>1025</v>
      </c>
      <c r="E2118" s="17">
        <v>12091</v>
      </c>
      <c r="F2118" t="str">
        <f>VLOOKUP(Expenses[[#This Row],[Location]],Locations[[Location]:[BU]],5,0)</f>
        <v>Distribution</v>
      </c>
      <c r="G2118" t="str">
        <f>VLOOKUP(Expenses[[#This Row],[Department]],Departments[[Department]:[Code]],2,0)</f>
        <v>SLS</v>
      </c>
      <c r="H2118" t="str">
        <f>VLOOKUP(Expenses[[#This Row],[Location]],Locations[[Location]:[BU]],3,0)</f>
        <v>G. Cairo</v>
      </c>
      <c r="I2118" t="str">
        <f>VLOOKUP(Expenses[[#This Row],[Location]],Locations[[Location]:[BU]],2,0)</f>
        <v>Cairo</v>
      </c>
    </row>
    <row r="2119" spans="1:9" x14ac:dyDescent="0.25">
      <c r="A2119" s="10">
        <v>42644</v>
      </c>
      <c r="B2119" t="s">
        <v>1086</v>
      </c>
      <c r="C2119" t="s">
        <v>1077</v>
      </c>
      <c r="D2119" t="s">
        <v>1025</v>
      </c>
      <c r="E2119" s="17">
        <v>14465</v>
      </c>
      <c r="F2119" t="str">
        <f>VLOOKUP(Expenses[[#This Row],[Location]],Locations[[Location]:[BU]],5,0)</f>
        <v>Distribution</v>
      </c>
      <c r="G2119" t="str">
        <f>VLOOKUP(Expenses[[#This Row],[Department]],Departments[[Department]:[Code]],2,0)</f>
        <v>SLS</v>
      </c>
      <c r="H2119" t="str">
        <f>VLOOKUP(Expenses[[#This Row],[Location]],Locations[[Location]:[BU]],3,0)</f>
        <v>G. Cairo</v>
      </c>
      <c r="I2119" t="str">
        <f>VLOOKUP(Expenses[[#This Row],[Location]],Locations[[Location]:[BU]],2,0)</f>
        <v>Giza</v>
      </c>
    </row>
    <row r="2120" spans="1:9" x14ac:dyDescent="0.25">
      <c r="A2120" s="10">
        <v>42644</v>
      </c>
      <c r="B2120" t="s">
        <v>1086</v>
      </c>
      <c r="C2120" t="s">
        <v>1069</v>
      </c>
      <c r="D2120" t="s">
        <v>1025</v>
      </c>
      <c r="E2120" s="17">
        <v>10862</v>
      </c>
      <c r="F2120" t="str">
        <f>VLOOKUP(Expenses[[#This Row],[Location]],Locations[[Location]:[BU]],5,0)</f>
        <v>Distribution</v>
      </c>
      <c r="G2120" t="str">
        <f>VLOOKUP(Expenses[[#This Row],[Department]],Departments[[Department]:[Code]],2,0)</f>
        <v>SLS</v>
      </c>
      <c r="H2120" t="str">
        <f>VLOOKUP(Expenses[[#This Row],[Location]],Locations[[Location]:[BU]],3,0)</f>
        <v>U. Egypt</v>
      </c>
      <c r="I2120" t="str">
        <f>VLOOKUP(Expenses[[#This Row],[Location]],Locations[[Location]:[BU]],2,0)</f>
        <v>Luxor</v>
      </c>
    </row>
    <row r="2121" spans="1:9" x14ac:dyDescent="0.25">
      <c r="A2121" s="10">
        <v>42644</v>
      </c>
      <c r="B2121" t="s">
        <v>1086</v>
      </c>
      <c r="C2121" t="s">
        <v>1054</v>
      </c>
      <c r="D2121" t="s">
        <v>1025</v>
      </c>
      <c r="E2121" s="17">
        <v>9734</v>
      </c>
      <c r="F2121" t="str">
        <f>VLOOKUP(Expenses[[#This Row],[Location]],Locations[[Location]:[BU]],5,0)</f>
        <v>Distribution</v>
      </c>
      <c r="G2121" t="str">
        <f>VLOOKUP(Expenses[[#This Row],[Department]],Departments[[Department]:[Code]],2,0)</f>
        <v>SLS</v>
      </c>
      <c r="H2121" t="str">
        <f>VLOOKUP(Expenses[[#This Row],[Location]],Locations[[Location]:[BU]],3,0)</f>
        <v>Delta</v>
      </c>
      <c r="I2121" t="str">
        <f>VLOOKUP(Expenses[[#This Row],[Location]],Locations[[Location]:[BU]],2,0)</f>
        <v>Dakahlia</v>
      </c>
    </row>
    <row r="2122" spans="1:9" x14ac:dyDescent="0.25">
      <c r="A2122" s="10">
        <v>42644</v>
      </c>
      <c r="B2122" t="s">
        <v>1086</v>
      </c>
      <c r="C2122" t="s">
        <v>1062</v>
      </c>
      <c r="D2122" t="s">
        <v>1025</v>
      </c>
      <c r="E2122" s="17">
        <v>12541</v>
      </c>
      <c r="F2122" t="str">
        <f>VLOOKUP(Expenses[[#This Row],[Location]],Locations[[Location]:[BU]],5,0)</f>
        <v>Distribution</v>
      </c>
      <c r="G2122" t="str">
        <f>VLOOKUP(Expenses[[#This Row],[Department]],Departments[[Department]:[Code]],2,0)</f>
        <v>SLS</v>
      </c>
      <c r="H2122" t="str">
        <f>VLOOKUP(Expenses[[#This Row],[Location]],Locations[[Location]:[BU]],3,0)</f>
        <v>U. Egypt</v>
      </c>
      <c r="I2122" t="str">
        <f>VLOOKUP(Expenses[[#This Row],[Location]],Locations[[Location]:[BU]],2,0)</f>
        <v>Menia</v>
      </c>
    </row>
    <row r="2123" spans="1:9" x14ac:dyDescent="0.25">
      <c r="A2123" s="10">
        <v>42644</v>
      </c>
      <c r="B2123" t="s">
        <v>1086</v>
      </c>
      <c r="C2123" t="s">
        <v>1059</v>
      </c>
      <c r="D2123" t="s">
        <v>1025</v>
      </c>
      <c r="E2123" s="17">
        <v>10683</v>
      </c>
      <c r="F2123" t="str">
        <f>VLOOKUP(Expenses[[#This Row],[Location]],Locations[[Location]:[BU]],5,0)</f>
        <v>Distribution</v>
      </c>
      <c r="G2123" t="str">
        <f>VLOOKUP(Expenses[[#This Row],[Department]],Departments[[Department]:[Code]],2,0)</f>
        <v>SLS</v>
      </c>
      <c r="H2123" t="str">
        <f>VLOOKUP(Expenses[[#This Row],[Location]],Locations[[Location]:[BU]],3,0)</f>
        <v>G. Cairo</v>
      </c>
      <c r="I2123" t="str">
        <f>VLOOKUP(Expenses[[#This Row],[Location]],Locations[[Location]:[BU]],2,0)</f>
        <v>Cairo</v>
      </c>
    </row>
    <row r="2124" spans="1:9" x14ac:dyDescent="0.25">
      <c r="A2124" s="10">
        <v>42644</v>
      </c>
      <c r="B2124" t="s">
        <v>1086</v>
      </c>
      <c r="C2124" t="s">
        <v>1073</v>
      </c>
      <c r="D2124" t="s">
        <v>1025</v>
      </c>
      <c r="E2124" s="17">
        <v>13562</v>
      </c>
      <c r="F2124" t="str">
        <f>VLOOKUP(Expenses[[#This Row],[Location]],Locations[[Location]:[BU]],5,0)</f>
        <v>Distribution</v>
      </c>
      <c r="G2124" t="str">
        <f>VLOOKUP(Expenses[[#This Row],[Department]],Departments[[Department]:[Code]],2,0)</f>
        <v>SLS</v>
      </c>
      <c r="H2124" t="str">
        <f>VLOOKUP(Expenses[[#This Row],[Location]],Locations[[Location]:[BU]],3,0)</f>
        <v>Delta</v>
      </c>
      <c r="I2124" t="str">
        <f>VLOOKUP(Expenses[[#This Row],[Location]],Locations[[Location]:[BU]],2,0)</f>
        <v>Sharkia</v>
      </c>
    </row>
    <row r="2125" spans="1:9" x14ac:dyDescent="0.25">
      <c r="A2125" s="10">
        <v>42644</v>
      </c>
      <c r="B2125" t="s">
        <v>1086</v>
      </c>
      <c r="C2125" t="s">
        <v>1081</v>
      </c>
      <c r="D2125" t="s">
        <v>1020</v>
      </c>
      <c r="E2125" s="17">
        <v>7392</v>
      </c>
      <c r="F2125" t="str">
        <f>VLOOKUP(Expenses[[#This Row],[Location]],Locations[[Location]:[BU]],5,0)</f>
        <v>Retail 01</v>
      </c>
      <c r="G2125" t="str">
        <f>VLOOKUP(Expenses[[#This Row],[Department]],Departments[[Department]:[Code]],2,0)</f>
        <v>RTL</v>
      </c>
      <c r="H2125" t="str">
        <f>VLOOKUP(Expenses[[#This Row],[Location]],Locations[[Location]:[BU]],3,0)</f>
        <v>G. Cairo</v>
      </c>
      <c r="I2125" t="str">
        <f>VLOOKUP(Expenses[[#This Row],[Location]],Locations[[Location]:[BU]],2,0)</f>
        <v>Giza</v>
      </c>
    </row>
    <row r="2126" spans="1:9" x14ac:dyDescent="0.25">
      <c r="A2126" s="10">
        <v>42644</v>
      </c>
      <c r="B2126" t="s">
        <v>1086</v>
      </c>
      <c r="C2126" t="s">
        <v>1079</v>
      </c>
      <c r="D2126" t="s">
        <v>1020</v>
      </c>
      <c r="E2126" s="17">
        <v>5052</v>
      </c>
      <c r="F2126" t="str">
        <f>VLOOKUP(Expenses[[#This Row],[Location]],Locations[[Location]:[BU]],5,0)</f>
        <v>Retail 01</v>
      </c>
      <c r="G2126" t="str">
        <f>VLOOKUP(Expenses[[#This Row],[Department]],Departments[[Department]:[Code]],2,0)</f>
        <v>RTL</v>
      </c>
      <c r="H2126" t="str">
        <f>VLOOKUP(Expenses[[#This Row],[Location]],Locations[[Location]:[BU]],3,0)</f>
        <v>G. Cairo</v>
      </c>
      <c r="I2126" t="str">
        <f>VLOOKUP(Expenses[[#This Row],[Location]],Locations[[Location]:[BU]],2,0)</f>
        <v>Giza</v>
      </c>
    </row>
    <row r="2127" spans="1:9" x14ac:dyDescent="0.25">
      <c r="A2127" s="10">
        <v>42644</v>
      </c>
      <c r="B2127" t="s">
        <v>1086</v>
      </c>
      <c r="C2127" t="s">
        <v>1050</v>
      </c>
      <c r="D2127" t="s">
        <v>1020</v>
      </c>
      <c r="E2127" s="17">
        <v>10084</v>
      </c>
      <c r="F2127" t="str">
        <f>VLOOKUP(Expenses[[#This Row],[Location]],Locations[[Location]:[BU]],5,0)</f>
        <v>Retail 01</v>
      </c>
      <c r="G2127" t="str">
        <f>VLOOKUP(Expenses[[#This Row],[Department]],Departments[[Department]:[Code]],2,0)</f>
        <v>RTL</v>
      </c>
      <c r="H2127" t="str">
        <f>VLOOKUP(Expenses[[#This Row],[Location]],Locations[[Location]:[BU]],3,0)</f>
        <v>Alex</v>
      </c>
      <c r="I2127" t="str">
        <f>VLOOKUP(Expenses[[#This Row],[Location]],Locations[[Location]:[BU]],2,0)</f>
        <v>Alex</v>
      </c>
    </row>
    <row r="2128" spans="1:9" x14ac:dyDescent="0.25">
      <c r="A2128" s="10">
        <v>42644</v>
      </c>
      <c r="B2128" t="s">
        <v>1086</v>
      </c>
      <c r="C2128" t="s">
        <v>1053</v>
      </c>
      <c r="D2128" t="s">
        <v>1020</v>
      </c>
      <c r="E2128" s="17">
        <v>10159</v>
      </c>
      <c r="F2128" t="str">
        <f>VLOOKUP(Expenses[[#This Row],[Location]],Locations[[Location]:[BU]],5,0)</f>
        <v>Retail 01</v>
      </c>
      <c r="G2128" t="str">
        <f>VLOOKUP(Expenses[[#This Row],[Department]],Departments[[Department]:[Code]],2,0)</f>
        <v>RTL</v>
      </c>
      <c r="H2128" t="str">
        <f>VLOOKUP(Expenses[[#This Row],[Location]],Locations[[Location]:[BU]],3,0)</f>
        <v>G. Cairo</v>
      </c>
      <c r="I2128" t="str">
        <f>VLOOKUP(Expenses[[#This Row],[Location]],Locations[[Location]:[BU]],2,0)</f>
        <v>Giza</v>
      </c>
    </row>
    <row r="2129" spans="1:9" x14ac:dyDescent="0.25">
      <c r="A2129" s="10">
        <v>42644</v>
      </c>
      <c r="B2129" t="s">
        <v>1086</v>
      </c>
      <c r="C2129" t="s">
        <v>1046</v>
      </c>
      <c r="D2129" t="s">
        <v>1020</v>
      </c>
      <c r="E2129" s="17">
        <v>8231</v>
      </c>
      <c r="F2129" t="str">
        <f>VLOOKUP(Expenses[[#This Row],[Location]],Locations[[Location]:[BU]],5,0)</f>
        <v>Distribution</v>
      </c>
      <c r="G2129" t="str">
        <f>VLOOKUP(Expenses[[#This Row],[Department]],Departments[[Department]:[Code]],2,0)</f>
        <v>RTL</v>
      </c>
      <c r="H2129" t="str">
        <f>VLOOKUP(Expenses[[#This Row],[Location]],Locations[[Location]:[BU]],3,0)</f>
        <v>G. Cairo</v>
      </c>
      <c r="I2129" t="str">
        <f>VLOOKUP(Expenses[[#This Row],[Location]],Locations[[Location]:[BU]],2,0)</f>
        <v>Giza</v>
      </c>
    </row>
    <row r="2130" spans="1:9" x14ac:dyDescent="0.25">
      <c r="A2130" s="10">
        <v>42644</v>
      </c>
      <c r="B2130" t="s">
        <v>1086</v>
      </c>
      <c r="C2130" t="s">
        <v>1049</v>
      </c>
      <c r="D2130" t="s">
        <v>1020</v>
      </c>
      <c r="E2130" s="17">
        <v>7226</v>
      </c>
      <c r="F2130" t="str">
        <f>VLOOKUP(Expenses[[#This Row],[Location]],Locations[[Location]:[BU]],5,0)</f>
        <v>Retail 01</v>
      </c>
      <c r="G2130" t="str">
        <f>VLOOKUP(Expenses[[#This Row],[Department]],Departments[[Department]:[Code]],2,0)</f>
        <v>RTL</v>
      </c>
      <c r="H2130" t="str">
        <f>VLOOKUP(Expenses[[#This Row],[Location]],Locations[[Location]:[BU]],3,0)</f>
        <v>G. Cairo</v>
      </c>
      <c r="I2130" t="str">
        <f>VLOOKUP(Expenses[[#This Row],[Location]],Locations[[Location]:[BU]],2,0)</f>
        <v>Cairo</v>
      </c>
    </row>
    <row r="2131" spans="1:9" x14ac:dyDescent="0.25">
      <c r="A2131" s="10">
        <v>42644</v>
      </c>
      <c r="B2131" t="s">
        <v>1086</v>
      </c>
      <c r="C2131" t="s">
        <v>1044</v>
      </c>
      <c r="D2131" t="s">
        <v>1020</v>
      </c>
      <c r="E2131" s="17">
        <v>7596</v>
      </c>
      <c r="F2131" t="str">
        <f>VLOOKUP(Expenses[[#This Row],[Location]],Locations[[Location]:[BU]],5,0)</f>
        <v>Retail 01</v>
      </c>
      <c r="G2131" t="str">
        <f>VLOOKUP(Expenses[[#This Row],[Department]],Departments[[Department]:[Code]],2,0)</f>
        <v>RTL</v>
      </c>
      <c r="H2131" t="str">
        <f>VLOOKUP(Expenses[[#This Row],[Location]],Locations[[Location]:[BU]],3,0)</f>
        <v>G. Cairo</v>
      </c>
      <c r="I2131" t="str">
        <f>VLOOKUP(Expenses[[#This Row],[Location]],Locations[[Location]:[BU]],2,0)</f>
        <v>Cairo</v>
      </c>
    </row>
    <row r="2132" spans="1:9" x14ac:dyDescent="0.25">
      <c r="A2132" s="10">
        <v>42644</v>
      </c>
      <c r="B2132" t="s">
        <v>1086</v>
      </c>
      <c r="C2132" t="s">
        <v>1064</v>
      </c>
      <c r="D2132" t="s">
        <v>1020</v>
      </c>
      <c r="E2132" s="17">
        <v>8549</v>
      </c>
      <c r="F2132" t="str">
        <f>VLOOKUP(Expenses[[#This Row],[Location]],Locations[[Location]:[BU]],5,0)</f>
        <v>Retail 01</v>
      </c>
      <c r="G2132" t="str">
        <f>VLOOKUP(Expenses[[#This Row],[Department]],Departments[[Department]:[Code]],2,0)</f>
        <v>RTL</v>
      </c>
      <c r="H2132" t="str">
        <f>VLOOKUP(Expenses[[#This Row],[Location]],Locations[[Location]:[BU]],3,0)</f>
        <v>G. Cairo</v>
      </c>
      <c r="I2132" t="str">
        <f>VLOOKUP(Expenses[[#This Row],[Location]],Locations[[Location]:[BU]],2,0)</f>
        <v>Giza</v>
      </c>
    </row>
    <row r="2133" spans="1:9" x14ac:dyDescent="0.25">
      <c r="A2133" s="10">
        <v>42644</v>
      </c>
      <c r="B2133" t="s">
        <v>1086</v>
      </c>
      <c r="C2133" t="s">
        <v>1082</v>
      </c>
      <c r="D2133" t="s">
        <v>1020</v>
      </c>
      <c r="E2133" s="17">
        <v>6835</v>
      </c>
      <c r="F2133" t="str">
        <f>VLOOKUP(Expenses[[#This Row],[Location]],Locations[[Location]:[BU]],5,0)</f>
        <v>Retail 02</v>
      </c>
      <c r="G2133" t="str">
        <f>VLOOKUP(Expenses[[#This Row],[Department]],Departments[[Department]:[Code]],2,0)</f>
        <v>RTL</v>
      </c>
      <c r="H2133" t="str">
        <f>VLOOKUP(Expenses[[#This Row],[Location]],Locations[[Location]:[BU]],3,0)</f>
        <v>G. Cairo</v>
      </c>
      <c r="I2133" t="str">
        <f>VLOOKUP(Expenses[[#This Row],[Location]],Locations[[Location]:[BU]],2,0)</f>
        <v>Cairo</v>
      </c>
    </row>
    <row r="2134" spans="1:9" x14ac:dyDescent="0.25">
      <c r="A2134" s="10">
        <v>42644</v>
      </c>
      <c r="B2134" t="s">
        <v>1086</v>
      </c>
      <c r="C2134" t="s">
        <v>1078</v>
      </c>
      <c r="D2134" t="s">
        <v>1020</v>
      </c>
      <c r="E2134" s="17">
        <v>10090</v>
      </c>
      <c r="F2134" t="str">
        <f>VLOOKUP(Expenses[[#This Row],[Location]],Locations[[Location]:[BU]],5,0)</f>
        <v>Retail 02</v>
      </c>
      <c r="G2134" t="str">
        <f>VLOOKUP(Expenses[[#This Row],[Department]],Departments[[Department]:[Code]],2,0)</f>
        <v>RTL</v>
      </c>
      <c r="H2134" t="str">
        <f>VLOOKUP(Expenses[[#This Row],[Location]],Locations[[Location]:[BU]],3,0)</f>
        <v>G. Cairo</v>
      </c>
      <c r="I2134" t="str">
        <f>VLOOKUP(Expenses[[#This Row],[Location]],Locations[[Location]:[BU]],2,0)</f>
        <v>Cairo</v>
      </c>
    </row>
    <row r="2135" spans="1:9" x14ac:dyDescent="0.25">
      <c r="A2135" s="10">
        <v>42644</v>
      </c>
      <c r="B2135" t="s">
        <v>1086</v>
      </c>
      <c r="C2135" t="s">
        <v>1068</v>
      </c>
      <c r="D2135" t="s">
        <v>1020</v>
      </c>
      <c r="E2135" s="17">
        <v>5338</v>
      </c>
      <c r="F2135" t="str">
        <f>VLOOKUP(Expenses[[#This Row],[Location]],Locations[[Location]:[BU]],5,0)</f>
        <v>Retail 02</v>
      </c>
      <c r="G2135" t="str">
        <f>VLOOKUP(Expenses[[#This Row],[Department]],Departments[[Department]:[Code]],2,0)</f>
        <v>RTL</v>
      </c>
      <c r="H2135" t="str">
        <f>VLOOKUP(Expenses[[#This Row],[Location]],Locations[[Location]:[BU]],3,0)</f>
        <v>Delta</v>
      </c>
      <c r="I2135" t="str">
        <f>VLOOKUP(Expenses[[#This Row],[Location]],Locations[[Location]:[BU]],2,0)</f>
        <v>Gharbia</v>
      </c>
    </row>
    <row r="2136" spans="1:9" x14ac:dyDescent="0.25">
      <c r="A2136" s="10">
        <v>42644</v>
      </c>
      <c r="B2136" t="s">
        <v>1086</v>
      </c>
      <c r="C2136" t="s">
        <v>1060</v>
      </c>
      <c r="D2136" t="s">
        <v>1020</v>
      </c>
      <c r="E2136" s="17">
        <v>7755</v>
      </c>
      <c r="F2136" t="str">
        <f>VLOOKUP(Expenses[[#This Row],[Location]],Locations[[Location]:[BU]],5,0)</f>
        <v>Retail 02</v>
      </c>
      <c r="G2136" t="str">
        <f>VLOOKUP(Expenses[[#This Row],[Department]],Departments[[Department]:[Code]],2,0)</f>
        <v>RTL</v>
      </c>
      <c r="H2136" t="str">
        <f>VLOOKUP(Expenses[[#This Row],[Location]],Locations[[Location]:[BU]],3,0)</f>
        <v>Alex</v>
      </c>
      <c r="I2136" t="str">
        <f>VLOOKUP(Expenses[[#This Row],[Location]],Locations[[Location]:[BU]],2,0)</f>
        <v>Alex</v>
      </c>
    </row>
    <row r="2137" spans="1:9" x14ac:dyDescent="0.25">
      <c r="A2137" s="10">
        <v>42644</v>
      </c>
      <c r="B2137" t="s">
        <v>1086</v>
      </c>
      <c r="C2137" t="s">
        <v>1076</v>
      </c>
      <c r="D2137" t="s">
        <v>1020</v>
      </c>
      <c r="E2137" s="17">
        <v>8512</v>
      </c>
      <c r="F2137" t="str">
        <f>VLOOKUP(Expenses[[#This Row],[Location]],Locations[[Location]:[BU]],5,0)</f>
        <v>Retail 02</v>
      </c>
      <c r="G2137" t="str">
        <f>VLOOKUP(Expenses[[#This Row],[Department]],Departments[[Department]:[Code]],2,0)</f>
        <v>RTL</v>
      </c>
      <c r="H2137" t="str">
        <f>VLOOKUP(Expenses[[#This Row],[Location]],Locations[[Location]:[BU]],3,0)</f>
        <v>G. Cairo</v>
      </c>
      <c r="I2137" t="str">
        <f>VLOOKUP(Expenses[[#This Row],[Location]],Locations[[Location]:[BU]],2,0)</f>
        <v>Cairo</v>
      </c>
    </row>
    <row r="2138" spans="1:9" x14ac:dyDescent="0.25">
      <c r="A2138" s="10">
        <v>42644</v>
      </c>
      <c r="B2138" t="s">
        <v>1086</v>
      </c>
      <c r="C2138" t="s">
        <v>1067</v>
      </c>
      <c r="D2138" t="s">
        <v>1020</v>
      </c>
      <c r="E2138" s="17">
        <v>11741</v>
      </c>
      <c r="F2138" t="str">
        <f>VLOOKUP(Expenses[[#This Row],[Location]],Locations[[Location]:[BU]],5,0)</f>
        <v>Retail 02</v>
      </c>
      <c r="G2138" t="str">
        <f>VLOOKUP(Expenses[[#This Row],[Department]],Departments[[Department]:[Code]],2,0)</f>
        <v>RTL</v>
      </c>
      <c r="H2138" t="str">
        <f>VLOOKUP(Expenses[[#This Row],[Location]],Locations[[Location]:[BU]],3,0)</f>
        <v>Alex</v>
      </c>
      <c r="I2138" t="str">
        <f>VLOOKUP(Expenses[[#This Row],[Location]],Locations[[Location]:[BU]],2,0)</f>
        <v>Alex</v>
      </c>
    </row>
    <row r="2139" spans="1:9" x14ac:dyDescent="0.25">
      <c r="A2139" s="10">
        <v>42644</v>
      </c>
      <c r="B2139" t="s">
        <v>1086</v>
      </c>
      <c r="C2139" t="s">
        <v>1052</v>
      </c>
      <c r="D2139" t="s">
        <v>1020</v>
      </c>
      <c r="E2139" s="17">
        <v>12042</v>
      </c>
      <c r="F2139" t="str">
        <f>VLOOKUP(Expenses[[#This Row],[Location]],Locations[[Location]:[BU]],5,0)</f>
        <v>Distribution</v>
      </c>
      <c r="G2139" t="str">
        <f>VLOOKUP(Expenses[[#This Row],[Department]],Departments[[Department]:[Code]],2,0)</f>
        <v>RTL</v>
      </c>
      <c r="H2139" t="str">
        <f>VLOOKUP(Expenses[[#This Row],[Location]],Locations[[Location]:[BU]],3,0)</f>
        <v>Alex</v>
      </c>
      <c r="I2139" t="str">
        <f>VLOOKUP(Expenses[[#This Row],[Location]],Locations[[Location]:[BU]],2,0)</f>
        <v>Alex</v>
      </c>
    </row>
    <row r="2140" spans="1:9" x14ac:dyDescent="0.25">
      <c r="A2140" s="10">
        <v>42644</v>
      </c>
      <c r="B2140" t="s">
        <v>1086</v>
      </c>
      <c r="C2140" t="s">
        <v>1084</v>
      </c>
      <c r="D2140" t="s">
        <v>1020</v>
      </c>
      <c r="E2140" s="17">
        <v>8559</v>
      </c>
      <c r="F2140" t="str">
        <f>VLOOKUP(Expenses[[#This Row],[Location]],Locations[[Location]:[BU]],5,0)</f>
        <v>Retail 03</v>
      </c>
      <c r="G2140" t="str">
        <f>VLOOKUP(Expenses[[#This Row],[Department]],Departments[[Department]:[Code]],2,0)</f>
        <v>RTL</v>
      </c>
      <c r="H2140" t="str">
        <f>VLOOKUP(Expenses[[#This Row],[Location]],Locations[[Location]:[BU]],3,0)</f>
        <v>G. Cairo</v>
      </c>
      <c r="I2140" t="str">
        <f>VLOOKUP(Expenses[[#This Row],[Location]],Locations[[Location]:[BU]],2,0)</f>
        <v>Cairo</v>
      </c>
    </row>
    <row r="2141" spans="1:9" x14ac:dyDescent="0.25">
      <c r="A2141" s="10">
        <v>42644</v>
      </c>
      <c r="B2141" t="s">
        <v>1086</v>
      </c>
      <c r="C2141" t="s">
        <v>1075</v>
      </c>
      <c r="D2141" t="s">
        <v>1020</v>
      </c>
      <c r="E2141" s="17">
        <v>5501</v>
      </c>
      <c r="F2141" t="str">
        <f>VLOOKUP(Expenses[[#This Row],[Location]],Locations[[Location]:[BU]],5,0)</f>
        <v>Distribution</v>
      </c>
      <c r="G2141" t="str">
        <f>VLOOKUP(Expenses[[#This Row],[Department]],Departments[[Department]:[Code]],2,0)</f>
        <v>RTL</v>
      </c>
      <c r="H2141" t="str">
        <f>VLOOKUP(Expenses[[#This Row],[Location]],Locations[[Location]:[BU]],3,0)</f>
        <v>U. Egypt</v>
      </c>
      <c r="I2141" t="str">
        <f>VLOOKUP(Expenses[[#This Row],[Location]],Locations[[Location]:[BU]],2,0)</f>
        <v>Assuit</v>
      </c>
    </row>
    <row r="2142" spans="1:9" x14ac:dyDescent="0.25">
      <c r="A2142" s="10">
        <v>42644</v>
      </c>
      <c r="B2142" t="s">
        <v>1086</v>
      </c>
      <c r="C2142" t="s">
        <v>1080</v>
      </c>
      <c r="D2142" t="s">
        <v>1020</v>
      </c>
      <c r="E2142" s="17">
        <v>7723</v>
      </c>
      <c r="F2142" t="str">
        <f>VLOOKUP(Expenses[[#This Row],[Location]],Locations[[Location]:[BU]],5,0)</f>
        <v>Distribution</v>
      </c>
      <c r="G2142" t="str">
        <f>VLOOKUP(Expenses[[#This Row],[Department]],Departments[[Department]:[Code]],2,0)</f>
        <v>RTL</v>
      </c>
      <c r="H2142" t="str">
        <f>VLOOKUP(Expenses[[#This Row],[Location]],Locations[[Location]:[BU]],3,0)</f>
        <v>G. Cairo</v>
      </c>
      <c r="I2142" t="str">
        <f>VLOOKUP(Expenses[[#This Row],[Location]],Locations[[Location]:[BU]],2,0)</f>
        <v>Giza</v>
      </c>
    </row>
    <row r="2143" spans="1:9" x14ac:dyDescent="0.25">
      <c r="A2143" s="10">
        <v>42644</v>
      </c>
      <c r="B2143" t="s">
        <v>1086</v>
      </c>
      <c r="C2143" t="s">
        <v>1070</v>
      </c>
      <c r="D2143" t="s">
        <v>1020</v>
      </c>
      <c r="E2143" s="17">
        <v>10335</v>
      </c>
      <c r="F2143" t="str">
        <f>VLOOKUP(Expenses[[#This Row],[Location]],Locations[[Location]:[BU]],5,0)</f>
        <v>Retail 03</v>
      </c>
      <c r="G2143" t="str">
        <f>VLOOKUP(Expenses[[#This Row],[Department]],Departments[[Department]:[Code]],2,0)</f>
        <v>RTL</v>
      </c>
      <c r="H2143" t="str">
        <f>VLOOKUP(Expenses[[#This Row],[Location]],Locations[[Location]:[BU]],3,0)</f>
        <v>Alex</v>
      </c>
      <c r="I2143" t="str">
        <f>VLOOKUP(Expenses[[#This Row],[Location]],Locations[[Location]:[BU]],2,0)</f>
        <v>Marasa Matrouh</v>
      </c>
    </row>
    <row r="2144" spans="1:9" x14ac:dyDescent="0.25">
      <c r="A2144" s="10">
        <v>42644</v>
      </c>
      <c r="B2144" t="s">
        <v>1086</v>
      </c>
      <c r="C2144" t="s">
        <v>1047</v>
      </c>
      <c r="D2144" t="s">
        <v>1020</v>
      </c>
      <c r="E2144" s="17">
        <v>11092</v>
      </c>
      <c r="F2144" t="str">
        <f>VLOOKUP(Expenses[[#This Row],[Location]],Locations[[Location]:[BU]],5,0)</f>
        <v>Retail 03</v>
      </c>
      <c r="G2144" t="str">
        <f>VLOOKUP(Expenses[[#This Row],[Department]],Departments[[Department]:[Code]],2,0)</f>
        <v>RTL</v>
      </c>
      <c r="H2144" t="str">
        <f>VLOOKUP(Expenses[[#This Row],[Location]],Locations[[Location]:[BU]],3,0)</f>
        <v>G. Cairo</v>
      </c>
      <c r="I2144" t="str">
        <f>VLOOKUP(Expenses[[#This Row],[Location]],Locations[[Location]:[BU]],2,0)</f>
        <v>Giza</v>
      </c>
    </row>
    <row r="2145" spans="1:9" x14ac:dyDescent="0.25">
      <c r="A2145" s="10">
        <v>42644</v>
      </c>
      <c r="B2145" t="s">
        <v>1086</v>
      </c>
      <c r="C2145" t="s">
        <v>1058</v>
      </c>
      <c r="D2145" t="s">
        <v>1020</v>
      </c>
      <c r="E2145" s="17">
        <v>10985</v>
      </c>
      <c r="F2145" t="str">
        <f>VLOOKUP(Expenses[[#This Row],[Location]],Locations[[Location]:[BU]],5,0)</f>
        <v>Retail 03</v>
      </c>
      <c r="G2145" t="str">
        <f>VLOOKUP(Expenses[[#This Row],[Department]],Departments[[Department]:[Code]],2,0)</f>
        <v>RTL</v>
      </c>
      <c r="H2145" t="str">
        <f>VLOOKUP(Expenses[[#This Row],[Location]],Locations[[Location]:[BU]],3,0)</f>
        <v>G. Cairo</v>
      </c>
      <c r="I2145" t="str">
        <f>VLOOKUP(Expenses[[#This Row],[Location]],Locations[[Location]:[BU]],2,0)</f>
        <v>Cairo</v>
      </c>
    </row>
    <row r="2146" spans="1:9" x14ac:dyDescent="0.25">
      <c r="A2146" s="10">
        <v>42644</v>
      </c>
      <c r="B2146" t="s">
        <v>1086</v>
      </c>
      <c r="C2146" t="s">
        <v>1072</v>
      </c>
      <c r="D2146" t="s">
        <v>1020</v>
      </c>
      <c r="E2146" s="17">
        <v>6302</v>
      </c>
      <c r="F2146" t="str">
        <f>VLOOKUP(Expenses[[#This Row],[Location]],Locations[[Location]:[BU]],5,0)</f>
        <v>Retail 03</v>
      </c>
      <c r="G2146" t="str">
        <f>VLOOKUP(Expenses[[#This Row],[Department]],Departments[[Department]:[Code]],2,0)</f>
        <v>RTL</v>
      </c>
      <c r="H2146" t="str">
        <f>VLOOKUP(Expenses[[#This Row],[Location]],Locations[[Location]:[BU]],3,0)</f>
        <v>Alex</v>
      </c>
      <c r="I2146" t="str">
        <f>VLOOKUP(Expenses[[#This Row],[Location]],Locations[[Location]:[BU]],2,0)</f>
        <v>Alex</v>
      </c>
    </row>
    <row r="2147" spans="1:9" x14ac:dyDescent="0.25">
      <c r="A2147" s="10">
        <v>42644</v>
      </c>
      <c r="B2147" t="s">
        <v>1086</v>
      </c>
      <c r="C2147" t="s">
        <v>1071</v>
      </c>
      <c r="D2147" t="s">
        <v>1020</v>
      </c>
      <c r="E2147" s="17">
        <v>9374</v>
      </c>
      <c r="F2147" t="str">
        <f>VLOOKUP(Expenses[[#This Row],[Location]],Locations[[Location]:[BU]],5,0)</f>
        <v>Retail 03</v>
      </c>
      <c r="G2147" t="str">
        <f>VLOOKUP(Expenses[[#This Row],[Department]],Departments[[Department]:[Code]],2,0)</f>
        <v>RTL</v>
      </c>
      <c r="H2147" t="str">
        <f>VLOOKUP(Expenses[[#This Row],[Location]],Locations[[Location]:[BU]],3,0)</f>
        <v>G. Cairo</v>
      </c>
      <c r="I2147" t="str">
        <f>VLOOKUP(Expenses[[#This Row],[Location]],Locations[[Location]:[BU]],2,0)</f>
        <v>Giza</v>
      </c>
    </row>
    <row r="2148" spans="1:9" x14ac:dyDescent="0.25">
      <c r="A2148" s="10">
        <v>42644</v>
      </c>
      <c r="B2148" t="s">
        <v>1086</v>
      </c>
      <c r="C2148" t="s">
        <v>1065</v>
      </c>
      <c r="D2148" t="s">
        <v>1020</v>
      </c>
      <c r="E2148" s="17">
        <v>10006</v>
      </c>
      <c r="F2148" t="str">
        <f>VLOOKUP(Expenses[[#This Row],[Location]],Locations[[Location]:[BU]],5,0)</f>
        <v>Distribution</v>
      </c>
      <c r="G2148" t="str">
        <f>VLOOKUP(Expenses[[#This Row],[Department]],Departments[[Department]:[Code]],2,0)</f>
        <v>RTL</v>
      </c>
      <c r="H2148" t="str">
        <f>VLOOKUP(Expenses[[#This Row],[Location]],Locations[[Location]:[BU]],3,0)</f>
        <v>Delta</v>
      </c>
      <c r="I2148" t="str">
        <f>VLOOKUP(Expenses[[#This Row],[Location]],Locations[[Location]:[BU]],2,0)</f>
        <v>Gharbia</v>
      </c>
    </row>
    <row r="2149" spans="1:9" x14ac:dyDescent="0.25">
      <c r="A2149" s="10">
        <v>42644</v>
      </c>
      <c r="B2149" t="s">
        <v>1089</v>
      </c>
      <c r="C2149" t="s">
        <v>1014</v>
      </c>
      <c r="D2149" t="s">
        <v>1013</v>
      </c>
      <c r="E2149" s="17">
        <v>1250</v>
      </c>
      <c r="F2149" t="str">
        <f>VLOOKUP(Expenses[[#This Row],[Location]],Locations[[Location]:[BU]],5,0)</f>
        <v>HQ</v>
      </c>
      <c r="G2149" t="str">
        <f>VLOOKUP(Expenses[[#This Row],[Department]],Departments[[Department]:[Code]],2,0)</f>
        <v>FIN</v>
      </c>
      <c r="H2149" t="str">
        <f>VLOOKUP(Expenses[[#This Row],[Location]],Locations[[Location]:[BU]],3,0)</f>
        <v>G. Cairo</v>
      </c>
      <c r="I2149" t="str">
        <f>VLOOKUP(Expenses[[#This Row],[Location]],Locations[[Location]:[BU]],2,0)</f>
        <v>Cairo</v>
      </c>
    </row>
    <row r="2150" spans="1:9" x14ac:dyDescent="0.25">
      <c r="A2150" s="10">
        <v>42644</v>
      </c>
      <c r="B2150" t="s">
        <v>1089</v>
      </c>
      <c r="C2150" t="s">
        <v>1083</v>
      </c>
      <c r="D2150" t="s">
        <v>1025</v>
      </c>
      <c r="E2150" s="17">
        <v>1250</v>
      </c>
      <c r="F2150" t="str">
        <f>VLOOKUP(Expenses[[#This Row],[Location]],Locations[[Location]:[BU]],5,0)</f>
        <v>Distribution</v>
      </c>
      <c r="G2150" t="str">
        <f>VLOOKUP(Expenses[[#This Row],[Department]],Departments[[Department]:[Code]],2,0)</f>
        <v>SLS</v>
      </c>
      <c r="H2150" t="str">
        <f>VLOOKUP(Expenses[[#This Row],[Location]],Locations[[Location]:[BU]],3,0)</f>
        <v>G. Cairo</v>
      </c>
      <c r="I2150" t="str">
        <f>VLOOKUP(Expenses[[#This Row],[Location]],Locations[[Location]:[BU]],2,0)</f>
        <v>Cairo</v>
      </c>
    </row>
    <row r="2151" spans="1:9" x14ac:dyDescent="0.25">
      <c r="A2151" s="10">
        <v>42644</v>
      </c>
      <c r="B2151" t="s">
        <v>1089</v>
      </c>
      <c r="C2151" t="s">
        <v>1077</v>
      </c>
      <c r="D2151" t="s">
        <v>1025</v>
      </c>
      <c r="E2151" s="17">
        <v>1250</v>
      </c>
      <c r="F2151" t="str">
        <f>VLOOKUP(Expenses[[#This Row],[Location]],Locations[[Location]:[BU]],5,0)</f>
        <v>Distribution</v>
      </c>
      <c r="G2151" t="str">
        <f>VLOOKUP(Expenses[[#This Row],[Department]],Departments[[Department]:[Code]],2,0)</f>
        <v>SLS</v>
      </c>
      <c r="H2151" t="str">
        <f>VLOOKUP(Expenses[[#This Row],[Location]],Locations[[Location]:[BU]],3,0)</f>
        <v>G. Cairo</v>
      </c>
      <c r="I2151" t="str">
        <f>VLOOKUP(Expenses[[#This Row],[Location]],Locations[[Location]:[BU]],2,0)</f>
        <v>Giza</v>
      </c>
    </row>
    <row r="2152" spans="1:9" x14ac:dyDescent="0.25">
      <c r="A2152" s="10">
        <v>42644</v>
      </c>
      <c r="B2152" t="s">
        <v>1089</v>
      </c>
      <c r="C2152" t="s">
        <v>1069</v>
      </c>
      <c r="D2152" t="s">
        <v>1025</v>
      </c>
      <c r="E2152" s="17">
        <v>1250</v>
      </c>
      <c r="F2152" t="str">
        <f>VLOOKUP(Expenses[[#This Row],[Location]],Locations[[Location]:[BU]],5,0)</f>
        <v>Distribution</v>
      </c>
      <c r="G2152" t="str">
        <f>VLOOKUP(Expenses[[#This Row],[Department]],Departments[[Department]:[Code]],2,0)</f>
        <v>SLS</v>
      </c>
      <c r="H2152" t="str">
        <f>VLOOKUP(Expenses[[#This Row],[Location]],Locations[[Location]:[BU]],3,0)</f>
        <v>U. Egypt</v>
      </c>
      <c r="I2152" t="str">
        <f>VLOOKUP(Expenses[[#This Row],[Location]],Locations[[Location]:[BU]],2,0)</f>
        <v>Luxor</v>
      </c>
    </row>
    <row r="2153" spans="1:9" x14ac:dyDescent="0.25">
      <c r="A2153" s="10">
        <v>42644</v>
      </c>
      <c r="B2153" t="s">
        <v>1089</v>
      </c>
      <c r="C2153" t="s">
        <v>1054</v>
      </c>
      <c r="D2153" t="s">
        <v>1025</v>
      </c>
      <c r="E2153" s="17">
        <v>1250</v>
      </c>
      <c r="F2153" t="str">
        <f>VLOOKUP(Expenses[[#This Row],[Location]],Locations[[Location]:[BU]],5,0)</f>
        <v>Distribution</v>
      </c>
      <c r="G2153" t="str">
        <f>VLOOKUP(Expenses[[#This Row],[Department]],Departments[[Department]:[Code]],2,0)</f>
        <v>SLS</v>
      </c>
      <c r="H2153" t="str">
        <f>VLOOKUP(Expenses[[#This Row],[Location]],Locations[[Location]:[BU]],3,0)</f>
        <v>Delta</v>
      </c>
      <c r="I2153" t="str">
        <f>VLOOKUP(Expenses[[#This Row],[Location]],Locations[[Location]:[BU]],2,0)</f>
        <v>Dakahlia</v>
      </c>
    </row>
    <row r="2154" spans="1:9" x14ac:dyDescent="0.25">
      <c r="A2154" s="10">
        <v>42644</v>
      </c>
      <c r="B2154" t="s">
        <v>1089</v>
      </c>
      <c r="C2154" t="s">
        <v>1062</v>
      </c>
      <c r="D2154" t="s">
        <v>1025</v>
      </c>
      <c r="E2154" s="17">
        <v>1250</v>
      </c>
      <c r="F2154" t="str">
        <f>VLOOKUP(Expenses[[#This Row],[Location]],Locations[[Location]:[BU]],5,0)</f>
        <v>Distribution</v>
      </c>
      <c r="G2154" t="str">
        <f>VLOOKUP(Expenses[[#This Row],[Department]],Departments[[Department]:[Code]],2,0)</f>
        <v>SLS</v>
      </c>
      <c r="H2154" t="str">
        <f>VLOOKUP(Expenses[[#This Row],[Location]],Locations[[Location]:[BU]],3,0)</f>
        <v>U. Egypt</v>
      </c>
      <c r="I2154" t="str">
        <f>VLOOKUP(Expenses[[#This Row],[Location]],Locations[[Location]:[BU]],2,0)</f>
        <v>Menia</v>
      </c>
    </row>
    <row r="2155" spans="1:9" x14ac:dyDescent="0.25">
      <c r="A2155" s="10">
        <v>42644</v>
      </c>
      <c r="B2155" t="s">
        <v>1089</v>
      </c>
      <c r="C2155" t="s">
        <v>1059</v>
      </c>
      <c r="D2155" t="s">
        <v>1025</v>
      </c>
      <c r="E2155" s="17">
        <v>1250</v>
      </c>
      <c r="F2155" t="str">
        <f>VLOOKUP(Expenses[[#This Row],[Location]],Locations[[Location]:[BU]],5,0)</f>
        <v>Distribution</v>
      </c>
      <c r="G2155" t="str">
        <f>VLOOKUP(Expenses[[#This Row],[Department]],Departments[[Department]:[Code]],2,0)</f>
        <v>SLS</v>
      </c>
      <c r="H2155" t="str">
        <f>VLOOKUP(Expenses[[#This Row],[Location]],Locations[[Location]:[BU]],3,0)</f>
        <v>G. Cairo</v>
      </c>
      <c r="I2155" t="str">
        <f>VLOOKUP(Expenses[[#This Row],[Location]],Locations[[Location]:[BU]],2,0)</f>
        <v>Cairo</v>
      </c>
    </row>
    <row r="2156" spans="1:9" x14ac:dyDescent="0.25">
      <c r="A2156" s="10">
        <v>42644</v>
      </c>
      <c r="B2156" t="s">
        <v>1089</v>
      </c>
      <c r="C2156" t="s">
        <v>1073</v>
      </c>
      <c r="D2156" t="s">
        <v>1025</v>
      </c>
      <c r="E2156" s="17">
        <v>1250</v>
      </c>
      <c r="F2156" t="str">
        <f>VLOOKUP(Expenses[[#This Row],[Location]],Locations[[Location]:[BU]],5,0)</f>
        <v>Distribution</v>
      </c>
      <c r="G2156" t="str">
        <f>VLOOKUP(Expenses[[#This Row],[Department]],Departments[[Department]:[Code]],2,0)</f>
        <v>SLS</v>
      </c>
      <c r="H2156" t="str">
        <f>VLOOKUP(Expenses[[#This Row],[Location]],Locations[[Location]:[BU]],3,0)</f>
        <v>Delta</v>
      </c>
      <c r="I2156" t="str">
        <f>VLOOKUP(Expenses[[#This Row],[Location]],Locations[[Location]:[BU]],2,0)</f>
        <v>Sharkia</v>
      </c>
    </row>
    <row r="2157" spans="1:9" x14ac:dyDescent="0.25">
      <c r="A2157" s="10">
        <v>42644</v>
      </c>
      <c r="B2157" t="s">
        <v>1089</v>
      </c>
      <c r="C2157" t="s">
        <v>1081</v>
      </c>
      <c r="D2157" t="s">
        <v>1020</v>
      </c>
      <c r="E2157" s="17">
        <v>1250</v>
      </c>
      <c r="F2157" t="str">
        <f>VLOOKUP(Expenses[[#This Row],[Location]],Locations[[Location]:[BU]],5,0)</f>
        <v>Retail 01</v>
      </c>
      <c r="G2157" t="str">
        <f>VLOOKUP(Expenses[[#This Row],[Department]],Departments[[Department]:[Code]],2,0)</f>
        <v>RTL</v>
      </c>
      <c r="H2157" t="str">
        <f>VLOOKUP(Expenses[[#This Row],[Location]],Locations[[Location]:[BU]],3,0)</f>
        <v>G. Cairo</v>
      </c>
      <c r="I2157" t="str">
        <f>VLOOKUP(Expenses[[#This Row],[Location]],Locations[[Location]:[BU]],2,0)</f>
        <v>Giza</v>
      </c>
    </row>
    <row r="2158" spans="1:9" x14ac:dyDescent="0.25">
      <c r="A2158" s="10">
        <v>42644</v>
      </c>
      <c r="B2158" t="s">
        <v>1089</v>
      </c>
      <c r="C2158" t="s">
        <v>1079</v>
      </c>
      <c r="D2158" t="s">
        <v>1020</v>
      </c>
      <c r="E2158" s="17">
        <v>1250</v>
      </c>
      <c r="F2158" t="str">
        <f>VLOOKUP(Expenses[[#This Row],[Location]],Locations[[Location]:[BU]],5,0)</f>
        <v>Retail 01</v>
      </c>
      <c r="G2158" t="str">
        <f>VLOOKUP(Expenses[[#This Row],[Department]],Departments[[Department]:[Code]],2,0)</f>
        <v>RTL</v>
      </c>
      <c r="H2158" t="str">
        <f>VLOOKUP(Expenses[[#This Row],[Location]],Locations[[Location]:[BU]],3,0)</f>
        <v>G. Cairo</v>
      </c>
      <c r="I2158" t="str">
        <f>VLOOKUP(Expenses[[#This Row],[Location]],Locations[[Location]:[BU]],2,0)</f>
        <v>Giza</v>
      </c>
    </row>
    <row r="2159" spans="1:9" x14ac:dyDescent="0.25">
      <c r="A2159" s="10">
        <v>42644</v>
      </c>
      <c r="B2159" t="s">
        <v>1089</v>
      </c>
      <c r="C2159" t="s">
        <v>1050</v>
      </c>
      <c r="D2159" t="s">
        <v>1020</v>
      </c>
      <c r="E2159" s="17">
        <v>1250</v>
      </c>
      <c r="F2159" t="str">
        <f>VLOOKUP(Expenses[[#This Row],[Location]],Locations[[Location]:[BU]],5,0)</f>
        <v>Retail 01</v>
      </c>
      <c r="G2159" t="str">
        <f>VLOOKUP(Expenses[[#This Row],[Department]],Departments[[Department]:[Code]],2,0)</f>
        <v>RTL</v>
      </c>
      <c r="H2159" t="str">
        <f>VLOOKUP(Expenses[[#This Row],[Location]],Locations[[Location]:[BU]],3,0)</f>
        <v>Alex</v>
      </c>
      <c r="I2159" t="str">
        <f>VLOOKUP(Expenses[[#This Row],[Location]],Locations[[Location]:[BU]],2,0)</f>
        <v>Alex</v>
      </c>
    </row>
    <row r="2160" spans="1:9" x14ac:dyDescent="0.25">
      <c r="A2160" s="10">
        <v>42644</v>
      </c>
      <c r="B2160" t="s">
        <v>1089</v>
      </c>
      <c r="C2160" t="s">
        <v>1053</v>
      </c>
      <c r="D2160" t="s">
        <v>1020</v>
      </c>
      <c r="E2160" s="17">
        <v>1250</v>
      </c>
      <c r="F2160" t="str">
        <f>VLOOKUP(Expenses[[#This Row],[Location]],Locations[[Location]:[BU]],5,0)</f>
        <v>Retail 01</v>
      </c>
      <c r="G2160" t="str">
        <f>VLOOKUP(Expenses[[#This Row],[Department]],Departments[[Department]:[Code]],2,0)</f>
        <v>RTL</v>
      </c>
      <c r="H2160" t="str">
        <f>VLOOKUP(Expenses[[#This Row],[Location]],Locations[[Location]:[BU]],3,0)</f>
        <v>G. Cairo</v>
      </c>
      <c r="I2160" t="str">
        <f>VLOOKUP(Expenses[[#This Row],[Location]],Locations[[Location]:[BU]],2,0)</f>
        <v>Giza</v>
      </c>
    </row>
    <row r="2161" spans="1:9" x14ac:dyDescent="0.25">
      <c r="A2161" s="10">
        <v>42644</v>
      </c>
      <c r="B2161" t="s">
        <v>1089</v>
      </c>
      <c r="C2161" t="s">
        <v>1046</v>
      </c>
      <c r="D2161" t="s">
        <v>1020</v>
      </c>
      <c r="E2161" s="17">
        <v>1250</v>
      </c>
      <c r="F2161" t="str">
        <f>VLOOKUP(Expenses[[#This Row],[Location]],Locations[[Location]:[BU]],5,0)</f>
        <v>Distribution</v>
      </c>
      <c r="G2161" t="str">
        <f>VLOOKUP(Expenses[[#This Row],[Department]],Departments[[Department]:[Code]],2,0)</f>
        <v>RTL</v>
      </c>
      <c r="H2161" t="str">
        <f>VLOOKUP(Expenses[[#This Row],[Location]],Locations[[Location]:[BU]],3,0)</f>
        <v>G. Cairo</v>
      </c>
      <c r="I2161" t="str">
        <f>VLOOKUP(Expenses[[#This Row],[Location]],Locations[[Location]:[BU]],2,0)</f>
        <v>Giza</v>
      </c>
    </row>
    <row r="2162" spans="1:9" x14ac:dyDescent="0.25">
      <c r="A2162" s="10">
        <v>42644</v>
      </c>
      <c r="B2162" t="s">
        <v>1089</v>
      </c>
      <c r="C2162" t="s">
        <v>1049</v>
      </c>
      <c r="D2162" t="s">
        <v>1020</v>
      </c>
      <c r="E2162" s="17">
        <v>1250</v>
      </c>
      <c r="F2162" t="str">
        <f>VLOOKUP(Expenses[[#This Row],[Location]],Locations[[Location]:[BU]],5,0)</f>
        <v>Retail 01</v>
      </c>
      <c r="G2162" t="str">
        <f>VLOOKUP(Expenses[[#This Row],[Department]],Departments[[Department]:[Code]],2,0)</f>
        <v>RTL</v>
      </c>
      <c r="H2162" t="str">
        <f>VLOOKUP(Expenses[[#This Row],[Location]],Locations[[Location]:[BU]],3,0)</f>
        <v>G. Cairo</v>
      </c>
      <c r="I2162" t="str">
        <f>VLOOKUP(Expenses[[#This Row],[Location]],Locations[[Location]:[BU]],2,0)</f>
        <v>Cairo</v>
      </c>
    </row>
    <row r="2163" spans="1:9" x14ac:dyDescent="0.25">
      <c r="A2163" s="10">
        <v>42644</v>
      </c>
      <c r="B2163" t="s">
        <v>1089</v>
      </c>
      <c r="C2163" t="s">
        <v>1044</v>
      </c>
      <c r="D2163" t="s">
        <v>1020</v>
      </c>
      <c r="E2163" s="17">
        <v>1250</v>
      </c>
      <c r="F2163" t="str">
        <f>VLOOKUP(Expenses[[#This Row],[Location]],Locations[[Location]:[BU]],5,0)</f>
        <v>Retail 01</v>
      </c>
      <c r="G2163" t="str">
        <f>VLOOKUP(Expenses[[#This Row],[Department]],Departments[[Department]:[Code]],2,0)</f>
        <v>RTL</v>
      </c>
      <c r="H2163" t="str">
        <f>VLOOKUP(Expenses[[#This Row],[Location]],Locations[[Location]:[BU]],3,0)</f>
        <v>G. Cairo</v>
      </c>
      <c r="I2163" t="str">
        <f>VLOOKUP(Expenses[[#This Row],[Location]],Locations[[Location]:[BU]],2,0)</f>
        <v>Cairo</v>
      </c>
    </row>
    <row r="2164" spans="1:9" x14ac:dyDescent="0.25">
      <c r="A2164" s="10">
        <v>42644</v>
      </c>
      <c r="B2164" t="s">
        <v>1089</v>
      </c>
      <c r="C2164" t="s">
        <v>1064</v>
      </c>
      <c r="D2164" t="s">
        <v>1020</v>
      </c>
      <c r="E2164" s="17">
        <v>1250</v>
      </c>
      <c r="F2164" t="str">
        <f>VLOOKUP(Expenses[[#This Row],[Location]],Locations[[Location]:[BU]],5,0)</f>
        <v>Retail 01</v>
      </c>
      <c r="G2164" t="str">
        <f>VLOOKUP(Expenses[[#This Row],[Department]],Departments[[Department]:[Code]],2,0)</f>
        <v>RTL</v>
      </c>
      <c r="H2164" t="str">
        <f>VLOOKUP(Expenses[[#This Row],[Location]],Locations[[Location]:[BU]],3,0)</f>
        <v>G. Cairo</v>
      </c>
      <c r="I2164" t="str">
        <f>VLOOKUP(Expenses[[#This Row],[Location]],Locations[[Location]:[BU]],2,0)</f>
        <v>Giza</v>
      </c>
    </row>
    <row r="2165" spans="1:9" x14ac:dyDescent="0.25">
      <c r="A2165" s="10">
        <v>42644</v>
      </c>
      <c r="B2165" t="s">
        <v>1089</v>
      </c>
      <c r="C2165" t="s">
        <v>1082</v>
      </c>
      <c r="D2165" t="s">
        <v>1020</v>
      </c>
      <c r="E2165" s="17">
        <v>1250</v>
      </c>
      <c r="F2165" t="str">
        <f>VLOOKUP(Expenses[[#This Row],[Location]],Locations[[Location]:[BU]],5,0)</f>
        <v>Retail 02</v>
      </c>
      <c r="G2165" t="str">
        <f>VLOOKUP(Expenses[[#This Row],[Department]],Departments[[Department]:[Code]],2,0)</f>
        <v>RTL</v>
      </c>
      <c r="H2165" t="str">
        <f>VLOOKUP(Expenses[[#This Row],[Location]],Locations[[Location]:[BU]],3,0)</f>
        <v>G. Cairo</v>
      </c>
      <c r="I2165" t="str">
        <f>VLOOKUP(Expenses[[#This Row],[Location]],Locations[[Location]:[BU]],2,0)</f>
        <v>Cairo</v>
      </c>
    </row>
    <row r="2166" spans="1:9" x14ac:dyDescent="0.25">
      <c r="A2166" s="10">
        <v>42644</v>
      </c>
      <c r="B2166" t="s">
        <v>1089</v>
      </c>
      <c r="C2166" t="s">
        <v>1078</v>
      </c>
      <c r="D2166" t="s">
        <v>1020</v>
      </c>
      <c r="E2166" s="17">
        <v>1250</v>
      </c>
      <c r="F2166" t="str">
        <f>VLOOKUP(Expenses[[#This Row],[Location]],Locations[[Location]:[BU]],5,0)</f>
        <v>Retail 02</v>
      </c>
      <c r="G2166" t="str">
        <f>VLOOKUP(Expenses[[#This Row],[Department]],Departments[[Department]:[Code]],2,0)</f>
        <v>RTL</v>
      </c>
      <c r="H2166" t="str">
        <f>VLOOKUP(Expenses[[#This Row],[Location]],Locations[[Location]:[BU]],3,0)</f>
        <v>G. Cairo</v>
      </c>
      <c r="I2166" t="str">
        <f>VLOOKUP(Expenses[[#This Row],[Location]],Locations[[Location]:[BU]],2,0)</f>
        <v>Cairo</v>
      </c>
    </row>
    <row r="2167" spans="1:9" x14ac:dyDescent="0.25">
      <c r="A2167" s="10">
        <v>42644</v>
      </c>
      <c r="B2167" t="s">
        <v>1089</v>
      </c>
      <c r="C2167" t="s">
        <v>1068</v>
      </c>
      <c r="D2167" t="s">
        <v>1020</v>
      </c>
      <c r="E2167" s="17">
        <v>1250</v>
      </c>
      <c r="F2167" t="str">
        <f>VLOOKUP(Expenses[[#This Row],[Location]],Locations[[Location]:[BU]],5,0)</f>
        <v>Retail 02</v>
      </c>
      <c r="G2167" t="str">
        <f>VLOOKUP(Expenses[[#This Row],[Department]],Departments[[Department]:[Code]],2,0)</f>
        <v>RTL</v>
      </c>
      <c r="H2167" t="str">
        <f>VLOOKUP(Expenses[[#This Row],[Location]],Locations[[Location]:[BU]],3,0)</f>
        <v>Delta</v>
      </c>
      <c r="I2167" t="str">
        <f>VLOOKUP(Expenses[[#This Row],[Location]],Locations[[Location]:[BU]],2,0)</f>
        <v>Gharbia</v>
      </c>
    </row>
    <row r="2168" spans="1:9" x14ac:dyDescent="0.25">
      <c r="A2168" s="10">
        <v>42644</v>
      </c>
      <c r="B2168" t="s">
        <v>1089</v>
      </c>
      <c r="C2168" t="s">
        <v>1060</v>
      </c>
      <c r="D2168" t="s">
        <v>1020</v>
      </c>
      <c r="E2168" s="17">
        <v>1250</v>
      </c>
      <c r="F2168" t="str">
        <f>VLOOKUP(Expenses[[#This Row],[Location]],Locations[[Location]:[BU]],5,0)</f>
        <v>Retail 02</v>
      </c>
      <c r="G2168" t="str">
        <f>VLOOKUP(Expenses[[#This Row],[Department]],Departments[[Department]:[Code]],2,0)</f>
        <v>RTL</v>
      </c>
      <c r="H2168" t="str">
        <f>VLOOKUP(Expenses[[#This Row],[Location]],Locations[[Location]:[BU]],3,0)</f>
        <v>Alex</v>
      </c>
      <c r="I2168" t="str">
        <f>VLOOKUP(Expenses[[#This Row],[Location]],Locations[[Location]:[BU]],2,0)</f>
        <v>Alex</v>
      </c>
    </row>
    <row r="2169" spans="1:9" x14ac:dyDescent="0.25">
      <c r="A2169" s="10">
        <v>42644</v>
      </c>
      <c r="B2169" t="s">
        <v>1089</v>
      </c>
      <c r="C2169" t="s">
        <v>1076</v>
      </c>
      <c r="D2169" t="s">
        <v>1020</v>
      </c>
      <c r="E2169" s="17">
        <v>1250</v>
      </c>
      <c r="F2169" t="str">
        <f>VLOOKUP(Expenses[[#This Row],[Location]],Locations[[Location]:[BU]],5,0)</f>
        <v>Retail 02</v>
      </c>
      <c r="G2169" t="str">
        <f>VLOOKUP(Expenses[[#This Row],[Department]],Departments[[Department]:[Code]],2,0)</f>
        <v>RTL</v>
      </c>
      <c r="H2169" t="str">
        <f>VLOOKUP(Expenses[[#This Row],[Location]],Locations[[Location]:[BU]],3,0)</f>
        <v>G. Cairo</v>
      </c>
      <c r="I2169" t="str">
        <f>VLOOKUP(Expenses[[#This Row],[Location]],Locations[[Location]:[BU]],2,0)</f>
        <v>Cairo</v>
      </c>
    </row>
    <row r="2170" spans="1:9" x14ac:dyDescent="0.25">
      <c r="A2170" s="10">
        <v>42644</v>
      </c>
      <c r="B2170" t="s">
        <v>1089</v>
      </c>
      <c r="C2170" t="s">
        <v>1067</v>
      </c>
      <c r="D2170" t="s">
        <v>1020</v>
      </c>
      <c r="E2170" s="17">
        <v>1250</v>
      </c>
      <c r="F2170" t="str">
        <f>VLOOKUP(Expenses[[#This Row],[Location]],Locations[[Location]:[BU]],5,0)</f>
        <v>Retail 02</v>
      </c>
      <c r="G2170" t="str">
        <f>VLOOKUP(Expenses[[#This Row],[Department]],Departments[[Department]:[Code]],2,0)</f>
        <v>RTL</v>
      </c>
      <c r="H2170" t="str">
        <f>VLOOKUP(Expenses[[#This Row],[Location]],Locations[[Location]:[BU]],3,0)</f>
        <v>Alex</v>
      </c>
      <c r="I2170" t="str">
        <f>VLOOKUP(Expenses[[#This Row],[Location]],Locations[[Location]:[BU]],2,0)</f>
        <v>Alex</v>
      </c>
    </row>
    <row r="2171" spans="1:9" x14ac:dyDescent="0.25">
      <c r="A2171" s="10">
        <v>42644</v>
      </c>
      <c r="B2171" t="s">
        <v>1089</v>
      </c>
      <c r="C2171" t="s">
        <v>1052</v>
      </c>
      <c r="D2171" t="s">
        <v>1020</v>
      </c>
      <c r="E2171" s="17">
        <v>1250</v>
      </c>
      <c r="F2171" t="str">
        <f>VLOOKUP(Expenses[[#This Row],[Location]],Locations[[Location]:[BU]],5,0)</f>
        <v>Distribution</v>
      </c>
      <c r="G2171" t="str">
        <f>VLOOKUP(Expenses[[#This Row],[Department]],Departments[[Department]:[Code]],2,0)</f>
        <v>RTL</v>
      </c>
      <c r="H2171" t="str">
        <f>VLOOKUP(Expenses[[#This Row],[Location]],Locations[[Location]:[BU]],3,0)</f>
        <v>Alex</v>
      </c>
      <c r="I2171" t="str">
        <f>VLOOKUP(Expenses[[#This Row],[Location]],Locations[[Location]:[BU]],2,0)</f>
        <v>Alex</v>
      </c>
    </row>
    <row r="2172" spans="1:9" x14ac:dyDescent="0.25">
      <c r="A2172" s="10">
        <v>42644</v>
      </c>
      <c r="B2172" t="s">
        <v>1089</v>
      </c>
      <c r="C2172" t="s">
        <v>1084</v>
      </c>
      <c r="D2172" t="s">
        <v>1020</v>
      </c>
      <c r="E2172" s="17">
        <v>1250</v>
      </c>
      <c r="F2172" t="str">
        <f>VLOOKUP(Expenses[[#This Row],[Location]],Locations[[Location]:[BU]],5,0)</f>
        <v>Retail 03</v>
      </c>
      <c r="G2172" t="str">
        <f>VLOOKUP(Expenses[[#This Row],[Department]],Departments[[Department]:[Code]],2,0)</f>
        <v>RTL</v>
      </c>
      <c r="H2172" t="str">
        <f>VLOOKUP(Expenses[[#This Row],[Location]],Locations[[Location]:[BU]],3,0)</f>
        <v>G. Cairo</v>
      </c>
      <c r="I2172" t="str">
        <f>VLOOKUP(Expenses[[#This Row],[Location]],Locations[[Location]:[BU]],2,0)</f>
        <v>Cairo</v>
      </c>
    </row>
    <row r="2173" spans="1:9" x14ac:dyDescent="0.25">
      <c r="A2173" s="10">
        <v>42644</v>
      </c>
      <c r="B2173" t="s">
        <v>1089</v>
      </c>
      <c r="C2173" t="s">
        <v>1075</v>
      </c>
      <c r="D2173" t="s">
        <v>1020</v>
      </c>
      <c r="E2173" s="17">
        <v>1250</v>
      </c>
      <c r="F2173" t="str">
        <f>VLOOKUP(Expenses[[#This Row],[Location]],Locations[[Location]:[BU]],5,0)</f>
        <v>Distribution</v>
      </c>
      <c r="G2173" t="str">
        <f>VLOOKUP(Expenses[[#This Row],[Department]],Departments[[Department]:[Code]],2,0)</f>
        <v>RTL</v>
      </c>
      <c r="H2173" t="str">
        <f>VLOOKUP(Expenses[[#This Row],[Location]],Locations[[Location]:[BU]],3,0)</f>
        <v>U. Egypt</v>
      </c>
      <c r="I2173" t="str">
        <f>VLOOKUP(Expenses[[#This Row],[Location]],Locations[[Location]:[BU]],2,0)</f>
        <v>Assuit</v>
      </c>
    </row>
    <row r="2174" spans="1:9" x14ac:dyDescent="0.25">
      <c r="A2174" s="10">
        <v>42644</v>
      </c>
      <c r="B2174" t="s">
        <v>1089</v>
      </c>
      <c r="C2174" t="s">
        <v>1080</v>
      </c>
      <c r="D2174" t="s">
        <v>1020</v>
      </c>
      <c r="E2174" s="17">
        <v>1250</v>
      </c>
      <c r="F2174" t="str">
        <f>VLOOKUP(Expenses[[#This Row],[Location]],Locations[[Location]:[BU]],5,0)</f>
        <v>Distribution</v>
      </c>
      <c r="G2174" t="str">
        <f>VLOOKUP(Expenses[[#This Row],[Department]],Departments[[Department]:[Code]],2,0)</f>
        <v>RTL</v>
      </c>
      <c r="H2174" t="str">
        <f>VLOOKUP(Expenses[[#This Row],[Location]],Locations[[Location]:[BU]],3,0)</f>
        <v>G. Cairo</v>
      </c>
      <c r="I2174" t="str">
        <f>VLOOKUP(Expenses[[#This Row],[Location]],Locations[[Location]:[BU]],2,0)</f>
        <v>Giza</v>
      </c>
    </row>
    <row r="2175" spans="1:9" x14ac:dyDescent="0.25">
      <c r="A2175" s="10">
        <v>42644</v>
      </c>
      <c r="B2175" t="s">
        <v>1089</v>
      </c>
      <c r="C2175" t="s">
        <v>1070</v>
      </c>
      <c r="D2175" t="s">
        <v>1020</v>
      </c>
      <c r="E2175" s="17">
        <v>1250</v>
      </c>
      <c r="F2175" t="str">
        <f>VLOOKUP(Expenses[[#This Row],[Location]],Locations[[Location]:[BU]],5,0)</f>
        <v>Retail 03</v>
      </c>
      <c r="G2175" t="str">
        <f>VLOOKUP(Expenses[[#This Row],[Department]],Departments[[Department]:[Code]],2,0)</f>
        <v>RTL</v>
      </c>
      <c r="H2175" t="str">
        <f>VLOOKUP(Expenses[[#This Row],[Location]],Locations[[Location]:[BU]],3,0)</f>
        <v>Alex</v>
      </c>
      <c r="I2175" t="str">
        <f>VLOOKUP(Expenses[[#This Row],[Location]],Locations[[Location]:[BU]],2,0)</f>
        <v>Marasa Matrouh</v>
      </c>
    </row>
    <row r="2176" spans="1:9" x14ac:dyDescent="0.25">
      <c r="A2176" s="10">
        <v>42644</v>
      </c>
      <c r="B2176" t="s">
        <v>1089</v>
      </c>
      <c r="C2176" t="s">
        <v>1047</v>
      </c>
      <c r="D2176" t="s">
        <v>1020</v>
      </c>
      <c r="E2176" s="17">
        <v>1250</v>
      </c>
      <c r="F2176" t="str">
        <f>VLOOKUP(Expenses[[#This Row],[Location]],Locations[[Location]:[BU]],5,0)</f>
        <v>Retail 03</v>
      </c>
      <c r="G2176" t="str">
        <f>VLOOKUP(Expenses[[#This Row],[Department]],Departments[[Department]:[Code]],2,0)</f>
        <v>RTL</v>
      </c>
      <c r="H2176" t="str">
        <f>VLOOKUP(Expenses[[#This Row],[Location]],Locations[[Location]:[BU]],3,0)</f>
        <v>G. Cairo</v>
      </c>
      <c r="I2176" t="str">
        <f>VLOOKUP(Expenses[[#This Row],[Location]],Locations[[Location]:[BU]],2,0)</f>
        <v>Giza</v>
      </c>
    </row>
    <row r="2177" spans="1:9" x14ac:dyDescent="0.25">
      <c r="A2177" s="10">
        <v>42644</v>
      </c>
      <c r="B2177" t="s">
        <v>1089</v>
      </c>
      <c r="C2177" t="s">
        <v>1058</v>
      </c>
      <c r="D2177" t="s">
        <v>1020</v>
      </c>
      <c r="E2177" s="17">
        <v>1250</v>
      </c>
      <c r="F2177" t="str">
        <f>VLOOKUP(Expenses[[#This Row],[Location]],Locations[[Location]:[BU]],5,0)</f>
        <v>Retail 03</v>
      </c>
      <c r="G2177" t="str">
        <f>VLOOKUP(Expenses[[#This Row],[Department]],Departments[[Department]:[Code]],2,0)</f>
        <v>RTL</v>
      </c>
      <c r="H2177" t="str">
        <f>VLOOKUP(Expenses[[#This Row],[Location]],Locations[[Location]:[BU]],3,0)</f>
        <v>G. Cairo</v>
      </c>
      <c r="I2177" t="str">
        <f>VLOOKUP(Expenses[[#This Row],[Location]],Locations[[Location]:[BU]],2,0)</f>
        <v>Cairo</v>
      </c>
    </row>
    <row r="2178" spans="1:9" x14ac:dyDescent="0.25">
      <c r="A2178" s="10">
        <v>42644</v>
      </c>
      <c r="B2178" t="s">
        <v>1089</v>
      </c>
      <c r="C2178" t="s">
        <v>1072</v>
      </c>
      <c r="D2178" t="s">
        <v>1020</v>
      </c>
      <c r="E2178" s="17">
        <v>1250</v>
      </c>
      <c r="F2178" t="str">
        <f>VLOOKUP(Expenses[[#This Row],[Location]],Locations[[Location]:[BU]],5,0)</f>
        <v>Retail 03</v>
      </c>
      <c r="G2178" t="str">
        <f>VLOOKUP(Expenses[[#This Row],[Department]],Departments[[Department]:[Code]],2,0)</f>
        <v>RTL</v>
      </c>
      <c r="H2178" t="str">
        <f>VLOOKUP(Expenses[[#This Row],[Location]],Locations[[Location]:[BU]],3,0)</f>
        <v>Alex</v>
      </c>
      <c r="I2178" t="str">
        <f>VLOOKUP(Expenses[[#This Row],[Location]],Locations[[Location]:[BU]],2,0)</f>
        <v>Alex</v>
      </c>
    </row>
    <row r="2179" spans="1:9" x14ac:dyDescent="0.25">
      <c r="A2179" s="10">
        <v>42644</v>
      </c>
      <c r="B2179" t="s">
        <v>1089</v>
      </c>
      <c r="C2179" t="s">
        <v>1071</v>
      </c>
      <c r="D2179" t="s">
        <v>1020</v>
      </c>
      <c r="E2179" s="17">
        <v>1250</v>
      </c>
      <c r="F2179" t="str">
        <f>VLOOKUP(Expenses[[#This Row],[Location]],Locations[[Location]:[BU]],5,0)</f>
        <v>Retail 03</v>
      </c>
      <c r="G2179" t="str">
        <f>VLOOKUP(Expenses[[#This Row],[Department]],Departments[[Department]:[Code]],2,0)</f>
        <v>RTL</v>
      </c>
      <c r="H2179" t="str">
        <f>VLOOKUP(Expenses[[#This Row],[Location]],Locations[[Location]:[BU]],3,0)</f>
        <v>G. Cairo</v>
      </c>
      <c r="I2179" t="str">
        <f>VLOOKUP(Expenses[[#This Row],[Location]],Locations[[Location]:[BU]],2,0)</f>
        <v>Giza</v>
      </c>
    </row>
    <row r="2180" spans="1:9" x14ac:dyDescent="0.25">
      <c r="A2180" s="10">
        <v>42644</v>
      </c>
      <c r="B2180" t="s">
        <v>1089</v>
      </c>
      <c r="C2180" t="s">
        <v>1065</v>
      </c>
      <c r="D2180" t="s">
        <v>1020</v>
      </c>
      <c r="E2180" s="17">
        <v>1250</v>
      </c>
      <c r="F2180" t="str">
        <f>VLOOKUP(Expenses[[#This Row],[Location]],Locations[[Location]:[BU]],5,0)</f>
        <v>Distribution</v>
      </c>
      <c r="G2180" t="str">
        <f>VLOOKUP(Expenses[[#This Row],[Department]],Departments[[Department]:[Code]],2,0)</f>
        <v>RTL</v>
      </c>
      <c r="H2180" t="str">
        <f>VLOOKUP(Expenses[[#This Row],[Location]],Locations[[Location]:[BU]],3,0)</f>
        <v>Delta</v>
      </c>
      <c r="I2180" t="str">
        <f>VLOOKUP(Expenses[[#This Row],[Location]],Locations[[Location]:[BU]],2,0)</f>
        <v>Gharbia</v>
      </c>
    </row>
    <row r="2181" spans="1:9" x14ac:dyDescent="0.25">
      <c r="A2181" s="10">
        <v>42644</v>
      </c>
      <c r="B2181" t="s">
        <v>1088</v>
      </c>
      <c r="C2181" t="s">
        <v>1081</v>
      </c>
      <c r="D2181" t="s">
        <v>1020</v>
      </c>
      <c r="E2181" s="17">
        <v>714.7</v>
      </c>
      <c r="F2181" t="str">
        <f>VLOOKUP(Expenses[[#This Row],[Location]],Locations[[Location]:[BU]],5,0)</f>
        <v>Retail 01</v>
      </c>
      <c r="G2181" t="str">
        <f>VLOOKUP(Expenses[[#This Row],[Department]],Departments[[Department]:[Code]],2,0)</f>
        <v>RTL</v>
      </c>
      <c r="H2181" t="str">
        <f>VLOOKUP(Expenses[[#This Row],[Location]],Locations[[Location]:[BU]],3,0)</f>
        <v>G. Cairo</v>
      </c>
      <c r="I2181" t="str">
        <f>VLOOKUP(Expenses[[#This Row],[Location]],Locations[[Location]:[BU]],2,0)</f>
        <v>Giza</v>
      </c>
    </row>
    <row r="2182" spans="1:9" x14ac:dyDescent="0.25">
      <c r="A2182" s="10">
        <v>42644</v>
      </c>
      <c r="B2182" t="s">
        <v>1088</v>
      </c>
      <c r="C2182" t="s">
        <v>1079</v>
      </c>
      <c r="D2182" t="s">
        <v>1020</v>
      </c>
      <c r="E2182" s="17">
        <v>1175.8</v>
      </c>
      <c r="F2182" t="str">
        <f>VLOOKUP(Expenses[[#This Row],[Location]],Locations[[Location]:[BU]],5,0)</f>
        <v>Retail 01</v>
      </c>
      <c r="G2182" t="str">
        <f>VLOOKUP(Expenses[[#This Row],[Department]],Departments[[Department]:[Code]],2,0)</f>
        <v>RTL</v>
      </c>
      <c r="H2182" t="str">
        <f>VLOOKUP(Expenses[[#This Row],[Location]],Locations[[Location]:[BU]],3,0)</f>
        <v>G. Cairo</v>
      </c>
      <c r="I2182" t="str">
        <f>VLOOKUP(Expenses[[#This Row],[Location]],Locations[[Location]:[BU]],2,0)</f>
        <v>Giza</v>
      </c>
    </row>
    <row r="2183" spans="1:9" x14ac:dyDescent="0.25">
      <c r="A2183" s="10">
        <v>42644</v>
      </c>
      <c r="B2183" t="s">
        <v>1088</v>
      </c>
      <c r="C2183" t="s">
        <v>1050</v>
      </c>
      <c r="D2183" t="s">
        <v>1020</v>
      </c>
      <c r="E2183" s="17">
        <v>1020.2</v>
      </c>
      <c r="F2183" t="str">
        <f>VLOOKUP(Expenses[[#This Row],[Location]],Locations[[Location]:[BU]],5,0)</f>
        <v>Retail 01</v>
      </c>
      <c r="G2183" t="str">
        <f>VLOOKUP(Expenses[[#This Row],[Department]],Departments[[Department]:[Code]],2,0)</f>
        <v>RTL</v>
      </c>
      <c r="H2183" t="str">
        <f>VLOOKUP(Expenses[[#This Row],[Location]],Locations[[Location]:[BU]],3,0)</f>
        <v>Alex</v>
      </c>
      <c r="I2183" t="str">
        <f>VLOOKUP(Expenses[[#This Row],[Location]],Locations[[Location]:[BU]],2,0)</f>
        <v>Alex</v>
      </c>
    </row>
    <row r="2184" spans="1:9" x14ac:dyDescent="0.25">
      <c r="A2184" s="10">
        <v>42644</v>
      </c>
      <c r="B2184" t="s">
        <v>1088</v>
      </c>
      <c r="C2184" t="s">
        <v>1053</v>
      </c>
      <c r="D2184" t="s">
        <v>1020</v>
      </c>
      <c r="E2184" s="17">
        <v>694.30000000000007</v>
      </c>
      <c r="F2184" t="str">
        <f>VLOOKUP(Expenses[[#This Row],[Location]],Locations[[Location]:[BU]],5,0)</f>
        <v>Retail 01</v>
      </c>
      <c r="G2184" t="str">
        <f>VLOOKUP(Expenses[[#This Row],[Department]],Departments[[Department]:[Code]],2,0)</f>
        <v>RTL</v>
      </c>
      <c r="H2184" t="str">
        <f>VLOOKUP(Expenses[[#This Row],[Location]],Locations[[Location]:[BU]],3,0)</f>
        <v>G. Cairo</v>
      </c>
      <c r="I2184" t="str">
        <f>VLOOKUP(Expenses[[#This Row],[Location]],Locations[[Location]:[BU]],2,0)</f>
        <v>Giza</v>
      </c>
    </row>
    <row r="2185" spans="1:9" x14ac:dyDescent="0.25">
      <c r="A2185" s="10">
        <v>42644</v>
      </c>
      <c r="B2185" t="s">
        <v>1088</v>
      </c>
      <c r="C2185" t="s">
        <v>1046</v>
      </c>
      <c r="D2185" t="s">
        <v>1020</v>
      </c>
      <c r="E2185" s="17">
        <v>940.90000000000009</v>
      </c>
      <c r="F2185" t="str">
        <f>VLOOKUP(Expenses[[#This Row],[Location]],Locations[[Location]:[BU]],5,0)</f>
        <v>Distribution</v>
      </c>
      <c r="G2185" t="str">
        <f>VLOOKUP(Expenses[[#This Row],[Department]],Departments[[Department]:[Code]],2,0)</f>
        <v>RTL</v>
      </c>
      <c r="H2185" t="str">
        <f>VLOOKUP(Expenses[[#This Row],[Location]],Locations[[Location]:[BU]],3,0)</f>
        <v>G. Cairo</v>
      </c>
      <c r="I2185" t="str">
        <f>VLOOKUP(Expenses[[#This Row],[Location]],Locations[[Location]:[BU]],2,0)</f>
        <v>Giza</v>
      </c>
    </row>
    <row r="2186" spans="1:9" x14ac:dyDescent="0.25">
      <c r="A2186" s="10">
        <v>42644</v>
      </c>
      <c r="B2186" t="s">
        <v>1088</v>
      </c>
      <c r="C2186" t="s">
        <v>1049</v>
      </c>
      <c r="D2186" t="s">
        <v>1020</v>
      </c>
      <c r="E2186" s="17">
        <v>1083.2</v>
      </c>
      <c r="F2186" t="str">
        <f>VLOOKUP(Expenses[[#This Row],[Location]],Locations[[Location]:[BU]],5,0)</f>
        <v>Retail 01</v>
      </c>
      <c r="G2186" t="str">
        <f>VLOOKUP(Expenses[[#This Row],[Department]],Departments[[Department]:[Code]],2,0)</f>
        <v>RTL</v>
      </c>
      <c r="H2186" t="str">
        <f>VLOOKUP(Expenses[[#This Row],[Location]],Locations[[Location]:[BU]],3,0)</f>
        <v>G. Cairo</v>
      </c>
      <c r="I2186" t="str">
        <f>VLOOKUP(Expenses[[#This Row],[Location]],Locations[[Location]:[BU]],2,0)</f>
        <v>Cairo</v>
      </c>
    </row>
    <row r="2187" spans="1:9" x14ac:dyDescent="0.25">
      <c r="A2187" s="10">
        <v>42644</v>
      </c>
      <c r="B2187" t="s">
        <v>1088</v>
      </c>
      <c r="C2187" t="s">
        <v>1044</v>
      </c>
      <c r="D2187" t="s">
        <v>1020</v>
      </c>
      <c r="E2187" s="17">
        <v>635.70000000000005</v>
      </c>
      <c r="F2187" t="str">
        <f>VLOOKUP(Expenses[[#This Row],[Location]],Locations[[Location]:[BU]],5,0)</f>
        <v>Retail 01</v>
      </c>
      <c r="G2187" t="str">
        <f>VLOOKUP(Expenses[[#This Row],[Department]],Departments[[Department]:[Code]],2,0)</f>
        <v>RTL</v>
      </c>
      <c r="H2187" t="str">
        <f>VLOOKUP(Expenses[[#This Row],[Location]],Locations[[Location]:[BU]],3,0)</f>
        <v>G. Cairo</v>
      </c>
      <c r="I2187" t="str">
        <f>VLOOKUP(Expenses[[#This Row],[Location]],Locations[[Location]:[BU]],2,0)</f>
        <v>Cairo</v>
      </c>
    </row>
    <row r="2188" spans="1:9" x14ac:dyDescent="0.25">
      <c r="A2188" s="10">
        <v>42644</v>
      </c>
      <c r="B2188" t="s">
        <v>1088</v>
      </c>
      <c r="C2188" t="s">
        <v>1064</v>
      </c>
      <c r="D2188" t="s">
        <v>1020</v>
      </c>
      <c r="E2188" s="17">
        <v>767.2</v>
      </c>
      <c r="F2188" t="str">
        <f>VLOOKUP(Expenses[[#This Row],[Location]],Locations[[Location]:[BU]],5,0)</f>
        <v>Retail 01</v>
      </c>
      <c r="G2188" t="str">
        <f>VLOOKUP(Expenses[[#This Row],[Department]],Departments[[Department]:[Code]],2,0)</f>
        <v>RTL</v>
      </c>
      <c r="H2188" t="str">
        <f>VLOOKUP(Expenses[[#This Row],[Location]],Locations[[Location]:[BU]],3,0)</f>
        <v>G. Cairo</v>
      </c>
      <c r="I2188" t="str">
        <f>VLOOKUP(Expenses[[#This Row],[Location]],Locations[[Location]:[BU]],2,0)</f>
        <v>Giza</v>
      </c>
    </row>
    <row r="2189" spans="1:9" x14ac:dyDescent="0.25">
      <c r="A2189" s="10">
        <v>42644</v>
      </c>
      <c r="B2189" t="s">
        <v>1088</v>
      </c>
      <c r="C2189" t="s">
        <v>1082</v>
      </c>
      <c r="D2189" t="s">
        <v>1020</v>
      </c>
      <c r="E2189" s="17">
        <v>956.1</v>
      </c>
      <c r="F2189" t="str">
        <f>VLOOKUP(Expenses[[#This Row],[Location]],Locations[[Location]:[BU]],5,0)</f>
        <v>Retail 02</v>
      </c>
      <c r="G2189" t="str">
        <f>VLOOKUP(Expenses[[#This Row],[Department]],Departments[[Department]:[Code]],2,0)</f>
        <v>RTL</v>
      </c>
      <c r="H2189" t="str">
        <f>VLOOKUP(Expenses[[#This Row],[Location]],Locations[[Location]:[BU]],3,0)</f>
        <v>G. Cairo</v>
      </c>
      <c r="I2189" t="str">
        <f>VLOOKUP(Expenses[[#This Row],[Location]],Locations[[Location]:[BU]],2,0)</f>
        <v>Cairo</v>
      </c>
    </row>
    <row r="2190" spans="1:9" x14ac:dyDescent="0.25">
      <c r="A2190" s="10">
        <v>42644</v>
      </c>
      <c r="B2190" t="s">
        <v>1088</v>
      </c>
      <c r="C2190" t="s">
        <v>1078</v>
      </c>
      <c r="D2190" t="s">
        <v>1020</v>
      </c>
      <c r="E2190" s="17">
        <v>510.6</v>
      </c>
      <c r="F2190" t="str">
        <f>VLOOKUP(Expenses[[#This Row],[Location]],Locations[[Location]:[BU]],5,0)</f>
        <v>Retail 02</v>
      </c>
      <c r="G2190" t="str">
        <f>VLOOKUP(Expenses[[#This Row],[Department]],Departments[[Department]:[Code]],2,0)</f>
        <v>RTL</v>
      </c>
      <c r="H2190" t="str">
        <f>VLOOKUP(Expenses[[#This Row],[Location]],Locations[[Location]:[BU]],3,0)</f>
        <v>G. Cairo</v>
      </c>
      <c r="I2190" t="str">
        <f>VLOOKUP(Expenses[[#This Row],[Location]],Locations[[Location]:[BU]],2,0)</f>
        <v>Cairo</v>
      </c>
    </row>
    <row r="2191" spans="1:9" x14ac:dyDescent="0.25">
      <c r="A2191" s="10">
        <v>42644</v>
      </c>
      <c r="B2191" t="s">
        <v>1088</v>
      </c>
      <c r="C2191" t="s">
        <v>1068</v>
      </c>
      <c r="D2191" t="s">
        <v>1020</v>
      </c>
      <c r="E2191" s="17">
        <v>1061</v>
      </c>
      <c r="F2191" t="str">
        <f>VLOOKUP(Expenses[[#This Row],[Location]],Locations[[Location]:[BU]],5,0)</f>
        <v>Retail 02</v>
      </c>
      <c r="G2191" t="str">
        <f>VLOOKUP(Expenses[[#This Row],[Department]],Departments[[Department]:[Code]],2,0)</f>
        <v>RTL</v>
      </c>
      <c r="H2191" t="str">
        <f>VLOOKUP(Expenses[[#This Row],[Location]],Locations[[Location]:[BU]],3,0)</f>
        <v>Delta</v>
      </c>
      <c r="I2191" t="str">
        <f>VLOOKUP(Expenses[[#This Row],[Location]],Locations[[Location]:[BU]],2,0)</f>
        <v>Gharbia</v>
      </c>
    </row>
    <row r="2192" spans="1:9" x14ac:dyDescent="0.25">
      <c r="A2192" s="10">
        <v>42644</v>
      </c>
      <c r="B2192" t="s">
        <v>1088</v>
      </c>
      <c r="C2192" t="s">
        <v>1060</v>
      </c>
      <c r="D2192" t="s">
        <v>1020</v>
      </c>
      <c r="E2192" s="17">
        <v>579.1</v>
      </c>
      <c r="F2192" t="str">
        <f>VLOOKUP(Expenses[[#This Row],[Location]],Locations[[Location]:[BU]],5,0)</f>
        <v>Retail 02</v>
      </c>
      <c r="G2192" t="str">
        <f>VLOOKUP(Expenses[[#This Row],[Department]],Departments[[Department]:[Code]],2,0)</f>
        <v>RTL</v>
      </c>
      <c r="H2192" t="str">
        <f>VLOOKUP(Expenses[[#This Row],[Location]],Locations[[Location]:[BU]],3,0)</f>
        <v>Alex</v>
      </c>
      <c r="I2192" t="str">
        <f>VLOOKUP(Expenses[[#This Row],[Location]],Locations[[Location]:[BU]],2,0)</f>
        <v>Alex</v>
      </c>
    </row>
    <row r="2193" spans="1:9" x14ac:dyDescent="0.25">
      <c r="A2193" s="10">
        <v>42644</v>
      </c>
      <c r="B2193" t="s">
        <v>1088</v>
      </c>
      <c r="C2193" t="s">
        <v>1076</v>
      </c>
      <c r="D2193" t="s">
        <v>1020</v>
      </c>
      <c r="E2193" s="17">
        <v>1042.8</v>
      </c>
      <c r="F2193" t="str">
        <f>VLOOKUP(Expenses[[#This Row],[Location]],Locations[[Location]:[BU]],5,0)</f>
        <v>Retail 02</v>
      </c>
      <c r="G2193" t="str">
        <f>VLOOKUP(Expenses[[#This Row],[Department]],Departments[[Department]:[Code]],2,0)</f>
        <v>RTL</v>
      </c>
      <c r="H2193" t="str">
        <f>VLOOKUP(Expenses[[#This Row],[Location]],Locations[[Location]:[BU]],3,0)</f>
        <v>G. Cairo</v>
      </c>
      <c r="I2193" t="str">
        <f>VLOOKUP(Expenses[[#This Row],[Location]],Locations[[Location]:[BU]],2,0)</f>
        <v>Cairo</v>
      </c>
    </row>
    <row r="2194" spans="1:9" x14ac:dyDescent="0.25">
      <c r="A2194" s="10">
        <v>42644</v>
      </c>
      <c r="B2194" t="s">
        <v>1088</v>
      </c>
      <c r="C2194" t="s">
        <v>1067</v>
      </c>
      <c r="D2194" t="s">
        <v>1020</v>
      </c>
      <c r="E2194" s="17">
        <v>1028</v>
      </c>
      <c r="F2194" t="str">
        <f>VLOOKUP(Expenses[[#This Row],[Location]],Locations[[Location]:[BU]],5,0)</f>
        <v>Retail 02</v>
      </c>
      <c r="G2194" t="str">
        <f>VLOOKUP(Expenses[[#This Row],[Department]],Departments[[Department]:[Code]],2,0)</f>
        <v>RTL</v>
      </c>
      <c r="H2194" t="str">
        <f>VLOOKUP(Expenses[[#This Row],[Location]],Locations[[Location]:[BU]],3,0)</f>
        <v>Alex</v>
      </c>
      <c r="I2194" t="str">
        <f>VLOOKUP(Expenses[[#This Row],[Location]],Locations[[Location]:[BU]],2,0)</f>
        <v>Alex</v>
      </c>
    </row>
    <row r="2195" spans="1:9" x14ac:dyDescent="0.25">
      <c r="A2195" s="10">
        <v>42644</v>
      </c>
      <c r="B2195" t="s">
        <v>1088</v>
      </c>
      <c r="C2195" t="s">
        <v>1052</v>
      </c>
      <c r="D2195" t="s">
        <v>1020</v>
      </c>
      <c r="E2195" s="17">
        <v>852.30000000000007</v>
      </c>
      <c r="F2195" t="str">
        <f>VLOOKUP(Expenses[[#This Row],[Location]],Locations[[Location]:[BU]],5,0)</f>
        <v>Distribution</v>
      </c>
      <c r="G2195" t="str">
        <f>VLOOKUP(Expenses[[#This Row],[Department]],Departments[[Department]:[Code]],2,0)</f>
        <v>RTL</v>
      </c>
      <c r="H2195" t="str">
        <f>VLOOKUP(Expenses[[#This Row],[Location]],Locations[[Location]:[BU]],3,0)</f>
        <v>Alex</v>
      </c>
      <c r="I2195" t="str">
        <f>VLOOKUP(Expenses[[#This Row],[Location]],Locations[[Location]:[BU]],2,0)</f>
        <v>Alex</v>
      </c>
    </row>
    <row r="2196" spans="1:9" x14ac:dyDescent="0.25">
      <c r="A2196" s="10">
        <v>42644</v>
      </c>
      <c r="B2196" t="s">
        <v>1088</v>
      </c>
      <c r="C2196" t="s">
        <v>1084</v>
      </c>
      <c r="D2196" t="s">
        <v>1020</v>
      </c>
      <c r="E2196" s="17">
        <v>1035.3</v>
      </c>
      <c r="F2196" t="str">
        <f>VLOOKUP(Expenses[[#This Row],[Location]],Locations[[Location]:[BU]],5,0)</f>
        <v>Retail 03</v>
      </c>
      <c r="G2196" t="str">
        <f>VLOOKUP(Expenses[[#This Row],[Department]],Departments[[Department]:[Code]],2,0)</f>
        <v>RTL</v>
      </c>
      <c r="H2196" t="str">
        <f>VLOOKUP(Expenses[[#This Row],[Location]],Locations[[Location]:[BU]],3,0)</f>
        <v>G. Cairo</v>
      </c>
      <c r="I2196" t="str">
        <f>VLOOKUP(Expenses[[#This Row],[Location]],Locations[[Location]:[BU]],2,0)</f>
        <v>Cairo</v>
      </c>
    </row>
    <row r="2197" spans="1:9" x14ac:dyDescent="0.25">
      <c r="A2197" s="10">
        <v>42644</v>
      </c>
      <c r="B2197" t="s">
        <v>1088</v>
      </c>
      <c r="C2197" t="s">
        <v>1075</v>
      </c>
      <c r="D2197" t="s">
        <v>1020</v>
      </c>
      <c r="E2197" s="17">
        <v>749.2</v>
      </c>
      <c r="F2197" t="str">
        <f>VLOOKUP(Expenses[[#This Row],[Location]],Locations[[Location]:[BU]],5,0)</f>
        <v>Distribution</v>
      </c>
      <c r="G2197" t="str">
        <f>VLOOKUP(Expenses[[#This Row],[Department]],Departments[[Department]:[Code]],2,0)</f>
        <v>RTL</v>
      </c>
      <c r="H2197" t="str">
        <f>VLOOKUP(Expenses[[#This Row],[Location]],Locations[[Location]:[BU]],3,0)</f>
        <v>U. Egypt</v>
      </c>
      <c r="I2197" t="str">
        <f>VLOOKUP(Expenses[[#This Row],[Location]],Locations[[Location]:[BU]],2,0)</f>
        <v>Assuit</v>
      </c>
    </row>
    <row r="2198" spans="1:9" x14ac:dyDescent="0.25">
      <c r="A2198" s="10">
        <v>42644</v>
      </c>
      <c r="B2198" t="s">
        <v>1088</v>
      </c>
      <c r="C2198" t="s">
        <v>1080</v>
      </c>
      <c r="D2198" t="s">
        <v>1020</v>
      </c>
      <c r="E2198" s="17">
        <v>597.4</v>
      </c>
      <c r="F2198" t="str">
        <f>VLOOKUP(Expenses[[#This Row],[Location]],Locations[[Location]:[BU]],5,0)</f>
        <v>Distribution</v>
      </c>
      <c r="G2198" t="str">
        <f>VLOOKUP(Expenses[[#This Row],[Department]],Departments[[Department]:[Code]],2,0)</f>
        <v>RTL</v>
      </c>
      <c r="H2198" t="str">
        <f>VLOOKUP(Expenses[[#This Row],[Location]],Locations[[Location]:[BU]],3,0)</f>
        <v>G. Cairo</v>
      </c>
      <c r="I2198" t="str">
        <f>VLOOKUP(Expenses[[#This Row],[Location]],Locations[[Location]:[BU]],2,0)</f>
        <v>Giza</v>
      </c>
    </row>
    <row r="2199" spans="1:9" x14ac:dyDescent="0.25">
      <c r="A2199" s="10">
        <v>42644</v>
      </c>
      <c r="B2199" t="s">
        <v>1088</v>
      </c>
      <c r="C2199" t="s">
        <v>1070</v>
      </c>
      <c r="D2199" t="s">
        <v>1020</v>
      </c>
      <c r="E2199" s="17">
        <v>1048.1000000000001</v>
      </c>
      <c r="F2199" t="str">
        <f>VLOOKUP(Expenses[[#This Row],[Location]],Locations[[Location]:[BU]],5,0)</f>
        <v>Retail 03</v>
      </c>
      <c r="G2199" t="str">
        <f>VLOOKUP(Expenses[[#This Row],[Department]],Departments[[Department]:[Code]],2,0)</f>
        <v>RTL</v>
      </c>
      <c r="H2199" t="str">
        <f>VLOOKUP(Expenses[[#This Row],[Location]],Locations[[Location]:[BU]],3,0)</f>
        <v>Alex</v>
      </c>
      <c r="I2199" t="str">
        <f>VLOOKUP(Expenses[[#This Row],[Location]],Locations[[Location]:[BU]],2,0)</f>
        <v>Marasa Matrouh</v>
      </c>
    </row>
    <row r="2200" spans="1:9" x14ac:dyDescent="0.25">
      <c r="A2200" s="10">
        <v>42644</v>
      </c>
      <c r="B2200" t="s">
        <v>1088</v>
      </c>
      <c r="C2200" t="s">
        <v>1047</v>
      </c>
      <c r="D2200" t="s">
        <v>1020</v>
      </c>
      <c r="E2200" s="17">
        <v>699.6</v>
      </c>
      <c r="F2200" t="str">
        <f>VLOOKUP(Expenses[[#This Row],[Location]],Locations[[Location]:[BU]],5,0)</f>
        <v>Retail 03</v>
      </c>
      <c r="G2200" t="str">
        <f>VLOOKUP(Expenses[[#This Row],[Department]],Departments[[Department]:[Code]],2,0)</f>
        <v>RTL</v>
      </c>
      <c r="H2200" t="str">
        <f>VLOOKUP(Expenses[[#This Row],[Location]],Locations[[Location]:[BU]],3,0)</f>
        <v>G. Cairo</v>
      </c>
      <c r="I2200" t="str">
        <f>VLOOKUP(Expenses[[#This Row],[Location]],Locations[[Location]:[BU]],2,0)</f>
        <v>Giza</v>
      </c>
    </row>
    <row r="2201" spans="1:9" x14ac:dyDescent="0.25">
      <c r="A2201" s="10">
        <v>42644</v>
      </c>
      <c r="B2201" t="s">
        <v>1088</v>
      </c>
      <c r="C2201" t="s">
        <v>1058</v>
      </c>
      <c r="D2201" t="s">
        <v>1020</v>
      </c>
      <c r="E2201" s="17">
        <v>1016.7</v>
      </c>
      <c r="F2201" t="str">
        <f>VLOOKUP(Expenses[[#This Row],[Location]],Locations[[Location]:[BU]],5,0)</f>
        <v>Retail 03</v>
      </c>
      <c r="G2201" t="str">
        <f>VLOOKUP(Expenses[[#This Row],[Department]],Departments[[Department]:[Code]],2,0)</f>
        <v>RTL</v>
      </c>
      <c r="H2201" t="str">
        <f>VLOOKUP(Expenses[[#This Row],[Location]],Locations[[Location]:[BU]],3,0)</f>
        <v>G. Cairo</v>
      </c>
      <c r="I2201" t="str">
        <f>VLOOKUP(Expenses[[#This Row],[Location]],Locations[[Location]:[BU]],2,0)</f>
        <v>Cairo</v>
      </c>
    </row>
    <row r="2202" spans="1:9" x14ac:dyDescent="0.25">
      <c r="A2202" s="10">
        <v>42644</v>
      </c>
      <c r="B2202" t="s">
        <v>1088</v>
      </c>
      <c r="C2202" t="s">
        <v>1072</v>
      </c>
      <c r="D2202" t="s">
        <v>1020</v>
      </c>
      <c r="E2202" s="17">
        <v>889.6</v>
      </c>
      <c r="F2202" t="str">
        <f>VLOOKUP(Expenses[[#This Row],[Location]],Locations[[Location]:[BU]],5,0)</f>
        <v>Retail 03</v>
      </c>
      <c r="G2202" t="str">
        <f>VLOOKUP(Expenses[[#This Row],[Department]],Departments[[Department]:[Code]],2,0)</f>
        <v>RTL</v>
      </c>
      <c r="H2202" t="str">
        <f>VLOOKUP(Expenses[[#This Row],[Location]],Locations[[Location]:[BU]],3,0)</f>
        <v>Alex</v>
      </c>
      <c r="I2202" t="str">
        <f>VLOOKUP(Expenses[[#This Row],[Location]],Locations[[Location]:[BU]],2,0)</f>
        <v>Alex</v>
      </c>
    </row>
    <row r="2203" spans="1:9" x14ac:dyDescent="0.25">
      <c r="A2203" s="10">
        <v>42644</v>
      </c>
      <c r="B2203" t="s">
        <v>1088</v>
      </c>
      <c r="C2203" t="s">
        <v>1071</v>
      </c>
      <c r="D2203" t="s">
        <v>1020</v>
      </c>
      <c r="E2203" s="17">
        <v>1158.8</v>
      </c>
      <c r="F2203" t="str">
        <f>VLOOKUP(Expenses[[#This Row],[Location]],Locations[[Location]:[BU]],5,0)</f>
        <v>Retail 03</v>
      </c>
      <c r="G2203" t="str">
        <f>VLOOKUP(Expenses[[#This Row],[Department]],Departments[[Department]:[Code]],2,0)</f>
        <v>RTL</v>
      </c>
      <c r="H2203" t="str">
        <f>VLOOKUP(Expenses[[#This Row],[Location]],Locations[[Location]:[BU]],3,0)</f>
        <v>G. Cairo</v>
      </c>
      <c r="I2203" t="str">
        <f>VLOOKUP(Expenses[[#This Row],[Location]],Locations[[Location]:[BU]],2,0)</f>
        <v>Giza</v>
      </c>
    </row>
    <row r="2204" spans="1:9" x14ac:dyDescent="0.25">
      <c r="A2204" s="10">
        <v>42644</v>
      </c>
      <c r="B2204" t="s">
        <v>1088</v>
      </c>
      <c r="C2204" t="s">
        <v>1065</v>
      </c>
      <c r="D2204" t="s">
        <v>1020</v>
      </c>
      <c r="E2204" s="17">
        <v>818.80000000000007</v>
      </c>
      <c r="F2204" t="str">
        <f>VLOOKUP(Expenses[[#This Row],[Location]],Locations[[Location]:[BU]],5,0)</f>
        <v>Distribution</v>
      </c>
      <c r="G2204" t="str">
        <f>VLOOKUP(Expenses[[#This Row],[Department]],Departments[[Department]:[Code]],2,0)</f>
        <v>RTL</v>
      </c>
      <c r="H2204" t="str">
        <f>VLOOKUP(Expenses[[#This Row],[Location]],Locations[[Location]:[BU]],3,0)</f>
        <v>Delta</v>
      </c>
      <c r="I2204" t="str">
        <f>VLOOKUP(Expenses[[#This Row],[Location]],Locations[[Location]:[BU]],2,0)</f>
        <v>Gharbia</v>
      </c>
    </row>
    <row r="2205" spans="1:9" x14ac:dyDescent="0.25">
      <c r="A2205" s="10">
        <v>42644</v>
      </c>
      <c r="B2205" t="s">
        <v>1087</v>
      </c>
      <c r="C2205" t="s">
        <v>1014</v>
      </c>
      <c r="D2205" t="s">
        <v>1013</v>
      </c>
      <c r="E2205" s="17">
        <v>6282.2000000000007</v>
      </c>
      <c r="F2205" t="str">
        <f>VLOOKUP(Expenses[[#This Row],[Location]],Locations[[Location]:[BU]],5,0)</f>
        <v>HQ</v>
      </c>
      <c r="G2205" t="str">
        <f>VLOOKUP(Expenses[[#This Row],[Department]],Departments[[Department]:[Code]],2,0)</f>
        <v>FIN</v>
      </c>
      <c r="H2205" t="str">
        <f>VLOOKUP(Expenses[[#This Row],[Location]],Locations[[Location]:[BU]],3,0)</f>
        <v>G. Cairo</v>
      </c>
      <c r="I2205" t="str">
        <f>VLOOKUP(Expenses[[#This Row],[Location]],Locations[[Location]:[BU]],2,0)</f>
        <v>Cairo</v>
      </c>
    </row>
    <row r="2206" spans="1:9" x14ac:dyDescent="0.25">
      <c r="A2206" s="10">
        <v>42644</v>
      </c>
      <c r="B2206" t="s">
        <v>1087</v>
      </c>
      <c r="C2206" t="s">
        <v>1083</v>
      </c>
      <c r="D2206" t="s">
        <v>1025</v>
      </c>
      <c r="E2206" s="17">
        <v>1261.2</v>
      </c>
      <c r="F2206" t="str">
        <f>VLOOKUP(Expenses[[#This Row],[Location]],Locations[[Location]:[BU]],5,0)</f>
        <v>Distribution</v>
      </c>
      <c r="G2206" t="str">
        <f>VLOOKUP(Expenses[[#This Row],[Department]],Departments[[Department]:[Code]],2,0)</f>
        <v>SLS</v>
      </c>
      <c r="H2206" t="str">
        <f>VLOOKUP(Expenses[[#This Row],[Location]],Locations[[Location]:[BU]],3,0)</f>
        <v>G. Cairo</v>
      </c>
      <c r="I2206" t="str">
        <f>VLOOKUP(Expenses[[#This Row],[Location]],Locations[[Location]:[BU]],2,0)</f>
        <v>Cairo</v>
      </c>
    </row>
    <row r="2207" spans="1:9" x14ac:dyDescent="0.25">
      <c r="A2207" s="10">
        <v>42644</v>
      </c>
      <c r="B2207" t="s">
        <v>1087</v>
      </c>
      <c r="C2207" t="s">
        <v>1077</v>
      </c>
      <c r="D2207" t="s">
        <v>1025</v>
      </c>
      <c r="E2207" s="17">
        <v>1782.2</v>
      </c>
      <c r="F2207" t="str">
        <f>VLOOKUP(Expenses[[#This Row],[Location]],Locations[[Location]:[BU]],5,0)</f>
        <v>Distribution</v>
      </c>
      <c r="G2207" t="str">
        <f>VLOOKUP(Expenses[[#This Row],[Department]],Departments[[Department]:[Code]],2,0)</f>
        <v>SLS</v>
      </c>
      <c r="H2207" t="str">
        <f>VLOOKUP(Expenses[[#This Row],[Location]],Locations[[Location]:[BU]],3,0)</f>
        <v>G. Cairo</v>
      </c>
      <c r="I2207" t="str">
        <f>VLOOKUP(Expenses[[#This Row],[Location]],Locations[[Location]:[BU]],2,0)</f>
        <v>Giza</v>
      </c>
    </row>
    <row r="2208" spans="1:9" x14ac:dyDescent="0.25">
      <c r="A2208" s="10">
        <v>42644</v>
      </c>
      <c r="B2208" t="s">
        <v>1087</v>
      </c>
      <c r="C2208" t="s">
        <v>1069</v>
      </c>
      <c r="D2208" t="s">
        <v>1025</v>
      </c>
      <c r="E2208" s="17">
        <v>1474.4</v>
      </c>
      <c r="F2208" t="str">
        <f>VLOOKUP(Expenses[[#This Row],[Location]],Locations[[Location]:[BU]],5,0)</f>
        <v>Distribution</v>
      </c>
      <c r="G2208" t="str">
        <f>VLOOKUP(Expenses[[#This Row],[Department]],Departments[[Department]:[Code]],2,0)</f>
        <v>SLS</v>
      </c>
      <c r="H2208" t="str">
        <f>VLOOKUP(Expenses[[#This Row],[Location]],Locations[[Location]:[BU]],3,0)</f>
        <v>U. Egypt</v>
      </c>
      <c r="I2208" t="str">
        <f>VLOOKUP(Expenses[[#This Row],[Location]],Locations[[Location]:[BU]],2,0)</f>
        <v>Luxor</v>
      </c>
    </row>
    <row r="2209" spans="1:9" x14ac:dyDescent="0.25">
      <c r="A2209" s="10">
        <v>42644</v>
      </c>
      <c r="B2209" t="s">
        <v>1087</v>
      </c>
      <c r="C2209" t="s">
        <v>1054</v>
      </c>
      <c r="D2209" t="s">
        <v>1025</v>
      </c>
      <c r="E2209" s="17">
        <v>1832.4</v>
      </c>
      <c r="F2209" t="str">
        <f>VLOOKUP(Expenses[[#This Row],[Location]],Locations[[Location]:[BU]],5,0)</f>
        <v>Distribution</v>
      </c>
      <c r="G2209" t="str">
        <f>VLOOKUP(Expenses[[#This Row],[Department]],Departments[[Department]:[Code]],2,0)</f>
        <v>SLS</v>
      </c>
      <c r="H2209" t="str">
        <f>VLOOKUP(Expenses[[#This Row],[Location]],Locations[[Location]:[BU]],3,0)</f>
        <v>Delta</v>
      </c>
      <c r="I2209" t="str">
        <f>VLOOKUP(Expenses[[#This Row],[Location]],Locations[[Location]:[BU]],2,0)</f>
        <v>Dakahlia</v>
      </c>
    </row>
    <row r="2210" spans="1:9" x14ac:dyDescent="0.25">
      <c r="A2210" s="10">
        <v>42644</v>
      </c>
      <c r="B2210" t="s">
        <v>1087</v>
      </c>
      <c r="C2210" t="s">
        <v>1062</v>
      </c>
      <c r="D2210" t="s">
        <v>1025</v>
      </c>
      <c r="E2210" s="17">
        <v>2996.2000000000003</v>
      </c>
      <c r="F2210" t="str">
        <f>VLOOKUP(Expenses[[#This Row],[Location]],Locations[[Location]:[BU]],5,0)</f>
        <v>Distribution</v>
      </c>
      <c r="G2210" t="str">
        <f>VLOOKUP(Expenses[[#This Row],[Department]],Departments[[Department]:[Code]],2,0)</f>
        <v>SLS</v>
      </c>
      <c r="H2210" t="str">
        <f>VLOOKUP(Expenses[[#This Row],[Location]],Locations[[Location]:[BU]],3,0)</f>
        <v>U. Egypt</v>
      </c>
      <c r="I2210" t="str">
        <f>VLOOKUP(Expenses[[#This Row],[Location]],Locations[[Location]:[BU]],2,0)</f>
        <v>Menia</v>
      </c>
    </row>
    <row r="2211" spans="1:9" x14ac:dyDescent="0.25">
      <c r="A2211" s="10">
        <v>42644</v>
      </c>
      <c r="B2211" t="s">
        <v>1087</v>
      </c>
      <c r="C2211" t="s">
        <v>1059</v>
      </c>
      <c r="D2211" t="s">
        <v>1025</v>
      </c>
      <c r="E2211" s="17">
        <v>2910</v>
      </c>
      <c r="F2211" t="str">
        <f>VLOOKUP(Expenses[[#This Row],[Location]],Locations[[Location]:[BU]],5,0)</f>
        <v>Distribution</v>
      </c>
      <c r="G2211" t="str">
        <f>VLOOKUP(Expenses[[#This Row],[Department]],Departments[[Department]:[Code]],2,0)</f>
        <v>SLS</v>
      </c>
      <c r="H2211" t="str">
        <f>VLOOKUP(Expenses[[#This Row],[Location]],Locations[[Location]:[BU]],3,0)</f>
        <v>G. Cairo</v>
      </c>
      <c r="I2211" t="str">
        <f>VLOOKUP(Expenses[[#This Row],[Location]],Locations[[Location]:[BU]],2,0)</f>
        <v>Cairo</v>
      </c>
    </row>
    <row r="2212" spans="1:9" x14ac:dyDescent="0.25">
      <c r="A2212" s="10">
        <v>42644</v>
      </c>
      <c r="B2212" t="s">
        <v>1087</v>
      </c>
      <c r="C2212" t="s">
        <v>1073</v>
      </c>
      <c r="D2212" t="s">
        <v>1025</v>
      </c>
      <c r="E2212" s="17">
        <v>1425.4</v>
      </c>
      <c r="F2212" t="str">
        <f>VLOOKUP(Expenses[[#This Row],[Location]],Locations[[Location]:[BU]],5,0)</f>
        <v>Distribution</v>
      </c>
      <c r="G2212" t="str">
        <f>VLOOKUP(Expenses[[#This Row],[Department]],Departments[[Department]:[Code]],2,0)</f>
        <v>SLS</v>
      </c>
      <c r="H2212" t="str">
        <f>VLOOKUP(Expenses[[#This Row],[Location]],Locations[[Location]:[BU]],3,0)</f>
        <v>Delta</v>
      </c>
      <c r="I2212" t="str">
        <f>VLOOKUP(Expenses[[#This Row],[Location]],Locations[[Location]:[BU]],2,0)</f>
        <v>Sharkia</v>
      </c>
    </row>
    <row r="2213" spans="1:9" x14ac:dyDescent="0.25">
      <c r="A2213" s="10">
        <v>42644</v>
      </c>
      <c r="B2213" t="s">
        <v>1087</v>
      </c>
      <c r="C2213" t="s">
        <v>1081</v>
      </c>
      <c r="D2213" t="s">
        <v>1020</v>
      </c>
      <c r="E2213" s="17">
        <v>1174</v>
      </c>
      <c r="F2213" t="str">
        <f>VLOOKUP(Expenses[[#This Row],[Location]],Locations[[Location]:[BU]],5,0)</f>
        <v>Retail 01</v>
      </c>
      <c r="G2213" t="str">
        <f>VLOOKUP(Expenses[[#This Row],[Department]],Departments[[Department]:[Code]],2,0)</f>
        <v>RTL</v>
      </c>
      <c r="H2213" t="str">
        <f>VLOOKUP(Expenses[[#This Row],[Location]],Locations[[Location]:[BU]],3,0)</f>
        <v>G. Cairo</v>
      </c>
      <c r="I2213" t="str">
        <f>VLOOKUP(Expenses[[#This Row],[Location]],Locations[[Location]:[BU]],2,0)</f>
        <v>Giza</v>
      </c>
    </row>
    <row r="2214" spans="1:9" x14ac:dyDescent="0.25">
      <c r="A2214" s="10">
        <v>42644</v>
      </c>
      <c r="B2214" t="s">
        <v>1087</v>
      </c>
      <c r="C2214" t="s">
        <v>1079</v>
      </c>
      <c r="D2214" t="s">
        <v>1020</v>
      </c>
      <c r="E2214" s="17">
        <v>2484</v>
      </c>
      <c r="F2214" t="str">
        <f>VLOOKUP(Expenses[[#This Row],[Location]],Locations[[Location]:[BU]],5,0)</f>
        <v>Retail 01</v>
      </c>
      <c r="G2214" t="str">
        <f>VLOOKUP(Expenses[[#This Row],[Department]],Departments[[Department]:[Code]],2,0)</f>
        <v>RTL</v>
      </c>
      <c r="H2214" t="str">
        <f>VLOOKUP(Expenses[[#This Row],[Location]],Locations[[Location]:[BU]],3,0)</f>
        <v>G. Cairo</v>
      </c>
      <c r="I2214" t="str">
        <f>VLOOKUP(Expenses[[#This Row],[Location]],Locations[[Location]:[BU]],2,0)</f>
        <v>Giza</v>
      </c>
    </row>
    <row r="2215" spans="1:9" x14ac:dyDescent="0.25">
      <c r="A2215" s="10">
        <v>42644</v>
      </c>
      <c r="B2215" t="s">
        <v>1087</v>
      </c>
      <c r="C2215" t="s">
        <v>1050</v>
      </c>
      <c r="D2215" t="s">
        <v>1020</v>
      </c>
      <c r="E2215" s="17">
        <v>1634.2</v>
      </c>
      <c r="F2215" t="str">
        <f>VLOOKUP(Expenses[[#This Row],[Location]],Locations[[Location]:[BU]],5,0)</f>
        <v>Retail 01</v>
      </c>
      <c r="G2215" t="str">
        <f>VLOOKUP(Expenses[[#This Row],[Department]],Departments[[Department]:[Code]],2,0)</f>
        <v>RTL</v>
      </c>
      <c r="H2215" t="str">
        <f>VLOOKUP(Expenses[[#This Row],[Location]],Locations[[Location]:[BU]],3,0)</f>
        <v>Alex</v>
      </c>
      <c r="I2215" t="str">
        <f>VLOOKUP(Expenses[[#This Row],[Location]],Locations[[Location]:[BU]],2,0)</f>
        <v>Alex</v>
      </c>
    </row>
    <row r="2216" spans="1:9" x14ac:dyDescent="0.25">
      <c r="A2216" s="10">
        <v>42644</v>
      </c>
      <c r="B2216" t="s">
        <v>1087</v>
      </c>
      <c r="C2216" t="s">
        <v>1053</v>
      </c>
      <c r="D2216" t="s">
        <v>1020</v>
      </c>
      <c r="E2216" s="17">
        <v>1575.6000000000001</v>
      </c>
      <c r="F2216" t="str">
        <f>VLOOKUP(Expenses[[#This Row],[Location]],Locations[[Location]:[BU]],5,0)</f>
        <v>Retail 01</v>
      </c>
      <c r="G2216" t="str">
        <f>VLOOKUP(Expenses[[#This Row],[Department]],Departments[[Department]:[Code]],2,0)</f>
        <v>RTL</v>
      </c>
      <c r="H2216" t="str">
        <f>VLOOKUP(Expenses[[#This Row],[Location]],Locations[[Location]:[BU]],3,0)</f>
        <v>G. Cairo</v>
      </c>
      <c r="I2216" t="str">
        <f>VLOOKUP(Expenses[[#This Row],[Location]],Locations[[Location]:[BU]],2,0)</f>
        <v>Giza</v>
      </c>
    </row>
    <row r="2217" spans="1:9" x14ac:dyDescent="0.25">
      <c r="A2217" s="10">
        <v>42644</v>
      </c>
      <c r="B2217" t="s">
        <v>1087</v>
      </c>
      <c r="C2217" t="s">
        <v>1046</v>
      </c>
      <c r="D2217" t="s">
        <v>1020</v>
      </c>
      <c r="E2217" s="17">
        <v>1766</v>
      </c>
      <c r="F2217" t="str">
        <f>VLOOKUP(Expenses[[#This Row],[Location]],Locations[[Location]:[BU]],5,0)</f>
        <v>Distribution</v>
      </c>
      <c r="G2217" t="str">
        <f>VLOOKUP(Expenses[[#This Row],[Department]],Departments[[Department]:[Code]],2,0)</f>
        <v>RTL</v>
      </c>
      <c r="H2217" t="str">
        <f>VLOOKUP(Expenses[[#This Row],[Location]],Locations[[Location]:[BU]],3,0)</f>
        <v>G. Cairo</v>
      </c>
      <c r="I2217" t="str">
        <f>VLOOKUP(Expenses[[#This Row],[Location]],Locations[[Location]:[BU]],2,0)</f>
        <v>Giza</v>
      </c>
    </row>
    <row r="2218" spans="1:9" x14ac:dyDescent="0.25">
      <c r="A2218" s="10">
        <v>42644</v>
      </c>
      <c r="B2218" t="s">
        <v>1087</v>
      </c>
      <c r="C2218" t="s">
        <v>1049</v>
      </c>
      <c r="D2218" t="s">
        <v>1020</v>
      </c>
      <c r="E2218" s="17">
        <v>1899.6000000000001</v>
      </c>
      <c r="F2218" t="str">
        <f>VLOOKUP(Expenses[[#This Row],[Location]],Locations[[Location]:[BU]],5,0)</f>
        <v>Retail 01</v>
      </c>
      <c r="G2218" t="str">
        <f>VLOOKUP(Expenses[[#This Row],[Department]],Departments[[Department]:[Code]],2,0)</f>
        <v>RTL</v>
      </c>
      <c r="H2218" t="str">
        <f>VLOOKUP(Expenses[[#This Row],[Location]],Locations[[Location]:[BU]],3,0)</f>
        <v>G. Cairo</v>
      </c>
      <c r="I2218" t="str">
        <f>VLOOKUP(Expenses[[#This Row],[Location]],Locations[[Location]:[BU]],2,0)</f>
        <v>Cairo</v>
      </c>
    </row>
    <row r="2219" spans="1:9" x14ac:dyDescent="0.25">
      <c r="A2219" s="10">
        <v>42644</v>
      </c>
      <c r="B2219" t="s">
        <v>1087</v>
      </c>
      <c r="C2219" t="s">
        <v>1044</v>
      </c>
      <c r="D2219" t="s">
        <v>1020</v>
      </c>
      <c r="E2219" s="17">
        <v>1692.8000000000002</v>
      </c>
      <c r="F2219" t="str">
        <f>VLOOKUP(Expenses[[#This Row],[Location]],Locations[[Location]:[BU]],5,0)</f>
        <v>Retail 01</v>
      </c>
      <c r="G2219" t="str">
        <f>VLOOKUP(Expenses[[#This Row],[Department]],Departments[[Department]:[Code]],2,0)</f>
        <v>RTL</v>
      </c>
      <c r="H2219" t="str">
        <f>VLOOKUP(Expenses[[#This Row],[Location]],Locations[[Location]:[BU]],3,0)</f>
        <v>G. Cairo</v>
      </c>
      <c r="I2219" t="str">
        <f>VLOOKUP(Expenses[[#This Row],[Location]],Locations[[Location]:[BU]],2,0)</f>
        <v>Cairo</v>
      </c>
    </row>
    <row r="2220" spans="1:9" x14ac:dyDescent="0.25">
      <c r="A2220" s="10">
        <v>42644</v>
      </c>
      <c r="B2220" t="s">
        <v>1087</v>
      </c>
      <c r="C2220" t="s">
        <v>1064</v>
      </c>
      <c r="D2220" t="s">
        <v>1020</v>
      </c>
      <c r="E2220" s="17">
        <v>2306</v>
      </c>
      <c r="F2220" t="str">
        <f>VLOOKUP(Expenses[[#This Row],[Location]],Locations[[Location]:[BU]],5,0)</f>
        <v>Retail 01</v>
      </c>
      <c r="G2220" t="str">
        <f>VLOOKUP(Expenses[[#This Row],[Department]],Departments[[Department]:[Code]],2,0)</f>
        <v>RTL</v>
      </c>
      <c r="H2220" t="str">
        <f>VLOOKUP(Expenses[[#This Row],[Location]],Locations[[Location]:[BU]],3,0)</f>
        <v>G. Cairo</v>
      </c>
      <c r="I2220" t="str">
        <f>VLOOKUP(Expenses[[#This Row],[Location]],Locations[[Location]:[BU]],2,0)</f>
        <v>Giza</v>
      </c>
    </row>
    <row r="2221" spans="1:9" x14ac:dyDescent="0.25">
      <c r="A2221" s="10">
        <v>42644</v>
      </c>
      <c r="B2221" t="s">
        <v>1087</v>
      </c>
      <c r="C2221" t="s">
        <v>1082</v>
      </c>
      <c r="D2221" t="s">
        <v>1020</v>
      </c>
      <c r="E2221" s="17">
        <v>2442</v>
      </c>
      <c r="F2221" t="str">
        <f>VLOOKUP(Expenses[[#This Row],[Location]],Locations[[Location]:[BU]],5,0)</f>
        <v>Retail 02</v>
      </c>
      <c r="G2221" t="str">
        <f>VLOOKUP(Expenses[[#This Row],[Department]],Departments[[Department]:[Code]],2,0)</f>
        <v>RTL</v>
      </c>
      <c r="H2221" t="str">
        <f>VLOOKUP(Expenses[[#This Row],[Location]],Locations[[Location]:[BU]],3,0)</f>
        <v>G. Cairo</v>
      </c>
      <c r="I2221" t="str">
        <f>VLOOKUP(Expenses[[#This Row],[Location]],Locations[[Location]:[BU]],2,0)</f>
        <v>Cairo</v>
      </c>
    </row>
    <row r="2222" spans="1:9" x14ac:dyDescent="0.25">
      <c r="A2222" s="10">
        <v>42644</v>
      </c>
      <c r="B2222" t="s">
        <v>1087</v>
      </c>
      <c r="C2222" t="s">
        <v>1078</v>
      </c>
      <c r="D2222" t="s">
        <v>1020</v>
      </c>
      <c r="E2222" s="17">
        <v>1102.8</v>
      </c>
      <c r="F2222" t="str">
        <f>VLOOKUP(Expenses[[#This Row],[Location]],Locations[[Location]:[BU]],5,0)</f>
        <v>Retail 02</v>
      </c>
      <c r="G2222" t="str">
        <f>VLOOKUP(Expenses[[#This Row],[Department]],Departments[[Department]:[Code]],2,0)</f>
        <v>RTL</v>
      </c>
      <c r="H2222" t="str">
        <f>VLOOKUP(Expenses[[#This Row],[Location]],Locations[[Location]:[BU]],3,0)</f>
        <v>G. Cairo</v>
      </c>
      <c r="I2222" t="str">
        <f>VLOOKUP(Expenses[[#This Row],[Location]],Locations[[Location]:[BU]],2,0)</f>
        <v>Cairo</v>
      </c>
    </row>
    <row r="2223" spans="1:9" x14ac:dyDescent="0.25">
      <c r="A2223" s="10">
        <v>42644</v>
      </c>
      <c r="B2223" t="s">
        <v>1087</v>
      </c>
      <c r="C2223" t="s">
        <v>1068</v>
      </c>
      <c r="D2223" t="s">
        <v>1020</v>
      </c>
      <c r="E2223" s="17">
        <v>2011</v>
      </c>
      <c r="F2223" t="str">
        <f>VLOOKUP(Expenses[[#This Row],[Location]],Locations[[Location]:[BU]],5,0)</f>
        <v>Retail 02</v>
      </c>
      <c r="G2223" t="str">
        <f>VLOOKUP(Expenses[[#This Row],[Department]],Departments[[Department]:[Code]],2,0)</f>
        <v>RTL</v>
      </c>
      <c r="H2223" t="str">
        <f>VLOOKUP(Expenses[[#This Row],[Location]],Locations[[Location]:[BU]],3,0)</f>
        <v>Delta</v>
      </c>
      <c r="I2223" t="str">
        <f>VLOOKUP(Expenses[[#This Row],[Location]],Locations[[Location]:[BU]],2,0)</f>
        <v>Gharbia</v>
      </c>
    </row>
    <row r="2224" spans="1:9" x14ac:dyDescent="0.25">
      <c r="A2224" s="10">
        <v>42644</v>
      </c>
      <c r="B2224" t="s">
        <v>1087</v>
      </c>
      <c r="C2224" t="s">
        <v>1060</v>
      </c>
      <c r="D2224" t="s">
        <v>1020</v>
      </c>
      <c r="E2224" s="17">
        <v>1494.8000000000002</v>
      </c>
      <c r="F2224" t="str">
        <f>VLOOKUP(Expenses[[#This Row],[Location]],Locations[[Location]:[BU]],5,0)</f>
        <v>Retail 02</v>
      </c>
      <c r="G2224" t="str">
        <f>VLOOKUP(Expenses[[#This Row],[Department]],Departments[[Department]:[Code]],2,0)</f>
        <v>RTL</v>
      </c>
      <c r="H2224" t="str">
        <f>VLOOKUP(Expenses[[#This Row],[Location]],Locations[[Location]:[BU]],3,0)</f>
        <v>Alex</v>
      </c>
      <c r="I2224" t="str">
        <f>VLOOKUP(Expenses[[#This Row],[Location]],Locations[[Location]:[BU]],2,0)</f>
        <v>Alex</v>
      </c>
    </row>
    <row r="2225" spans="1:9" x14ac:dyDescent="0.25">
      <c r="A2225" s="10">
        <v>42644</v>
      </c>
      <c r="B2225" t="s">
        <v>1087</v>
      </c>
      <c r="C2225" t="s">
        <v>1076</v>
      </c>
      <c r="D2225" t="s">
        <v>1020</v>
      </c>
      <c r="E2225" s="17">
        <v>1792.6000000000001</v>
      </c>
      <c r="F2225" t="str">
        <f>VLOOKUP(Expenses[[#This Row],[Location]],Locations[[Location]:[BU]],5,0)</f>
        <v>Retail 02</v>
      </c>
      <c r="G2225" t="str">
        <f>VLOOKUP(Expenses[[#This Row],[Department]],Departments[[Department]:[Code]],2,0)</f>
        <v>RTL</v>
      </c>
      <c r="H2225" t="str">
        <f>VLOOKUP(Expenses[[#This Row],[Location]],Locations[[Location]:[BU]],3,0)</f>
        <v>G. Cairo</v>
      </c>
      <c r="I2225" t="str">
        <f>VLOOKUP(Expenses[[#This Row],[Location]],Locations[[Location]:[BU]],2,0)</f>
        <v>Cairo</v>
      </c>
    </row>
    <row r="2226" spans="1:9" x14ac:dyDescent="0.25">
      <c r="A2226" s="10">
        <v>42644</v>
      </c>
      <c r="B2226" t="s">
        <v>1087</v>
      </c>
      <c r="C2226" t="s">
        <v>1067</v>
      </c>
      <c r="D2226" t="s">
        <v>1020</v>
      </c>
      <c r="E2226" s="17">
        <v>2469.6000000000004</v>
      </c>
      <c r="F2226" t="str">
        <f>VLOOKUP(Expenses[[#This Row],[Location]],Locations[[Location]:[BU]],5,0)</f>
        <v>Retail 02</v>
      </c>
      <c r="G2226" t="str">
        <f>VLOOKUP(Expenses[[#This Row],[Department]],Departments[[Department]:[Code]],2,0)</f>
        <v>RTL</v>
      </c>
      <c r="H2226" t="str">
        <f>VLOOKUP(Expenses[[#This Row],[Location]],Locations[[Location]:[BU]],3,0)</f>
        <v>Alex</v>
      </c>
      <c r="I2226" t="str">
        <f>VLOOKUP(Expenses[[#This Row],[Location]],Locations[[Location]:[BU]],2,0)</f>
        <v>Alex</v>
      </c>
    </row>
    <row r="2227" spans="1:9" x14ac:dyDescent="0.25">
      <c r="A2227" s="10">
        <v>42644</v>
      </c>
      <c r="B2227" t="s">
        <v>1087</v>
      </c>
      <c r="C2227" t="s">
        <v>1052</v>
      </c>
      <c r="D2227" t="s">
        <v>1020</v>
      </c>
      <c r="E2227" s="17">
        <v>2341</v>
      </c>
      <c r="F2227" t="str">
        <f>VLOOKUP(Expenses[[#This Row],[Location]],Locations[[Location]:[BU]],5,0)</f>
        <v>Distribution</v>
      </c>
      <c r="G2227" t="str">
        <f>VLOOKUP(Expenses[[#This Row],[Department]],Departments[[Department]:[Code]],2,0)</f>
        <v>RTL</v>
      </c>
      <c r="H2227" t="str">
        <f>VLOOKUP(Expenses[[#This Row],[Location]],Locations[[Location]:[BU]],3,0)</f>
        <v>Alex</v>
      </c>
      <c r="I2227" t="str">
        <f>VLOOKUP(Expenses[[#This Row],[Location]],Locations[[Location]:[BU]],2,0)</f>
        <v>Alex</v>
      </c>
    </row>
    <row r="2228" spans="1:9" x14ac:dyDescent="0.25">
      <c r="A2228" s="10">
        <v>42644</v>
      </c>
      <c r="B2228" t="s">
        <v>1087</v>
      </c>
      <c r="C2228" t="s">
        <v>1084</v>
      </c>
      <c r="D2228" t="s">
        <v>1020</v>
      </c>
      <c r="E2228" s="17">
        <v>2128.4</v>
      </c>
      <c r="F2228" t="str">
        <f>VLOOKUP(Expenses[[#This Row],[Location]],Locations[[Location]:[BU]],5,0)</f>
        <v>Retail 03</v>
      </c>
      <c r="G2228" t="str">
        <f>VLOOKUP(Expenses[[#This Row],[Department]],Departments[[Department]:[Code]],2,0)</f>
        <v>RTL</v>
      </c>
      <c r="H2228" t="str">
        <f>VLOOKUP(Expenses[[#This Row],[Location]],Locations[[Location]:[BU]],3,0)</f>
        <v>G. Cairo</v>
      </c>
      <c r="I2228" t="str">
        <f>VLOOKUP(Expenses[[#This Row],[Location]],Locations[[Location]:[BU]],2,0)</f>
        <v>Cairo</v>
      </c>
    </row>
    <row r="2229" spans="1:9" x14ac:dyDescent="0.25">
      <c r="A2229" s="10">
        <v>42644</v>
      </c>
      <c r="B2229" t="s">
        <v>1087</v>
      </c>
      <c r="C2229" t="s">
        <v>1075</v>
      </c>
      <c r="D2229" t="s">
        <v>1020</v>
      </c>
      <c r="E2229" s="17">
        <v>2068.2000000000003</v>
      </c>
      <c r="F2229" t="str">
        <f>VLOOKUP(Expenses[[#This Row],[Location]],Locations[[Location]:[BU]],5,0)</f>
        <v>Distribution</v>
      </c>
      <c r="G2229" t="str">
        <f>VLOOKUP(Expenses[[#This Row],[Department]],Departments[[Department]:[Code]],2,0)</f>
        <v>RTL</v>
      </c>
      <c r="H2229" t="str">
        <f>VLOOKUP(Expenses[[#This Row],[Location]],Locations[[Location]:[BU]],3,0)</f>
        <v>U. Egypt</v>
      </c>
      <c r="I2229" t="str">
        <f>VLOOKUP(Expenses[[#This Row],[Location]],Locations[[Location]:[BU]],2,0)</f>
        <v>Assuit</v>
      </c>
    </row>
    <row r="2230" spans="1:9" x14ac:dyDescent="0.25">
      <c r="A2230" s="10">
        <v>42644</v>
      </c>
      <c r="B2230" t="s">
        <v>1087</v>
      </c>
      <c r="C2230" t="s">
        <v>1080</v>
      </c>
      <c r="D2230" t="s">
        <v>1020</v>
      </c>
      <c r="E2230" s="17">
        <v>1503.8000000000002</v>
      </c>
      <c r="F2230" t="str">
        <f>VLOOKUP(Expenses[[#This Row],[Location]],Locations[[Location]:[BU]],5,0)</f>
        <v>Distribution</v>
      </c>
      <c r="G2230" t="str">
        <f>VLOOKUP(Expenses[[#This Row],[Department]],Departments[[Department]:[Code]],2,0)</f>
        <v>RTL</v>
      </c>
      <c r="H2230" t="str">
        <f>VLOOKUP(Expenses[[#This Row],[Location]],Locations[[Location]:[BU]],3,0)</f>
        <v>G. Cairo</v>
      </c>
      <c r="I2230" t="str">
        <f>VLOOKUP(Expenses[[#This Row],[Location]],Locations[[Location]:[BU]],2,0)</f>
        <v>Giza</v>
      </c>
    </row>
    <row r="2231" spans="1:9" x14ac:dyDescent="0.25">
      <c r="A2231" s="10">
        <v>42644</v>
      </c>
      <c r="B2231" t="s">
        <v>1087</v>
      </c>
      <c r="C2231" t="s">
        <v>1070</v>
      </c>
      <c r="D2231" t="s">
        <v>1020</v>
      </c>
      <c r="E2231" s="17">
        <v>2008.2</v>
      </c>
      <c r="F2231" t="str">
        <f>VLOOKUP(Expenses[[#This Row],[Location]],Locations[[Location]:[BU]],5,0)</f>
        <v>Retail 03</v>
      </c>
      <c r="G2231" t="str">
        <f>VLOOKUP(Expenses[[#This Row],[Department]],Departments[[Department]:[Code]],2,0)</f>
        <v>RTL</v>
      </c>
      <c r="H2231" t="str">
        <f>VLOOKUP(Expenses[[#This Row],[Location]],Locations[[Location]:[BU]],3,0)</f>
        <v>Alex</v>
      </c>
      <c r="I2231" t="str">
        <f>VLOOKUP(Expenses[[#This Row],[Location]],Locations[[Location]:[BU]],2,0)</f>
        <v>Marasa Matrouh</v>
      </c>
    </row>
    <row r="2232" spans="1:9" x14ac:dyDescent="0.25">
      <c r="A2232" s="10">
        <v>42644</v>
      </c>
      <c r="B2232" t="s">
        <v>1087</v>
      </c>
      <c r="C2232" t="s">
        <v>1047</v>
      </c>
      <c r="D2232" t="s">
        <v>1020</v>
      </c>
      <c r="E2232" s="17">
        <v>1587.4</v>
      </c>
      <c r="F2232" t="str">
        <f>VLOOKUP(Expenses[[#This Row],[Location]],Locations[[Location]:[BU]],5,0)</f>
        <v>Retail 03</v>
      </c>
      <c r="G2232" t="str">
        <f>VLOOKUP(Expenses[[#This Row],[Department]],Departments[[Department]:[Code]],2,0)</f>
        <v>RTL</v>
      </c>
      <c r="H2232" t="str">
        <f>VLOOKUP(Expenses[[#This Row],[Location]],Locations[[Location]:[BU]],3,0)</f>
        <v>G. Cairo</v>
      </c>
      <c r="I2232" t="str">
        <f>VLOOKUP(Expenses[[#This Row],[Location]],Locations[[Location]:[BU]],2,0)</f>
        <v>Giza</v>
      </c>
    </row>
    <row r="2233" spans="1:9" x14ac:dyDescent="0.25">
      <c r="A2233" s="10">
        <v>42644</v>
      </c>
      <c r="B2233" t="s">
        <v>1087</v>
      </c>
      <c r="C2233" t="s">
        <v>1058</v>
      </c>
      <c r="D2233" t="s">
        <v>1020</v>
      </c>
      <c r="E2233" s="17">
        <v>1931</v>
      </c>
      <c r="F2233" t="str">
        <f>VLOOKUP(Expenses[[#This Row],[Location]],Locations[[Location]:[BU]],5,0)</f>
        <v>Retail 03</v>
      </c>
      <c r="G2233" t="str">
        <f>VLOOKUP(Expenses[[#This Row],[Department]],Departments[[Department]:[Code]],2,0)</f>
        <v>RTL</v>
      </c>
      <c r="H2233" t="str">
        <f>VLOOKUP(Expenses[[#This Row],[Location]],Locations[[Location]:[BU]],3,0)</f>
        <v>G. Cairo</v>
      </c>
      <c r="I2233" t="str">
        <f>VLOOKUP(Expenses[[#This Row],[Location]],Locations[[Location]:[BU]],2,0)</f>
        <v>Cairo</v>
      </c>
    </row>
    <row r="2234" spans="1:9" x14ac:dyDescent="0.25">
      <c r="A2234" s="10">
        <v>42644</v>
      </c>
      <c r="B2234" t="s">
        <v>1087</v>
      </c>
      <c r="C2234" t="s">
        <v>1072</v>
      </c>
      <c r="D2234" t="s">
        <v>1020</v>
      </c>
      <c r="E2234" s="17">
        <v>1924.2</v>
      </c>
      <c r="F2234" t="str">
        <f>VLOOKUP(Expenses[[#This Row],[Location]],Locations[[Location]:[BU]],5,0)</f>
        <v>Retail 03</v>
      </c>
      <c r="G2234" t="str">
        <f>VLOOKUP(Expenses[[#This Row],[Department]],Departments[[Department]:[Code]],2,0)</f>
        <v>RTL</v>
      </c>
      <c r="H2234" t="str">
        <f>VLOOKUP(Expenses[[#This Row],[Location]],Locations[[Location]:[BU]],3,0)</f>
        <v>Alex</v>
      </c>
      <c r="I2234" t="str">
        <f>VLOOKUP(Expenses[[#This Row],[Location]],Locations[[Location]:[BU]],2,0)</f>
        <v>Alex</v>
      </c>
    </row>
    <row r="2235" spans="1:9" x14ac:dyDescent="0.25">
      <c r="A2235" s="10">
        <v>42644</v>
      </c>
      <c r="B2235" t="s">
        <v>1087</v>
      </c>
      <c r="C2235" t="s">
        <v>1071</v>
      </c>
      <c r="D2235" t="s">
        <v>1020</v>
      </c>
      <c r="E2235" s="17">
        <v>2299.4</v>
      </c>
      <c r="F2235" t="str">
        <f>VLOOKUP(Expenses[[#This Row],[Location]],Locations[[Location]:[BU]],5,0)</f>
        <v>Retail 03</v>
      </c>
      <c r="G2235" t="str">
        <f>VLOOKUP(Expenses[[#This Row],[Department]],Departments[[Department]:[Code]],2,0)</f>
        <v>RTL</v>
      </c>
      <c r="H2235" t="str">
        <f>VLOOKUP(Expenses[[#This Row],[Location]],Locations[[Location]:[BU]],3,0)</f>
        <v>G. Cairo</v>
      </c>
      <c r="I2235" t="str">
        <f>VLOOKUP(Expenses[[#This Row],[Location]],Locations[[Location]:[BU]],2,0)</f>
        <v>Giza</v>
      </c>
    </row>
    <row r="2236" spans="1:9" x14ac:dyDescent="0.25">
      <c r="A2236" s="10">
        <v>42644</v>
      </c>
      <c r="B2236" t="s">
        <v>1087</v>
      </c>
      <c r="C2236" t="s">
        <v>1065</v>
      </c>
      <c r="D2236" t="s">
        <v>1020</v>
      </c>
      <c r="E2236" s="17">
        <v>2362.6</v>
      </c>
      <c r="F2236" t="str">
        <f>VLOOKUP(Expenses[[#This Row],[Location]],Locations[[Location]:[BU]],5,0)</f>
        <v>Distribution</v>
      </c>
      <c r="G2236" t="str">
        <f>VLOOKUP(Expenses[[#This Row],[Department]],Departments[[Department]:[Code]],2,0)</f>
        <v>RTL</v>
      </c>
      <c r="H2236" t="str">
        <f>VLOOKUP(Expenses[[#This Row],[Location]],Locations[[Location]:[BU]],3,0)</f>
        <v>Delta</v>
      </c>
      <c r="I2236" t="str">
        <f>VLOOKUP(Expenses[[#This Row],[Location]],Locations[[Location]:[BU]],2,0)</f>
        <v>Gharbia</v>
      </c>
    </row>
    <row r="2237" spans="1:9" x14ac:dyDescent="0.25">
      <c r="A2237" s="10">
        <v>42644</v>
      </c>
      <c r="B2237" t="s">
        <v>1086</v>
      </c>
      <c r="C2237" t="s">
        <v>1014</v>
      </c>
      <c r="D2237" t="s">
        <v>1017</v>
      </c>
      <c r="E2237" s="17">
        <v>3933</v>
      </c>
      <c r="F2237" t="str">
        <f>VLOOKUP(Expenses[[#This Row],[Location]],Locations[[Location]:[BU]],5,0)</f>
        <v>HQ</v>
      </c>
      <c r="G2237" t="str">
        <f>VLOOKUP(Expenses[[#This Row],[Department]],Departments[[Department]:[Code]],2,0)</f>
        <v>ACC</v>
      </c>
      <c r="H2237" t="str">
        <f>VLOOKUP(Expenses[[#This Row],[Location]],Locations[[Location]:[BU]],3,0)</f>
        <v>G. Cairo</v>
      </c>
      <c r="I2237" t="str">
        <f>VLOOKUP(Expenses[[#This Row],[Location]],Locations[[Location]:[BU]],2,0)</f>
        <v>Cairo</v>
      </c>
    </row>
    <row r="2238" spans="1:9" x14ac:dyDescent="0.25">
      <c r="A2238" s="10">
        <v>42644</v>
      </c>
      <c r="B2238" t="s">
        <v>1089</v>
      </c>
      <c r="C2238" t="s">
        <v>1014</v>
      </c>
      <c r="D2238" t="s">
        <v>1017</v>
      </c>
      <c r="E2238" s="17">
        <v>1250</v>
      </c>
      <c r="F2238" t="str">
        <f>VLOOKUP(Expenses[[#This Row],[Location]],Locations[[Location]:[BU]],5,0)</f>
        <v>HQ</v>
      </c>
      <c r="G2238" t="str">
        <f>VLOOKUP(Expenses[[#This Row],[Department]],Departments[[Department]:[Code]],2,0)</f>
        <v>ACC</v>
      </c>
      <c r="H2238" t="str">
        <f>VLOOKUP(Expenses[[#This Row],[Location]],Locations[[Location]:[BU]],3,0)</f>
        <v>G. Cairo</v>
      </c>
      <c r="I2238" t="str">
        <f>VLOOKUP(Expenses[[#This Row],[Location]],Locations[[Location]:[BU]],2,0)</f>
        <v>Cairo</v>
      </c>
    </row>
    <row r="2239" spans="1:9" x14ac:dyDescent="0.25">
      <c r="A2239" s="10">
        <v>42644</v>
      </c>
      <c r="B2239" t="s">
        <v>1087</v>
      </c>
      <c r="C2239" t="s">
        <v>1014</v>
      </c>
      <c r="D2239" t="s">
        <v>1017</v>
      </c>
      <c r="E2239" s="17">
        <v>1138.4000000000001</v>
      </c>
      <c r="F2239" t="str">
        <f>VLOOKUP(Expenses[[#This Row],[Location]],Locations[[Location]:[BU]],5,0)</f>
        <v>HQ</v>
      </c>
      <c r="G2239" t="str">
        <f>VLOOKUP(Expenses[[#This Row],[Department]],Departments[[Department]:[Code]],2,0)</f>
        <v>ACC</v>
      </c>
      <c r="H2239" t="str">
        <f>VLOOKUP(Expenses[[#This Row],[Location]],Locations[[Location]:[BU]],3,0)</f>
        <v>G. Cairo</v>
      </c>
      <c r="I2239" t="str">
        <f>VLOOKUP(Expenses[[#This Row],[Location]],Locations[[Location]:[BU]],2,0)</f>
        <v>Cairo</v>
      </c>
    </row>
    <row r="2240" spans="1:9" x14ac:dyDescent="0.25">
      <c r="A2240" s="10">
        <v>42644</v>
      </c>
      <c r="B2240" t="s">
        <v>1086</v>
      </c>
      <c r="C2240" t="s">
        <v>1014</v>
      </c>
      <c r="D2240" t="s">
        <v>1033</v>
      </c>
      <c r="E2240" s="17">
        <v>7915</v>
      </c>
      <c r="F2240" t="str">
        <f>VLOOKUP(Expenses[[#This Row],[Location]],Locations[[Location]:[BU]],5,0)</f>
        <v>HQ</v>
      </c>
      <c r="G2240" t="str">
        <f>VLOOKUP(Expenses[[#This Row],[Department]],Departments[[Department]:[Code]],2,0)</f>
        <v>HRM</v>
      </c>
      <c r="H2240" t="str">
        <f>VLOOKUP(Expenses[[#This Row],[Location]],Locations[[Location]:[BU]],3,0)</f>
        <v>G. Cairo</v>
      </c>
      <c r="I2240" t="str">
        <f>VLOOKUP(Expenses[[#This Row],[Location]],Locations[[Location]:[BU]],2,0)</f>
        <v>Cairo</v>
      </c>
    </row>
    <row r="2241" spans="1:9" x14ac:dyDescent="0.25">
      <c r="A2241" s="10">
        <v>42644</v>
      </c>
      <c r="B2241" t="s">
        <v>1089</v>
      </c>
      <c r="C2241" t="s">
        <v>1014</v>
      </c>
      <c r="D2241" t="s">
        <v>1033</v>
      </c>
      <c r="E2241" s="17">
        <v>1250</v>
      </c>
      <c r="F2241" t="str">
        <f>VLOOKUP(Expenses[[#This Row],[Location]],Locations[[Location]:[BU]],5,0)</f>
        <v>HQ</v>
      </c>
      <c r="G2241" t="str">
        <f>VLOOKUP(Expenses[[#This Row],[Department]],Departments[[Department]:[Code]],2,0)</f>
        <v>HRM</v>
      </c>
      <c r="H2241" t="str">
        <f>VLOOKUP(Expenses[[#This Row],[Location]],Locations[[Location]:[BU]],3,0)</f>
        <v>G. Cairo</v>
      </c>
      <c r="I2241" t="str">
        <f>VLOOKUP(Expenses[[#This Row],[Location]],Locations[[Location]:[BU]],2,0)</f>
        <v>Cairo</v>
      </c>
    </row>
    <row r="2242" spans="1:9" x14ac:dyDescent="0.25">
      <c r="A2242" s="10">
        <v>42644</v>
      </c>
      <c r="B2242" t="s">
        <v>1087</v>
      </c>
      <c r="C2242" t="s">
        <v>1014</v>
      </c>
      <c r="D2242" t="s">
        <v>1033</v>
      </c>
      <c r="E2242" s="17">
        <v>1239.8000000000002</v>
      </c>
      <c r="F2242" t="str">
        <f>VLOOKUP(Expenses[[#This Row],[Location]],Locations[[Location]:[BU]],5,0)</f>
        <v>HQ</v>
      </c>
      <c r="G2242" t="str">
        <f>VLOOKUP(Expenses[[#This Row],[Department]],Departments[[Department]:[Code]],2,0)</f>
        <v>HRM</v>
      </c>
      <c r="H2242" t="str">
        <f>VLOOKUP(Expenses[[#This Row],[Location]],Locations[[Location]:[BU]],3,0)</f>
        <v>G. Cairo</v>
      </c>
      <c r="I2242" t="str">
        <f>VLOOKUP(Expenses[[#This Row],[Location]],Locations[[Location]:[BU]],2,0)</f>
        <v>Cairo</v>
      </c>
    </row>
    <row r="2243" spans="1:9" x14ac:dyDescent="0.25">
      <c r="A2243" s="10">
        <v>42644</v>
      </c>
      <c r="B2243" t="s">
        <v>1086</v>
      </c>
      <c r="C2243" t="s">
        <v>1014</v>
      </c>
      <c r="D2243" t="s">
        <v>1020</v>
      </c>
      <c r="E2243" s="17">
        <v>8055</v>
      </c>
      <c r="F2243" t="str">
        <f>VLOOKUP(Expenses[[#This Row],[Location]],Locations[[Location]:[BU]],5,0)</f>
        <v>HQ</v>
      </c>
      <c r="G2243" t="str">
        <f>VLOOKUP(Expenses[[#This Row],[Department]],Departments[[Department]:[Code]],2,0)</f>
        <v>RTL</v>
      </c>
      <c r="H2243" t="str">
        <f>VLOOKUP(Expenses[[#This Row],[Location]],Locations[[Location]:[BU]],3,0)</f>
        <v>G. Cairo</v>
      </c>
      <c r="I2243" t="str">
        <f>VLOOKUP(Expenses[[#This Row],[Location]],Locations[[Location]:[BU]],2,0)</f>
        <v>Cairo</v>
      </c>
    </row>
    <row r="2244" spans="1:9" x14ac:dyDescent="0.25">
      <c r="A2244" s="10">
        <v>42644</v>
      </c>
      <c r="B2244" t="s">
        <v>1089</v>
      </c>
      <c r="C2244" t="s">
        <v>1014</v>
      </c>
      <c r="D2244" t="s">
        <v>1020</v>
      </c>
      <c r="E2244" s="17">
        <v>1250</v>
      </c>
      <c r="F2244" t="str">
        <f>VLOOKUP(Expenses[[#This Row],[Location]],Locations[[Location]:[BU]],5,0)</f>
        <v>HQ</v>
      </c>
      <c r="G2244" t="str">
        <f>VLOOKUP(Expenses[[#This Row],[Department]],Departments[[Department]:[Code]],2,0)</f>
        <v>RTL</v>
      </c>
      <c r="H2244" t="str">
        <f>VLOOKUP(Expenses[[#This Row],[Location]],Locations[[Location]:[BU]],3,0)</f>
        <v>G. Cairo</v>
      </c>
      <c r="I2244" t="str">
        <f>VLOOKUP(Expenses[[#This Row],[Location]],Locations[[Location]:[BU]],2,0)</f>
        <v>Cairo</v>
      </c>
    </row>
    <row r="2245" spans="1:9" x14ac:dyDescent="0.25">
      <c r="A2245" s="10">
        <v>42644</v>
      </c>
      <c r="B2245" t="s">
        <v>1088</v>
      </c>
      <c r="C2245" t="s">
        <v>1014</v>
      </c>
      <c r="D2245" t="s">
        <v>1020</v>
      </c>
      <c r="E2245" s="17">
        <v>1004.1</v>
      </c>
      <c r="F2245" t="str">
        <f>VLOOKUP(Expenses[[#This Row],[Location]],Locations[[Location]:[BU]],5,0)</f>
        <v>HQ</v>
      </c>
      <c r="G2245" t="str">
        <f>VLOOKUP(Expenses[[#This Row],[Department]],Departments[[Department]:[Code]],2,0)</f>
        <v>RTL</v>
      </c>
      <c r="H2245" t="str">
        <f>VLOOKUP(Expenses[[#This Row],[Location]],Locations[[Location]:[BU]],3,0)</f>
        <v>G. Cairo</v>
      </c>
      <c r="I2245" t="str">
        <f>VLOOKUP(Expenses[[#This Row],[Location]],Locations[[Location]:[BU]],2,0)</f>
        <v>Cairo</v>
      </c>
    </row>
    <row r="2246" spans="1:9" x14ac:dyDescent="0.25">
      <c r="A2246" s="10">
        <v>42644</v>
      </c>
      <c r="B2246" t="s">
        <v>1087</v>
      </c>
      <c r="C2246" t="s">
        <v>1014</v>
      </c>
      <c r="D2246" t="s">
        <v>1020</v>
      </c>
      <c r="E2246" s="17">
        <v>1026.2</v>
      </c>
      <c r="F2246" t="str">
        <f>VLOOKUP(Expenses[[#This Row],[Location]],Locations[[Location]:[BU]],5,0)</f>
        <v>HQ</v>
      </c>
      <c r="G2246" t="str">
        <f>VLOOKUP(Expenses[[#This Row],[Department]],Departments[[Department]:[Code]],2,0)</f>
        <v>RTL</v>
      </c>
      <c r="H2246" t="str">
        <f>VLOOKUP(Expenses[[#This Row],[Location]],Locations[[Location]:[BU]],3,0)</f>
        <v>G. Cairo</v>
      </c>
      <c r="I2246" t="str">
        <f>VLOOKUP(Expenses[[#This Row],[Location]],Locations[[Location]:[BU]],2,0)</f>
        <v>Cairo</v>
      </c>
    </row>
    <row r="2247" spans="1:9" x14ac:dyDescent="0.25">
      <c r="A2247" s="10">
        <v>42644</v>
      </c>
      <c r="B2247" t="s">
        <v>1086</v>
      </c>
      <c r="C2247" t="s">
        <v>1014</v>
      </c>
      <c r="D2247" t="s">
        <v>1025</v>
      </c>
      <c r="E2247" s="17">
        <v>11962</v>
      </c>
      <c r="F2247" t="str">
        <f>VLOOKUP(Expenses[[#This Row],[Location]],Locations[[Location]:[BU]],5,0)</f>
        <v>HQ</v>
      </c>
      <c r="G2247" t="str">
        <f>VLOOKUP(Expenses[[#This Row],[Department]],Departments[[Department]:[Code]],2,0)</f>
        <v>SLS</v>
      </c>
      <c r="H2247" t="str">
        <f>VLOOKUP(Expenses[[#This Row],[Location]],Locations[[Location]:[BU]],3,0)</f>
        <v>G. Cairo</v>
      </c>
      <c r="I2247" t="str">
        <f>VLOOKUP(Expenses[[#This Row],[Location]],Locations[[Location]:[BU]],2,0)</f>
        <v>Cairo</v>
      </c>
    </row>
    <row r="2248" spans="1:9" x14ac:dyDescent="0.25">
      <c r="A2248" s="10">
        <v>42644</v>
      </c>
      <c r="B2248" t="s">
        <v>1089</v>
      </c>
      <c r="C2248" t="s">
        <v>1014</v>
      </c>
      <c r="D2248" t="s">
        <v>1025</v>
      </c>
      <c r="E2248" s="17">
        <v>1250</v>
      </c>
      <c r="F2248" t="str">
        <f>VLOOKUP(Expenses[[#This Row],[Location]],Locations[[Location]:[BU]],5,0)</f>
        <v>HQ</v>
      </c>
      <c r="G2248" t="str">
        <f>VLOOKUP(Expenses[[#This Row],[Department]],Departments[[Department]:[Code]],2,0)</f>
        <v>SLS</v>
      </c>
      <c r="H2248" t="str">
        <f>VLOOKUP(Expenses[[#This Row],[Location]],Locations[[Location]:[BU]],3,0)</f>
        <v>G. Cairo</v>
      </c>
      <c r="I2248" t="str">
        <f>VLOOKUP(Expenses[[#This Row],[Location]],Locations[[Location]:[BU]],2,0)</f>
        <v>Cairo</v>
      </c>
    </row>
    <row r="2249" spans="1:9" x14ac:dyDescent="0.25">
      <c r="A2249" s="10">
        <v>42644</v>
      </c>
      <c r="B2249" t="s">
        <v>1087</v>
      </c>
      <c r="C2249" t="s">
        <v>1014</v>
      </c>
      <c r="D2249" t="s">
        <v>1025</v>
      </c>
      <c r="E2249" s="17">
        <v>2643</v>
      </c>
      <c r="F2249" t="str">
        <f>VLOOKUP(Expenses[[#This Row],[Location]],Locations[[Location]:[BU]],5,0)</f>
        <v>HQ</v>
      </c>
      <c r="G2249" t="str">
        <f>VLOOKUP(Expenses[[#This Row],[Department]],Departments[[Department]:[Code]],2,0)</f>
        <v>SLS</v>
      </c>
      <c r="H2249" t="str">
        <f>VLOOKUP(Expenses[[#This Row],[Location]],Locations[[Location]:[BU]],3,0)</f>
        <v>G. Cairo</v>
      </c>
      <c r="I2249" t="str">
        <f>VLOOKUP(Expenses[[#This Row],[Location]],Locations[[Location]:[BU]],2,0)</f>
        <v>Cairo</v>
      </c>
    </row>
    <row r="2250" spans="1:9" x14ac:dyDescent="0.25">
      <c r="A2250" s="10">
        <v>42644</v>
      </c>
      <c r="B2250" t="s">
        <v>1086</v>
      </c>
      <c r="C2250" t="s">
        <v>1014</v>
      </c>
      <c r="D2250" t="s">
        <v>1022</v>
      </c>
      <c r="E2250" s="17">
        <v>6920</v>
      </c>
      <c r="F2250" t="str">
        <f>VLOOKUP(Expenses[[#This Row],[Location]],Locations[[Location]:[BU]],5,0)</f>
        <v>HQ</v>
      </c>
      <c r="G2250" t="str">
        <f>VLOOKUP(Expenses[[#This Row],[Department]],Departments[[Department]:[Code]],2,0)</f>
        <v>LGL</v>
      </c>
      <c r="H2250" t="str">
        <f>VLOOKUP(Expenses[[#This Row],[Location]],Locations[[Location]:[BU]],3,0)</f>
        <v>G. Cairo</v>
      </c>
      <c r="I2250" t="str">
        <f>VLOOKUP(Expenses[[#This Row],[Location]],Locations[[Location]:[BU]],2,0)</f>
        <v>Cairo</v>
      </c>
    </row>
    <row r="2251" spans="1:9" x14ac:dyDescent="0.25">
      <c r="A2251" s="10">
        <v>42644</v>
      </c>
      <c r="B2251" t="s">
        <v>1089</v>
      </c>
      <c r="C2251" t="s">
        <v>1014</v>
      </c>
      <c r="D2251" t="s">
        <v>1022</v>
      </c>
      <c r="E2251" s="17">
        <v>1250</v>
      </c>
      <c r="F2251" t="str">
        <f>VLOOKUP(Expenses[[#This Row],[Location]],Locations[[Location]:[BU]],5,0)</f>
        <v>HQ</v>
      </c>
      <c r="G2251" t="str">
        <f>VLOOKUP(Expenses[[#This Row],[Department]],Departments[[Department]:[Code]],2,0)</f>
        <v>LGL</v>
      </c>
      <c r="H2251" t="str">
        <f>VLOOKUP(Expenses[[#This Row],[Location]],Locations[[Location]:[BU]],3,0)</f>
        <v>G. Cairo</v>
      </c>
      <c r="I2251" t="str">
        <f>VLOOKUP(Expenses[[#This Row],[Location]],Locations[[Location]:[BU]],2,0)</f>
        <v>Cairo</v>
      </c>
    </row>
    <row r="2252" spans="1:9" x14ac:dyDescent="0.25">
      <c r="A2252" s="10">
        <v>42644</v>
      </c>
      <c r="B2252" t="s">
        <v>1087</v>
      </c>
      <c r="C2252" t="s">
        <v>1014</v>
      </c>
      <c r="D2252" t="s">
        <v>1022</v>
      </c>
      <c r="E2252" s="17">
        <v>1061.4000000000001</v>
      </c>
      <c r="F2252" t="str">
        <f>VLOOKUP(Expenses[[#This Row],[Location]],Locations[[Location]:[BU]],5,0)</f>
        <v>HQ</v>
      </c>
      <c r="G2252" t="str">
        <f>VLOOKUP(Expenses[[#This Row],[Department]],Departments[[Department]:[Code]],2,0)</f>
        <v>LGL</v>
      </c>
      <c r="H2252" t="str">
        <f>VLOOKUP(Expenses[[#This Row],[Location]],Locations[[Location]:[BU]],3,0)</f>
        <v>G. Cairo</v>
      </c>
      <c r="I2252" t="str">
        <f>VLOOKUP(Expenses[[#This Row],[Location]],Locations[[Location]:[BU]],2,0)</f>
        <v>Cairo</v>
      </c>
    </row>
    <row r="2253" spans="1:9" x14ac:dyDescent="0.25">
      <c r="A2253" s="10">
        <v>42644</v>
      </c>
      <c r="B2253" t="s">
        <v>1086</v>
      </c>
      <c r="C2253" t="s">
        <v>1014</v>
      </c>
      <c r="D2253" t="s">
        <v>1032</v>
      </c>
      <c r="E2253" s="17">
        <v>6243</v>
      </c>
      <c r="F2253" t="str">
        <f>VLOOKUP(Expenses[[#This Row],[Location]],Locations[[Location]:[BU]],5,0)</f>
        <v>HQ</v>
      </c>
      <c r="G2253" t="str">
        <f>VLOOKUP(Expenses[[#This Row],[Department]],Departments[[Department]:[Code]],2,0)</f>
        <v>ADM</v>
      </c>
      <c r="H2253" t="str">
        <f>VLOOKUP(Expenses[[#This Row],[Location]],Locations[[Location]:[BU]],3,0)</f>
        <v>G. Cairo</v>
      </c>
      <c r="I2253" t="str">
        <f>VLOOKUP(Expenses[[#This Row],[Location]],Locations[[Location]:[BU]],2,0)</f>
        <v>Cairo</v>
      </c>
    </row>
    <row r="2254" spans="1:9" x14ac:dyDescent="0.25">
      <c r="A2254" s="10">
        <v>42644</v>
      </c>
      <c r="B2254" t="s">
        <v>1089</v>
      </c>
      <c r="C2254" t="s">
        <v>1014</v>
      </c>
      <c r="D2254" t="s">
        <v>1032</v>
      </c>
      <c r="E2254" s="17">
        <v>1250</v>
      </c>
      <c r="F2254" t="str">
        <f>VLOOKUP(Expenses[[#This Row],[Location]],Locations[[Location]:[BU]],5,0)</f>
        <v>HQ</v>
      </c>
      <c r="G2254" t="str">
        <f>VLOOKUP(Expenses[[#This Row],[Department]],Departments[[Department]:[Code]],2,0)</f>
        <v>ADM</v>
      </c>
      <c r="H2254" t="str">
        <f>VLOOKUP(Expenses[[#This Row],[Location]],Locations[[Location]:[BU]],3,0)</f>
        <v>G. Cairo</v>
      </c>
      <c r="I2254" t="str">
        <f>VLOOKUP(Expenses[[#This Row],[Location]],Locations[[Location]:[BU]],2,0)</f>
        <v>Cairo</v>
      </c>
    </row>
    <row r="2255" spans="1:9" x14ac:dyDescent="0.25">
      <c r="A2255" s="10">
        <v>42644</v>
      </c>
      <c r="B2255" t="s">
        <v>1087</v>
      </c>
      <c r="C2255" t="s">
        <v>1014</v>
      </c>
      <c r="D2255" t="s">
        <v>1032</v>
      </c>
      <c r="E2255" s="17">
        <v>1385.4</v>
      </c>
      <c r="F2255" t="str">
        <f>VLOOKUP(Expenses[[#This Row],[Location]],Locations[[Location]:[BU]],5,0)</f>
        <v>HQ</v>
      </c>
      <c r="G2255" t="str">
        <f>VLOOKUP(Expenses[[#This Row],[Department]],Departments[[Department]:[Code]],2,0)</f>
        <v>ADM</v>
      </c>
      <c r="H2255" t="str">
        <f>VLOOKUP(Expenses[[#This Row],[Location]],Locations[[Location]:[BU]],3,0)</f>
        <v>G. Cairo</v>
      </c>
      <c r="I2255" t="str">
        <f>VLOOKUP(Expenses[[#This Row],[Location]],Locations[[Location]:[BU]],2,0)</f>
        <v>Cairo</v>
      </c>
    </row>
    <row r="2256" spans="1:9" x14ac:dyDescent="0.25">
      <c r="A2256" s="10">
        <v>42644</v>
      </c>
      <c r="B2256" t="s">
        <v>1086</v>
      </c>
      <c r="C2256" t="s">
        <v>1014</v>
      </c>
      <c r="D2256" t="s">
        <v>1027</v>
      </c>
      <c r="E2256" s="17">
        <v>4671</v>
      </c>
      <c r="F2256" t="str">
        <f>VLOOKUP(Expenses[[#This Row],[Location]],Locations[[Location]:[BU]],5,0)</f>
        <v>HQ</v>
      </c>
      <c r="G2256" t="str">
        <f>VLOOKUP(Expenses[[#This Row],[Department]],Departments[[Department]:[Code]],2,0)</f>
        <v>LOG</v>
      </c>
      <c r="H2256" t="str">
        <f>VLOOKUP(Expenses[[#This Row],[Location]],Locations[[Location]:[BU]],3,0)</f>
        <v>G. Cairo</v>
      </c>
      <c r="I2256" t="str">
        <f>VLOOKUP(Expenses[[#This Row],[Location]],Locations[[Location]:[BU]],2,0)</f>
        <v>Cairo</v>
      </c>
    </row>
    <row r="2257" spans="1:9" x14ac:dyDescent="0.25">
      <c r="A2257" s="10">
        <v>42644</v>
      </c>
      <c r="B2257" t="s">
        <v>1089</v>
      </c>
      <c r="C2257" t="s">
        <v>1014</v>
      </c>
      <c r="D2257" t="s">
        <v>1027</v>
      </c>
      <c r="E2257" s="17">
        <v>1250</v>
      </c>
      <c r="F2257" t="str">
        <f>VLOOKUP(Expenses[[#This Row],[Location]],Locations[[Location]:[BU]],5,0)</f>
        <v>HQ</v>
      </c>
      <c r="G2257" t="str">
        <f>VLOOKUP(Expenses[[#This Row],[Department]],Departments[[Department]:[Code]],2,0)</f>
        <v>LOG</v>
      </c>
      <c r="H2257" t="str">
        <f>VLOOKUP(Expenses[[#This Row],[Location]],Locations[[Location]:[BU]],3,0)</f>
        <v>G. Cairo</v>
      </c>
      <c r="I2257" t="str">
        <f>VLOOKUP(Expenses[[#This Row],[Location]],Locations[[Location]:[BU]],2,0)</f>
        <v>Cairo</v>
      </c>
    </row>
    <row r="2258" spans="1:9" x14ac:dyDescent="0.25">
      <c r="A2258" s="10">
        <v>42644</v>
      </c>
      <c r="B2258" t="s">
        <v>1087</v>
      </c>
      <c r="C2258" t="s">
        <v>1014</v>
      </c>
      <c r="D2258" t="s">
        <v>1027</v>
      </c>
      <c r="E2258" s="17">
        <v>1009</v>
      </c>
      <c r="F2258" t="str">
        <f>VLOOKUP(Expenses[[#This Row],[Location]],Locations[[Location]:[BU]],5,0)</f>
        <v>HQ</v>
      </c>
      <c r="G2258" t="str">
        <f>VLOOKUP(Expenses[[#This Row],[Department]],Departments[[Department]:[Code]],2,0)</f>
        <v>LOG</v>
      </c>
      <c r="H2258" t="str">
        <f>VLOOKUP(Expenses[[#This Row],[Location]],Locations[[Location]:[BU]],3,0)</f>
        <v>G. Cairo</v>
      </c>
      <c r="I2258" t="str">
        <f>VLOOKUP(Expenses[[#This Row],[Location]],Locations[[Location]:[BU]],2,0)</f>
        <v>Cairo</v>
      </c>
    </row>
    <row r="2259" spans="1:9" x14ac:dyDescent="0.25">
      <c r="A2259" s="10">
        <v>42644</v>
      </c>
      <c r="B2259" t="s">
        <v>1086</v>
      </c>
      <c r="C2259" t="s">
        <v>1014</v>
      </c>
      <c r="D2259" t="s">
        <v>1028</v>
      </c>
      <c r="E2259" s="17">
        <v>25118</v>
      </c>
      <c r="F2259" t="str">
        <f>VLOOKUP(Expenses[[#This Row],[Location]],Locations[[Location]:[BU]],5,0)</f>
        <v>HQ</v>
      </c>
      <c r="G2259" t="str">
        <f>VLOOKUP(Expenses[[#This Row],[Department]],Departments[[Department]:[Code]],2,0)</f>
        <v>BRD</v>
      </c>
      <c r="H2259" t="str">
        <f>VLOOKUP(Expenses[[#This Row],[Location]],Locations[[Location]:[BU]],3,0)</f>
        <v>G. Cairo</v>
      </c>
      <c r="I2259" t="str">
        <f>VLOOKUP(Expenses[[#This Row],[Location]],Locations[[Location]:[BU]],2,0)</f>
        <v>Cairo</v>
      </c>
    </row>
    <row r="2260" spans="1:9" x14ac:dyDescent="0.25">
      <c r="A2260" s="10">
        <v>42644</v>
      </c>
      <c r="B2260" t="s">
        <v>1089</v>
      </c>
      <c r="C2260" t="s">
        <v>1014</v>
      </c>
      <c r="D2260" t="s">
        <v>1028</v>
      </c>
      <c r="E2260" s="17">
        <v>1250</v>
      </c>
      <c r="F2260" t="str">
        <f>VLOOKUP(Expenses[[#This Row],[Location]],Locations[[Location]:[BU]],5,0)</f>
        <v>HQ</v>
      </c>
      <c r="G2260" t="str">
        <f>VLOOKUP(Expenses[[#This Row],[Department]],Departments[[Department]:[Code]],2,0)</f>
        <v>BRD</v>
      </c>
      <c r="H2260" t="str">
        <f>VLOOKUP(Expenses[[#This Row],[Location]],Locations[[Location]:[BU]],3,0)</f>
        <v>G. Cairo</v>
      </c>
      <c r="I2260" t="str">
        <f>VLOOKUP(Expenses[[#This Row],[Location]],Locations[[Location]:[BU]],2,0)</f>
        <v>Cairo</v>
      </c>
    </row>
    <row r="2261" spans="1:9" x14ac:dyDescent="0.25">
      <c r="A2261" s="10">
        <v>42644</v>
      </c>
      <c r="B2261" t="s">
        <v>1087</v>
      </c>
      <c r="C2261" t="s">
        <v>1014</v>
      </c>
      <c r="D2261" t="s">
        <v>1028</v>
      </c>
      <c r="E2261" s="17">
        <v>10197.6</v>
      </c>
      <c r="F2261" t="str">
        <f>VLOOKUP(Expenses[[#This Row],[Location]],Locations[[Location]:[BU]],5,0)</f>
        <v>HQ</v>
      </c>
      <c r="G2261" t="str">
        <f>VLOOKUP(Expenses[[#This Row],[Department]],Departments[[Department]:[Code]],2,0)</f>
        <v>BRD</v>
      </c>
      <c r="H2261" t="str">
        <f>VLOOKUP(Expenses[[#This Row],[Location]],Locations[[Location]:[BU]],3,0)</f>
        <v>G. Cairo</v>
      </c>
      <c r="I2261" t="str">
        <f>VLOOKUP(Expenses[[#This Row],[Location]],Locations[[Location]:[BU]],2,0)</f>
        <v>Cairo</v>
      </c>
    </row>
    <row r="2262" spans="1:9" x14ac:dyDescent="0.25">
      <c r="A2262" s="10">
        <v>42644</v>
      </c>
      <c r="B2262" t="s">
        <v>1086</v>
      </c>
      <c r="C2262" t="s">
        <v>1014</v>
      </c>
      <c r="D2262" t="s">
        <v>1030</v>
      </c>
      <c r="E2262" s="17">
        <v>4770</v>
      </c>
      <c r="F2262" t="str">
        <f>VLOOKUP(Expenses[[#This Row],[Location]],Locations[[Location]:[BU]],5,0)</f>
        <v>HQ</v>
      </c>
      <c r="G2262" t="str">
        <f>VLOOKUP(Expenses[[#This Row],[Department]],Departments[[Department]:[Code]],2,0)</f>
        <v>AFS</v>
      </c>
      <c r="H2262" t="str">
        <f>VLOOKUP(Expenses[[#This Row],[Location]],Locations[[Location]:[BU]],3,0)</f>
        <v>G. Cairo</v>
      </c>
      <c r="I2262" t="str">
        <f>VLOOKUP(Expenses[[#This Row],[Location]],Locations[[Location]:[BU]],2,0)</f>
        <v>Cairo</v>
      </c>
    </row>
    <row r="2263" spans="1:9" x14ac:dyDescent="0.25">
      <c r="A2263" s="10">
        <v>42644</v>
      </c>
      <c r="B2263" t="s">
        <v>1089</v>
      </c>
      <c r="C2263" t="s">
        <v>1014</v>
      </c>
      <c r="D2263" t="s">
        <v>1030</v>
      </c>
      <c r="E2263" s="17">
        <v>1250</v>
      </c>
      <c r="F2263" t="str">
        <f>VLOOKUP(Expenses[[#This Row],[Location]],Locations[[Location]:[BU]],5,0)</f>
        <v>HQ</v>
      </c>
      <c r="G2263" t="str">
        <f>VLOOKUP(Expenses[[#This Row],[Department]],Departments[[Department]:[Code]],2,0)</f>
        <v>AFS</v>
      </c>
      <c r="H2263" t="str">
        <f>VLOOKUP(Expenses[[#This Row],[Location]],Locations[[Location]:[BU]],3,0)</f>
        <v>G. Cairo</v>
      </c>
      <c r="I2263" t="str">
        <f>VLOOKUP(Expenses[[#This Row],[Location]],Locations[[Location]:[BU]],2,0)</f>
        <v>Cairo</v>
      </c>
    </row>
    <row r="2264" spans="1:9" x14ac:dyDescent="0.25">
      <c r="A2264" s="10">
        <v>42644</v>
      </c>
      <c r="B2264" t="s">
        <v>1087</v>
      </c>
      <c r="C2264" t="s">
        <v>1014</v>
      </c>
      <c r="D2264" t="s">
        <v>1030</v>
      </c>
      <c r="E2264" s="17">
        <v>1231.6000000000001</v>
      </c>
      <c r="F2264" t="str">
        <f>VLOOKUP(Expenses[[#This Row],[Location]],Locations[[Location]:[BU]],5,0)</f>
        <v>HQ</v>
      </c>
      <c r="G2264" t="str">
        <f>VLOOKUP(Expenses[[#This Row],[Department]],Departments[[Department]:[Code]],2,0)</f>
        <v>AFS</v>
      </c>
      <c r="H2264" t="str">
        <f>VLOOKUP(Expenses[[#This Row],[Location]],Locations[[Location]:[BU]],3,0)</f>
        <v>G. Cairo</v>
      </c>
      <c r="I2264" t="str">
        <f>VLOOKUP(Expenses[[#This Row],[Location]],Locations[[Location]:[BU]],2,0)</f>
        <v>Cairo</v>
      </c>
    </row>
    <row r="2265" spans="1:9" x14ac:dyDescent="0.25">
      <c r="A2265" s="10">
        <v>42644</v>
      </c>
      <c r="B2265" t="s">
        <v>1086</v>
      </c>
      <c r="C2265" t="s">
        <v>1014</v>
      </c>
      <c r="D2265" t="s">
        <v>1031</v>
      </c>
      <c r="E2265" s="17">
        <v>5289</v>
      </c>
      <c r="F2265" t="str">
        <f>VLOOKUP(Expenses[[#This Row],[Location]],Locations[[Location]:[BU]],5,0)</f>
        <v>HQ</v>
      </c>
      <c r="G2265" t="str">
        <f>VLOOKUP(Expenses[[#This Row],[Department]],Departments[[Department]:[Code]],2,0)</f>
        <v>ITC</v>
      </c>
      <c r="H2265" t="str">
        <f>VLOOKUP(Expenses[[#This Row],[Location]],Locations[[Location]:[BU]],3,0)</f>
        <v>G. Cairo</v>
      </c>
      <c r="I2265" t="str">
        <f>VLOOKUP(Expenses[[#This Row],[Location]],Locations[[Location]:[BU]],2,0)</f>
        <v>Cairo</v>
      </c>
    </row>
    <row r="2266" spans="1:9" x14ac:dyDescent="0.25">
      <c r="A2266" s="10">
        <v>42644</v>
      </c>
      <c r="B2266" t="s">
        <v>1089</v>
      </c>
      <c r="C2266" t="s">
        <v>1014</v>
      </c>
      <c r="D2266" t="s">
        <v>1031</v>
      </c>
      <c r="E2266" s="17">
        <v>1250</v>
      </c>
      <c r="F2266" t="str">
        <f>VLOOKUP(Expenses[[#This Row],[Location]],Locations[[Location]:[BU]],5,0)</f>
        <v>HQ</v>
      </c>
      <c r="G2266" t="str">
        <f>VLOOKUP(Expenses[[#This Row],[Department]],Departments[[Department]:[Code]],2,0)</f>
        <v>ITC</v>
      </c>
      <c r="H2266" t="str">
        <f>VLOOKUP(Expenses[[#This Row],[Location]],Locations[[Location]:[BU]],3,0)</f>
        <v>G. Cairo</v>
      </c>
      <c r="I2266" t="str">
        <f>VLOOKUP(Expenses[[#This Row],[Location]],Locations[[Location]:[BU]],2,0)</f>
        <v>Cairo</v>
      </c>
    </row>
    <row r="2267" spans="1:9" x14ac:dyDescent="0.25">
      <c r="A2267" s="10">
        <v>42644</v>
      </c>
      <c r="B2267" t="s">
        <v>1087</v>
      </c>
      <c r="C2267" t="s">
        <v>1014</v>
      </c>
      <c r="D2267" t="s">
        <v>1031</v>
      </c>
      <c r="E2267" s="17">
        <v>1531.8000000000002</v>
      </c>
      <c r="F2267" t="str">
        <f>VLOOKUP(Expenses[[#This Row],[Location]],Locations[[Location]:[BU]],5,0)</f>
        <v>HQ</v>
      </c>
      <c r="G2267" t="str">
        <f>VLOOKUP(Expenses[[#This Row],[Department]],Departments[[Department]:[Code]],2,0)</f>
        <v>ITC</v>
      </c>
      <c r="H2267" t="str">
        <f>VLOOKUP(Expenses[[#This Row],[Location]],Locations[[Location]:[BU]],3,0)</f>
        <v>G. Cairo</v>
      </c>
      <c r="I2267" t="str">
        <f>VLOOKUP(Expenses[[#This Row],[Location]],Locations[[Location]:[BU]],2,0)</f>
        <v>Cairo</v>
      </c>
    </row>
    <row r="2268" spans="1:9" x14ac:dyDescent="0.25">
      <c r="A2268" s="10">
        <v>42644</v>
      </c>
      <c r="B2268" t="s">
        <v>1086</v>
      </c>
      <c r="C2268" t="s">
        <v>1083</v>
      </c>
      <c r="D2268" t="s">
        <v>1017</v>
      </c>
      <c r="E2268" s="17">
        <v>3984</v>
      </c>
      <c r="F2268" t="str">
        <f>VLOOKUP(Expenses[[#This Row],[Location]],Locations[[Location]:[BU]],5,0)</f>
        <v>Distribution</v>
      </c>
      <c r="G2268" t="str">
        <f>VLOOKUP(Expenses[[#This Row],[Department]],Departments[[Department]:[Code]],2,0)</f>
        <v>ACC</v>
      </c>
      <c r="H2268" t="str">
        <f>VLOOKUP(Expenses[[#This Row],[Location]],Locations[[Location]:[BU]],3,0)</f>
        <v>G. Cairo</v>
      </c>
      <c r="I2268" t="str">
        <f>VLOOKUP(Expenses[[#This Row],[Location]],Locations[[Location]:[BU]],2,0)</f>
        <v>Cairo</v>
      </c>
    </row>
    <row r="2269" spans="1:9" x14ac:dyDescent="0.25">
      <c r="A2269" s="10">
        <v>42644</v>
      </c>
      <c r="B2269" t="s">
        <v>1086</v>
      </c>
      <c r="C2269" t="s">
        <v>1083</v>
      </c>
      <c r="D2269" t="s">
        <v>1032</v>
      </c>
      <c r="E2269" s="17">
        <v>3840</v>
      </c>
      <c r="F2269" t="str">
        <f>VLOOKUP(Expenses[[#This Row],[Location]],Locations[[Location]:[BU]],5,0)</f>
        <v>Distribution</v>
      </c>
      <c r="G2269" t="str">
        <f>VLOOKUP(Expenses[[#This Row],[Department]],Departments[[Department]:[Code]],2,0)</f>
        <v>ADM</v>
      </c>
      <c r="H2269" t="str">
        <f>VLOOKUP(Expenses[[#This Row],[Location]],Locations[[Location]:[BU]],3,0)</f>
        <v>G. Cairo</v>
      </c>
      <c r="I2269" t="str">
        <f>VLOOKUP(Expenses[[#This Row],[Location]],Locations[[Location]:[BU]],2,0)</f>
        <v>Cairo</v>
      </c>
    </row>
    <row r="2270" spans="1:9" x14ac:dyDescent="0.25">
      <c r="A2270" s="10">
        <v>42644</v>
      </c>
      <c r="B2270" t="s">
        <v>1086</v>
      </c>
      <c r="C2270" t="s">
        <v>1077</v>
      </c>
      <c r="D2270" t="s">
        <v>1017</v>
      </c>
      <c r="E2270" s="17">
        <v>4325</v>
      </c>
      <c r="F2270" t="str">
        <f>VLOOKUP(Expenses[[#This Row],[Location]],Locations[[Location]:[BU]],5,0)</f>
        <v>Distribution</v>
      </c>
      <c r="G2270" t="str">
        <f>VLOOKUP(Expenses[[#This Row],[Department]],Departments[[Department]:[Code]],2,0)</f>
        <v>ACC</v>
      </c>
      <c r="H2270" t="str">
        <f>VLOOKUP(Expenses[[#This Row],[Location]],Locations[[Location]:[BU]],3,0)</f>
        <v>G. Cairo</v>
      </c>
      <c r="I2270" t="str">
        <f>VLOOKUP(Expenses[[#This Row],[Location]],Locations[[Location]:[BU]],2,0)</f>
        <v>Giza</v>
      </c>
    </row>
    <row r="2271" spans="1:9" x14ac:dyDescent="0.25">
      <c r="A2271" s="10">
        <v>42644</v>
      </c>
      <c r="B2271" t="s">
        <v>1086</v>
      </c>
      <c r="C2271" t="s">
        <v>1077</v>
      </c>
      <c r="D2271" t="s">
        <v>1032</v>
      </c>
      <c r="E2271" s="17">
        <v>4039</v>
      </c>
      <c r="F2271" t="str">
        <f>VLOOKUP(Expenses[[#This Row],[Location]],Locations[[Location]:[BU]],5,0)</f>
        <v>Distribution</v>
      </c>
      <c r="G2271" t="str">
        <f>VLOOKUP(Expenses[[#This Row],[Department]],Departments[[Department]:[Code]],2,0)</f>
        <v>ADM</v>
      </c>
      <c r="H2271" t="str">
        <f>VLOOKUP(Expenses[[#This Row],[Location]],Locations[[Location]:[BU]],3,0)</f>
        <v>G. Cairo</v>
      </c>
      <c r="I2271" t="str">
        <f>VLOOKUP(Expenses[[#This Row],[Location]],Locations[[Location]:[BU]],2,0)</f>
        <v>Giza</v>
      </c>
    </row>
    <row r="2272" spans="1:9" x14ac:dyDescent="0.25">
      <c r="A2272" s="10">
        <v>42644</v>
      </c>
      <c r="B2272" t="s">
        <v>1086</v>
      </c>
      <c r="C2272" t="s">
        <v>1069</v>
      </c>
      <c r="D2272" t="s">
        <v>1017</v>
      </c>
      <c r="E2272" s="17">
        <v>4306</v>
      </c>
      <c r="F2272" t="str">
        <f>VLOOKUP(Expenses[[#This Row],[Location]],Locations[[Location]:[BU]],5,0)</f>
        <v>Distribution</v>
      </c>
      <c r="G2272" t="str">
        <f>VLOOKUP(Expenses[[#This Row],[Department]],Departments[[Department]:[Code]],2,0)</f>
        <v>ACC</v>
      </c>
      <c r="H2272" t="str">
        <f>VLOOKUP(Expenses[[#This Row],[Location]],Locations[[Location]:[BU]],3,0)</f>
        <v>U. Egypt</v>
      </c>
      <c r="I2272" t="str">
        <f>VLOOKUP(Expenses[[#This Row],[Location]],Locations[[Location]:[BU]],2,0)</f>
        <v>Luxor</v>
      </c>
    </row>
    <row r="2273" spans="1:9" x14ac:dyDescent="0.25">
      <c r="A2273" s="10">
        <v>42644</v>
      </c>
      <c r="B2273" t="s">
        <v>1086</v>
      </c>
      <c r="C2273" t="s">
        <v>1069</v>
      </c>
      <c r="D2273" t="s">
        <v>1032</v>
      </c>
      <c r="E2273" s="17">
        <v>4425</v>
      </c>
      <c r="F2273" t="str">
        <f>VLOOKUP(Expenses[[#This Row],[Location]],Locations[[Location]:[BU]],5,0)</f>
        <v>Distribution</v>
      </c>
      <c r="G2273" t="str">
        <f>VLOOKUP(Expenses[[#This Row],[Department]],Departments[[Department]:[Code]],2,0)</f>
        <v>ADM</v>
      </c>
      <c r="H2273" t="str">
        <f>VLOOKUP(Expenses[[#This Row],[Location]],Locations[[Location]:[BU]],3,0)</f>
        <v>U. Egypt</v>
      </c>
      <c r="I2273" t="str">
        <f>VLOOKUP(Expenses[[#This Row],[Location]],Locations[[Location]:[BU]],2,0)</f>
        <v>Luxor</v>
      </c>
    </row>
    <row r="2274" spans="1:9" x14ac:dyDescent="0.25">
      <c r="A2274" s="10">
        <v>42644</v>
      </c>
      <c r="B2274" t="s">
        <v>1086</v>
      </c>
      <c r="C2274" t="s">
        <v>1054</v>
      </c>
      <c r="D2274" t="s">
        <v>1017</v>
      </c>
      <c r="E2274" s="17">
        <v>2828</v>
      </c>
      <c r="F2274" t="str">
        <f>VLOOKUP(Expenses[[#This Row],[Location]],Locations[[Location]:[BU]],5,0)</f>
        <v>Distribution</v>
      </c>
      <c r="G2274" t="str">
        <f>VLOOKUP(Expenses[[#This Row],[Department]],Departments[[Department]:[Code]],2,0)</f>
        <v>ACC</v>
      </c>
      <c r="H2274" t="str">
        <f>VLOOKUP(Expenses[[#This Row],[Location]],Locations[[Location]:[BU]],3,0)</f>
        <v>Delta</v>
      </c>
      <c r="I2274" t="str">
        <f>VLOOKUP(Expenses[[#This Row],[Location]],Locations[[Location]:[BU]],2,0)</f>
        <v>Dakahlia</v>
      </c>
    </row>
    <row r="2275" spans="1:9" x14ac:dyDescent="0.25">
      <c r="A2275" s="10">
        <v>42644</v>
      </c>
      <c r="B2275" t="s">
        <v>1086</v>
      </c>
      <c r="C2275" t="s">
        <v>1054</v>
      </c>
      <c r="D2275" t="s">
        <v>1032</v>
      </c>
      <c r="E2275" s="17">
        <v>2552</v>
      </c>
      <c r="F2275" t="str">
        <f>VLOOKUP(Expenses[[#This Row],[Location]],Locations[[Location]:[BU]],5,0)</f>
        <v>Distribution</v>
      </c>
      <c r="G2275" t="str">
        <f>VLOOKUP(Expenses[[#This Row],[Department]],Departments[[Department]:[Code]],2,0)</f>
        <v>ADM</v>
      </c>
      <c r="H2275" t="str">
        <f>VLOOKUP(Expenses[[#This Row],[Location]],Locations[[Location]:[BU]],3,0)</f>
        <v>Delta</v>
      </c>
      <c r="I2275" t="str">
        <f>VLOOKUP(Expenses[[#This Row],[Location]],Locations[[Location]:[BU]],2,0)</f>
        <v>Dakahlia</v>
      </c>
    </row>
    <row r="2276" spans="1:9" x14ac:dyDescent="0.25">
      <c r="A2276" s="10">
        <v>42644</v>
      </c>
      <c r="B2276" t="s">
        <v>1086</v>
      </c>
      <c r="C2276" t="s">
        <v>1062</v>
      </c>
      <c r="D2276" t="s">
        <v>1017</v>
      </c>
      <c r="E2276" s="17">
        <v>4463</v>
      </c>
      <c r="F2276" t="str">
        <f>VLOOKUP(Expenses[[#This Row],[Location]],Locations[[Location]:[BU]],5,0)</f>
        <v>Distribution</v>
      </c>
      <c r="G2276" t="str">
        <f>VLOOKUP(Expenses[[#This Row],[Department]],Departments[[Department]:[Code]],2,0)</f>
        <v>ACC</v>
      </c>
      <c r="H2276" t="str">
        <f>VLOOKUP(Expenses[[#This Row],[Location]],Locations[[Location]:[BU]],3,0)</f>
        <v>U. Egypt</v>
      </c>
      <c r="I2276" t="str">
        <f>VLOOKUP(Expenses[[#This Row],[Location]],Locations[[Location]:[BU]],2,0)</f>
        <v>Menia</v>
      </c>
    </row>
    <row r="2277" spans="1:9" x14ac:dyDescent="0.25">
      <c r="A2277" s="10">
        <v>42644</v>
      </c>
      <c r="B2277" t="s">
        <v>1086</v>
      </c>
      <c r="C2277" t="s">
        <v>1062</v>
      </c>
      <c r="D2277" t="s">
        <v>1032</v>
      </c>
      <c r="E2277" s="17">
        <v>4419</v>
      </c>
      <c r="F2277" t="str">
        <f>VLOOKUP(Expenses[[#This Row],[Location]],Locations[[Location]:[BU]],5,0)</f>
        <v>Distribution</v>
      </c>
      <c r="G2277" t="str">
        <f>VLOOKUP(Expenses[[#This Row],[Department]],Departments[[Department]:[Code]],2,0)</f>
        <v>ADM</v>
      </c>
      <c r="H2277" t="str">
        <f>VLOOKUP(Expenses[[#This Row],[Location]],Locations[[Location]:[BU]],3,0)</f>
        <v>U. Egypt</v>
      </c>
      <c r="I2277" t="str">
        <f>VLOOKUP(Expenses[[#This Row],[Location]],Locations[[Location]:[BU]],2,0)</f>
        <v>Menia</v>
      </c>
    </row>
    <row r="2278" spans="1:9" x14ac:dyDescent="0.25">
      <c r="A2278" s="10">
        <v>42644</v>
      </c>
      <c r="B2278" t="s">
        <v>1086</v>
      </c>
      <c r="C2278" t="s">
        <v>1059</v>
      </c>
      <c r="D2278" t="s">
        <v>1017</v>
      </c>
      <c r="E2278" s="17">
        <v>3063</v>
      </c>
      <c r="F2278" t="str">
        <f>VLOOKUP(Expenses[[#This Row],[Location]],Locations[[Location]:[BU]],5,0)</f>
        <v>Distribution</v>
      </c>
      <c r="G2278" t="str">
        <f>VLOOKUP(Expenses[[#This Row],[Department]],Departments[[Department]:[Code]],2,0)</f>
        <v>ACC</v>
      </c>
      <c r="H2278" t="str">
        <f>VLOOKUP(Expenses[[#This Row],[Location]],Locations[[Location]:[BU]],3,0)</f>
        <v>G. Cairo</v>
      </c>
      <c r="I2278" t="str">
        <f>VLOOKUP(Expenses[[#This Row],[Location]],Locations[[Location]:[BU]],2,0)</f>
        <v>Cairo</v>
      </c>
    </row>
    <row r="2279" spans="1:9" x14ac:dyDescent="0.25">
      <c r="A2279" s="10">
        <v>42644</v>
      </c>
      <c r="B2279" t="s">
        <v>1086</v>
      </c>
      <c r="C2279" t="s">
        <v>1059</v>
      </c>
      <c r="D2279" t="s">
        <v>1032</v>
      </c>
      <c r="E2279" s="17">
        <v>2685</v>
      </c>
      <c r="F2279" t="str">
        <f>VLOOKUP(Expenses[[#This Row],[Location]],Locations[[Location]:[BU]],5,0)</f>
        <v>Distribution</v>
      </c>
      <c r="G2279" t="str">
        <f>VLOOKUP(Expenses[[#This Row],[Department]],Departments[[Department]:[Code]],2,0)</f>
        <v>ADM</v>
      </c>
      <c r="H2279" t="str">
        <f>VLOOKUP(Expenses[[#This Row],[Location]],Locations[[Location]:[BU]],3,0)</f>
        <v>G. Cairo</v>
      </c>
      <c r="I2279" t="str">
        <f>VLOOKUP(Expenses[[#This Row],[Location]],Locations[[Location]:[BU]],2,0)</f>
        <v>Cairo</v>
      </c>
    </row>
    <row r="2280" spans="1:9" x14ac:dyDescent="0.25">
      <c r="A2280" s="10">
        <v>42644</v>
      </c>
      <c r="B2280" t="s">
        <v>1086</v>
      </c>
      <c r="C2280" t="s">
        <v>1073</v>
      </c>
      <c r="D2280" t="s">
        <v>1017</v>
      </c>
      <c r="E2280" s="17">
        <v>4308</v>
      </c>
      <c r="F2280" t="str">
        <f>VLOOKUP(Expenses[[#This Row],[Location]],Locations[[Location]:[BU]],5,0)</f>
        <v>Distribution</v>
      </c>
      <c r="G2280" t="str">
        <f>VLOOKUP(Expenses[[#This Row],[Department]],Departments[[Department]:[Code]],2,0)</f>
        <v>ACC</v>
      </c>
      <c r="H2280" t="str">
        <f>VLOOKUP(Expenses[[#This Row],[Location]],Locations[[Location]:[BU]],3,0)</f>
        <v>Delta</v>
      </c>
      <c r="I2280" t="str">
        <f>VLOOKUP(Expenses[[#This Row],[Location]],Locations[[Location]:[BU]],2,0)</f>
        <v>Sharkia</v>
      </c>
    </row>
    <row r="2281" spans="1:9" x14ac:dyDescent="0.25">
      <c r="A2281" s="10">
        <v>42644</v>
      </c>
      <c r="B2281" t="s">
        <v>1086</v>
      </c>
      <c r="C2281" t="s">
        <v>1073</v>
      </c>
      <c r="D2281" t="s">
        <v>1032</v>
      </c>
      <c r="E2281" s="17">
        <v>3679</v>
      </c>
      <c r="F2281" t="str">
        <f>VLOOKUP(Expenses[[#This Row],[Location]],Locations[[Location]:[BU]],5,0)</f>
        <v>Distribution</v>
      </c>
      <c r="G2281" t="str">
        <f>VLOOKUP(Expenses[[#This Row],[Department]],Departments[[Department]:[Code]],2,0)</f>
        <v>ADM</v>
      </c>
      <c r="H2281" t="str">
        <f>VLOOKUP(Expenses[[#This Row],[Location]],Locations[[Location]:[BU]],3,0)</f>
        <v>Delta</v>
      </c>
      <c r="I2281" t="str">
        <f>VLOOKUP(Expenses[[#This Row],[Location]],Locations[[Location]:[BU]],2,0)</f>
        <v>Sharkia</v>
      </c>
    </row>
    <row r="2282" spans="1:9" x14ac:dyDescent="0.25">
      <c r="A2282" s="10">
        <v>42644</v>
      </c>
      <c r="B2282" t="s">
        <v>1089</v>
      </c>
      <c r="C2282" t="s">
        <v>1083</v>
      </c>
      <c r="D2282" t="s">
        <v>1017</v>
      </c>
      <c r="E2282" s="17">
        <v>3415</v>
      </c>
      <c r="F2282" t="str">
        <f>VLOOKUP(Expenses[[#This Row],[Location]],Locations[[Location]:[BU]],5,0)</f>
        <v>Distribution</v>
      </c>
      <c r="G2282" t="str">
        <f>VLOOKUP(Expenses[[#This Row],[Department]],Departments[[Department]:[Code]],2,0)</f>
        <v>ACC</v>
      </c>
      <c r="H2282" t="str">
        <f>VLOOKUP(Expenses[[#This Row],[Location]],Locations[[Location]:[BU]],3,0)</f>
        <v>G. Cairo</v>
      </c>
      <c r="I2282" t="str">
        <f>VLOOKUP(Expenses[[#This Row],[Location]],Locations[[Location]:[BU]],2,0)</f>
        <v>Cairo</v>
      </c>
    </row>
    <row r="2283" spans="1:9" x14ac:dyDescent="0.25">
      <c r="A2283" s="10">
        <v>42644</v>
      </c>
      <c r="B2283" t="s">
        <v>1089</v>
      </c>
      <c r="C2283" t="s">
        <v>1083</v>
      </c>
      <c r="D2283" t="s">
        <v>1032</v>
      </c>
      <c r="E2283" s="17">
        <v>4161</v>
      </c>
      <c r="F2283" t="str">
        <f>VLOOKUP(Expenses[[#This Row],[Location]],Locations[[Location]:[BU]],5,0)</f>
        <v>Distribution</v>
      </c>
      <c r="G2283" t="str">
        <f>VLOOKUP(Expenses[[#This Row],[Department]],Departments[[Department]:[Code]],2,0)</f>
        <v>ADM</v>
      </c>
      <c r="H2283" t="str">
        <f>VLOOKUP(Expenses[[#This Row],[Location]],Locations[[Location]:[BU]],3,0)</f>
        <v>G. Cairo</v>
      </c>
      <c r="I2283" t="str">
        <f>VLOOKUP(Expenses[[#This Row],[Location]],Locations[[Location]:[BU]],2,0)</f>
        <v>Cairo</v>
      </c>
    </row>
    <row r="2284" spans="1:9" x14ac:dyDescent="0.25">
      <c r="A2284" s="10">
        <v>42644</v>
      </c>
      <c r="B2284" t="s">
        <v>1089</v>
      </c>
      <c r="C2284" t="s">
        <v>1077</v>
      </c>
      <c r="D2284" t="s">
        <v>1017</v>
      </c>
      <c r="E2284" s="17">
        <v>3769</v>
      </c>
      <c r="F2284" t="str">
        <f>VLOOKUP(Expenses[[#This Row],[Location]],Locations[[Location]:[BU]],5,0)</f>
        <v>Distribution</v>
      </c>
      <c r="G2284" t="str">
        <f>VLOOKUP(Expenses[[#This Row],[Department]],Departments[[Department]:[Code]],2,0)</f>
        <v>ACC</v>
      </c>
      <c r="H2284" t="str">
        <f>VLOOKUP(Expenses[[#This Row],[Location]],Locations[[Location]:[BU]],3,0)</f>
        <v>G. Cairo</v>
      </c>
      <c r="I2284" t="str">
        <f>VLOOKUP(Expenses[[#This Row],[Location]],Locations[[Location]:[BU]],2,0)</f>
        <v>Giza</v>
      </c>
    </row>
    <row r="2285" spans="1:9" x14ac:dyDescent="0.25">
      <c r="A2285" s="10">
        <v>42644</v>
      </c>
      <c r="B2285" t="s">
        <v>1089</v>
      </c>
      <c r="C2285" t="s">
        <v>1077</v>
      </c>
      <c r="D2285" t="s">
        <v>1032</v>
      </c>
      <c r="E2285" s="17">
        <v>4032</v>
      </c>
      <c r="F2285" t="str">
        <f>VLOOKUP(Expenses[[#This Row],[Location]],Locations[[Location]:[BU]],5,0)</f>
        <v>Distribution</v>
      </c>
      <c r="G2285" t="str">
        <f>VLOOKUP(Expenses[[#This Row],[Department]],Departments[[Department]:[Code]],2,0)</f>
        <v>ADM</v>
      </c>
      <c r="H2285" t="str">
        <f>VLOOKUP(Expenses[[#This Row],[Location]],Locations[[Location]:[BU]],3,0)</f>
        <v>G. Cairo</v>
      </c>
      <c r="I2285" t="str">
        <f>VLOOKUP(Expenses[[#This Row],[Location]],Locations[[Location]:[BU]],2,0)</f>
        <v>Giza</v>
      </c>
    </row>
    <row r="2286" spans="1:9" x14ac:dyDescent="0.25">
      <c r="A2286" s="10">
        <v>42644</v>
      </c>
      <c r="B2286" t="s">
        <v>1089</v>
      </c>
      <c r="C2286" t="s">
        <v>1069</v>
      </c>
      <c r="D2286" t="s">
        <v>1017</v>
      </c>
      <c r="E2286" s="17">
        <v>3376</v>
      </c>
      <c r="F2286" t="str">
        <f>VLOOKUP(Expenses[[#This Row],[Location]],Locations[[Location]:[BU]],5,0)</f>
        <v>Distribution</v>
      </c>
      <c r="G2286" t="str">
        <f>VLOOKUP(Expenses[[#This Row],[Department]],Departments[[Department]:[Code]],2,0)</f>
        <v>ACC</v>
      </c>
      <c r="H2286" t="str">
        <f>VLOOKUP(Expenses[[#This Row],[Location]],Locations[[Location]:[BU]],3,0)</f>
        <v>U. Egypt</v>
      </c>
      <c r="I2286" t="str">
        <f>VLOOKUP(Expenses[[#This Row],[Location]],Locations[[Location]:[BU]],2,0)</f>
        <v>Luxor</v>
      </c>
    </row>
    <row r="2287" spans="1:9" x14ac:dyDescent="0.25">
      <c r="A2287" s="10">
        <v>42644</v>
      </c>
      <c r="B2287" t="s">
        <v>1089</v>
      </c>
      <c r="C2287" t="s">
        <v>1069</v>
      </c>
      <c r="D2287" t="s">
        <v>1032</v>
      </c>
      <c r="E2287" s="17">
        <v>2955</v>
      </c>
      <c r="F2287" t="str">
        <f>VLOOKUP(Expenses[[#This Row],[Location]],Locations[[Location]:[BU]],5,0)</f>
        <v>Distribution</v>
      </c>
      <c r="G2287" t="str">
        <f>VLOOKUP(Expenses[[#This Row],[Department]],Departments[[Department]:[Code]],2,0)</f>
        <v>ADM</v>
      </c>
      <c r="H2287" t="str">
        <f>VLOOKUP(Expenses[[#This Row],[Location]],Locations[[Location]:[BU]],3,0)</f>
        <v>U. Egypt</v>
      </c>
      <c r="I2287" t="str">
        <f>VLOOKUP(Expenses[[#This Row],[Location]],Locations[[Location]:[BU]],2,0)</f>
        <v>Luxor</v>
      </c>
    </row>
    <row r="2288" spans="1:9" x14ac:dyDescent="0.25">
      <c r="A2288" s="10">
        <v>42644</v>
      </c>
      <c r="B2288" t="s">
        <v>1089</v>
      </c>
      <c r="C2288" t="s">
        <v>1054</v>
      </c>
      <c r="D2288" t="s">
        <v>1017</v>
      </c>
      <c r="E2288" s="17">
        <v>2614</v>
      </c>
      <c r="F2288" t="str">
        <f>VLOOKUP(Expenses[[#This Row],[Location]],Locations[[Location]:[BU]],5,0)</f>
        <v>Distribution</v>
      </c>
      <c r="G2288" t="str">
        <f>VLOOKUP(Expenses[[#This Row],[Department]],Departments[[Department]:[Code]],2,0)</f>
        <v>ACC</v>
      </c>
      <c r="H2288" t="str">
        <f>VLOOKUP(Expenses[[#This Row],[Location]],Locations[[Location]:[BU]],3,0)</f>
        <v>Delta</v>
      </c>
      <c r="I2288" t="str">
        <f>VLOOKUP(Expenses[[#This Row],[Location]],Locations[[Location]:[BU]],2,0)</f>
        <v>Dakahlia</v>
      </c>
    </row>
    <row r="2289" spans="1:9" x14ac:dyDescent="0.25">
      <c r="A2289" s="10">
        <v>42644</v>
      </c>
      <c r="B2289" t="s">
        <v>1089</v>
      </c>
      <c r="C2289" t="s">
        <v>1054</v>
      </c>
      <c r="D2289" t="s">
        <v>1032</v>
      </c>
      <c r="E2289" s="17">
        <v>3159</v>
      </c>
      <c r="F2289" t="str">
        <f>VLOOKUP(Expenses[[#This Row],[Location]],Locations[[Location]:[BU]],5,0)</f>
        <v>Distribution</v>
      </c>
      <c r="G2289" t="str">
        <f>VLOOKUP(Expenses[[#This Row],[Department]],Departments[[Department]:[Code]],2,0)</f>
        <v>ADM</v>
      </c>
      <c r="H2289" t="str">
        <f>VLOOKUP(Expenses[[#This Row],[Location]],Locations[[Location]:[BU]],3,0)</f>
        <v>Delta</v>
      </c>
      <c r="I2289" t="str">
        <f>VLOOKUP(Expenses[[#This Row],[Location]],Locations[[Location]:[BU]],2,0)</f>
        <v>Dakahlia</v>
      </c>
    </row>
    <row r="2290" spans="1:9" x14ac:dyDescent="0.25">
      <c r="A2290" s="10">
        <v>42644</v>
      </c>
      <c r="B2290" t="s">
        <v>1089</v>
      </c>
      <c r="C2290" t="s">
        <v>1062</v>
      </c>
      <c r="D2290" t="s">
        <v>1017</v>
      </c>
      <c r="E2290" s="17">
        <v>3782</v>
      </c>
      <c r="F2290" t="str">
        <f>VLOOKUP(Expenses[[#This Row],[Location]],Locations[[Location]:[BU]],5,0)</f>
        <v>Distribution</v>
      </c>
      <c r="G2290" t="str">
        <f>VLOOKUP(Expenses[[#This Row],[Department]],Departments[[Department]:[Code]],2,0)</f>
        <v>ACC</v>
      </c>
      <c r="H2290" t="str">
        <f>VLOOKUP(Expenses[[#This Row],[Location]],Locations[[Location]:[BU]],3,0)</f>
        <v>U. Egypt</v>
      </c>
      <c r="I2290" t="str">
        <f>VLOOKUP(Expenses[[#This Row],[Location]],Locations[[Location]:[BU]],2,0)</f>
        <v>Menia</v>
      </c>
    </row>
    <row r="2291" spans="1:9" x14ac:dyDescent="0.25">
      <c r="A2291" s="10">
        <v>42644</v>
      </c>
      <c r="B2291" t="s">
        <v>1089</v>
      </c>
      <c r="C2291" t="s">
        <v>1062</v>
      </c>
      <c r="D2291" t="s">
        <v>1032</v>
      </c>
      <c r="E2291" s="17">
        <v>3251</v>
      </c>
      <c r="F2291" t="str">
        <f>VLOOKUP(Expenses[[#This Row],[Location]],Locations[[Location]:[BU]],5,0)</f>
        <v>Distribution</v>
      </c>
      <c r="G2291" t="str">
        <f>VLOOKUP(Expenses[[#This Row],[Department]],Departments[[Department]:[Code]],2,0)</f>
        <v>ADM</v>
      </c>
      <c r="H2291" t="str">
        <f>VLOOKUP(Expenses[[#This Row],[Location]],Locations[[Location]:[BU]],3,0)</f>
        <v>U. Egypt</v>
      </c>
      <c r="I2291" t="str">
        <f>VLOOKUP(Expenses[[#This Row],[Location]],Locations[[Location]:[BU]],2,0)</f>
        <v>Menia</v>
      </c>
    </row>
    <row r="2292" spans="1:9" x14ac:dyDescent="0.25">
      <c r="A2292" s="10">
        <v>42644</v>
      </c>
      <c r="B2292" t="s">
        <v>1089</v>
      </c>
      <c r="C2292" t="s">
        <v>1059</v>
      </c>
      <c r="D2292" t="s">
        <v>1017</v>
      </c>
      <c r="E2292" s="17">
        <v>4175</v>
      </c>
      <c r="F2292" t="str">
        <f>VLOOKUP(Expenses[[#This Row],[Location]],Locations[[Location]:[BU]],5,0)</f>
        <v>Distribution</v>
      </c>
      <c r="G2292" t="str">
        <f>VLOOKUP(Expenses[[#This Row],[Department]],Departments[[Department]:[Code]],2,0)</f>
        <v>ACC</v>
      </c>
      <c r="H2292" t="str">
        <f>VLOOKUP(Expenses[[#This Row],[Location]],Locations[[Location]:[BU]],3,0)</f>
        <v>G. Cairo</v>
      </c>
      <c r="I2292" t="str">
        <f>VLOOKUP(Expenses[[#This Row],[Location]],Locations[[Location]:[BU]],2,0)</f>
        <v>Cairo</v>
      </c>
    </row>
    <row r="2293" spans="1:9" x14ac:dyDescent="0.25">
      <c r="A2293" s="10">
        <v>42644</v>
      </c>
      <c r="B2293" t="s">
        <v>1089</v>
      </c>
      <c r="C2293" t="s">
        <v>1059</v>
      </c>
      <c r="D2293" t="s">
        <v>1032</v>
      </c>
      <c r="E2293" s="17">
        <v>3928</v>
      </c>
      <c r="F2293" t="str">
        <f>VLOOKUP(Expenses[[#This Row],[Location]],Locations[[Location]:[BU]],5,0)</f>
        <v>Distribution</v>
      </c>
      <c r="G2293" t="str">
        <f>VLOOKUP(Expenses[[#This Row],[Department]],Departments[[Department]:[Code]],2,0)</f>
        <v>ADM</v>
      </c>
      <c r="H2293" t="str">
        <f>VLOOKUP(Expenses[[#This Row],[Location]],Locations[[Location]:[BU]],3,0)</f>
        <v>G. Cairo</v>
      </c>
      <c r="I2293" t="str">
        <f>VLOOKUP(Expenses[[#This Row],[Location]],Locations[[Location]:[BU]],2,0)</f>
        <v>Cairo</v>
      </c>
    </row>
    <row r="2294" spans="1:9" x14ac:dyDescent="0.25">
      <c r="A2294" s="10">
        <v>42644</v>
      </c>
      <c r="B2294" t="s">
        <v>1089</v>
      </c>
      <c r="C2294" t="s">
        <v>1073</v>
      </c>
      <c r="D2294" t="s">
        <v>1017</v>
      </c>
      <c r="E2294" s="17">
        <v>3758</v>
      </c>
      <c r="F2294" t="str">
        <f>VLOOKUP(Expenses[[#This Row],[Location]],Locations[[Location]:[BU]],5,0)</f>
        <v>Distribution</v>
      </c>
      <c r="G2294" t="str">
        <f>VLOOKUP(Expenses[[#This Row],[Department]],Departments[[Department]:[Code]],2,0)</f>
        <v>ACC</v>
      </c>
      <c r="H2294" t="str">
        <f>VLOOKUP(Expenses[[#This Row],[Location]],Locations[[Location]:[BU]],3,0)</f>
        <v>Delta</v>
      </c>
      <c r="I2294" t="str">
        <f>VLOOKUP(Expenses[[#This Row],[Location]],Locations[[Location]:[BU]],2,0)</f>
        <v>Sharkia</v>
      </c>
    </row>
    <row r="2295" spans="1:9" x14ac:dyDescent="0.25">
      <c r="A2295" s="10">
        <v>42644</v>
      </c>
      <c r="B2295" t="s">
        <v>1089</v>
      </c>
      <c r="C2295" t="s">
        <v>1073</v>
      </c>
      <c r="D2295" t="s">
        <v>1032</v>
      </c>
      <c r="E2295" s="17">
        <v>2769</v>
      </c>
      <c r="F2295" t="str">
        <f>VLOOKUP(Expenses[[#This Row],[Location]],Locations[[Location]:[BU]],5,0)</f>
        <v>Distribution</v>
      </c>
      <c r="G2295" t="str">
        <f>VLOOKUP(Expenses[[#This Row],[Department]],Departments[[Department]:[Code]],2,0)</f>
        <v>ADM</v>
      </c>
      <c r="H2295" t="str">
        <f>VLOOKUP(Expenses[[#This Row],[Location]],Locations[[Location]:[BU]],3,0)</f>
        <v>Delta</v>
      </c>
      <c r="I2295" t="str">
        <f>VLOOKUP(Expenses[[#This Row],[Location]],Locations[[Location]:[BU]],2,0)</f>
        <v>Sharkia</v>
      </c>
    </row>
    <row r="2296" spans="1:9" x14ac:dyDescent="0.25">
      <c r="A2296" s="10">
        <v>42644</v>
      </c>
      <c r="B2296" t="s">
        <v>1088</v>
      </c>
      <c r="C2296" t="s">
        <v>1083</v>
      </c>
      <c r="D2296" t="s">
        <v>1017</v>
      </c>
      <c r="E2296" s="17">
        <v>3772</v>
      </c>
      <c r="F2296" t="str">
        <f>VLOOKUP(Expenses[[#This Row],[Location]],Locations[[Location]:[BU]],5,0)</f>
        <v>Distribution</v>
      </c>
      <c r="G2296" t="str">
        <f>VLOOKUP(Expenses[[#This Row],[Department]],Departments[[Department]:[Code]],2,0)</f>
        <v>ACC</v>
      </c>
      <c r="H2296" t="str">
        <f>VLOOKUP(Expenses[[#This Row],[Location]],Locations[[Location]:[BU]],3,0)</f>
        <v>G. Cairo</v>
      </c>
      <c r="I2296" t="str">
        <f>VLOOKUP(Expenses[[#This Row],[Location]],Locations[[Location]:[BU]],2,0)</f>
        <v>Cairo</v>
      </c>
    </row>
    <row r="2297" spans="1:9" x14ac:dyDescent="0.25">
      <c r="A2297" s="10">
        <v>42644</v>
      </c>
      <c r="B2297" t="s">
        <v>1088</v>
      </c>
      <c r="C2297" t="s">
        <v>1083</v>
      </c>
      <c r="D2297" t="s">
        <v>1032</v>
      </c>
      <c r="E2297" s="17">
        <v>3179</v>
      </c>
      <c r="F2297" t="str">
        <f>VLOOKUP(Expenses[[#This Row],[Location]],Locations[[Location]:[BU]],5,0)</f>
        <v>Distribution</v>
      </c>
      <c r="G2297" t="str">
        <f>VLOOKUP(Expenses[[#This Row],[Department]],Departments[[Department]:[Code]],2,0)</f>
        <v>ADM</v>
      </c>
      <c r="H2297" t="str">
        <f>VLOOKUP(Expenses[[#This Row],[Location]],Locations[[Location]:[BU]],3,0)</f>
        <v>G. Cairo</v>
      </c>
      <c r="I2297" t="str">
        <f>VLOOKUP(Expenses[[#This Row],[Location]],Locations[[Location]:[BU]],2,0)</f>
        <v>Cairo</v>
      </c>
    </row>
    <row r="2298" spans="1:9" x14ac:dyDescent="0.25">
      <c r="A2298" s="10">
        <v>42644</v>
      </c>
      <c r="B2298" t="s">
        <v>1088</v>
      </c>
      <c r="C2298" t="s">
        <v>1077</v>
      </c>
      <c r="D2298" t="s">
        <v>1017</v>
      </c>
      <c r="E2298" s="17">
        <v>2664</v>
      </c>
      <c r="F2298" t="str">
        <f>VLOOKUP(Expenses[[#This Row],[Location]],Locations[[Location]:[BU]],5,0)</f>
        <v>Distribution</v>
      </c>
      <c r="G2298" t="str">
        <f>VLOOKUP(Expenses[[#This Row],[Department]],Departments[[Department]:[Code]],2,0)</f>
        <v>ACC</v>
      </c>
      <c r="H2298" t="str">
        <f>VLOOKUP(Expenses[[#This Row],[Location]],Locations[[Location]:[BU]],3,0)</f>
        <v>G. Cairo</v>
      </c>
      <c r="I2298" t="str">
        <f>VLOOKUP(Expenses[[#This Row],[Location]],Locations[[Location]:[BU]],2,0)</f>
        <v>Giza</v>
      </c>
    </row>
    <row r="2299" spans="1:9" x14ac:dyDescent="0.25">
      <c r="A2299" s="10">
        <v>42644</v>
      </c>
      <c r="B2299" t="s">
        <v>1088</v>
      </c>
      <c r="C2299" t="s">
        <v>1077</v>
      </c>
      <c r="D2299" t="s">
        <v>1032</v>
      </c>
      <c r="E2299" s="17">
        <v>3709</v>
      </c>
      <c r="F2299" t="str">
        <f>VLOOKUP(Expenses[[#This Row],[Location]],Locations[[Location]:[BU]],5,0)</f>
        <v>Distribution</v>
      </c>
      <c r="G2299" t="str">
        <f>VLOOKUP(Expenses[[#This Row],[Department]],Departments[[Department]:[Code]],2,0)</f>
        <v>ADM</v>
      </c>
      <c r="H2299" t="str">
        <f>VLOOKUP(Expenses[[#This Row],[Location]],Locations[[Location]:[BU]],3,0)</f>
        <v>G. Cairo</v>
      </c>
      <c r="I2299" t="str">
        <f>VLOOKUP(Expenses[[#This Row],[Location]],Locations[[Location]:[BU]],2,0)</f>
        <v>Giza</v>
      </c>
    </row>
    <row r="2300" spans="1:9" x14ac:dyDescent="0.25">
      <c r="A2300" s="10">
        <v>42644</v>
      </c>
      <c r="B2300" t="s">
        <v>1088</v>
      </c>
      <c r="C2300" t="s">
        <v>1069</v>
      </c>
      <c r="D2300" t="s">
        <v>1017</v>
      </c>
      <c r="E2300" s="17">
        <v>3234</v>
      </c>
      <c r="F2300" t="str">
        <f>VLOOKUP(Expenses[[#This Row],[Location]],Locations[[Location]:[BU]],5,0)</f>
        <v>Distribution</v>
      </c>
      <c r="G2300" t="str">
        <f>VLOOKUP(Expenses[[#This Row],[Department]],Departments[[Department]:[Code]],2,0)</f>
        <v>ACC</v>
      </c>
      <c r="H2300" t="str">
        <f>VLOOKUP(Expenses[[#This Row],[Location]],Locations[[Location]:[BU]],3,0)</f>
        <v>U. Egypt</v>
      </c>
      <c r="I2300" t="str">
        <f>VLOOKUP(Expenses[[#This Row],[Location]],Locations[[Location]:[BU]],2,0)</f>
        <v>Luxor</v>
      </c>
    </row>
    <row r="2301" spans="1:9" x14ac:dyDescent="0.25">
      <c r="A2301" s="10">
        <v>42644</v>
      </c>
      <c r="B2301" t="s">
        <v>1088</v>
      </c>
      <c r="C2301" t="s">
        <v>1069</v>
      </c>
      <c r="D2301" t="s">
        <v>1032</v>
      </c>
      <c r="E2301" s="17">
        <v>4276</v>
      </c>
      <c r="F2301" t="str">
        <f>VLOOKUP(Expenses[[#This Row],[Location]],Locations[[Location]:[BU]],5,0)</f>
        <v>Distribution</v>
      </c>
      <c r="G2301" t="str">
        <f>VLOOKUP(Expenses[[#This Row],[Department]],Departments[[Department]:[Code]],2,0)</f>
        <v>ADM</v>
      </c>
      <c r="H2301" t="str">
        <f>VLOOKUP(Expenses[[#This Row],[Location]],Locations[[Location]:[BU]],3,0)</f>
        <v>U. Egypt</v>
      </c>
      <c r="I2301" t="str">
        <f>VLOOKUP(Expenses[[#This Row],[Location]],Locations[[Location]:[BU]],2,0)</f>
        <v>Luxor</v>
      </c>
    </row>
    <row r="2302" spans="1:9" x14ac:dyDescent="0.25">
      <c r="A2302" s="10">
        <v>42644</v>
      </c>
      <c r="B2302" t="s">
        <v>1088</v>
      </c>
      <c r="C2302" t="s">
        <v>1054</v>
      </c>
      <c r="D2302" t="s">
        <v>1017</v>
      </c>
      <c r="E2302" s="17">
        <v>3218</v>
      </c>
      <c r="F2302" t="str">
        <f>VLOOKUP(Expenses[[#This Row],[Location]],Locations[[Location]:[BU]],5,0)</f>
        <v>Distribution</v>
      </c>
      <c r="G2302" t="str">
        <f>VLOOKUP(Expenses[[#This Row],[Department]],Departments[[Department]:[Code]],2,0)</f>
        <v>ACC</v>
      </c>
      <c r="H2302" t="str">
        <f>VLOOKUP(Expenses[[#This Row],[Location]],Locations[[Location]:[BU]],3,0)</f>
        <v>Delta</v>
      </c>
      <c r="I2302" t="str">
        <f>VLOOKUP(Expenses[[#This Row],[Location]],Locations[[Location]:[BU]],2,0)</f>
        <v>Dakahlia</v>
      </c>
    </row>
    <row r="2303" spans="1:9" x14ac:dyDescent="0.25">
      <c r="A2303" s="10">
        <v>42644</v>
      </c>
      <c r="B2303" t="s">
        <v>1088</v>
      </c>
      <c r="C2303" t="s">
        <v>1054</v>
      </c>
      <c r="D2303" t="s">
        <v>1032</v>
      </c>
      <c r="E2303" s="17">
        <v>3242</v>
      </c>
      <c r="F2303" t="str">
        <f>VLOOKUP(Expenses[[#This Row],[Location]],Locations[[Location]:[BU]],5,0)</f>
        <v>Distribution</v>
      </c>
      <c r="G2303" t="str">
        <f>VLOOKUP(Expenses[[#This Row],[Department]],Departments[[Department]:[Code]],2,0)</f>
        <v>ADM</v>
      </c>
      <c r="H2303" t="str">
        <f>VLOOKUP(Expenses[[#This Row],[Location]],Locations[[Location]:[BU]],3,0)</f>
        <v>Delta</v>
      </c>
      <c r="I2303" t="str">
        <f>VLOOKUP(Expenses[[#This Row],[Location]],Locations[[Location]:[BU]],2,0)</f>
        <v>Dakahlia</v>
      </c>
    </row>
    <row r="2304" spans="1:9" x14ac:dyDescent="0.25">
      <c r="A2304" s="10">
        <v>42644</v>
      </c>
      <c r="B2304" t="s">
        <v>1088</v>
      </c>
      <c r="C2304" t="s">
        <v>1062</v>
      </c>
      <c r="D2304" t="s">
        <v>1017</v>
      </c>
      <c r="E2304" s="17">
        <v>3590</v>
      </c>
      <c r="F2304" t="str">
        <f>VLOOKUP(Expenses[[#This Row],[Location]],Locations[[Location]:[BU]],5,0)</f>
        <v>Distribution</v>
      </c>
      <c r="G2304" t="str">
        <f>VLOOKUP(Expenses[[#This Row],[Department]],Departments[[Department]:[Code]],2,0)</f>
        <v>ACC</v>
      </c>
      <c r="H2304" t="str">
        <f>VLOOKUP(Expenses[[#This Row],[Location]],Locations[[Location]:[BU]],3,0)</f>
        <v>U. Egypt</v>
      </c>
      <c r="I2304" t="str">
        <f>VLOOKUP(Expenses[[#This Row],[Location]],Locations[[Location]:[BU]],2,0)</f>
        <v>Menia</v>
      </c>
    </row>
    <row r="2305" spans="1:9" x14ac:dyDescent="0.25">
      <c r="A2305" s="10">
        <v>42644</v>
      </c>
      <c r="B2305" t="s">
        <v>1088</v>
      </c>
      <c r="C2305" t="s">
        <v>1062</v>
      </c>
      <c r="D2305" t="s">
        <v>1032</v>
      </c>
      <c r="E2305" s="17">
        <v>4160</v>
      </c>
      <c r="F2305" t="str">
        <f>VLOOKUP(Expenses[[#This Row],[Location]],Locations[[Location]:[BU]],5,0)</f>
        <v>Distribution</v>
      </c>
      <c r="G2305" t="str">
        <f>VLOOKUP(Expenses[[#This Row],[Department]],Departments[[Department]:[Code]],2,0)</f>
        <v>ADM</v>
      </c>
      <c r="H2305" t="str">
        <f>VLOOKUP(Expenses[[#This Row],[Location]],Locations[[Location]:[BU]],3,0)</f>
        <v>U. Egypt</v>
      </c>
      <c r="I2305" t="str">
        <f>VLOOKUP(Expenses[[#This Row],[Location]],Locations[[Location]:[BU]],2,0)</f>
        <v>Menia</v>
      </c>
    </row>
    <row r="2306" spans="1:9" x14ac:dyDescent="0.25">
      <c r="A2306" s="10">
        <v>42644</v>
      </c>
      <c r="B2306" t="s">
        <v>1088</v>
      </c>
      <c r="C2306" t="s">
        <v>1059</v>
      </c>
      <c r="D2306" t="s">
        <v>1017</v>
      </c>
      <c r="E2306" s="17">
        <v>3372</v>
      </c>
      <c r="F2306" t="str">
        <f>VLOOKUP(Expenses[[#This Row],[Location]],Locations[[Location]:[BU]],5,0)</f>
        <v>Distribution</v>
      </c>
      <c r="G2306" t="str">
        <f>VLOOKUP(Expenses[[#This Row],[Department]],Departments[[Department]:[Code]],2,0)</f>
        <v>ACC</v>
      </c>
      <c r="H2306" t="str">
        <f>VLOOKUP(Expenses[[#This Row],[Location]],Locations[[Location]:[BU]],3,0)</f>
        <v>G. Cairo</v>
      </c>
      <c r="I2306" t="str">
        <f>VLOOKUP(Expenses[[#This Row],[Location]],Locations[[Location]:[BU]],2,0)</f>
        <v>Cairo</v>
      </c>
    </row>
    <row r="2307" spans="1:9" x14ac:dyDescent="0.25">
      <c r="A2307" s="10">
        <v>42644</v>
      </c>
      <c r="B2307" t="s">
        <v>1088</v>
      </c>
      <c r="C2307" t="s">
        <v>1059</v>
      </c>
      <c r="D2307" t="s">
        <v>1032</v>
      </c>
      <c r="E2307" s="17">
        <v>2809</v>
      </c>
      <c r="F2307" t="str">
        <f>VLOOKUP(Expenses[[#This Row],[Location]],Locations[[Location]:[BU]],5,0)</f>
        <v>Distribution</v>
      </c>
      <c r="G2307" t="str">
        <f>VLOOKUP(Expenses[[#This Row],[Department]],Departments[[Department]:[Code]],2,0)</f>
        <v>ADM</v>
      </c>
      <c r="H2307" t="str">
        <f>VLOOKUP(Expenses[[#This Row],[Location]],Locations[[Location]:[BU]],3,0)</f>
        <v>G. Cairo</v>
      </c>
      <c r="I2307" t="str">
        <f>VLOOKUP(Expenses[[#This Row],[Location]],Locations[[Location]:[BU]],2,0)</f>
        <v>Cairo</v>
      </c>
    </row>
    <row r="2308" spans="1:9" x14ac:dyDescent="0.25">
      <c r="A2308" s="10">
        <v>42644</v>
      </c>
      <c r="B2308" t="s">
        <v>1088</v>
      </c>
      <c r="C2308" t="s">
        <v>1073</v>
      </c>
      <c r="D2308" t="s">
        <v>1017</v>
      </c>
      <c r="E2308" s="17">
        <v>3601</v>
      </c>
      <c r="F2308" t="str">
        <f>VLOOKUP(Expenses[[#This Row],[Location]],Locations[[Location]:[BU]],5,0)</f>
        <v>Distribution</v>
      </c>
      <c r="G2308" t="str">
        <f>VLOOKUP(Expenses[[#This Row],[Department]],Departments[[Department]:[Code]],2,0)</f>
        <v>ACC</v>
      </c>
      <c r="H2308" t="str">
        <f>VLOOKUP(Expenses[[#This Row],[Location]],Locations[[Location]:[BU]],3,0)</f>
        <v>Delta</v>
      </c>
      <c r="I2308" t="str">
        <f>VLOOKUP(Expenses[[#This Row],[Location]],Locations[[Location]:[BU]],2,0)</f>
        <v>Sharkia</v>
      </c>
    </row>
    <row r="2309" spans="1:9" x14ac:dyDescent="0.25">
      <c r="A2309" s="10">
        <v>42644</v>
      </c>
      <c r="B2309" t="s">
        <v>1088</v>
      </c>
      <c r="C2309" t="s">
        <v>1073</v>
      </c>
      <c r="D2309" t="s">
        <v>1032</v>
      </c>
      <c r="E2309" s="17">
        <v>3009</v>
      </c>
      <c r="F2309" t="str">
        <f>VLOOKUP(Expenses[[#This Row],[Location]],Locations[[Location]:[BU]],5,0)</f>
        <v>Distribution</v>
      </c>
      <c r="G2309" t="str">
        <f>VLOOKUP(Expenses[[#This Row],[Department]],Departments[[Department]:[Code]],2,0)</f>
        <v>ADM</v>
      </c>
      <c r="H2309" t="str">
        <f>VLOOKUP(Expenses[[#This Row],[Location]],Locations[[Location]:[BU]],3,0)</f>
        <v>Delta</v>
      </c>
      <c r="I2309" t="str">
        <f>VLOOKUP(Expenses[[#This Row],[Location]],Locations[[Location]:[BU]],2,0)</f>
        <v>Sharkia</v>
      </c>
    </row>
    <row r="2310" spans="1:9" x14ac:dyDescent="0.25">
      <c r="A2310" s="10">
        <v>42644</v>
      </c>
      <c r="B2310" t="s">
        <v>1090</v>
      </c>
      <c r="C2310" t="s">
        <v>1083</v>
      </c>
      <c r="D2310" t="s">
        <v>1017</v>
      </c>
      <c r="E2310" s="17">
        <v>4367</v>
      </c>
      <c r="F2310" t="str">
        <f>VLOOKUP(Expenses[[#This Row],[Location]],Locations[[Location]:[BU]],5,0)</f>
        <v>Distribution</v>
      </c>
      <c r="G2310" t="str">
        <f>VLOOKUP(Expenses[[#This Row],[Department]],Departments[[Department]:[Code]],2,0)</f>
        <v>ACC</v>
      </c>
      <c r="H2310" t="str">
        <f>VLOOKUP(Expenses[[#This Row],[Location]],Locations[[Location]:[BU]],3,0)</f>
        <v>G. Cairo</v>
      </c>
      <c r="I2310" t="str">
        <f>VLOOKUP(Expenses[[#This Row],[Location]],Locations[[Location]:[BU]],2,0)</f>
        <v>Cairo</v>
      </c>
    </row>
    <row r="2311" spans="1:9" x14ac:dyDescent="0.25">
      <c r="A2311" s="10">
        <v>42644</v>
      </c>
      <c r="B2311" t="s">
        <v>1090</v>
      </c>
      <c r="C2311" t="s">
        <v>1083</v>
      </c>
      <c r="D2311" t="s">
        <v>1032</v>
      </c>
      <c r="E2311" s="17">
        <v>2513</v>
      </c>
      <c r="F2311" t="str">
        <f>VLOOKUP(Expenses[[#This Row],[Location]],Locations[[Location]:[BU]],5,0)</f>
        <v>Distribution</v>
      </c>
      <c r="G2311" t="str">
        <f>VLOOKUP(Expenses[[#This Row],[Department]],Departments[[Department]:[Code]],2,0)</f>
        <v>ADM</v>
      </c>
      <c r="H2311" t="str">
        <f>VLOOKUP(Expenses[[#This Row],[Location]],Locations[[Location]:[BU]],3,0)</f>
        <v>G. Cairo</v>
      </c>
      <c r="I2311" t="str">
        <f>VLOOKUP(Expenses[[#This Row],[Location]],Locations[[Location]:[BU]],2,0)</f>
        <v>Cairo</v>
      </c>
    </row>
    <row r="2312" spans="1:9" x14ac:dyDescent="0.25">
      <c r="A2312" s="10">
        <v>42644</v>
      </c>
      <c r="B2312" t="s">
        <v>1090</v>
      </c>
      <c r="C2312" t="s">
        <v>1077</v>
      </c>
      <c r="D2312" t="s">
        <v>1017</v>
      </c>
      <c r="E2312" s="17">
        <v>2816</v>
      </c>
      <c r="F2312" t="str">
        <f>VLOOKUP(Expenses[[#This Row],[Location]],Locations[[Location]:[BU]],5,0)</f>
        <v>Distribution</v>
      </c>
      <c r="G2312" t="str">
        <f>VLOOKUP(Expenses[[#This Row],[Department]],Departments[[Department]:[Code]],2,0)</f>
        <v>ACC</v>
      </c>
      <c r="H2312" t="str">
        <f>VLOOKUP(Expenses[[#This Row],[Location]],Locations[[Location]:[BU]],3,0)</f>
        <v>G. Cairo</v>
      </c>
      <c r="I2312" t="str">
        <f>VLOOKUP(Expenses[[#This Row],[Location]],Locations[[Location]:[BU]],2,0)</f>
        <v>Giza</v>
      </c>
    </row>
    <row r="2313" spans="1:9" x14ac:dyDescent="0.25">
      <c r="A2313" s="10">
        <v>42644</v>
      </c>
      <c r="B2313" t="s">
        <v>1090</v>
      </c>
      <c r="C2313" t="s">
        <v>1077</v>
      </c>
      <c r="D2313" t="s">
        <v>1032</v>
      </c>
      <c r="E2313" s="17">
        <v>4065</v>
      </c>
      <c r="F2313" t="str">
        <f>VLOOKUP(Expenses[[#This Row],[Location]],Locations[[Location]:[BU]],5,0)</f>
        <v>Distribution</v>
      </c>
      <c r="G2313" t="str">
        <f>VLOOKUP(Expenses[[#This Row],[Department]],Departments[[Department]:[Code]],2,0)</f>
        <v>ADM</v>
      </c>
      <c r="H2313" t="str">
        <f>VLOOKUP(Expenses[[#This Row],[Location]],Locations[[Location]:[BU]],3,0)</f>
        <v>G. Cairo</v>
      </c>
      <c r="I2313" t="str">
        <f>VLOOKUP(Expenses[[#This Row],[Location]],Locations[[Location]:[BU]],2,0)</f>
        <v>Giza</v>
      </c>
    </row>
    <row r="2314" spans="1:9" x14ac:dyDescent="0.25">
      <c r="A2314" s="10">
        <v>42644</v>
      </c>
      <c r="B2314" t="s">
        <v>1090</v>
      </c>
      <c r="C2314" t="s">
        <v>1069</v>
      </c>
      <c r="D2314" t="s">
        <v>1017</v>
      </c>
      <c r="E2314" s="17">
        <v>3999</v>
      </c>
      <c r="F2314" t="str">
        <f>VLOOKUP(Expenses[[#This Row],[Location]],Locations[[Location]:[BU]],5,0)</f>
        <v>Distribution</v>
      </c>
      <c r="G2314" t="str">
        <f>VLOOKUP(Expenses[[#This Row],[Department]],Departments[[Department]:[Code]],2,0)</f>
        <v>ACC</v>
      </c>
      <c r="H2314" t="str">
        <f>VLOOKUP(Expenses[[#This Row],[Location]],Locations[[Location]:[BU]],3,0)</f>
        <v>U. Egypt</v>
      </c>
      <c r="I2314" t="str">
        <f>VLOOKUP(Expenses[[#This Row],[Location]],Locations[[Location]:[BU]],2,0)</f>
        <v>Luxor</v>
      </c>
    </row>
    <row r="2315" spans="1:9" x14ac:dyDescent="0.25">
      <c r="A2315" s="10">
        <v>42644</v>
      </c>
      <c r="B2315" t="s">
        <v>1090</v>
      </c>
      <c r="C2315" t="s">
        <v>1069</v>
      </c>
      <c r="D2315" t="s">
        <v>1032</v>
      </c>
      <c r="E2315" s="17">
        <v>3605</v>
      </c>
      <c r="F2315" t="str">
        <f>VLOOKUP(Expenses[[#This Row],[Location]],Locations[[Location]:[BU]],5,0)</f>
        <v>Distribution</v>
      </c>
      <c r="G2315" t="str">
        <f>VLOOKUP(Expenses[[#This Row],[Department]],Departments[[Department]:[Code]],2,0)</f>
        <v>ADM</v>
      </c>
      <c r="H2315" t="str">
        <f>VLOOKUP(Expenses[[#This Row],[Location]],Locations[[Location]:[BU]],3,0)</f>
        <v>U. Egypt</v>
      </c>
      <c r="I2315" t="str">
        <f>VLOOKUP(Expenses[[#This Row],[Location]],Locations[[Location]:[BU]],2,0)</f>
        <v>Luxor</v>
      </c>
    </row>
    <row r="2316" spans="1:9" x14ac:dyDescent="0.25">
      <c r="A2316" s="10">
        <v>42644</v>
      </c>
      <c r="B2316" t="s">
        <v>1090</v>
      </c>
      <c r="C2316" t="s">
        <v>1054</v>
      </c>
      <c r="D2316" t="s">
        <v>1017</v>
      </c>
      <c r="E2316" s="17">
        <v>3637</v>
      </c>
      <c r="F2316" t="str">
        <f>VLOOKUP(Expenses[[#This Row],[Location]],Locations[[Location]:[BU]],5,0)</f>
        <v>Distribution</v>
      </c>
      <c r="G2316" t="str">
        <f>VLOOKUP(Expenses[[#This Row],[Department]],Departments[[Department]:[Code]],2,0)</f>
        <v>ACC</v>
      </c>
      <c r="H2316" t="str">
        <f>VLOOKUP(Expenses[[#This Row],[Location]],Locations[[Location]:[BU]],3,0)</f>
        <v>Delta</v>
      </c>
      <c r="I2316" t="str">
        <f>VLOOKUP(Expenses[[#This Row],[Location]],Locations[[Location]:[BU]],2,0)</f>
        <v>Dakahlia</v>
      </c>
    </row>
    <row r="2317" spans="1:9" x14ac:dyDescent="0.25">
      <c r="A2317" s="10">
        <v>42644</v>
      </c>
      <c r="B2317" t="s">
        <v>1090</v>
      </c>
      <c r="C2317" t="s">
        <v>1054</v>
      </c>
      <c r="D2317" t="s">
        <v>1032</v>
      </c>
      <c r="E2317" s="17">
        <v>2542</v>
      </c>
      <c r="F2317" t="str">
        <f>VLOOKUP(Expenses[[#This Row],[Location]],Locations[[Location]:[BU]],5,0)</f>
        <v>Distribution</v>
      </c>
      <c r="G2317" t="str">
        <f>VLOOKUP(Expenses[[#This Row],[Department]],Departments[[Department]:[Code]],2,0)</f>
        <v>ADM</v>
      </c>
      <c r="H2317" t="str">
        <f>VLOOKUP(Expenses[[#This Row],[Location]],Locations[[Location]:[BU]],3,0)</f>
        <v>Delta</v>
      </c>
      <c r="I2317" t="str">
        <f>VLOOKUP(Expenses[[#This Row],[Location]],Locations[[Location]:[BU]],2,0)</f>
        <v>Dakahlia</v>
      </c>
    </row>
    <row r="2318" spans="1:9" x14ac:dyDescent="0.25">
      <c r="A2318" s="10">
        <v>42644</v>
      </c>
      <c r="B2318" t="s">
        <v>1090</v>
      </c>
      <c r="C2318" t="s">
        <v>1062</v>
      </c>
      <c r="D2318" t="s">
        <v>1017</v>
      </c>
      <c r="E2318" s="17">
        <v>4048</v>
      </c>
      <c r="F2318" t="str">
        <f>VLOOKUP(Expenses[[#This Row],[Location]],Locations[[Location]:[BU]],5,0)</f>
        <v>Distribution</v>
      </c>
      <c r="G2318" t="str">
        <f>VLOOKUP(Expenses[[#This Row],[Department]],Departments[[Department]:[Code]],2,0)</f>
        <v>ACC</v>
      </c>
      <c r="H2318" t="str">
        <f>VLOOKUP(Expenses[[#This Row],[Location]],Locations[[Location]:[BU]],3,0)</f>
        <v>U. Egypt</v>
      </c>
      <c r="I2318" t="str">
        <f>VLOOKUP(Expenses[[#This Row],[Location]],Locations[[Location]:[BU]],2,0)</f>
        <v>Menia</v>
      </c>
    </row>
    <row r="2319" spans="1:9" x14ac:dyDescent="0.25">
      <c r="A2319" s="10">
        <v>42644</v>
      </c>
      <c r="B2319" t="s">
        <v>1090</v>
      </c>
      <c r="C2319" t="s">
        <v>1062</v>
      </c>
      <c r="D2319" t="s">
        <v>1032</v>
      </c>
      <c r="E2319" s="17">
        <v>3910</v>
      </c>
      <c r="F2319" t="str">
        <f>VLOOKUP(Expenses[[#This Row],[Location]],Locations[[Location]:[BU]],5,0)</f>
        <v>Distribution</v>
      </c>
      <c r="G2319" t="str">
        <f>VLOOKUP(Expenses[[#This Row],[Department]],Departments[[Department]:[Code]],2,0)</f>
        <v>ADM</v>
      </c>
      <c r="H2319" t="str">
        <f>VLOOKUP(Expenses[[#This Row],[Location]],Locations[[Location]:[BU]],3,0)</f>
        <v>U. Egypt</v>
      </c>
      <c r="I2319" t="str">
        <f>VLOOKUP(Expenses[[#This Row],[Location]],Locations[[Location]:[BU]],2,0)</f>
        <v>Menia</v>
      </c>
    </row>
    <row r="2320" spans="1:9" x14ac:dyDescent="0.25">
      <c r="A2320" s="10">
        <v>42644</v>
      </c>
      <c r="B2320" t="s">
        <v>1090</v>
      </c>
      <c r="C2320" t="s">
        <v>1059</v>
      </c>
      <c r="D2320" t="s">
        <v>1017</v>
      </c>
      <c r="E2320" s="17">
        <v>4140</v>
      </c>
      <c r="F2320" t="str">
        <f>VLOOKUP(Expenses[[#This Row],[Location]],Locations[[Location]:[BU]],5,0)</f>
        <v>Distribution</v>
      </c>
      <c r="G2320" t="str">
        <f>VLOOKUP(Expenses[[#This Row],[Department]],Departments[[Department]:[Code]],2,0)</f>
        <v>ACC</v>
      </c>
      <c r="H2320" t="str">
        <f>VLOOKUP(Expenses[[#This Row],[Location]],Locations[[Location]:[BU]],3,0)</f>
        <v>G. Cairo</v>
      </c>
      <c r="I2320" t="str">
        <f>VLOOKUP(Expenses[[#This Row],[Location]],Locations[[Location]:[BU]],2,0)</f>
        <v>Cairo</v>
      </c>
    </row>
    <row r="2321" spans="1:9" x14ac:dyDescent="0.25">
      <c r="A2321" s="10">
        <v>42644</v>
      </c>
      <c r="B2321" t="s">
        <v>1090</v>
      </c>
      <c r="C2321" t="s">
        <v>1059</v>
      </c>
      <c r="D2321" t="s">
        <v>1032</v>
      </c>
      <c r="E2321" s="17">
        <v>3377</v>
      </c>
      <c r="F2321" t="str">
        <f>VLOOKUP(Expenses[[#This Row],[Location]],Locations[[Location]:[BU]],5,0)</f>
        <v>Distribution</v>
      </c>
      <c r="G2321" t="str">
        <f>VLOOKUP(Expenses[[#This Row],[Department]],Departments[[Department]:[Code]],2,0)</f>
        <v>ADM</v>
      </c>
      <c r="H2321" t="str">
        <f>VLOOKUP(Expenses[[#This Row],[Location]],Locations[[Location]:[BU]],3,0)</f>
        <v>G. Cairo</v>
      </c>
      <c r="I2321" t="str">
        <f>VLOOKUP(Expenses[[#This Row],[Location]],Locations[[Location]:[BU]],2,0)</f>
        <v>Cairo</v>
      </c>
    </row>
    <row r="2322" spans="1:9" x14ac:dyDescent="0.25">
      <c r="A2322" s="10">
        <v>42644</v>
      </c>
      <c r="B2322" t="s">
        <v>1090</v>
      </c>
      <c r="C2322" t="s">
        <v>1073</v>
      </c>
      <c r="D2322" t="s">
        <v>1017</v>
      </c>
      <c r="E2322" s="17">
        <v>4315</v>
      </c>
      <c r="F2322" t="str">
        <f>VLOOKUP(Expenses[[#This Row],[Location]],Locations[[Location]:[BU]],5,0)</f>
        <v>Distribution</v>
      </c>
      <c r="G2322" t="str">
        <f>VLOOKUP(Expenses[[#This Row],[Department]],Departments[[Department]:[Code]],2,0)</f>
        <v>ACC</v>
      </c>
      <c r="H2322" t="str">
        <f>VLOOKUP(Expenses[[#This Row],[Location]],Locations[[Location]:[BU]],3,0)</f>
        <v>Delta</v>
      </c>
      <c r="I2322" t="str">
        <f>VLOOKUP(Expenses[[#This Row],[Location]],Locations[[Location]:[BU]],2,0)</f>
        <v>Sharkia</v>
      </c>
    </row>
    <row r="2323" spans="1:9" x14ac:dyDescent="0.25">
      <c r="A2323" s="10">
        <v>42644</v>
      </c>
      <c r="B2323" t="s">
        <v>1090</v>
      </c>
      <c r="C2323" t="s">
        <v>1073</v>
      </c>
      <c r="D2323" t="s">
        <v>1032</v>
      </c>
      <c r="E2323" s="17">
        <v>3777</v>
      </c>
      <c r="F2323" t="str">
        <f>VLOOKUP(Expenses[[#This Row],[Location]],Locations[[Location]:[BU]],5,0)</f>
        <v>Distribution</v>
      </c>
      <c r="G2323" t="str">
        <f>VLOOKUP(Expenses[[#This Row],[Department]],Departments[[Department]:[Code]],2,0)</f>
        <v>ADM</v>
      </c>
      <c r="H2323" t="str">
        <f>VLOOKUP(Expenses[[#This Row],[Location]],Locations[[Location]:[BU]],3,0)</f>
        <v>Delta</v>
      </c>
      <c r="I2323" t="str">
        <f>VLOOKUP(Expenses[[#This Row],[Location]],Locations[[Location]:[BU]],2,0)</f>
        <v>Sharkia</v>
      </c>
    </row>
    <row r="2324" spans="1:9" x14ac:dyDescent="0.25">
      <c r="A2324" s="10">
        <v>42644</v>
      </c>
      <c r="B2324" t="s">
        <v>1091</v>
      </c>
      <c r="C2324" t="s">
        <v>1083</v>
      </c>
      <c r="D2324" t="s">
        <v>1017</v>
      </c>
      <c r="E2324" s="17">
        <v>3784</v>
      </c>
      <c r="F2324" t="str">
        <f>VLOOKUP(Expenses[[#This Row],[Location]],Locations[[Location]:[BU]],5,0)</f>
        <v>Distribution</v>
      </c>
      <c r="G2324" t="str">
        <f>VLOOKUP(Expenses[[#This Row],[Department]],Departments[[Department]:[Code]],2,0)</f>
        <v>ACC</v>
      </c>
      <c r="H2324" t="str">
        <f>VLOOKUP(Expenses[[#This Row],[Location]],Locations[[Location]:[BU]],3,0)</f>
        <v>G. Cairo</v>
      </c>
      <c r="I2324" t="str">
        <f>VLOOKUP(Expenses[[#This Row],[Location]],Locations[[Location]:[BU]],2,0)</f>
        <v>Cairo</v>
      </c>
    </row>
    <row r="2325" spans="1:9" x14ac:dyDescent="0.25">
      <c r="A2325" s="10">
        <v>42644</v>
      </c>
      <c r="B2325" t="s">
        <v>1091</v>
      </c>
      <c r="C2325" t="s">
        <v>1083</v>
      </c>
      <c r="D2325" t="s">
        <v>1032</v>
      </c>
      <c r="E2325" s="17">
        <v>4178</v>
      </c>
      <c r="F2325" t="str">
        <f>VLOOKUP(Expenses[[#This Row],[Location]],Locations[[Location]:[BU]],5,0)</f>
        <v>Distribution</v>
      </c>
      <c r="G2325" t="str">
        <f>VLOOKUP(Expenses[[#This Row],[Department]],Departments[[Department]:[Code]],2,0)</f>
        <v>ADM</v>
      </c>
      <c r="H2325" t="str">
        <f>VLOOKUP(Expenses[[#This Row],[Location]],Locations[[Location]:[BU]],3,0)</f>
        <v>G. Cairo</v>
      </c>
      <c r="I2325" t="str">
        <f>VLOOKUP(Expenses[[#This Row],[Location]],Locations[[Location]:[BU]],2,0)</f>
        <v>Cairo</v>
      </c>
    </row>
    <row r="2326" spans="1:9" x14ac:dyDescent="0.25">
      <c r="A2326" s="10">
        <v>42644</v>
      </c>
      <c r="B2326" t="s">
        <v>1091</v>
      </c>
      <c r="C2326" t="s">
        <v>1077</v>
      </c>
      <c r="D2326" t="s">
        <v>1017</v>
      </c>
      <c r="E2326" s="17">
        <v>4068</v>
      </c>
      <c r="F2326" t="str">
        <f>VLOOKUP(Expenses[[#This Row],[Location]],Locations[[Location]:[BU]],5,0)</f>
        <v>Distribution</v>
      </c>
      <c r="G2326" t="str">
        <f>VLOOKUP(Expenses[[#This Row],[Department]],Departments[[Department]:[Code]],2,0)</f>
        <v>ACC</v>
      </c>
      <c r="H2326" t="str">
        <f>VLOOKUP(Expenses[[#This Row],[Location]],Locations[[Location]:[BU]],3,0)</f>
        <v>G. Cairo</v>
      </c>
      <c r="I2326" t="str">
        <f>VLOOKUP(Expenses[[#This Row],[Location]],Locations[[Location]:[BU]],2,0)</f>
        <v>Giza</v>
      </c>
    </row>
    <row r="2327" spans="1:9" x14ac:dyDescent="0.25">
      <c r="A2327" s="10">
        <v>42644</v>
      </c>
      <c r="B2327" t="s">
        <v>1091</v>
      </c>
      <c r="C2327" t="s">
        <v>1077</v>
      </c>
      <c r="D2327" t="s">
        <v>1032</v>
      </c>
      <c r="E2327" s="17">
        <v>3239</v>
      </c>
      <c r="F2327" t="str">
        <f>VLOOKUP(Expenses[[#This Row],[Location]],Locations[[Location]:[BU]],5,0)</f>
        <v>Distribution</v>
      </c>
      <c r="G2327" t="str">
        <f>VLOOKUP(Expenses[[#This Row],[Department]],Departments[[Department]:[Code]],2,0)</f>
        <v>ADM</v>
      </c>
      <c r="H2327" t="str">
        <f>VLOOKUP(Expenses[[#This Row],[Location]],Locations[[Location]:[BU]],3,0)</f>
        <v>G. Cairo</v>
      </c>
      <c r="I2327" t="str">
        <f>VLOOKUP(Expenses[[#This Row],[Location]],Locations[[Location]:[BU]],2,0)</f>
        <v>Giza</v>
      </c>
    </row>
    <row r="2328" spans="1:9" x14ac:dyDescent="0.25">
      <c r="A2328" s="10">
        <v>42644</v>
      </c>
      <c r="B2328" t="s">
        <v>1091</v>
      </c>
      <c r="C2328" t="s">
        <v>1069</v>
      </c>
      <c r="D2328" t="s">
        <v>1017</v>
      </c>
      <c r="E2328" s="17">
        <v>3712</v>
      </c>
      <c r="F2328" t="str">
        <f>VLOOKUP(Expenses[[#This Row],[Location]],Locations[[Location]:[BU]],5,0)</f>
        <v>Distribution</v>
      </c>
      <c r="G2328" t="str">
        <f>VLOOKUP(Expenses[[#This Row],[Department]],Departments[[Department]:[Code]],2,0)</f>
        <v>ACC</v>
      </c>
      <c r="H2328" t="str">
        <f>VLOOKUP(Expenses[[#This Row],[Location]],Locations[[Location]:[BU]],3,0)</f>
        <v>U. Egypt</v>
      </c>
      <c r="I2328" t="str">
        <f>VLOOKUP(Expenses[[#This Row],[Location]],Locations[[Location]:[BU]],2,0)</f>
        <v>Luxor</v>
      </c>
    </row>
    <row r="2329" spans="1:9" x14ac:dyDescent="0.25">
      <c r="A2329" s="10">
        <v>42644</v>
      </c>
      <c r="B2329" t="s">
        <v>1091</v>
      </c>
      <c r="C2329" t="s">
        <v>1069</v>
      </c>
      <c r="D2329" t="s">
        <v>1032</v>
      </c>
      <c r="E2329" s="17">
        <v>4322</v>
      </c>
      <c r="F2329" t="str">
        <f>VLOOKUP(Expenses[[#This Row],[Location]],Locations[[Location]:[BU]],5,0)</f>
        <v>Distribution</v>
      </c>
      <c r="G2329" t="str">
        <f>VLOOKUP(Expenses[[#This Row],[Department]],Departments[[Department]:[Code]],2,0)</f>
        <v>ADM</v>
      </c>
      <c r="H2329" t="str">
        <f>VLOOKUP(Expenses[[#This Row],[Location]],Locations[[Location]:[BU]],3,0)</f>
        <v>U. Egypt</v>
      </c>
      <c r="I2329" t="str">
        <f>VLOOKUP(Expenses[[#This Row],[Location]],Locations[[Location]:[BU]],2,0)</f>
        <v>Luxor</v>
      </c>
    </row>
    <row r="2330" spans="1:9" x14ac:dyDescent="0.25">
      <c r="A2330" s="10">
        <v>42644</v>
      </c>
      <c r="B2330" t="s">
        <v>1091</v>
      </c>
      <c r="C2330" t="s">
        <v>1054</v>
      </c>
      <c r="D2330" t="s">
        <v>1017</v>
      </c>
      <c r="E2330" s="17">
        <v>3666</v>
      </c>
      <c r="F2330" t="str">
        <f>VLOOKUP(Expenses[[#This Row],[Location]],Locations[[Location]:[BU]],5,0)</f>
        <v>Distribution</v>
      </c>
      <c r="G2330" t="str">
        <f>VLOOKUP(Expenses[[#This Row],[Department]],Departments[[Department]:[Code]],2,0)</f>
        <v>ACC</v>
      </c>
      <c r="H2330" t="str">
        <f>VLOOKUP(Expenses[[#This Row],[Location]],Locations[[Location]:[BU]],3,0)</f>
        <v>Delta</v>
      </c>
      <c r="I2330" t="str">
        <f>VLOOKUP(Expenses[[#This Row],[Location]],Locations[[Location]:[BU]],2,0)</f>
        <v>Dakahlia</v>
      </c>
    </row>
    <row r="2331" spans="1:9" x14ac:dyDescent="0.25">
      <c r="A2331" s="10">
        <v>42644</v>
      </c>
      <c r="B2331" t="s">
        <v>1091</v>
      </c>
      <c r="C2331" t="s">
        <v>1054</v>
      </c>
      <c r="D2331" t="s">
        <v>1032</v>
      </c>
      <c r="E2331" s="17">
        <v>3381</v>
      </c>
      <c r="F2331" t="str">
        <f>VLOOKUP(Expenses[[#This Row],[Location]],Locations[[Location]:[BU]],5,0)</f>
        <v>Distribution</v>
      </c>
      <c r="G2331" t="str">
        <f>VLOOKUP(Expenses[[#This Row],[Department]],Departments[[Department]:[Code]],2,0)</f>
        <v>ADM</v>
      </c>
      <c r="H2331" t="str">
        <f>VLOOKUP(Expenses[[#This Row],[Location]],Locations[[Location]:[BU]],3,0)</f>
        <v>Delta</v>
      </c>
      <c r="I2331" t="str">
        <f>VLOOKUP(Expenses[[#This Row],[Location]],Locations[[Location]:[BU]],2,0)</f>
        <v>Dakahlia</v>
      </c>
    </row>
    <row r="2332" spans="1:9" x14ac:dyDescent="0.25">
      <c r="A2332" s="10">
        <v>42644</v>
      </c>
      <c r="B2332" t="s">
        <v>1091</v>
      </c>
      <c r="C2332" t="s">
        <v>1062</v>
      </c>
      <c r="D2332" t="s">
        <v>1017</v>
      </c>
      <c r="E2332" s="17">
        <v>4155</v>
      </c>
      <c r="F2332" t="str">
        <f>VLOOKUP(Expenses[[#This Row],[Location]],Locations[[Location]:[BU]],5,0)</f>
        <v>Distribution</v>
      </c>
      <c r="G2332" t="str">
        <f>VLOOKUP(Expenses[[#This Row],[Department]],Departments[[Department]:[Code]],2,0)</f>
        <v>ACC</v>
      </c>
      <c r="H2332" t="str">
        <f>VLOOKUP(Expenses[[#This Row],[Location]],Locations[[Location]:[BU]],3,0)</f>
        <v>U. Egypt</v>
      </c>
      <c r="I2332" t="str">
        <f>VLOOKUP(Expenses[[#This Row],[Location]],Locations[[Location]:[BU]],2,0)</f>
        <v>Menia</v>
      </c>
    </row>
    <row r="2333" spans="1:9" x14ac:dyDescent="0.25">
      <c r="A2333" s="10">
        <v>42644</v>
      </c>
      <c r="B2333" t="s">
        <v>1091</v>
      </c>
      <c r="C2333" t="s">
        <v>1062</v>
      </c>
      <c r="D2333" t="s">
        <v>1032</v>
      </c>
      <c r="E2333" s="17">
        <v>3021</v>
      </c>
      <c r="F2333" t="str">
        <f>VLOOKUP(Expenses[[#This Row],[Location]],Locations[[Location]:[BU]],5,0)</f>
        <v>Distribution</v>
      </c>
      <c r="G2333" t="str">
        <f>VLOOKUP(Expenses[[#This Row],[Department]],Departments[[Department]:[Code]],2,0)</f>
        <v>ADM</v>
      </c>
      <c r="H2333" t="str">
        <f>VLOOKUP(Expenses[[#This Row],[Location]],Locations[[Location]:[BU]],3,0)</f>
        <v>U. Egypt</v>
      </c>
      <c r="I2333" t="str">
        <f>VLOOKUP(Expenses[[#This Row],[Location]],Locations[[Location]:[BU]],2,0)</f>
        <v>Menia</v>
      </c>
    </row>
    <row r="2334" spans="1:9" x14ac:dyDescent="0.25">
      <c r="A2334" s="10">
        <v>42644</v>
      </c>
      <c r="B2334" t="s">
        <v>1091</v>
      </c>
      <c r="C2334" t="s">
        <v>1059</v>
      </c>
      <c r="D2334" t="s">
        <v>1017</v>
      </c>
      <c r="E2334" s="17">
        <v>4435</v>
      </c>
      <c r="F2334" t="str">
        <f>VLOOKUP(Expenses[[#This Row],[Location]],Locations[[Location]:[BU]],5,0)</f>
        <v>Distribution</v>
      </c>
      <c r="G2334" t="str">
        <f>VLOOKUP(Expenses[[#This Row],[Department]],Departments[[Department]:[Code]],2,0)</f>
        <v>ACC</v>
      </c>
      <c r="H2334" t="str">
        <f>VLOOKUP(Expenses[[#This Row],[Location]],Locations[[Location]:[BU]],3,0)</f>
        <v>G. Cairo</v>
      </c>
      <c r="I2334" t="str">
        <f>VLOOKUP(Expenses[[#This Row],[Location]],Locations[[Location]:[BU]],2,0)</f>
        <v>Cairo</v>
      </c>
    </row>
    <row r="2335" spans="1:9" x14ac:dyDescent="0.25">
      <c r="A2335" s="10">
        <v>42644</v>
      </c>
      <c r="B2335" t="s">
        <v>1091</v>
      </c>
      <c r="C2335" t="s">
        <v>1059</v>
      </c>
      <c r="D2335" t="s">
        <v>1032</v>
      </c>
      <c r="E2335" s="17">
        <v>2939</v>
      </c>
      <c r="F2335" t="str">
        <f>VLOOKUP(Expenses[[#This Row],[Location]],Locations[[Location]:[BU]],5,0)</f>
        <v>Distribution</v>
      </c>
      <c r="G2335" t="str">
        <f>VLOOKUP(Expenses[[#This Row],[Department]],Departments[[Department]:[Code]],2,0)</f>
        <v>ADM</v>
      </c>
      <c r="H2335" t="str">
        <f>VLOOKUP(Expenses[[#This Row],[Location]],Locations[[Location]:[BU]],3,0)</f>
        <v>G. Cairo</v>
      </c>
      <c r="I2335" t="str">
        <f>VLOOKUP(Expenses[[#This Row],[Location]],Locations[[Location]:[BU]],2,0)</f>
        <v>Cairo</v>
      </c>
    </row>
    <row r="2336" spans="1:9" x14ac:dyDescent="0.25">
      <c r="A2336" s="10">
        <v>42644</v>
      </c>
      <c r="B2336" t="s">
        <v>1091</v>
      </c>
      <c r="C2336" t="s">
        <v>1073</v>
      </c>
      <c r="D2336" t="s">
        <v>1017</v>
      </c>
      <c r="E2336" s="17">
        <v>3404</v>
      </c>
      <c r="F2336" t="str">
        <f>VLOOKUP(Expenses[[#This Row],[Location]],Locations[[Location]:[BU]],5,0)</f>
        <v>Distribution</v>
      </c>
      <c r="G2336" t="str">
        <f>VLOOKUP(Expenses[[#This Row],[Department]],Departments[[Department]:[Code]],2,0)</f>
        <v>ACC</v>
      </c>
      <c r="H2336" t="str">
        <f>VLOOKUP(Expenses[[#This Row],[Location]],Locations[[Location]:[BU]],3,0)</f>
        <v>Delta</v>
      </c>
      <c r="I2336" t="str">
        <f>VLOOKUP(Expenses[[#This Row],[Location]],Locations[[Location]:[BU]],2,0)</f>
        <v>Sharkia</v>
      </c>
    </row>
    <row r="2337" spans="1:9" x14ac:dyDescent="0.25">
      <c r="A2337" s="10">
        <v>42644</v>
      </c>
      <c r="B2337" t="s">
        <v>1091</v>
      </c>
      <c r="C2337" t="s">
        <v>1073</v>
      </c>
      <c r="D2337" t="s">
        <v>1032</v>
      </c>
      <c r="E2337" s="17">
        <v>3637</v>
      </c>
      <c r="F2337" t="str">
        <f>VLOOKUP(Expenses[[#This Row],[Location]],Locations[[Location]:[BU]],5,0)</f>
        <v>Distribution</v>
      </c>
      <c r="G2337" t="str">
        <f>VLOOKUP(Expenses[[#This Row],[Department]],Departments[[Department]:[Code]],2,0)</f>
        <v>ADM</v>
      </c>
      <c r="H2337" t="str">
        <f>VLOOKUP(Expenses[[#This Row],[Location]],Locations[[Location]:[BU]],3,0)</f>
        <v>Delta</v>
      </c>
      <c r="I2337" t="str">
        <f>VLOOKUP(Expenses[[#This Row],[Location]],Locations[[Location]:[BU]],2,0)</f>
        <v>Sharkia</v>
      </c>
    </row>
    <row r="2338" spans="1:9" x14ac:dyDescent="0.25">
      <c r="A2338" s="10">
        <v>42644</v>
      </c>
      <c r="B2338" t="s">
        <v>1087</v>
      </c>
      <c r="C2338" t="s">
        <v>1083</v>
      </c>
      <c r="D2338" t="s">
        <v>1017</v>
      </c>
      <c r="E2338" s="17">
        <v>4491</v>
      </c>
      <c r="F2338" t="str">
        <f>VLOOKUP(Expenses[[#This Row],[Location]],Locations[[Location]:[BU]],5,0)</f>
        <v>Distribution</v>
      </c>
      <c r="G2338" t="str">
        <f>VLOOKUP(Expenses[[#This Row],[Department]],Departments[[Department]:[Code]],2,0)</f>
        <v>ACC</v>
      </c>
      <c r="H2338" t="str">
        <f>VLOOKUP(Expenses[[#This Row],[Location]],Locations[[Location]:[BU]],3,0)</f>
        <v>G. Cairo</v>
      </c>
      <c r="I2338" t="str">
        <f>VLOOKUP(Expenses[[#This Row],[Location]],Locations[[Location]:[BU]],2,0)</f>
        <v>Cairo</v>
      </c>
    </row>
    <row r="2339" spans="1:9" x14ac:dyDescent="0.25">
      <c r="A2339" s="10">
        <v>42644</v>
      </c>
      <c r="B2339" t="s">
        <v>1087</v>
      </c>
      <c r="C2339" t="s">
        <v>1083</v>
      </c>
      <c r="D2339" t="s">
        <v>1032</v>
      </c>
      <c r="E2339" s="17">
        <v>4316</v>
      </c>
      <c r="F2339" t="str">
        <f>VLOOKUP(Expenses[[#This Row],[Location]],Locations[[Location]:[BU]],5,0)</f>
        <v>Distribution</v>
      </c>
      <c r="G2339" t="str">
        <f>VLOOKUP(Expenses[[#This Row],[Department]],Departments[[Department]:[Code]],2,0)</f>
        <v>ADM</v>
      </c>
      <c r="H2339" t="str">
        <f>VLOOKUP(Expenses[[#This Row],[Location]],Locations[[Location]:[BU]],3,0)</f>
        <v>G. Cairo</v>
      </c>
      <c r="I2339" t="str">
        <f>VLOOKUP(Expenses[[#This Row],[Location]],Locations[[Location]:[BU]],2,0)</f>
        <v>Cairo</v>
      </c>
    </row>
    <row r="2340" spans="1:9" x14ac:dyDescent="0.25">
      <c r="A2340" s="10">
        <v>42644</v>
      </c>
      <c r="B2340" t="s">
        <v>1087</v>
      </c>
      <c r="C2340" t="s">
        <v>1077</v>
      </c>
      <c r="D2340" t="s">
        <v>1017</v>
      </c>
      <c r="E2340" s="17">
        <v>4324</v>
      </c>
      <c r="F2340" t="str">
        <f>VLOOKUP(Expenses[[#This Row],[Location]],Locations[[Location]:[BU]],5,0)</f>
        <v>Distribution</v>
      </c>
      <c r="G2340" t="str">
        <f>VLOOKUP(Expenses[[#This Row],[Department]],Departments[[Department]:[Code]],2,0)</f>
        <v>ACC</v>
      </c>
      <c r="H2340" t="str">
        <f>VLOOKUP(Expenses[[#This Row],[Location]],Locations[[Location]:[BU]],3,0)</f>
        <v>G. Cairo</v>
      </c>
      <c r="I2340" t="str">
        <f>VLOOKUP(Expenses[[#This Row],[Location]],Locations[[Location]:[BU]],2,0)</f>
        <v>Giza</v>
      </c>
    </row>
    <row r="2341" spans="1:9" x14ac:dyDescent="0.25">
      <c r="A2341" s="10">
        <v>42644</v>
      </c>
      <c r="B2341" t="s">
        <v>1087</v>
      </c>
      <c r="C2341" t="s">
        <v>1077</v>
      </c>
      <c r="D2341" t="s">
        <v>1032</v>
      </c>
      <c r="E2341" s="17">
        <v>4490</v>
      </c>
      <c r="F2341" t="str">
        <f>VLOOKUP(Expenses[[#This Row],[Location]],Locations[[Location]:[BU]],5,0)</f>
        <v>Distribution</v>
      </c>
      <c r="G2341" t="str">
        <f>VLOOKUP(Expenses[[#This Row],[Department]],Departments[[Department]:[Code]],2,0)</f>
        <v>ADM</v>
      </c>
      <c r="H2341" t="str">
        <f>VLOOKUP(Expenses[[#This Row],[Location]],Locations[[Location]:[BU]],3,0)</f>
        <v>G. Cairo</v>
      </c>
      <c r="I2341" t="str">
        <f>VLOOKUP(Expenses[[#This Row],[Location]],Locations[[Location]:[BU]],2,0)</f>
        <v>Giza</v>
      </c>
    </row>
    <row r="2342" spans="1:9" x14ac:dyDescent="0.25">
      <c r="A2342" s="10">
        <v>42644</v>
      </c>
      <c r="B2342" t="s">
        <v>1087</v>
      </c>
      <c r="C2342" t="s">
        <v>1069</v>
      </c>
      <c r="D2342" t="s">
        <v>1017</v>
      </c>
      <c r="E2342" s="17">
        <v>4402</v>
      </c>
      <c r="F2342" t="str">
        <f>VLOOKUP(Expenses[[#This Row],[Location]],Locations[[Location]:[BU]],5,0)</f>
        <v>Distribution</v>
      </c>
      <c r="G2342" t="str">
        <f>VLOOKUP(Expenses[[#This Row],[Department]],Departments[[Department]:[Code]],2,0)</f>
        <v>ACC</v>
      </c>
      <c r="H2342" t="str">
        <f>VLOOKUP(Expenses[[#This Row],[Location]],Locations[[Location]:[BU]],3,0)</f>
        <v>U. Egypt</v>
      </c>
      <c r="I2342" t="str">
        <f>VLOOKUP(Expenses[[#This Row],[Location]],Locations[[Location]:[BU]],2,0)</f>
        <v>Luxor</v>
      </c>
    </row>
    <row r="2343" spans="1:9" x14ac:dyDescent="0.25">
      <c r="A2343" s="10">
        <v>42644</v>
      </c>
      <c r="B2343" t="s">
        <v>1087</v>
      </c>
      <c r="C2343" t="s">
        <v>1069</v>
      </c>
      <c r="D2343" t="s">
        <v>1032</v>
      </c>
      <c r="E2343" s="17">
        <v>3400</v>
      </c>
      <c r="F2343" t="str">
        <f>VLOOKUP(Expenses[[#This Row],[Location]],Locations[[Location]:[BU]],5,0)</f>
        <v>Distribution</v>
      </c>
      <c r="G2343" t="str">
        <f>VLOOKUP(Expenses[[#This Row],[Department]],Departments[[Department]:[Code]],2,0)</f>
        <v>ADM</v>
      </c>
      <c r="H2343" t="str">
        <f>VLOOKUP(Expenses[[#This Row],[Location]],Locations[[Location]:[BU]],3,0)</f>
        <v>U. Egypt</v>
      </c>
      <c r="I2343" t="str">
        <f>VLOOKUP(Expenses[[#This Row],[Location]],Locations[[Location]:[BU]],2,0)</f>
        <v>Luxor</v>
      </c>
    </row>
    <row r="2344" spans="1:9" x14ac:dyDescent="0.25">
      <c r="A2344" s="10">
        <v>42644</v>
      </c>
      <c r="B2344" t="s">
        <v>1087</v>
      </c>
      <c r="C2344" t="s">
        <v>1054</v>
      </c>
      <c r="D2344" t="s">
        <v>1017</v>
      </c>
      <c r="E2344" s="17">
        <v>3619</v>
      </c>
      <c r="F2344" t="str">
        <f>VLOOKUP(Expenses[[#This Row],[Location]],Locations[[Location]:[BU]],5,0)</f>
        <v>Distribution</v>
      </c>
      <c r="G2344" t="str">
        <f>VLOOKUP(Expenses[[#This Row],[Department]],Departments[[Department]:[Code]],2,0)</f>
        <v>ACC</v>
      </c>
      <c r="H2344" t="str">
        <f>VLOOKUP(Expenses[[#This Row],[Location]],Locations[[Location]:[BU]],3,0)</f>
        <v>Delta</v>
      </c>
      <c r="I2344" t="str">
        <f>VLOOKUP(Expenses[[#This Row],[Location]],Locations[[Location]:[BU]],2,0)</f>
        <v>Dakahlia</v>
      </c>
    </row>
    <row r="2345" spans="1:9" x14ac:dyDescent="0.25">
      <c r="A2345" s="10">
        <v>42644</v>
      </c>
      <c r="B2345" t="s">
        <v>1087</v>
      </c>
      <c r="C2345" t="s">
        <v>1054</v>
      </c>
      <c r="D2345" t="s">
        <v>1032</v>
      </c>
      <c r="E2345" s="17">
        <v>2732</v>
      </c>
      <c r="F2345" t="str">
        <f>VLOOKUP(Expenses[[#This Row],[Location]],Locations[[Location]:[BU]],5,0)</f>
        <v>Distribution</v>
      </c>
      <c r="G2345" t="str">
        <f>VLOOKUP(Expenses[[#This Row],[Department]],Departments[[Department]:[Code]],2,0)</f>
        <v>ADM</v>
      </c>
      <c r="H2345" t="str">
        <f>VLOOKUP(Expenses[[#This Row],[Location]],Locations[[Location]:[BU]],3,0)</f>
        <v>Delta</v>
      </c>
      <c r="I2345" t="str">
        <f>VLOOKUP(Expenses[[#This Row],[Location]],Locations[[Location]:[BU]],2,0)</f>
        <v>Dakahlia</v>
      </c>
    </row>
    <row r="2346" spans="1:9" x14ac:dyDescent="0.25">
      <c r="A2346" s="10">
        <v>42644</v>
      </c>
      <c r="B2346" t="s">
        <v>1087</v>
      </c>
      <c r="C2346" t="s">
        <v>1062</v>
      </c>
      <c r="D2346" t="s">
        <v>1017</v>
      </c>
      <c r="E2346" s="17">
        <v>3315</v>
      </c>
      <c r="F2346" t="str">
        <f>VLOOKUP(Expenses[[#This Row],[Location]],Locations[[Location]:[BU]],5,0)</f>
        <v>Distribution</v>
      </c>
      <c r="G2346" t="str">
        <f>VLOOKUP(Expenses[[#This Row],[Department]],Departments[[Department]:[Code]],2,0)</f>
        <v>ACC</v>
      </c>
      <c r="H2346" t="str">
        <f>VLOOKUP(Expenses[[#This Row],[Location]],Locations[[Location]:[BU]],3,0)</f>
        <v>U. Egypt</v>
      </c>
      <c r="I2346" t="str">
        <f>VLOOKUP(Expenses[[#This Row],[Location]],Locations[[Location]:[BU]],2,0)</f>
        <v>Menia</v>
      </c>
    </row>
    <row r="2347" spans="1:9" x14ac:dyDescent="0.25">
      <c r="A2347" s="10">
        <v>42644</v>
      </c>
      <c r="B2347" t="s">
        <v>1087</v>
      </c>
      <c r="C2347" t="s">
        <v>1062</v>
      </c>
      <c r="D2347" t="s">
        <v>1032</v>
      </c>
      <c r="E2347" s="17">
        <v>3112</v>
      </c>
      <c r="F2347" t="str">
        <f>VLOOKUP(Expenses[[#This Row],[Location]],Locations[[Location]:[BU]],5,0)</f>
        <v>Distribution</v>
      </c>
      <c r="G2347" t="str">
        <f>VLOOKUP(Expenses[[#This Row],[Department]],Departments[[Department]:[Code]],2,0)</f>
        <v>ADM</v>
      </c>
      <c r="H2347" t="str">
        <f>VLOOKUP(Expenses[[#This Row],[Location]],Locations[[Location]:[BU]],3,0)</f>
        <v>U. Egypt</v>
      </c>
      <c r="I2347" t="str">
        <f>VLOOKUP(Expenses[[#This Row],[Location]],Locations[[Location]:[BU]],2,0)</f>
        <v>Menia</v>
      </c>
    </row>
    <row r="2348" spans="1:9" x14ac:dyDescent="0.25">
      <c r="A2348" s="10">
        <v>42644</v>
      </c>
      <c r="B2348" t="s">
        <v>1087</v>
      </c>
      <c r="C2348" t="s">
        <v>1059</v>
      </c>
      <c r="D2348" t="s">
        <v>1017</v>
      </c>
      <c r="E2348" s="17">
        <v>2848</v>
      </c>
      <c r="F2348" t="str">
        <f>VLOOKUP(Expenses[[#This Row],[Location]],Locations[[Location]:[BU]],5,0)</f>
        <v>Distribution</v>
      </c>
      <c r="G2348" t="str">
        <f>VLOOKUP(Expenses[[#This Row],[Department]],Departments[[Department]:[Code]],2,0)</f>
        <v>ACC</v>
      </c>
      <c r="H2348" t="str">
        <f>VLOOKUP(Expenses[[#This Row],[Location]],Locations[[Location]:[BU]],3,0)</f>
        <v>G. Cairo</v>
      </c>
      <c r="I2348" t="str">
        <f>VLOOKUP(Expenses[[#This Row],[Location]],Locations[[Location]:[BU]],2,0)</f>
        <v>Cairo</v>
      </c>
    </row>
    <row r="2349" spans="1:9" x14ac:dyDescent="0.25">
      <c r="A2349" s="10">
        <v>42644</v>
      </c>
      <c r="B2349" t="s">
        <v>1087</v>
      </c>
      <c r="C2349" t="s">
        <v>1059</v>
      </c>
      <c r="D2349" t="s">
        <v>1032</v>
      </c>
      <c r="E2349" s="17">
        <v>3285</v>
      </c>
      <c r="F2349" t="str">
        <f>VLOOKUP(Expenses[[#This Row],[Location]],Locations[[Location]:[BU]],5,0)</f>
        <v>Distribution</v>
      </c>
      <c r="G2349" t="str">
        <f>VLOOKUP(Expenses[[#This Row],[Department]],Departments[[Department]:[Code]],2,0)</f>
        <v>ADM</v>
      </c>
      <c r="H2349" t="str">
        <f>VLOOKUP(Expenses[[#This Row],[Location]],Locations[[Location]:[BU]],3,0)</f>
        <v>G. Cairo</v>
      </c>
      <c r="I2349" t="str">
        <f>VLOOKUP(Expenses[[#This Row],[Location]],Locations[[Location]:[BU]],2,0)</f>
        <v>Cairo</v>
      </c>
    </row>
    <row r="2350" spans="1:9" x14ac:dyDescent="0.25">
      <c r="A2350" s="10">
        <v>42644</v>
      </c>
      <c r="B2350" t="s">
        <v>1087</v>
      </c>
      <c r="C2350" t="s">
        <v>1073</v>
      </c>
      <c r="D2350" t="s">
        <v>1017</v>
      </c>
      <c r="E2350" s="17">
        <v>2750</v>
      </c>
      <c r="F2350" t="str">
        <f>VLOOKUP(Expenses[[#This Row],[Location]],Locations[[Location]:[BU]],5,0)</f>
        <v>Distribution</v>
      </c>
      <c r="G2350" t="str">
        <f>VLOOKUP(Expenses[[#This Row],[Department]],Departments[[Department]:[Code]],2,0)</f>
        <v>ACC</v>
      </c>
      <c r="H2350" t="str">
        <f>VLOOKUP(Expenses[[#This Row],[Location]],Locations[[Location]:[BU]],3,0)</f>
        <v>Delta</v>
      </c>
      <c r="I2350" t="str">
        <f>VLOOKUP(Expenses[[#This Row],[Location]],Locations[[Location]:[BU]],2,0)</f>
        <v>Sharkia</v>
      </c>
    </row>
    <row r="2351" spans="1:9" x14ac:dyDescent="0.25">
      <c r="A2351" s="10">
        <v>42644</v>
      </c>
      <c r="B2351" t="s">
        <v>1087</v>
      </c>
      <c r="C2351" t="s">
        <v>1073</v>
      </c>
      <c r="D2351" t="s">
        <v>1032</v>
      </c>
      <c r="E2351" s="17">
        <v>4107</v>
      </c>
      <c r="F2351" t="str">
        <f>VLOOKUP(Expenses[[#This Row],[Location]],Locations[[Location]:[BU]],5,0)</f>
        <v>Distribution</v>
      </c>
      <c r="G2351" t="str">
        <f>VLOOKUP(Expenses[[#This Row],[Department]],Departments[[Department]:[Code]],2,0)</f>
        <v>ADM</v>
      </c>
      <c r="H2351" t="str">
        <f>VLOOKUP(Expenses[[#This Row],[Location]],Locations[[Location]:[BU]],3,0)</f>
        <v>Delta</v>
      </c>
      <c r="I2351" t="str">
        <f>VLOOKUP(Expenses[[#This Row],[Location]],Locations[[Location]:[BU]],2,0)</f>
        <v>Sharkia</v>
      </c>
    </row>
    <row r="2352" spans="1:9" x14ac:dyDescent="0.25">
      <c r="A2352" s="10">
        <v>42675</v>
      </c>
      <c r="B2352" t="s">
        <v>1086</v>
      </c>
      <c r="C2352" t="s">
        <v>1014</v>
      </c>
      <c r="D2352" t="s">
        <v>1013</v>
      </c>
      <c r="E2352" s="17">
        <v>30818</v>
      </c>
      <c r="F2352" t="str">
        <f>VLOOKUP(Expenses[[#This Row],[Location]],Locations[[Location]:[BU]],5,0)</f>
        <v>HQ</v>
      </c>
      <c r="G2352" t="str">
        <f>VLOOKUP(Expenses[[#This Row],[Department]],Departments[[Department]:[Code]],2,0)</f>
        <v>FIN</v>
      </c>
      <c r="H2352" t="str">
        <f>VLOOKUP(Expenses[[#This Row],[Location]],Locations[[Location]:[BU]],3,0)</f>
        <v>G. Cairo</v>
      </c>
      <c r="I2352" t="str">
        <f>VLOOKUP(Expenses[[#This Row],[Location]],Locations[[Location]:[BU]],2,0)</f>
        <v>Cairo</v>
      </c>
    </row>
    <row r="2353" spans="1:9" x14ac:dyDescent="0.25">
      <c r="A2353" s="10">
        <v>42675</v>
      </c>
      <c r="B2353" t="s">
        <v>1086</v>
      </c>
      <c r="C2353" t="s">
        <v>1083</v>
      </c>
      <c r="D2353" t="s">
        <v>1025</v>
      </c>
      <c r="E2353" s="17">
        <v>14365</v>
      </c>
      <c r="F2353" t="str">
        <f>VLOOKUP(Expenses[[#This Row],[Location]],Locations[[Location]:[BU]],5,0)</f>
        <v>Distribution</v>
      </c>
      <c r="G2353" t="str">
        <f>VLOOKUP(Expenses[[#This Row],[Department]],Departments[[Department]:[Code]],2,0)</f>
        <v>SLS</v>
      </c>
      <c r="H2353" t="str">
        <f>VLOOKUP(Expenses[[#This Row],[Location]],Locations[[Location]:[BU]],3,0)</f>
        <v>G. Cairo</v>
      </c>
      <c r="I2353" t="str">
        <f>VLOOKUP(Expenses[[#This Row],[Location]],Locations[[Location]:[BU]],2,0)</f>
        <v>Cairo</v>
      </c>
    </row>
    <row r="2354" spans="1:9" x14ac:dyDescent="0.25">
      <c r="A2354" s="10">
        <v>42675</v>
      </c>
      <c r="B2354" t="s">
        <v>1086</v>
      </c>
      <c r="C2354" t="s">
        <v>1077</v>
      </c>
      <c r="D2354" t="s">
        <v>1025</v>
      </c>
      <c r="E2354" s="17">
        <v>11574</v>
      </c>
      <c r="F2354" t="str">
        <f>VLOOKUP(Expenses[[#This Row],[Location]],Locations[[Location]:[BU]],5,0)</f>
        <v>Distribution</v>
      </c>
      <c r="G2354" t="str">
        <f>VLOOKUP(Expenses[[#This Row],[Department]],Departments[[Department]:[Code]],2,0)</f>
        <v>SLS</v>
      </c>
      <c r="H2354" t="str">
        <f>VLOOKUP(Expenses[[#This Row],[Location]],Locations[[Location]:[BU]],3,0)</f>
        <v>G. Cairo</v>
      </c>
      <c r="I2354" t="str">
        <f>VLOOKUP(Expenses[[#This Row],[Location]],Locations[[Location]:[BU]],2,0)</f>
        <v>Giza</v>
      </c>
    </row>
    <row r="2355" spans="1:9" x14ac:dyDescent="0.25">
      <c r="A2355" s="10">
        <v>42675</v>
      </c>
      <c r="B2355" t="s">
        <v>1086</v>
      </c>
      <c r="C2355" t="s">
        <v>1069</v>
      </c>
      <c r="D2355" t="s">
        <v>1025</v>
      </c>
      <c r="E2355" s="17">
        <v>8212</v>
      </c>
      <c r="F2355" t="str">
        <f>VLOOKUP(Expenses[[#This Row],[Location]],Locations[[Location]:[BU]],5,0)</f>
        <v>Distribution</v>
      </c>
      <c r="G2355" t="str">
        <f>VLOOKUP(Expenses[[#This Row],[Department]],Departments[[Department]:[Code]],2,0)</f>
        <v>SLS</v>
      </c>
      <c r="H2355" t="str">
        <f>VLOOKUP(Expenses[[#This Row],[Location]],Locations[[Location]:[BU]],3,0)</f>
        <v>U. Egypt</v>
      </c>
      <c r="I2355" t="str">
        <f>VLOOKUP(Expenses[[#This Row],[Location]],Locations[[Location]:[BU]],2,0)</f>
        <v>Luxor</v>
      </c>
    </row>
    <row r="2356" spans="1:9" x14ac:dyDescent="0.25">
      <c r="A2356" s="10">
        <v>42675</v>
      </c>
      <c r="B2356" t="s">
        <v>1086</v>
      </c>
      <c r="C2356" t="s">
        <v>1054</v>
      </c>
      <c r="D2356" t="s">
        <v>1025</v>
      </c>
      <c r="E2356" s="17">
        <v>6326</v>
      </c>
      <c r="F2356" t="str">
        <f>VLOOKUP(Expenses[[#This Row],[Location]],Locations[[Location]:[BU]],5,0)</f>
        <v>Distribution</v>
      </c>
      <c r="G2356" t="str">
        <f>VLOOKUP(Expenses[[#This Row],[Department]],Departments[[Department]:[Code]],2,0)</f>
        <v>SLS</v>
      </c>
      <c r="H2356" t="str">
        <f>VLOOKUP(Expenses[[#This Row],[Location]],Locations[[Location]:[BU]],3,0)</f>
        <v>Delta</v>
      </c>
      <c r="I2356" t="str">
        <f>VLOOKUP(Expenses[[#This Row],[Location]],Locations[[Location]:[BU]],2,0)</f>
        <v>Dakahlia</v>
      </c>
    </row>
    <row r="2357" spans="1:9" x14ac:dyDescent="0.25">
      <c r="A2357" s="10">
        <v>42675</v>
      </c>
      <c r="B2357" t="s">
        <v>1086</v>
      </c>
      <c r="C2357" t="s">
        <v>1062</v>
      </c>
      <c r="D2357" t="s">
        <v>1025</v>
      </c>
      <c r="E2357" s="17">
        <v>12211</v>
      </c>
      <c r="F2357" t="str">
        <f>VLOOKUP(Expenses[[#This Row],[Location]],Locations[[Location]:[BU]],5,0)</f>
        <v>Distribution</v>
      </c>
      <c r="G2357" t="str">
        <f>VLOOKUP(Expenses[[#This Row],[Department]],Departments[[Department]:[Code]],2,0)</f>
        <v>SLS</v>
      </c>
      <c r="H2357" t="str">
        <f>VLOOKUP(Expenses[[#This Row],[Location]],Locations[[Location]:[BU]],3,0)</f>
        <v>U. Egypt</v>
      </c>
      <c r="I2357" t="str">
        <f>VLOOKUP(Expenses[[#This Row],[Location]],Locations[[Location]:[BU]],2,0)</f>
        <v>Menia</v>
      </c>
    </row>
    <row r="2358" spans="1:9" x14ac:dyDescent="0.25">
      <c r="A2358" s="10">
        <v>42675</v>
      </c>
      <c r="B2358" t="s">
        <v>1086</v>
      </c>
      <c r="C2358" t="s">
        <v>1059</v>
      </c>
      <c r="D2358" t="s">
        <v>1025</v>
      </c>
      <c r="E2358" s="17">
        <v>12243</v>
      </c>
      <c r="F2358" t="str">
        <f>VLOOKUP(Expenses[[#This Row],[Location]],Locations[[Location]:[BU]],5,0)</f>
        <v>Distribution</v>
      </c>
      <c r="G2358" t="str">
        <f>VLOOKUP(Expenses[[#This Row],[Department]],Departments[[Department]:[Code]],2,0)</f>
        <v>SLS</v>
      </c>
      <c r="H2358" t="str">
        <f>VLOOKUP(Expenses[[#This Row],[Location]],Locations[[Location]:[BU]],3,0)</f>
        <v>G. Cairo</v>
      </c>
      <c r="I2358" t="str">
        <f>VLOOKUP(Expenses[[#This Row],[Location]],Locations[[Location]:[BU]],2,0)</f>
        <v>Cairo</v>
      </c>
    </row>
    <row r="2359" spans="1:9" x14ac:dyDescent="0.25">
      <c r="A2359" s="10">
        <v>42675</v>
      </c>
      <c r="B2359" t="s">
        <v>1086</v>
      </c>
      <c r="C2359" t="s">
        <v>1073</v>
      </c>
      <c r="D2359" t="s">
        <v>1025</v>
      </c>
      <c r="E2359" s="17">
        <v>7643</v>
      </c>
      <c r="F2359" t="str">
        <f>VLOOKUP(Expenses[[#This Row],[Location]],Locations[[Location]:[BU]],5,0)</f>
        <v>Distribution</v>
      </c>
      <c r="G2359" t="str">
        <f>VLOOKUP(Expenses[[#This Row],[Department]],Departments[[Department]:[Code]],2,0)</f>
        <v>SLS</v>
      </c>
      <c r="H2359" t="str">
        <f>VLOOKUP(Expenses[[#This Row],[Location]],Locations[[Location]:[BU]],3,0)</f>
        <v>Delta</v>
      </c>
      <c r="I2359" t="str">
        <f>VLOOKUP(Expenses[[#This Row],[Location]],Locations[[Location]:[BU]],2,0)</f>
        <v>Sharkia</v>
      </c>
    </row>
    <row r="2360" spans="1:9" x14ac:dyDescent="0.25">
      <c r="A2360" s="10">
        <v>42675</v>
      </c>
      <c r="B2360" t="s">
        <v>1086</v>
      </c>
      <c r="C2360" t="s">
        <v>1081</v>
      </c>
      <c r="D2360" t="s">
        <v>1020</v>
      </c>
      <c r="E2360" s="17">
        <v>5416</v>
      </c>
      <c r="F2360" t="str">
        <f>VLOOKUP(Expenses[[#This Row],[Location]],Locations[[Location]:[BU]],5,0)</f>
        <v>Retail 01</v>
      </c>
      <c r="G2360" t="str">
        <f>VLOOKUP(Expenses[[#This Row],[Department]],Departments[[Department]:[Code]],2,0)</f>
        <v>RTL</v>
      </c>
      <c r="H2360" t="str">
        <f>VLOOKUP(Expenses[[#This Row],[Location]],Locations[[Location]:[BU]],3,0)</f>
        <v>G. Cairo</v>
      </c>
      <c r="I2360" t="str">
        <f>VLOOKUP(Expenses[[#This Row],[Location]],Locations[[Location]:[BU]],2,0)</f>
        <v>Giza</v>
      </c>
    </row>
    <row r="2361" spans="1:9" x14ac:dyDescent="0.25">
      <c r="A2361" s="10">
        <v>42675</v>
      </c>
      <c r="B2361" t="s">
        <v>1086</v>
      </c>
      <c r="C2361" t="s">
        <v>1079</v>
      </c>
      <c r="D2361" t="s">
        <v>1020</v>
      </c>
      <c r="E2361" s="17">
        <v>8459</v>
      </c>
      <c r="F2361" t="str">
        <f>VLOOKUP(Expenses[[#This Row],[Location]],Locations[[Location]:[BU]],5,0)</f>
        <v>Retail 01</v>
      </c>
      <c r="G2361" t="str">
        <f>VLOOKUP(Expenses[[#This Row],[Department]],Departments[[Department]:[Code]],2,0)</f>
        <v>RTL</v>
      </c>
      <c r="H2361" t="str">
        <f>VLOOKUP(Expenses[[#This Row],[Location]],Locations[[Location]:[BU]],3,0)</f>
        <v>G. Cairo</v>
      </c>
      <c r="I2361" t="str">
        <f>VLOOKUP(Expenses[[#This Row],[Location]],Locations[[Location]:[BU]],2,0)</f>
        <v>Giza</v>
      </c>
    </row>
    <row r="2362" spans="1:9" x14ac:dyDescent="0.25">
      <c r="A2362" s="10">
        <v>42675</v>
      </c>
      <c r="B2362" t="s">
        <v>1086</v>
      </c>
      <c r="C2362" t="s">
        <v>1050</v>
      </c>
      <c r="D2362" t="s">
        <v>1020</v>
      </c>
      <c r="E2362" s="17">
        <v>10393</v>
      </c>
      <c r="F2362" t="str">
        <f>VLOOKUP(Expenses[[#This Row],[Location]],Locations[[Location]:[BU]],5,0)</f>
        <v>Retail 01</v>
      </c>
      <c r="G2362" t="str">
        <f>VLOOKUP(Expenses[[#This Row],[Department]],Departments[[Department]:[Code]],2,0)</f>
        <v>RTL</v>
      </c>
      <c r="H2362" t="str">
        <f>VLOOKUP(Expenses[[#This Row],[Location]],Locations[[Location]:[BU]],3,0)</f>
        <v>Alex</v>
      </c>
      <c r="I2362" t="str">
        <f>VLOOKUP(Expenses[[#This Row],[Location]],Locations[[Location]:[BU]],2,0)</f>
        <v>Alex</v>
      </c>
    </row>
    <row r="2363" spans="1:9" x14ac:dyDescent="0.25">
      <c r="A2363" s="10">
        <v>42675</v>
      </c>
      <c r="B2363" t="s">
        <v>1086</v>
      </c>
      <c r="C2363" t="s">
        <v>1053</v>
      </c>
      <c r="D2363" t="s">
        <v>1020</v>
      </c>
      <c r="E2363" s="17">
        <v>5532</v>
      </c>
      <c r="F2363" t="str">
        <f>VLOOKUP(Expenses[[#This Row],[Location]],Locations[[Location]:[BU]],5,0)</f>
        <v>Retail 01</v>
      </c>
      <c r="G2363" t="str">
        <f>VLOOKUP(Expenses[[#This Row],[Department]],Departments[[Department]:[Code]],2,0)</f>
        <v>RTL</v>
      </c>
      <c r="H2363" t="str">
        <f>VLOOKUP(Expenses[[#This Row],[Location]],Locations[[Location]:[BU]],3,0)</f>
        <v>G. Cairo</v>
      </c>
      <c r="I2363" t="str">
        <f>VLOOKUP(Expenses[[#This Row],[Location]],Locations[[Location]:[BU]],2,0)</f>
        <v>Giza</v>
      </c>
    </row>
    <row r="2364" spans="1:9" x14ac:dyDescent="0.25">
      <c r="A2364" s="10">
        <v>42675</v>
      </c>
      <c r="B2364" t="s">
        <v>1086</v>
      </c>
      <c r="C2364" t="s">
        <v>1046</v>
      </c>
      <c r="D2364" t="s">
        <v>1020</v>
      </c>
      <c r="E2364" s="17">
        <v>8850</v>
      </c>
      <c r="F2364" t="str">
        <f>VLOOKUP(Expenses[[#This Row],[Location]],Locations[[Location]:[BU]],5,0)</f>
        <v>Distribution</v>
      </c>
      <c r="G2364" t="str">
        <f>VLOOKUP(Expenses[[#This Row],[Department]],Departments[[Department]:[Code]],2,0)</f>
        <v>RTL</v>
      </c>
      <c r="H2364" t="str">
        <f>VLOOKUP(Expenses[[#This Row],[Location]],Locations[[Location]:[BU]],3,0)</f>
        <v>G. Cairo</v>
      </c>
      <c r="I2364" t="str">
        <f>VLOOKUP(Expenses[[#This Row],[Location]],Locations[[Location]:[BU]],2,0)</f>
        <v>Giza</v>
      </c>
    </row>
    <row r="2365" spans="1:9" x14ac:dyDescent="0.25">
      <c r="A2365" s="10">
        <v>42675</v>
      </c>
      <c r="B2365" t="s">
        <v>1086</v>
      </c>
      <c r="C2365" t="s">
        <v>1049</v>
      </c>
      <c r="D2365" t="s">
        <v>1020</v>
      </c>
      <c r="E2365" s="17">
        <v>8493</v>
      </c>
      <c r="F2365" t="str">
        <f>VLOOKUP(Expenses[[#This Row],[Location]],Locations[[Location]:[BU]],5,0)</f>
        <v>Retail 01</v>
      </c>
      <c r="G2365" t="str">
        <f>VLOOKUP(Expenses[[#This Row],[Department]],Departments[[Department]:[Code]],2,0)</f>
        <v>RTL</v>
      </c>
      <c r="H2365" t="str">
        <f>VLOOKUP(Expenses[[#This Row],[Location]],Locations[[Location]:[BU]],3,0)</f>
        <v>G. Cairo</v>
      </c>
      <c r="I2365" t="str">
        <f>VLOOKUP(Expenses[[#This Row],[Location]],Locations[[Location]:[BU]],2,0)</f>
        <v>Cairo</v>
      </c>
    </row>
    <row r="2366" spans="1:9" x14ac:dyDescent="0.25">
      <c r="A2366" s="10">
        <v>42675</v>
      </c>
      <c r="B2366" t="s">
        <v>1086</v>
      </c>
      <c r="C2366" t="s">
        <v>1044</v>
      </c>
      <c r="D2366" t="s">
        <v>1020</v>
      </c>
      <c r="E2366" s="17">
        <v>6651</v>
      </c>
      <c r="F2366" t="str">
        <f>VLOOKUP(Expenses[[#This Row],[Location]],Locations[[Location]:[BU]],5,0)</f>
        <v>Retail 01</v>
      </c>
      <c r="G2366" t="str">
        <f>VLOOKUP(Expenses[[#This Row],[Department]],Departments[[Department]:[Code]],2,0)</f>
        <v>RTL</v>
      </c>
      <c r="H2366" t="str">
        <f>VLOOKUP(Expenses[[#This Row],[Location]],Locations[[Location]:[BU]],3,0)</f>
        <v>G. Cairo</v>
      </c>
      <c r="I2366" t="str">
        <f>VLOOKUP(Expenses[[#This Row],[Location]],Locations[[Location]:[BU]],2,0)</f>
        <v>Cairo</v>
      </c>
    </row>
    <row r="2367" spans="1:9" x14ac:dyDescent="0.25">
      <c r="A2367" s="10">
        <v>42675</v>
      </c>
      <c r="B2367" t="s">
        <v>1086</v>
      </c>
      <c r="C2367" t="s">
        <v>1064</v>
      </c>
      <c r="D2367" t="s">
        <v>1020</v>
      </c>
      <c r="E2367" s="17">
        <v>12133</v>
      </c>
      <c r="F2367" t="str">
        <f>VLOOKUP(Expenses[[#This Row],[Location]],Locations[[Location]:[BU]],5,0)</f>
        <v>Retail 01</v>
      </c>
      <c r="G2367" t="str">
        <f>VLOOKUP(Expenses[[#This Row],[Department]],Departments[[Department]:[Code]],2,0)</f>
        <v>RTL</v>
      </c>
      <c r="H2367" t="str">
        <f>VLOOKUP(Expenses[[#This Row],[Location]],Locations[[Location]:[BU]],3,0)</f>
        <v>G. Cairo</v>
      </c>
      <c r="I2367" t="str">
        <f>VLOOKUP(Expenses[[#This Row],[Location]],Locations[[Location]:[BU]],2,0)</f>
        <v>Giza</v>
      </c>
    </row>
    <row r="2368" spans="1:9" x14ac:dyDescent="0.25">
      <c r="A2368" s="10">
        <v>42675</v>
      </c>
      <c r="B2368" t="s">
        <v>1086</v>
      </c>
      <c r="C2368" t="s">
        <v>1082</v>
      </c>
      <c r="D2368" t="s">
        <v>1020</v>
      </c>
      <c r="E2368" s="17">
        <v>8730</v>
      </c>
      <c r="F2368" t="str">
        <f>VLOOKUP(Expenses[[#This Row],[Location]],Locations[[Location]:[BU]],5,0)</f>
        <v>Retail 02</v>
      </c>
      <c r="G2368" t="str">
        <f>VLOOKUP(Expenses[[#This Row],[Department]],Departments[[Department]:[Code]],2,0)</f>
        <v>RTL</v>
      </c>
      <c r="H2368" t="str">
        <f>VLOOKUP(Expenses[[#This Row],[Location]],Locations[[Location]:[BU]],3,0)</f>
        <v>G. Cairo</v>
      </c>
      <c r="I2368" t="str">
        <f>VLOOKUP(Expenses[[#This Row],[Location]],Locations[[Location]:[BU]],2,0)</f>
        <v>Cairo</v>
      </c>
    </row>
    <row r="2369" spans="1:9" x14ac:dyDescent="0.25">
      <c r="A2369" s="10">
        <v>42675</v>
      </c>
      <c r="B2369" t="s">
        <v>1086</v>
      </c>
      <c r="C2369" t="s">
        <v>1078</v>
      </c>
      <c r="D2369" t="s">
        <v>1020</v>
      </c>
      <c r="E2369" s="17">
        <v>11718</v>
      </c>
      <c r="F2369" t="str">
        <f>VLOOKUP(Expenses[[#This Row],[Location]],Locations[[Location]:[BU]],5,0)</f>
        <v>Retail 02</v>
      </c>
      <c r="G2369" t="str">
        <f>VLOOKUP(Expenses[[#This Row],[Department]],Departments[[Department]:[Code]],2,0)</f>
        <v>RTL</v>
      </c>
      <c r="H2369" t="str">
        <f>VLOOKUP(Expenses[[#This Row],[Location]],Locations[[Location]:[BU]],3,0)</f>
        <v>G. Cairo</v>
      </c>
      <c r="I2369" t="str">
        <f>VLOOKUP(Expenses[[#This Row],[Location]],Locations[[Location]:[BU]],2,0)</f>
        <v>Cairo</v>
      </c>
    </row>
    <row r="2370" spans="1:9" x14ac:dyDescent="0.25">
      <c r="A2370" s="10">
        <v>42675</v>
      </c>
      <c r="B2370" t="s">
        <v>1086</v>
      </c>
      <c r="C2370" t="s">
        <v>1068</v>
      </c>
      <c r="D2370" t="s">
        <v>1020</v>
      </c>
      <c r="E2370" s="17">
        <v>9749</v>
      </c>
      <c r="F2370" t="str">
        <f>VLOOKUP(Expenses[[#This Row],[Location]],Locations[[Location]:[BU]],5,0)</f>
        <v>Retail 02</v>
      </c>
      <c r="G2370" t="str">
        <f>VLOOKUP(Expenses[[#This Row],[Department]],Departments[[Department]:[Code]],2,0)</f>
        <v>RTL</v>
      </c>
      <c r="H2370" t="str">
        <f>VLOOKUP(Expenses[[#This Row],[Location]],Locations[[Location]:[BU]],3,0)</f>
        <v>Delta</v>
      </c>
      <c r="I2370" t="str">
        <f>VLOOKUP(Expenses[[#This Row],[Location]],Locations[[Location]:[BU]],2,0)</f>
        <v>Gharbia</v>
      </c>
    </row>
    <row r="2371" spans="1:9" x14ac:dyDescent="0.25">
      <c r="A2371" s="10">
        <v>42675</v>
      </c>
      <c r="B2371" t="s">
        <v>1086</v>
      </c>
      <c r="C2371" t="s">
        <v>1060</v>
      </c>
      <c r="D2371" t="s">
        <v>1020</v>
      </c>
      <c r="E2371" s="17">
        <v>12047</v>
      </c>
      <c r="F2371" t="str">
        <f>VLOOKUP(Expenses[[#This Row],[Location]],Locations[[Location]:[BU]],5,0)</f>
        <v>Retail 02</v>
      </c>
      <c r="G2371" t="str">
        <f>VLOOKUP(Expenses[[#This Row],[Department]],Departments[[Department]:[Code]],2,0)</f>
        <v>RTL</v>
      </c>
      <c r="H2371" t="str">
        <f>VLOOKUP(Expenses[[#This Row],[Location]],Locations[[Location]:[BU]],3,0)</f>
        <v>Alex</v>
      </c>
      <c r="I2371" t="str">
        <f>VLOOKUP(Expenses[[#This Row],[Location]],Locations[[Location]:[BU]],2,0)</f>
        <v>Alex</v>
      </c>
    </row>
    <row r="2372" spans="1:9" x14ac:dyDescent="0.25">
      <c r="A2372" s="10">
        <v>42675</v>
      </c>
      <c r="B2372" t="s">
        <v>1086</v>
      </c>
      <c r="C2372" t="s">
        <v>1076</v>
      </c>
      <c r="D2372" t="s">
        <v>1020</v>
      </c>
      <c r="E2372" s="17">
        <v>11035</v>
      </c>
      <c r="F2372" t="str">
        <f>VLOOKUP(Expenses[[#This Row],[Location]],Locations[[Location]:[BU]],5,0)</f>
        <v>Retail 02</v>
      </c>
      <c r="G2372" t="str">
        <f>VLOOKUP(Expenses[[#This Row],[Department]],Departments[[Department]:[Code]],2,0)</f>
        <v>RTL</v>
      </c>
      <c r="H2372" t="str">
        <f>VLOOKUP(Expenses[[#This Row],[Location]],Locations[[Location]:[BU]],3,0)</f>
        <v>G. Cairo</v>
      </c>
      <c r="I2372" t="str">
        <f>VLOOKUP(Expenses[[#This Row],[Location]],Locations[[Location]:[BU]],2,0)</f>
        <v>Cairo</v>
      </c>
    </row>
    <row r="2373" spans="1:9" x14ac:dyDescent="0.25">
      <c r="A2373" s="10">
        <v>42675</v>
      </c>
      <c r="B2373" t="s">
        <v>1086</v>
      </c>
      <c r="C2373" t="s">
        <v>1067</v>
      </c>
      <c r="D2373" t="s">
        <v>1020</v>
      </c>
      <c r="E2373" s="17">
        <v>5128</v>
      </c>
      <c r="F2373" t="str">
        <f>VLOOKUP(Expenses[[#This Row],[Location]],Locations[[Location]:[BU]],5,0)</f>
        <v>Retail 02</v>
      </c>
      <c r="G2373" t="str">
        <f>VLOOKUP(Expenses[[#This Row],[Department]],Departments[[Department]:[Code]],2,0)</f>
        <v>RTL</v>
      </c>
      <c r="H2373" t="str">
        <f>VLOOKUP(Expenses[[#This Row],[Location]],Locations[[Location]:[BU]],3,0)</f>
        <v>Alex</v>
      </c>
      <c r="I2373" t="str">
        <f>VLOOKUP(Expenses[[#This Row],[Location]],Locations[[Location]:[BU]],2,0)</f>
        <v>Alex</v>
      </c>
    </row>
    <row r="2374" spans="1:9" x14ac:dyDescent="0.25">
      <c r="A2374" s="10">
        <v>42675</v>
      </c>
      <c r="B2374" t="s">
        <v>1086</v>
      </c>
      <c r="C2374" t="s">
        <v>1052</v>
      </c>
      <c r="D2374" t="s">
        <v>1020</v>
      </c>
      <c r="E2374" s="17">
        <v>7953</v>
      </c>
      <c r="F2374" t="str">
        <f>VLOOKUP(Expenses[[#This Row],[Location]],Locations[[Location]:[BU]],5,0)</f>
        <v>Distribution</v>
      </c>
      <c r="G2374" t="str">
        <f>VLOOKUP(Expenses[[#This Row],[Department]],Departments[[Department]:[Code]],2,0)</f>
        <v>RTL</v>
      </c>
      <c r="H2374" t="str">
        <f>VLOOKUP(Expenses[[#This Row],[Location]],Locations[[Location]:[BU]],3,0)</f>
        <v>Alex</v>
      </c>
      <c r="I2374" t="str">
        <f>VLOOKUP(Expenses[[#This Row],[Location]],Locations[[Location]:[BU]],2,0)</f>
        <v>Alex</v>
      </c>
    </row>
    <row r="2375" spans="1:9" x14ac:dyDescent="0.25">
      <c r="A2375" s="10">
        <v>42675</v>
      </c>
      <c r="B2375" t="s">
        <v>1086</v>
      </c>
      <c r="C2375" t="s">
        <v>1084</v>
      </c>
      <c r="D2375" t="s">
        <v>1020</v>
      </c>
      <c r="E2375" s="17">
        <v>12469</v>
      </c>
      <c r="F2375" t="str">
        <f>VLOOKUP(Expenses[[#This Row],[Location]],Locations[[Location]:[BU]],5,0)</f>
        <v>Retail 03</v>
      </c>
      <c r="G2375" t="str">
        <f>VLOOKUP(Expenses[[#This Row],[Department]],Departments[[Department]:[Code]],2,0)</f>
        <v>RTL</v>
      </c>
      <c r="H2375" t="str">
        <f>VLOOKUP(Expenses[[#This Row],[Location]],Locations[[Location]:[BU]],3,0)</f>
        <v>G. Cairo</v>
      </c>
      <c r="I2375" t="str">
        <f>VLOOKUP(Expenses[[#This Row],[Location]],Locations[[Location]:[BU]],2,0)</f>
        <v>Cairo</v>
      </c>
    </row>
    <row r="2376" spans="1:9" x14ac:dyDescent="0.25">
      <c r="A2376" s="10">
        <v>42675</v>
      </c>
      <c r="B2376" t="s">
        <v>1086</v>
      </c>
      <c r="C2376" t="s">
        <v>1075</v>
      </c>
      <c r="D2376" t="s">
        <v>1020</v>
      </c>
      <c r="E2376" s="17">
        <v>8193</v>
      </c>
      <c r="F2376" t="str">
        <f>VLOOKUP(Expenses[[#This Row],[Location]],Locations[[Location]:[BU]],5,0)</f>
        <v>Distribution</v>
      </c>
      <c r="G2376" t="str">
        <f>VLOOKUP(Expenses[[#This Row],[Department]],Departments[[Department]:[Code]],2,0)</f>
        <v>RTL</v>
      </c>
      <c r="H2376" t="str">
        <f>VLOOKUP(Expenses[[#This Row],[Location]],Locations[[Location]:[BU]],3,0)</f>
        <v>U. Egypt</v>
      </c>
      <c r="I2376" t="str">
        <f>VLOOKUP(Expenses[[#This Row],[Location]],Locations[[Location]:[BU]],2,0)</f>
        <v>Assuit</v>
      </c>
    </row>
    <row r="2377" spans="1:9" x14ac:dyDescent="0.25">
      <c r="A2377" s="10">
        <v>42675</v>
      </c>
      <c r="B2377" t="s">
        <v>1086</v>
      </c>
      <c r="C2377" t="s">
        <v>1080</v>
      </c>
      <c r="D2377" t="s">
        <v>1020</v>
      </c>
      <c r="E2377" s="17">
        <v>7396</v>
      </c>
      <c r="F2377" t="str">
        <f>VLOOKUP(Expenses[[#This Row],[Location]],Locations[[Location]:[BU]],5,0)</f>
        <v>Distribution</v>
      </c>
      <c r="G2377" t="str">
        <f>VLOOKUP(Expenses[[#This Row],[Department]],Departments[[Department]:[Code]],2,0)</f>
        <v>RTL</v>
      </c>
      <c r="H2377" t="str">
        <f>VLOOKUP(Expenses[[#This Row],[Location]],Locations[[Location]:[BU]],3,0)</f>
        <v>G. Cairo</v>
      </c>
      <c r="I2377" t="str">
        <f>VLOOKUP(Expenses[[#This Row],[Location]],Locations[[Location]:[BU]],2,0)</f>
        <v>Giza</v>
      </c>
    </row>
    <row r="2378" spans="1:9" x14ac:dyDescent="0.25">
      <c r="A2378" s="10">
        <v>42675</v>
      </c>
      <c r="B2378" t="s">
        <v>1086</v>
      </c>
      <c r="C2378" t="s">
        <v>1070</v>
      </c>
      <c r="D2378" t="s">
        <v>1020</v>
      </c>
      <c r="E2378" s="17">
        <v>5239</v>
      </c>
      <c r="F2378" t="str">
        <f>VLOOKUP(Expenses[[#This Row],[Location]],Locations[[Location]:[BU]],5,0)</f>
        <v>Retail 03</v>
      </c>
      <c r="G2378" t="str">
        <f>VLOOKUP(Expenses[[#This Row],[Department]],Departments[[Department]:[Code]],2,0)</f>
        <v>RTL</v>
      </c>
      <c r="H2378" t="str">
        <f>VLOOKUP(Expenses[[#This Row],[Location]],Locations[[Location]:[BU]],3,0)</f>
        <v>Alex</v>
      </c>
      <c r="I2378" t="str">
        <f>VLOOKUP(Expenses[[#This Row],[Location]],Locations[[Location]:[BU]],2,0)</f>
        <v>Marasa Matrouh</v>
      </c>
    </row>
    <row r="2379" spans="1:9" x14ac:dyDescent="0.25">
      <c r="A2379" s="10">
        <v>42675</v>
      </c>
      <c r="B2379" t="s">
        <v>1086</v>
      </c>
      <c r="C2379" t="s">
        <v>1047</v>
      </c>
      <c r="D2379" t="s">
        <v>1020</v>
      </c>
      <c r="E2379" s="17">
        <v>7311</v>
      </c>
      <c r="F2379" t="str">
        <f>VLOOKUP(Expenses[[#This Row],[Location]],Locations[[Location]:[BU]],5,0)</f>
        <v>Retail 03</v>
      </c>
      <c r="G2379" t="str">
        <f>VLOOKUP(Expenses[[#This Row],[Department]],Departments[[Department]:[Code]],2,0)</f>
        <v>RTL</v>
      </c>
      <c r="H2379" t="str">
        <f>VLOOKUP(Expenses[[#This Row],[Location]],Locations[[Location]:[BU]],3,0)</f>
        <v>G. Cairo</v>
      </c>
      <c r="I2379" t="str">
        <f>VLOOKUP(Expenses[[#This Row],[Location]],Locations[[Location]:[BU]],2,0)</f>
        <v>Giza</v>
      </c>
    </row>
    <row r="2380" spans="1:9" x14ac:dyDescent="0.25">
      <c r="A2380" s="10">
        <v>42675</v>
      </c>
      <c r="B2380" t="s">
        <v>1086</v>
      </c>
      <c r="C2380" t="s">
        <v>1058</v>
      </c>
      <c r="D2380" t="s">
        <v>1020</v>
      </c>
      <c r="E2380" s="17">
        <v>6848</v>
      </c>
      <c r="F2380" t="str">
        <f>VLOOKUP(Expenses[[#This Row],[Location]],Locations[[Location]:[BU]],5,0)</f>
        <v>Retail 03</v>
      </c>
      <c r="G2380" t="str">
        <f>VLOOKUP(Expenses[[#This Row],[Department]],Departments[[Department]:[Code]],2,0)</f>
        <v>RTL</v>
      </c>
      <c r="H2380" t="str">
        <f>VLOOKUP(Expenses[[#This Row],[Location]],Locations[[Location]:[BU]],3,0)</f>
        <v>G. Cairo</v>
      </c>
      <c r="I2380" t="str">
        <f>VLOOKUP(Expenses[[#This Row],[Location]],Locations[[Location]:[BU]],2,0)</f>
        <v>Cairo</v>
      </c>
    </row>
    <row r="2381" spans="1:9" x14ac:dyDescent="0.25">
      <c r="A2381" s="10">
        <v>42675</v>
      </c>
      <c r="B2381" t="s">
        <v>1086</v>
      </c>
      <c r="C2381" t="s">
        <v>1072</v>
      </c>
      <c r="D2381" t="s">
        <v>1020</v>
      </c>
      <c r="E2381" s="17">
        <v>7975</v>
      </c>
      <c r="F2381" t="str">
        <f>VLOOKUP(Expenses[[#This Row],[Location]],Locations[[Location]:[BU]],5,0)</f>
        <v>Retail 03</v>
      </c>
      <c r="G2381" t="str">
        <f>VLOOKUP(Expenses[[#This Row],[Department]],Departments[[Department]:[Code]],2,0)</f>
        <v>RTL</v>
      </c>
      <c r="H2381" t="str">
        <f>VLOOKUP(Expenses[[#This Row],[Location]],Locations[[Location]:[BU]],3,0)</f>
        <v>Alex</v>
      </c>
      <c r="I2381" t="str">
        <f>VLOOKUP(Expenses[[#This Row],[Location]],Locations[[Location]:[BU]],2,0)</f>
        <v>Alex</v>
      </c>
    </row>
    <row r="2382" spans="1:9" x14ac:dyDescent="0.25">
      <c r="A2382" s="10">
        <v>42675</v>
      </c>
      <c r="B2382" t="s">
        <v>1086</v>
      </c>
      <c r="C2382" t="s">
        <v>1071</v>
      </c>
      <c r="D2382" t="s">
        <v>1020</v>
      </c>
      <c r="E2382" s="17">
        <v>10086</v>
      </c>
      <c r="F2382" t="str">
        <f>VLOOKUP(Expenses[[#This Row],[Location]],Locations[[Location]:[BU]],5,0)</f>
        <v>Retail 03</v>
      </c>
      <c r="G2382" t="str">
        <f>VLOOKUP(Expenses[[#This Row],[Department]],Departments[[Department]:[Code]],2,0)</f>
        <v>RTL</v>
      </c>
      <c r="H2382" t="str">
        <f>VLOOKUP(Expenses[[#This Row],[Location]],Locations[[Location]:[BU]],3,0)</f>
        <v>G. Cairo</v>
      </c>
      <c r="I2382" t="str">
        <f>VLOOKUP(Expenses[[#This Row],[Location]],Locations[[Location]:[BU]],2,0)</f>
        <v>Giza</v>
      </c>
    </row>
    <row r="2383" spans="1:9" x14ac:dyDescent="0.25">
      <c r="A2383" s="10">
        <v>42675</v>
      </c>
      <c r="B2383" t="s">
        <v>1086</v>
      </c>
      <c r="C2383" t="s">
        <v>1065</v>
      </c>
      <c r="D2383" t="s">
        <v>1020</v>
      </c>
      <c r="E2383" s="17">
        <v>12416</v>
      </c>
      <c r="F2383" t="str">
        <f>VLOOKUP(Expenses[[#This Row],[Location]],Locations[[Location]:[BU]],5,0)</f>
        <v>Distribution</v>
      </c>
      <c r="G2383" t="str">
        <f>VLOOKUP(Expenses[[#This Row],[Department]],Departments[[Department]:[Code]],2,0)</f>
        <v>RTL</v>
      </c>
      <c r="H2383" t="str">
        <f>VLOOKUP(Expenses[[#This Row],[Location]],Locations[[Location]:[BU]],3,0)</f>
        <v>Delta</v>
      </c>
      <c r="I2383" t="str">
        <f>VLOOKUP(Expenses[[#This Row],[Location]],Locations[[Location]:[BU]],2,0)</f>
        <v>Gharbia</v>
      </c>
    </row>
    <row r="2384" spans="1:9" x14ac:dyDescent="0.25">
      <c r="A2384" s="10">
        <v>42675</v>
      </c>
      <c r="B2384" t="s">
        <v>1089</v>
      </c>
      <c r="C2384" t="s">
        <v>1014</v>
      </c>
      <c r="D2384" t="s">
        <v>1013</v>
      </c>
      <c r="E2384" s="17">
        <v>1250</v>
      </c>
      <c r="F2384" t="str">
        <f>VLOOKUP(Expenses[[#This Row],[Location]],Locations[[Location]:[BU]],5,0)</f>
        <v>HQ</v>
      </c>
      <c r="G2384" t="str">
        <f>VLOOKUP(Expenses[[#This Row],[Department]],Departments[[Department]:[Code]],2,0)</f>
        <v>FIN</v>
      </c>
      <c r="H2384" t="str">
        <f>VLOOKUP(Expenses[[#This Row],[Location]],Locations[[Location]:[BU]],3,0)</f>
        <v>G. Cairo</v>
      </c>
      <c r="I2384" t="str">
        <f>VLOOKUP(Expenses[[#This Row],[Location]],Locations[[Location]:[BU]],2,0)</f>
        <v>Cairo</v>
      </c>
    </row>
    <row r="2385" spans="1:9" x14ac:dyDescent="0.25">
      <c r="A2385" s="10">
        <v>42675</v>
      </c>
      <c r="B2385" t="s">
        <v>1089</v>
      </c>
      <c r="C2385" t="s">
        <v>1083</v>
      </c>
      <c r="D2385" t="s">
        <v>1025</v>
      </c>
      <c r="E2385" s="17">
        <v>1250</v>
      </c>
      <c r="F2385" t="str">
        <f>VLOOKUP(Expenses[[#This Row],[Location]],Locations[[Location]:[BU]],5,0)</f>
        <v>Distribution</v>
      </c>
      <c r="G2385" t="str">
        <f>VLOOKUP(Expenses[[#This Row],[Department]],Departments[[Department]:[Code]],2,0)</f>
        <v>SLS</v>
      </c>
      <c r="H2385" t="str">
        <f>VLOOKUP(Expenses[[#This Row],[Location]],Locations[[Location]:[BU]],3,0)</f>
        <v>G. Cairo</v>
      </c>
      <c r="I2385" t="str">
        <f>VLOOKUP(Expenses[[#This Row],[Location]],Locations[[Location]:[BU]],2,0)</f>
        <v>Cairo</v>
      </c>
    </row>
    <row r="2386" spans="1:9" x14ac:dyDescent="0.25">
      <c r="A2386" s="10">
        <v>42675</v>
      </c>
      <c r="B2386" t="s">
        <v>1089</v>
      </c>
      <c r="C2386" t="s">
        <v>1077</v>
      </c>
      <c r="D2386" t="s">
        <v>1025</v>
      </c>
      <c r="E2386" s="17">
        <v>1250</v>
      </c>
      <c r="F2386" t="str">
        <f>VLOOKUP(Expenses[[#This Row],[Location]],Locations[[Location]:[BU]],5,0)</f>
        <v>Distribution</v>
      </c>
      <c r="G2386" t="str">
        <f>VLOOKUP(Expenses[[#This Row],[Department]],Departments[[Department]:[Code]],2,0)</f>
        <v>SLS</v>
      </c>
      <c r="H2386" t="str">
        <f>VLOOKUP(Expenses[[#This Row],[Location]],Locations[[Location]:[BU]],3,0)</f>
        <v>G. Cairo</v>
      </c>
      <c r="I2386" t="str">
        <f>VLOOKUP(Expenses[[#This Row],[Location]],Locations[[Location]:[BU]],2,0)</f>
        <v>Giza</v>
      </c>
    </row>
    <row r="2387" spans="1:9" x14ac:dyDescent="0.25">
      <c r="A2387" s="10">
        <v>42675</v>
      </c>
      <c r="B2387" t="s">
        <v>1089</v>
      </c>
      <c r="C2387" t="s">
        <v>1069</v>
      </c>
      <c r="D2387" t="s">
        <v>1025</v>
      </c>
      <c r="E2387" s="17">
        <v>1250</v>
      </c>
      <c r="F2387" t="str">
        <f>VLOOKUP(Expenses[[#This Row],[Location]],Locations[[Location]:[BU]],5,0)</f>
        <v>Distribution</v>
      </c>
      <c r="G2387" t="str">
        <f>VLOOKUP(Expenses[[#This Row],[Department]],Departments[[Department]:[Code]],2,0)</f>
        <v>SLS</v>
      </c>
      <c r="H2387" t="str">
        <f>VLOOKUP(Expenses[[#This Row],[Location]],Locations[[Location]:[BU]],3,0)</f>
        <v>U. Egypt</v>
      </c>
      <c r="I2387" t="str">
        <f>VLOOKUP(Expenses[[#This Row],[Location]],Locations[[Location]:[BU]],2,0)</f>
        <v>Luxor</v>
      </c>
    </row>
    <row r="2388" spans="1:9" x14ac:dyDescent="0.25">
      <c r="A2388" s="10">
        <v>42675</v>
      </c>
      <c r="B2388" t="s">
        <v>1089</v>
      </c>
      <c r="C2388" t="s">
        <v>1054</v>
      </c>
      <c r="D2388" t="s">
        <v>1025</v>
      </c>
      <c r="E2388" s="17">
        <v>1250</v>
      </c>
      <c r="F2388" t="str">
        <f>VLOOKUP(Expenses[[#This Row],[Location]],Locations[[Location]:[BU]],5,0)</f>
        <v>Distribution</v>
      </c>
      <c r="G2388" t="str">
        <f>VLOOKUP(Expenses[[#This Row],[Department]],Departments[[Department]:[Code]],2,0)</f>
        <v>SLS</v>
      </c>
      <c r="H2388" t="str">
        <f>VLOOKUP(Expenses[[#This Row],[Location]],Locations[[Location]:[BU]],3,0)</f>
        <v>Delta</v>
      </c>
      <c r="I2388" t="str">
        <f>VLOOKUP(Expenses[[#This Row],[Location]],Locations[[Location]:[BU]],2,0)</f>
        <v>Dakahlia</v>
      </c>
    </row>
    <row r="2389" spans="1:9" x14ac:dyDescent="0.25">
      <c r="A2389" s="10">
        <v>42675</v>
      </c>
      <c r="B2389" t="s">
        <v>1089</v>
      </c>
      <c r="C2389" t="s">
        <v>1062</v>
      </c>
      <c r="D2389" t="s">
        <v>1025</v>
      </c>
      <c r="E2389" s="17">
        <v>1250</v>
      </c>
      <c r="F2389" t="str">
        <f>VLOOKUP(Expenses[[#This Row],[Location]],Locations[[Location]:[BU]],5,0)</f>
        <v>Distribution</v>
      </c>
      <c r="G2389" t="str">
        <f>VLOOKUP(Expenses[[#This Row],[Department]],Departments[[Department]:[Code]],2,0)</f>
        <v>SLS</v>
      </c>
      <c r="H2389" t="str">
        <f>VLOOKUP(Expenses[[#This Row],[Location]],Locations[[Location]:[BU]],3,0)</f>
        <v>U. Egypt</v>
      </c>
      <c r="I2389" t="str">
        <f>VLOOKUP(Expenses[[#This Row],[Location]],Locations[[Location]:[BU]],2,0)</f>
        <v>Menia</v>
      </c>
    </row>
    <row r="2390" spans="1:9" x14ac:dyDescent="0.25">
      <c r="A2390" s="10">
        <v>42675</v>
      </c>
      <c r="B2390" t="s">
        <v>1089</v>
      </c>
      <c r="C2390" t="s">
        <v>1059</v>
      </c>
      <c r="D2390" t="s">
        <v>1025</v>
      </c>
      <c r="E2390" s="17">
        <v>1250</v>
      </c>
      <c r="F2390" t="str">
        <f>VLOOKUP(Expenses[[#This Row],[Location]],Locations[[Location]:[BU]],5,0)</f>
        <v>Distribution</v>
      </c>
      <c r="G2390" t="str">
        <f>VLOOKUP(Expenses[[#This Row],[Department]],Departments[[Department]:[Code]],2,0)</f>
        <v>SLS</v>
      </c>
      <c r="H2390" t="str">
        <f>VLOOKUP(Expenses[[#This Row],[Location]],Locations[[Location]:[BU]],3,0)</f>
        <v>G. Cairo</v>
      </c>
      <c r="I2390" t="str">
        <f>VLOOKUP(Expenses[[#This Row],[Location]],Locations[[Location]:[BU]],2,0)</f>
        <v>Cairo</v>
      </c>
    </row>
    <row r="2391" spans="1:9" x14ac:dyDescent="0.25">
      <c r="A2391" s="10">
        <v>42675</v>
      </c>
      <c r="B2391" t="s">
        <v>1089</v>
      </c>
      <c r="C2391" t="s">
        <v>1073</v>
      </c>
      <c r="D2391" t="s">
        <v>1025</v>
      </c>
      <c r="E2391" s="17">
        <v>1250</v>
      </c>
      <c r="F2391" t="str">
        <f>VLOOKUP(Expenses[[#This Row],[Location]],Locations[[Location]:[BU]],5,0)</f>
        <v>Distribution</v>
      </c>
      <c r="G2391" t="str">
        <f>VLOOKUP(Expenses[[#This Row],[Department]],Departments[[Department]:[Code]],2,0)</f>
        <v>SLS</v>
      </c>
      <c r="H2391" t="str">
        <f>VLOOKUP(Expenses[[#This Row],[Location]],Locations[[Location]:[BU]],3,0)</f>
        <v>Delta</v>
      </c>
      <c r="I2391" t="str">
        <f>VLOOKUP(Expenses[[#This Row],[Location]],Locations[[Location]:[BU]],2,0)</f>
        <v>Sharkia</v>
      </c>
    </row>
    <row r="2392" spans="1:9" x14ac:dyDescent="0.25">
      <c r="A2392" s="10">
        <v>42675</v>
      </c>
      <c r="B2392" t="s">
        <v>1089</v>
      </c>
      <c r="C2392" t="s">
        <v>1081</v>
      </c>
      <c r="D2392" t="s">
        <v>1020</v>
      </c>
      <c r="E2392" s="17">
        <v>1250</v>
      </c>
      <c r="F2392" t="str">
        <f>VLOOKUP(Expenses[[#This Row],[Location]],Locations[[Location]:[BU]],5,0)</f>
        <v>Retail 01</v>
      </c>
      <c r="G2392" t="str">
        <f>VLOOKUP(Expenses[[#This Row],[Department]],Departments[[Department]:[Code]],2,0)</f>
        <v>RTL</v>
      </c>
      <c r="H2392" t="str">
        <f>VLOOKUP(Expenses[[#This Row],[Location]],Locations[[Location]:[BU]],3,0)</f>
        <v>G. Cairo</v>
      </c>
      <c r="I2392" t="str">
        <f>VLOOKUP(Expenses[[#This Row],[Location]],Locations[[Location]:[BU]],2,0)</f>
        <v>Giza</v>
      </c>
    </row>
    <row r="2393" spans="1:9" x14ac:dyDescent="0.25">
      <c r="A2393" s="10">
        <v>42675</v>
      </c>
      <c r="B2393" t="s">
        <v>1089</v>
      </c>
      <c r="C2393" t="s">
        <v>1079</v>
      </c>
      <c r="D2393" t="s">
        <v>1020</v>
      </c>
      <c r="E2393" s="17">
        <v>1250</v>
      </c>
      <c r="F2393" t="str">
        <f>VLOOKUP(Expenses[[#This Row],[Location]],Locations[[Location]:[BU]],5,0)</f>
        <v>Retail 01</v>
      </c>
      <c r="G2393" t="str">
        <f>VLOOKUP(Expenses[[#This Row],[Department]],Departments[[Department]:[Code]],2,0)</f>
        <v>RTL</v>
      </c>
      <c r="H2393" t="str">
        <f>VLOOKUP(Expenses[[#This Row],[Location]],Locations[[Location]:[BU]],3,0)</f>
        <v>G. Cairo</v>
      </c>
      <c r="I2393" t="str">
        <f>VLOOKUP(Expenses[[#This Row],[Location]],Locations[[Location]:[BU]],2,0)</f>
        <v>Giza</v>
      </c>
    </row>
    <row r="2394" spans="1:9" x14ac:dyDescent="0.25">
      <c r="A2394" s="10">
        <v>42675</v>
      </c>
      <c r="B2394" t="s">
        <v>1089</v>
      </c>
      <c r="C2394" t="s">
        <v>1050</v>
      </c>
      <c r="D2394" t="s">
        <v>1020</v>
      </c>
      <c r="E2394" s="17">
        <v>1250</v>
      </c>
      <c r="F2394" t="str">
        <f>VLOOKUP(Expenses[[#This Row],[Location]],Locations[[Location]:[BU]],5,0)</f>
        <v>Retail 01</v>
      </c>
      <c r="G2394" t="str">
        <f>VLOOKUP(Expenses[[#This Row],[Department]],Departments[[Department]:[Code]],2,0)</f>
        <v>RTL</v>
      </c>
      <c r="H2394" t="str">
        <f>VLOOKUP(Expenses[[#This Row],[Location]],Locations[[Location]:[BU]],3,0)</f>
        <v>Alex</v>
      </c>
      <c r="I2394" t="str">
        <f>VLOOKUP(Expenses[[#This Row],[Location]],Locations[[Location]:[BU]],2,0)</f>
        <v>Alex</v>
      </c>
    </row>
    <row r="2395" spans="1:9" x14ac:dyDescent="0.25">
      <c r="A2395" s="10">
        <v>42675</v>
      </c>
      <c r="B2395" t="s">
        <v>1089</v>
      </c>
      <c r="C2395" t="s">
        <v>1053</v>
      </c>
      <c r="D2395" t="s">
        <v>1020</v>
      </c>
      <c r="E2395" s="17">
        <v>1250</v>
      </c>
      <c r="F2395" t="str">
        <f>VLOOKUP(Expenses[[#This Row],[Location]],Locations[[Location]:[BU]],5,0)</f>
        <v>Retail 01</v>
      </c>
      <c r="G2395" t="str">
        <f>VLOOKUP(Expenses[[#This Row],[Department]],Departments[[Department]:[Code]],2,0)</f>
        <v>RTL</v>
      </c>
      <c r="H2395" t="str">
        <f>VLOOKUP(Expenses[[#This Row],[Location]],Locations[[Location]:[BU]],3,0)</f>
        <v>G. Cairo</v>
      </c>
      <c r="I2395" t="str">
        <f>VLOOKUP(Expenses[[#This Row],[Location]],Locations[[Location]:[BU]],2,0)</f>
        <v>Giza</v>
      </c>
    </row>
    <row r="2396" spans="1:9" x14ac:dyDescent="0.25">
      <c r="A2396" s="10">
        <v>42675</v>
      </c>
      <c r="B2396" t="s">
        <v>1089</v>
      </c>
      <c r="C2396" t="s">
        <v>1046</v>
      </c>
      <c r="D2396" t="s">
        <v>1020</v>
      </c>
      <c r="E2396" s="17">
        <v>1250</v>
      </c>
      <c r="F2396" t="str">
        <f>VLOOKUP(Expenses[[#This Row],[Location]],Locations[[Location]:[BU]],5,0)</f>
        <v>Distribution</v>
      </c>
      <c r="G2396" t="str">
        <f>VLOOKUP(Expenses[[#This Row],[Department]],Departments[[Department]:[Code]],2,0)</f>
        <v>RTL</v>
      </c>
      <c r="H2396" t="str">
        <f>VLOOKUP(Expenses[[#This Row],[Location]],Locations[[Location]:[BU]],3,0)</f>
        <v>G. Cairo</v>
      </c>
      <c r="I2396" t="str">
        <f>VLOOKUP(Expenses[[#This Row],[Location]],Locations[[Location]:[BU]],2,0)</f>
        <v>Giza</v>
      </c>
    </row>
    <row r="2397" spans="1:9" x14ac:dyDescent="0.25">
      <c r="A2397" s="10">
        <v>42675</v>
      </c>
      <c r="B2397" t="s">
        <v>1089</v>
      </c>
      <c r="C2397" t="s">
        <v>1049</v>
      </c>
      <c r="D2397" t="s">
        <v>1020</v>
      </c>
      <c r="E2397" s="17">
        <v>1250</v>
      </c>
      <c r="F2397" t="str">
        <f>VLOOKUP(Expenses[[#This Row],[Location]],Locations[[Location]:[BU]],5,0)</f>
        <v>Retail 01</v>
      </c>
      <c r="G2397" t="str">
        <f>VLOOKUP(Expenses[[#This Row],[Department]],Departments[[Department]:[Code]],2,0)</f>
        <v>RTL</v>
      </c>
      <c r="H2397" t="str">
        <f>VLOOKUP(Expenses[[#This Row],[Location]],Locations[[Location]:[BU]],3,0)</f>
        <v>G. Cairo</v>
      </c>
      <c r="I2397" t="str">
        <f>VLOOKUP(Expenses[[#This Row],[Location]],Locations[[Location]:[BU]],2,0)</f>
        <v>Cairo</v>
      </c>
    </row>
    <row r="2398" spans="1:9" x14ac:dyDescent="0.25">
      <c r="A2398" s="10">
        <v>42675</v>
      </c>
      <c r="B2398" t="s">
        <v>1089</v>
      </c>
      <c r="C2398" t="s">
        <v>1044</v>
      </c>
      <c r="D2398" t="s">
        <v>1020</v>
      </c>
      <c r="E2398" s="17">
        <v>1250</v>
      </c>
      <c r="F2398" t="str">
        <f>VLOOKUP(Expenses[[#This Row],[Location]],Locations[[Location]:[BU]],5,0)</f>
        <v>Retail 01</v>
      </c>
      <c r="G2398" t="str">
        <f>VLOOKUP(Expenses[[#This Row],[Department]],Departments[[Department]:[Code]],2,0)</f>
        <v>RTL</v>
      </c>
      <c r="H2398" t="str">
        <f>VLOOKUP(Expenses[[#This Row],[Location]],Locations[[Location]:[BU]],3,0)</f>
        <v>G. Cairo</v>
      </c>
      <c r="I2398" t="str">
        <f>VLOOKUP(Expenses[[#This Row],[Location]],Locations[[Location]:[BU]],2,0)</f>
        <v>Cairo</v>
      </c>
    </row>
    <row r="2399" spans="1:9" x14ac:dyDescent="0.25">
      <c r="A2399" s="10">
        <v>42675</v>
      </c>
      <c r="B2399" t="s">
        <v>1089</v>
      </c>
      <c r="C2399" t="s">
        <v>1064</v>
      </c>
      <c r="D2399" t="s">
        <v>1020</v>
      </c>
      <c r="E2399" s="17">
        <v>1250</v>
      </c>
      <c r="F2399" t="str">
        <f>VLOOKUP(Expenses[[#This Row],[Location]],Locations[[Location]:[BU]],5,0)</f>
        <v>Retail 01</v>
      </c>
      <c r="G2399" t="str">
        <f>VLOOKUP(Expenses[[#This Row],[Department]],Departments[[Department]:[Code]],2,0)</f>
        <v>RTL</v>
      </c>
      <c r="H2399" t="str">
        <f>VLOOKUP(Expenses[[#This Row],[Location]],Locations[[Location]:[BU]],3,0)</f>
        <v>G. Cairo</v>
      </c>
      <c r="I2399" t="str">
        <f>VLOOKUP(Expenses[[#This Row],[Location]],Locations[[Location]:[BU]],2,0)</f>
        <v>Giza</v>
      </c>
    </row>
    <row r="2400" spans="1:9" x14ac:dyDescent="0.25">
      <c r="A2400" s="10">
        <v>42675</v>
      </c>
      <c r="B2400" t="s">
        <v>1089</v>
      </c>
      <c r="C2400" t="s">
        <v>1082</v>
      </c>
      <c r="D2400" t="s">
        <v>1020</v>
      </c>
      <c r="E2400" s="17">
        <v>1250</v>
      </c>
      <c r="F2400" t="str">
        <f>VLOOKUP(Expenses[[#This Row],[Location]],Locations[[Location]:[BU]],5,0)</f>
        <v>Retail 02</v>
      </c>
      <c r="G2400" t="str">
        <f>VLOOKUP(Expenses[[#This Row],[Department]],Departments[[Department]:[Code]],2,0)</f>
        <v>RTL</v>
      </c>
      <c r="H2400" t="str">
        <f>VLOOKUP(Expenses[[#This Row],[Location]],Locations[[Location]:[BU]],3,0)</f>
        <v>G. Cairo</v>
      </c>
      <c r="I2400" t="str">
        <f>VLOOKUP(Expenses[[#This Row],[Location]],Locations[[Location]:[BU]],2,0)</f>
        <v>Cairo</v>
      </c>
    </row>
    <row r="2401" spans="1:9" x14ac:dyDescent="0.25">
      <c r="A2401" s="10">
        <v>42675</v>
      </c>
      <c r="B2401" t="s">
        <v>1089</v>
      </c>
      <c r="C2401" t="s">
        <v>1078</v>
      </c>
      <c r="D2401" t="s">
        <v>1020</v>
      </c>
      <c r="E2401" s="17">
        <v>1250</v>
      </c>
      <c r="F2401" t="str">
        <f>VLOOKUP(Expenses[[#This Row],[Location]],Locations[[Location]:[BU]],5,0)</f>
        <v>Retail 02</v>
      </c>
      <c r="G2401" t="str">
        <f>VLOOKUP(Expenses[[#This Row],[Department]],Departments[[Department]:[Code]],2,0)</f>
        <v>RTL</v>
      </c>
      <c r="H2401" t="str">
        <f>VLOOKUP(Expenses[[#This Row],[Location]],Locations[[Location]:[BU]],3,0)</f>
        <v>G. Cairo</v>
      </c>
      <c r="I2401" t="str">
        <f>VLOOKUP(Expenses[[#This Row],[Location]],Locations[[Location]:[BU]],2,0)</f>
        <v>Cairo</v>
      </c>
    </row>
    <row r="2402" spans="1:9" x14ac:dyDescent="0.25">
      <c r="A2402" s="10">
        <v>42675</v>
      </c>
      <c r="B2402" t="s">
        <v>1089</v>
      </c>
      <c r="C2402" t="s">
        <v>1068</v>
      </c>
      <c r="D2402" t="s">
        <v>1020</v>
      </c>
      <c r="E2402" s="17">
        <v>1250</v>
      </c>
      <c r="F2402" t="str">
        <f>VLOOKUP(Expenses[[#This Row],[Location]],Locations[[Location]:[BU]],5,0)</f>
        <v>Retail 02</v>
      </c>
      <c r="G2402" t="str">
        <f>VLOOKUP(Expenses[[#This Row],[Department]],Departments[[Department]:[Code]],2,0)</f>
        <v>RTL</v>
      </c>
      <c r="H2402" t="str">
        <f>VLOOKUP(Expenses[[#This Row],[Location]],Locations[[Location]:[BU]],3,0)</f>
        <v>Delta</v>
      </c>
      <c r="I2402" t="str">
        <f>VLOOKUP(Expenses[[#This Row],[Location]],Locations[[Location]:[BU]],2,0)</f>
        <v>Gharbia</v>
      </c>
    </row>
    <row r="2403" spans="1:9" x14ac:dyDescent="0.25">
      <c r="A2403" s="10">
        <v>42675</v>
      </c>
      <c r="B2403" t="s">
        <v>1089</v>
      </c>
      <c r="C2403" t="s">
        <v>1060</v>
      </c>
      <c r="D2403" t="s">
        <v>1020</v>
      </c>
      <c r="E2403" s="17">
        <v>1250</v>
      </c>
      <c r="F2403" t="str">
        <f>VLOOKUP(Expenses[[#This Row],[Location]],Locations[[Location]:[BU]],5,0)</f>
        <v>Retail 02</v>
      </c>
      <c r="G2403" t="str">
        <f>VLOOKUP(Expenses[[#This Row],[Department]],Departments[[Department]:[Code]],2,0)</f>
        <v>RTL</v>
      </c>
      <c r="H2403" t="str">
        <f>VLOOKUP(Expenses[[#This Row],[Location]],Locations[[Location]:[BU]],3,0)</f>
        <v>Alex</v>
      </c>
      <c r="I2403" t="str">
        <f>VLOOKUP(Expenses[[#This Row],[Location]],Locations[[Location]:[BU]],2,0)</f>
        <v>Alex</v>
      </c>
    </row>
    <row r="2404" spans="1:9" x14ac:dyDescent="0.25">
      <c r="A2404" s="10">
        <v>42675</v>
      </c>
      <c r="B2404" t="s">
        <v>1089</v>
      </c>
      <c r="C2404" t="s">
        <v>1076</v>
      </c>
      <c r="D2404" t="s">
        <v>1020</v>
      </c>
      <c r="E2404" s="17">
        <v>1250</v>
      </c>
      <c r="F2404" t="str">
        <f>VLOOKUP(Expenses[[#This Row],[Location]],Locations[[Location]:[BU]],5,0)</f>
        <v>Retail 02</v>
      </c>
      <c r="G2404" t="str">
        <f>VLOOKUP(Expenses[[#This Row],[Department]],Departments[[Department]:[Code]],2,0)</f>
        <v>RTL</v>
      </c>
      <c r="H2404" t="str">
        <f>VLOOKUP(Expenses[[#This Row],[Location]],Locations[[Location]:[BU]],3,0)</f>
        <v>G. Cairo</v>
      </c>
      <c r="I2404" t="str">
        <f>VLOOKUP(Expenses[[#This Row],[Location]],Locations[[Location]:[BU]],2,0)</f>
        <v>Cairo</v>
      </c>
    </row>
    <row r="2405" spans="1:9" x14ac:dyDescent="0.25">
      <c r="A2405" s="10">
        <v>42675</v>
      </c>
      <c r="B2405" t="s">
        <v>1089</v>
      </c>
      <c r="C2405" t="s">
        <v>1067</v>
      </c>
      <c r="D2405" t="s">
        <v>1020</v>
      </c>
      <c r="E2405" s="17">
        <v>1250</v>
      </c>
      <c r="F2405" t="str">
        <f>VLOOKUP(Expenses[[#This Row],[Location]],Locations[[Location]:[BU]],5,0)</f>
        <v>Retail 02</v>
      </c>
      <c r="G2405" t="str">
        <f>VLOOKUP(Expenses[[#This Row],[Department]],Departments[[Department]:[Code]],2,0)</f>
        <v>RTL</v>
      </c>
      <c r="H2405" t="str">
        <f>VLOOKUP(Expenses[[#This Row],[Location]],Locations[[Location]:[BU]],3,0)</f>
        <v>Alex</v>
      </c>
      <c r="I2405" t="str">
        <f>VLOOKUP(Expenses[[#This Row],[Location]],Locations[[Location]:[BU]],2,0)</f>
        <v>Alex</v>
      </c>
    </row>
    <row r="2406" spans="1:9" x14ac:dyDescent="0.25">
      <c r="A2406" s="10">
        <v>42675</v>
      </c>
      <c r="B2406" t="s">
        <v>1089</v>
      </c>
      <c r="C2406" t="s">
        <v>1052</v>
      </c>
      <c r="D2406" t="s">
        <v>1020</v>
      </c>
      <c r="E2406" s="17">
        <v>1250</v>
      </c>
      <c r="F2406" t="str">
        <f>VLOOKUP(Expenses[[#This Row],[Location]],Locations[[Location]:[BU]],5,0)</f>
        <v>Distribution</v>
      </c>
      <c r="G2406" t="str">
        <f>VLOOKUP(Expenses[[#This Row],[Department]],Departments[[Department]:[Code]],2,0)</f>
        <v>RTL</v>
      </c>
      <c r="H2406" t="str">
        <f>VLOOKUP(Expenses[[#This Row],[Location]],Locations[[Location]:[BU]],3,0)</f>
        <v>Alex</v>
      </c>
      <c r="I2406" t="str">
        <f>VLOOKUP(Expenses[[#This Row],[Location]],Locations[[Location]:[BU]],2,0)</f>
        <v>Alex</v>
      </c>
    </row>
    <row r="2407" spans="1:9" x14ac:dyDescent="0.25">
      <c r="A2407" s="10">
        <v>42675</v>
      </c>
      <c r="B2407" t="s">
        <v>1089</v>
      </c>
      <c r="C2407" t="s">
        <v>1084</v>
      </c>
      <c r="D2407" t="s">
        <v>1020</v>
      </c>
      <c r="E2407" s="17">
        <v>1250</v>
      </c>
      <c r="F2407" t="str">
        <f>VLOOKUP(Expenses[[#This Row],[Location]],Locations[[Location]:[BU]],5,0)</f>
        <v>Retail 03</v>
      </c>
      <c r="G2407" t="str">
        <f>VLOOKUP(Expenses[[#This Row],[Department]],Departments[[Department]:[Code]],2,0)</f>
        <v>RTL</v>
      </c>
      <c r="H2407" t="str">
        <f>VLOOKUP(Expenses[[#This Row],[Location]],Locations[[Location]:[BU]],3,0)</f>
        <v>G. Cairo</v>
      </c>
      <c r="I2407" t="str">
        <f>VLOOKUP(Expenses[[#This Row],[Location]],Locations[[Location]:[BU]],2,0)</f>
        <v>Cairo</v>
      </c>
    </row>
    <row r="2408" spans="1:9" x14ac:dyDescent="0.25">
      <c r="A2408" s="10">
        <v>42675</v>
      </c>
      <c r="B2408" t="s">
        <v>1089</v>
      </c>
      <c r="C2408" t="s">
        <v>1075</v>
      </c>
      <c r="D2408" t="s">
        <v>1020</v>
      </c>
      <c r="E2408" s="17">
        <v>1250</v>
      </c>
      <c r="F2408" t="str">
        <f>VLOOKUP(Expenses[[#This Row],[Location]],Locations[[Location]:[BU]],5,0)</f>
        <v>Distribution</v>
      </c>
      <c r="G2408" t="str">
        <f>VLOOKUP(Expenses[[#This Row],[Department]],Departments[[Department]:[Code]],2,0)</f>
        <v>RTL</v>
      </c>
      <c r="H2408" t="str">
        <f>VLOOKUP(Expenses[[#This Row],[Location]],Locations[[Location]:[BU]],3,0)</f>
        <v>U. Egypt</v>
      </c>
      <c r="I2408" t="str">
        <f>VLOOKUP(Expenses[[#This Row],[Location]],Locations[[Location]:[BU]],2,0)</f>
        <v>Assuit</v>
      </c>
    </row>
    <row r="2409" spans="1:9" x14ac:dyDescent="0.25">
      <c r="A2409" s="10">
        <v>42675</v>
      </c>
      <c r="B2409" t="s">
        <v>1089</v>
      </c>
      <c r="C2409" t="s">
        <v>1080</v>
      </c>
      <c r="D2409" t="s">
        <v>1020</v>
      </c>
      <c r="E2409" s="17">
        <v>1250</v>
      </c>
      <c r="F2409" t="str">
        <f>VLOOKUP(Expenses[[#This Row],[Location]],Locations[[Location]:[BU]],5,0)</f>
        <v>Distribution</v>
      </c>
      <c r="G2409" t="str">
        <f>VLOOKUP(Expenses[[#This Row],[Department]],Departments[[Department]:[Code]],2,0)</f>
        <v>RTL</v>
      </c>
      <c r="H2409" t="str">
        <f>VLOOKUP(Expenses[[#This Row],[Location]],Locations[[Location]:[BU]],3,0)</f>
        <v>G. Cairo</v>
      </c>
      <c r="I2409" t="str">
        <f>VLOOKUP(Expenses[[#This Row],[Location]],Locations[[Location]:[BU]],2,0)</f>
        <v>Giza</v>
      </c>
    </row>
    <row r="2410" spans="1:9" x14ac:dyDescent="0.25">
      <c r="A2410" s="10">
        <v>42675</v>
      </c>
      <c r="B2410" t="s">
        <v>1089</v>
      </c>
      <c r="C2410" t="s">
        <v>1070</v>
      </c>
      <c r="D2410" t="s">
        <v>1020</v>
      </c>
      <c r="E2410" s="17">
        <v>1250</v>
      </c>
      <c r="F2410" t="str">
        <f>VLOOKUP(Expenses[[#This Row],[Location]],Locations[[Location]:[BU]],5,0)</f>
        <v>Retail 03</v>
      </c>
      <c r="G2410" t="str">
        <f>VLOOKUP(Expenses[[#This Row],[Department]],Departments[[Department]:[Code]],2,0)</f>
        <v>RTL</v>
      </c>
      <c r="H2410" t="str">
        <f>VLOOKUP(Expenses[[#This Row],[Location]],Locations[[Location]:[BU]],3,0)</f>
        <v>Alex</v>
      </c>
      <c r="I2410" t="str">
        <f>VLOOKUP(Expenses[[#This Row],[Location]],Locations[[Location]:[BU]],2,0)</f>
        <v>Marasa Matrouh</v>
      </c>
    </row>
    <row r="2411" spans="1:9" x14ac:dyDescent="0.25">
      <c r="A2411" s="10">
        <v>42675</v>
      </c>
      <c r="B2411" t="s">
        <v>1089</v>
      </c>
      <c r="C2411" t="s">
        <v>1047</v>
      </c>
      <c r="D2411" t="s">
        <v>1020</v>
      </c>
      <c r="E2411" s="17">
        <v>1250</v>
      </c>
      <c r="F2411" t="str">
        <f>VLOOKUP(Expenses[[#This Row],[Location]],Locations[[Location]:[BU]],5,0)</f>
        <v>Retail 03</v>
      </c>
      <c r="G2411" t="str">
        <f>VLOOKUP(Expenses[[#This Row],[Department]],Departments[[Department]:[Code]],2,0)</f>
        <v>RTL</v>
      </c>
      <c r="H2411" t="str">
        <f>VLOOKUP(Expenses[[#This Row],[Location]],Locations[[Location]:[BU]],3,0)</f>
        <v>G. Cairo</v>
      </c>
      <c r="I2411" t="str">
        <f>VLOOKUP(Expenses[[#This Row],[Location]],Locations[[Location]:[BU]],2,0)</f>
        <v>Giza</v>
      </c>
    </row>
    <row r="2412" spans="1:9" x14ac:dyDescent="0.25">
      <c r="A2412" s="10">
        <v>42675</v>
      </c>
      <c r="B2412" t="s">
        <v>1089</v>
      </c>
      <c r="C2412" t="s">
        <v>1058</v>
      </c>
      <c r="D2412" t="s">
        <v>1020</v>
      </c>
      <c r="E2412" s="17">
        <v>1250</v>
      </c>
      <c r="F2412" t="str">
        <f>VLOOKUP(Expenses[[#This Row],[Location]],Locations[[Location]:[BU]],5,0)</f>
        <v>Retail 03</v>
      </c>
      <c r="G2412" t="str">
        <f>VLOOKUP(Expenses[[#This Row],[Department]],Departments[[Department]:[Code]],2,0)</f>
        <v>RTL</v>
      </c>
      <c r="H2412" t="str">
        <f>VLOOKUP(Expenses[[#This Row],[Location]],Locations[[Location]:[BU]],3,0)</f>
        <v>G. Cairo</v>
      </c>
      <c r="I2412" t="str">
        <f>VLOOKUP(Expenses[[#This Row],[Location]],Locations[[Location]:[BU]],2,0)</f>
        <v>Cairo</v>
      </c>
    </row>
    <row r="2413" spans="1:9" x14ac:dyDescent="0.25">
      <c r="A2413" s="10">
        <v>42675</v>
      </c>
      <c r="B2413" t="s">
        <v>1089</v>
      </c>
      <c r="C2413" t="s">
        <v>1072</v>
      </c>
      <c r="D2413" t="s">
        <v>1020</v>
      </c>
      <c r="E2413" s="17">
        <v>1250</v>
      </c>
      <c r="F2413" t="str">
        <f>VLOOKUP(Expenses[[#This Row],[Location]],Locations[[Location]:[BU]],5,0)</f>
        <v>Retail 03</v>
      </c>
      <c r="G2413" t="str">
        <f>VLOOKUP(Expenses[[#This Row],[Department]],Departments[[Department]:[Code]],2,0)</f>
        <v>RTL</v>
      </c>
      <c r="H2413" t="str">
        <f>VLOOKUP(Expenses[[#This Row],[Location]],Locations[[Location]:[BU]],3,0)</f>
        <v>Alex</v>
      </c>
      <c r="I2413" t="str">
        <f>VLOOKUP(Expenses[[#This Row],[Location]],Locations[[Location]:[BU]],2,0)</f>
        <v>Alex</v>
      </c>
    </row>
    <row r="2414" spans="1:9" x14ac:dyDescent="0.25">
      <c r="A2414" s="10">
        <v>42675</v>
      </c>
      <c r="B2414" t="s">
        <v>1089</v>
      </c>
      <c r="C2414" t="s">
        <v>1071</v>
      </c>
      <c r="D2414" t="s">
        <v>1020</v>
      </c>
      <c r="E2414" s="17">
        <v>1250</v>
      </c>
      <c r="F2414" t="str">
        <f>VLOOKUP(Expenses[[#This Row],[Location]],Locations[[Location]:[BU]],5,0)</f>
        <v>Retail 03</v>
      </c>
      <c r="G2414" t="str">
        <f>VLOOKUP(Expenses[[#This Row],[Department]],Departments[[Department]:[Code]],2,0)</f>
        <v>RTL</v>
      </c>
      <c r="H2414" t="str">
        <f>VLOOKUP(Expenses[[#This Row],[Location]],Locations[[Location]:[BU]],3,0)</f>
        <v>G. Cairo</v>
      </c>
      <c r="I2414" t="str">
        <f>VLOOKUP(Expenses[[#This Row],[Location]],Locations[[Location]:[BU]],2,0)</f>
        <v>Giza</v>
      </c>
    </row>
    <row r="2415" spans="1:9" x14ac:dyDescent="0.25">
      <c r="A2415" s="10">
        <v>42675</v>
      </c>
      <c r="B2415" t="s">
        <v>1089</v>
      </c>
      <c r="C2415" t="s">
        <v>1065</v>
      </c>
      <c r="D2415" t="s">
        <v>1020</v>
      </c>
      <c r="E2415" s="17">
        <v>1250</v>
      </c>
      <c r="F2415" t="str">
        <f>VLOOKUP(Expenses[[#This Row],[Location]],Locations[[Location]:[BU]],5,0)</f>
        <v>Distribution</v>
      </c>
      <c r="G2415" t="str">
        <f>VLOOKUP(Expenses[[#This Row],[Department]],Departments[[Department]:[Code]],2,0)</f>
        <v>RTL</v>
      </c>
      <c r="H2415" t="str">
        <f>VLOOKUP(Expenses[[#This Row],[Location]],Locations[[Location]:[BU]],3,0)</f>
        <v>Delta</v>
      </c>
      <c r="I2415" t="str">
        <f>VLOOKUP(Expenses[[#This Row],[Location]],Locations[[Location]:[BU]],2,0)</f>
        <v>Gharbia</v>
      </c>
    </row>
    <row r="2416" spans="1:9" x14ac:dyDescent="0.25">
      <c r="A2416" s="10">
        <v>42675</v>
      </c>
      <c r="B2416" t="s">
        <v>1088</v>
      </c>
      <c r="C2416" t="s">
        <v>1081</v>
      </c>
      <c r="D2416" t="s">
        <v>1020</v>
      </c>
      <c r="E2416" s="17">
        <v>877.1</v>
      </c>
      <c r="F2416" t="str">
        <f>VLOOKUP(Expenses[[#This Row],[Location]],Locations[[Location]:[BU]],5,0)</f>
        <v>Retail 01</v>
      </c>
      <c r="G2416" t="str">
        <f>VLOOKUP(Expenses[[#This Row],[Department]],Departments[[Department]:[Code]],2,0)</f>
        <v>RTL</v>
      </c>
      <c r="H2416" t="str">
        <f>VLOOKUP(Expenses[[#This Row],[Location]],Locations[[Location]:[BU]],3,0)</f>
        <v>G. Cairo</v>
      </c>
      <c r="I2416" t="str">
        <f>VLOOKUP(Expenses[[#This Row],[Location]],Locations[[Location]:[BU]],2,0)</f>
        <v>Giza</v>
      </c>
    </row>
    <row r="2417" spans="1:9" x14ac:dyDescent="0.25">
      <c r="A2417" s="10">
        <v>42675</v>
      </c>
      <c r="B2417" t="s">
        <v>1088</v>
      </c>
      <c r="C2417" t="s">
        <v>1079</v>
      </c>
      <c r="D2417" t="s">
        <v>1020</v>
      </c>
      <c r="E2417" s="17">
        <v>596.9</v>
      </c>
      <c r="F2417" t="str">
        <f>VLOOKUP(Expenses[[#This Row],[Location]],Locations[[Location]:[BU]],5,0)</f>
        <v>Retail 01</v>
      </c>
      <c r="G2417" t="str">
        <f>VLOOKUP(Expenses[[#This Row],[Department]],Departments[[Department]:[Code]],2,0)</f>
        <v>RTL</v>
      </c>
      <c r="H2417" t="str">
        <f>VLOOKUP(Expenses[[#This Row],[Location]],Locations[[Location]:[BU]],3,0)</f>
        <v>G. Cairo</v>
      </c>
      <c r="I2417" t="str">
        <f>VLOOKUP(Expenses[[#This Row],[Location]],Locations[[Location]:[BU]],2,0)</f>
        <v>Giza</v>
      </c>
    </row>
    <row r="2418" spans="1:9" x14ac:dyDescent="0.25">
      <c r="A2418" s="10">
        <v>42675</v>
      </c>
      <c r="B2418" t="s">
        <v>1088</v>
      </c>
      <c r="C2418" t="s">
        <v>1050</v>
      </c>
      <c r="D2418" t="s">
        <v>1020</v>
      </c>
      <c r="E2418" s="17">
        <v>997.30000000000007</v>
      </c>
      <c r="F2418" t="str">
        <f>VLOOKUP(Expenses[[#This Row],[Location]],Locations[[Location]:[BU]],5,0)</f>
        <v>Retail 01</v>
      </c>
      <c r="G2418" t="str">
        <f>VLOOKUP(Expenses[[#This Row],[Department]],Departments[[Department]:[Code]],2,0)</f>
        <v>RTL</v>
      </c>
      <c r="H2418" t="str">
        <f>VLOOKUP(Expenses[[#This Row],[Location]],Locations[[Location]:[BU]],3,0)</f>
        <v>Alex</v>
      </c>
      <c r="I2418" t="str">
        <f>VLOOKUP(Expenses[[#This Row],[Location]],Locations[[Location]:[BU]],2,0)</f>
        <v>Alex</v>
      </c>
    </row>
    <row r="2419" spans="1:9" x14ac:dyDescent="0.25">
      <c r="A2419" s="10">
        <v>42675</v>
      </c>
      <c r="B2419" t="s">
        <v>1088</v>
      </c>
      <c r="C2419" t="s">
        <v>1053</v>
      </c>
      <c r="D2419" t="s">
        <v>1020</v>
      </c>
      <c r="E2419" s="17">
        <v>1174.4000000000001</v>
      </c>
      <c r="F2419" t="str">
        <f>VLOOKUP(Expenses[[#This Row],[Location]],Locations[[Location]:[BU]],5,0)</f>
        <v>Retail 01</v>
      </c>
      <c r="G2419" t="str">
        <f>VLOOKUP(Expenses[[#This Row],[Department]],Departments[[Department]:[Code]],2,0)</f>
        <v>RTL</v>
      </c>
      <c r="H2419" t="str">
        <f>VLOOKUP(Expenses[[#This Row],[Location]],Locations[[Location]:[BU]],3,0)</f>
        <v>G. Cairo</v>
      </c>
      <c r="I2419" t="str">
        <f>VLOOKUP(Expenses[[#This Row],[Location]],Locations[[Location]:[BU]],2,0)</f>
        <v>Giza</v>
      </c>
    </row>
    <row r="2420" spans="1:9" x14ac:dyDescent="0.25">
      <c r="A2420" s="10">
        <v>42675</v>
      </c>
      <c r="B2420" t="s">
        <v>1088</v>
      </c>
      <c r="C2420" t="s">
        <v>1046</v>
      </c>
      <c r="D2420" t="s">
        <v>1020</v>
      </c>
      <c r="E2420" s="17">
        <v>722.6</v>
      </c>
      <c r="F2420" t="str">
        <f>VLOOKUP(Expenses[[#This Row],[Location]],Locations[[Location]:[BU]],5,0)</f>
        <v>Distribution</v>
      </c>
      <c r="G2420" t="str">
        <f>VLOOKUP(Expenses[[#This Row],[Department]],Departments[[Department]:[Code]],2,0)</f>
        <v>RTL</v>
      </c>
      <c r="H2420" t="str">
        <f>VLOOKUP(Expenses[[#This Row],[Location]],Locations[[Location]:[BU]],3,0)</f>
        <v>G. Cairo</v>
      </c>
      <c r="I2420" t="str">
        <f>VLOOKUP(Expenses[[#This Row],[Location]],Locations[[Location]:[BU]],2,0)</f>
        <v>Giza</v>
      </c>
    </row>
    <row r="2421" spans="1:9" x14ac:dyDescent="0.25">
      <c r="A2421" s="10">
        <v>42675</v>
      </c>
      <c r="B2421" t="s">
        <v>1088</v>
      </c>
      <c r="C2421" t="s">
        <v>1049</v>
      </c>
      <c r="D2421" t="s">
        <v>1020</v>
      </c>
      <c r="E2421" s="17">
        <v>621.90000000000009</v>
      </c>
      <c r="F2421" t="str">
        <f>VLOOKUP(Expenses[[#This Row],[Location]],Locations[[Location]:[BU]],5,0)</f>
        <v>Retail 01</v>
      </c>
      <c r="G2421" t="str">
        <f>VLOOKUP(Expenses[[#This Row],[Department]],Departments[[Department]:[Code]],2,0)</f>
        <v>RTL</v>
      </c>
      <c r="H2421" t="str">
        <f>VLOOKUP(Expenses[[#This Row],[Location]],Locations[[Location]:[BU]],3,0)</f>
        <v>G. Cairo</v>
      </c>
      <c r="I2421" t="str">
        <f>VLOOKUP(Expenses[[#This Row],[Location]],Locations[[Location]:[BU]],2,0)</f>
        <v>Cairo</v>
      </c>
    </row>
    <row r="2422" spans="1:9" x14ac:dyDescent="0.25">
      <c r="A2422" s="10">
        <v>42675</v>
      </c>
      <c r="B2422" t="s">
        <v>1088</v>
      </c>
      <c r="C2422" t="s">
        <v>1044</v>
      </c>
      <c r="D2422" t="s">
        <v>1020</v>
      </c>
      <c r="E2422" s="17">
        <v>570.5</v>
      </c>
      <c r="F2422" t="str">
        <f>VLOOKUP(Expenses[[#This Row],[Location]],Locations[[Location]:[BU]],5,0)</f>
        <v>Retail 01</v>
      </c>
      <c r="G2422" t="str">
        <f>VLOOKUP(Expenses[[#This Row],[Department]],Departments[[Department]:[Code]],2,0)</f>
        <v>RTL</v>
      </c>
      <c r="H2422" t="str">
        <f>VLOOKUP(Expenses[[#This Row],[Location]],Locations[[Location]:[BU]],3,0)</f>
        <v>G. Cairo</v>
      </c>
      <c r="I2422" t="str">
        <f>VLOOKUP(Expenses[[#This Row],[Location]],Locations[[Location]:[BU]],2,0)</f>
        <v>Cairo</v>
      </c>
    </row>
    <row r="2423" spans="1:9" x14ac:dyDescent="0.25">
      <c r="A2423" s="10">
        <v>42675</v>
      </c>
      <c r="B2423" t="s">
        <v>1088</v>
      </c>
      <c r="C2423" t="s">
        <v>1064</v>
      </c>
      <c r="D2423" t="s">
        <v>1020</v>
      </c>
      <c r="E2423" s="17">
        <v>907.1</v>
      </c>
      <c r="F2423" t="str">
        <f>VLOOKUP(Expenses[[#This Row],[Location]],Locations[[Location]:[BU]],5,0)</f>
        <v>Retail 01</v>
      </c>
      <c r="G2423" t="str">
        <f>VLOOKUP(Expenses[[#This Row],[Department]],Departments[[Department]:[Code]],2,0)</f>
        <v>RTL</v>
      </c>
      <c r="H2423" t="str">
        <f>VLOOKUP(Expenses[[#This Row],[Location]],Locations[[Location]:[BU]],3,0)</f>
        <v>G. Cairo</v>
      </c>
      <c r="I2423" t="str">
        <f>VLOOKUP(Expenses[[#This Row],[Location]],Locations[[Location]:[BU]],2,0)</f>
        <v>Giza</v>
      </c>
    </row>
    <row r="2424" spans="1:9" x14ac:dyDescent="0.25">
      <c r="A2424" s="10">
        <v>42675</v>
      </c>
      <c r="B2424" t="s">
        <v>1088</v>
      </c>
      <c r="C2424" t="s">
        <v>1082</v>
      </c>
      <c r="D2424" t="s">
        <v>1020</v>
      </c>
      <c r="E2424" s="17">
        <v>625</v>
      </c>
      <c r="F2424" t="str">
        <f>VLOOKUP(Expenses[[#This Row],[Location]],Locations[[Location]:[BU]],5,0)</f>
        <v>Retail 02</v>
      </c>
      <c r="G2424" t="str">
        <f>VLOOKUP(Expenses[[#This Row],[Department]],Departments[[Department]:[Code]],2,0)</f>
        <v>RTL</v>
      </c>
      <c r="H2424" t="str">
        <f>VLOOKUP(Expenses[[#This Row],[Location]],Locations[[Location]:[BU]],3,0)</f>
        <v>G. Cairo</v>
      </c>
      <c r="I2424" t="str">
        <f>VLOOKUP(Expenses[[#This Row],[Location]],Locations[[Location]:[BU]],2,0)</f>
        <v>Cairo</v>
      </c>
    </row>
    <row r="2425" spans="1:9" x14ac:dyDescent="0.25">
      <c r="A2425" s="10">
        <v>42675</v>
      </c>
      <c r="B2425" t="s">
        <v>1088</v>
      </c>
      <c r="C2425" t="s">
        <v>1078</v>
      </c>
      <c r="D2425" t="s">
        <v>1020</v>
      </c>
      <c r="E2425" s="17">
        <v>846.40000000000009</v>
      </c>
      <c r="F2425" t="str">
        <f>VLOOKUP(Expenses[[#This Row],[Location]],Locations[[Location]:[BU]],5,0)</f>
        <v>Retail 02</v>
      </c>
      <c r="G2425" t="str">
        <f>VLOOKUP(Expenses[[#This Row],[Department]],Departments[[Department]:[Code]],2,0)</f>
        <v>RTL</v>
      </c>
      <c r="H2425" t="str">
        <f>VLOOKUP(Expenses[[#This Row],[Location]],Locations[[Location]:[BU]],3,0)</f>
        <v>G. Cairo</v>
      </c>
      <c r="I2425" t="str">
        <f>VLOOKUP(Expenses[[#This Row],[Location]],Locations[[Location]:[BU]],2,0)</f>
        <v>Cairo</v>
      </c>
    </row>
    <row r="2426" spans="1:9" x14ac:dyDescent="0.25">
      <c r="A2426" s="10">
        <v>42675</v>
      </c>
      <c r="B2426" t="s">
        <v>1088</v>
      </c>
      <c r="C2426" t="s">
        <v>1068</v>
      </c>
      <c r="D2426" t="s">
        <v>1020</v>
      </c>
      <c r="E2426" s="17">
        <v>925.1</v>
      </c>
      <c r="F2426" t="str">
        <f>VLOOKUP(Expenses[[#This Row],[Location]],Locations[[Location]:[BU]],5,0)</f>
        <v>Retail 02</v>
      </c>
      <c r="G2426" t="str">
        <f>VLOOKUP(Expenses[[#This Row],[Department]],Departments[[Department]:[Code]],2,0)</f>
        <v>RTL</v>
      </c>
      <c r="H2426" t="str">
        <f>VLOOKUP(Expenses[[#This Row],[Location]],Locations[[Location]:[BU]],3,0)</f>
        <v>Delta</v>
      </c>
      <c r="I2426" t="str">
        <f>VLOOKUP(Expenses[[#This Row],[Location]],Locations[[Location]:[BU]],2,0)</f>
        <v>Gharbia</v>
      </c>
    </row>
    <row r="2427" spans="1:9" x14ac:dyDescent="0.25">
      <c r="A2427" s="10">
        <v>42675</v>
      </c>
      <c r="B2427" t="s">
        <v>1088</v>
      </c>
      <c r="C2427" t="s">
        <v>1060</v>
      </c>
      <c r="D2427" t="s">
        <v>1020</v>
      </c>
      <c r="E2427" s="17">
        <v>1191.2</v>
      </c>
      <c r="F2427" t="str">
        <f>VLOOKUP(Expenses[[#This Row],[Location]],Locations[[Location]:[BU]],5,0)</f>
        <v>Retail 02</v>
      </c>
      <c r="G2427" t="str">
        <f>VLOOKUP(Expenses[[#This Row],[Department]],Departments[[Department]:[Code]],2,0)</f>
        <v>RTL</v>
      </c>
      <c r="H2427" t="str">
        <f>VLOOKUP(Expenses[[#This Row],[Location]],Locations[[Location]:[BU]],3,0)</f>
        <v>Alex</v>
      </c>
      <c r="I2427" t="str">
        <f>VLOOKUP(Expenses[[#This Row],[Location]],Locations[[Location]:[BU]],2,0)</f>
        <v>Alex</v>
      </c>
    </row>
    <row r="2428" spans="1:9" x14ac:dyDescent="0.25">
      <c r="A2428" s="10">
        <v>42675</v>
      </c>
      <c r="B2428" t="s">
        <v>1088</v>
      </c>
      <c r="C2428" t="s">
        <v>1076</v>
      </c>
      <c r="D2428" t="s">
        <v>1020</v>
      </c>
      <c r="E2428" s="17">
        <v>754</v>
      </c>
      <c r="F2428" t="str">
        <f>VLOOKUP(Expenses[[#This Row],[Location]],Locations[[Location]:[BU]],5,0)</f>
        <v>Retail 02</v>
      </c>
      <c r="G2428" t="str">
        <f>VLOOKUP(Expenses[[#This Row],[Department]],Departments[[Department]:[Code]],2,0)</f>
        <v>RTL</v>
      </c>
      <c r="H2428" t="str">
        <f>VLOOKUP(Expenses[[#This Row],[Location]],Locations[[Location]:[BU]],3,0)</f>
        <v>G. Cairo</v>
      </c>
      <c r="I2428" t="str">
        <f>VLOOKUP(Expenses[[#This Row],[Location]],Locations[[Location]:[BU]],2,0)</f>
        <v>Cairo</v>
      </c>
    </row>
    <row r="2429" spans="1:9" x14ac:dyDescent="0.25">
      <c r="A2429" s="10">
        <v>42675</v>
      </c>
      <c r="B2429" t="s">
        <v>1088</v>
      </c>
      <c r="C2429" t="s">
        <v>1067</v>
      </c>
      <c r="D2429" t="s">
        <v>1020</v>
      </c>
      <c r="E2429" s="17">
        <v>1014.4000000000001</v>
      </c>
      <c r="F2429" t="str">
        <f>VLOOKUP(Expenses[[#This Row],[Location]],Locations[[Location]:[BU]],5,0)</f>
        <v>Retail 02</v>
      </c>
      <c r="G2429" t="str">
        <f>VLOOKUP(Expenses[[#This Row],[Department]],Departments[[Department]:[Code]],2,0)</f>
        <v>RTL</v>
      </c>
      <c r="H2429" t="str">
        <f>VLOOKUP(Expenses[[#This Row],[Location]],Locations[[Location]:[BU]],3,0)</f>
        <v>Alex</v>
      </c>
      <c r="I2429" t="str">
        <f>VLOOKUP(Expenses[[#This Row],[Location]],Locations[[Location]:[BU]],2,0)</f>
        <v>Alex</v>
      </c>
    </row>
    <row r="2430" spans="1:9" x14ac:dyDescent="0.25">
      <c r="A2430" s="10">
        <v>42675</v>
      </c>
      <c r="B2430" t="s">
        <v>1088</v>
      </c>
      <c r="C2430" t="s">
        <v>1052</v>
      </c>
      <c r="D2430" t="s">
        <v>1020</v>
      </c>
      <c r="E2430" s="17">
        <v>861.1</v>
      </c>
      <c r="F2430" t="str">
        <f>VLOOKUP(Expenses[[#This Row],[Location]],Locations[[Location]:[BU]],5,0)</f>
        <v>Distribution</v>
      </c>
      <c r="G2430" t="str">
        <f>VLOOKUP(Expenses[[#This Row],[Department]],Departments[[Department]:[Code]],2,0)</f>
        <v>RTL</v>
      </c>
      <c r="H2430" t="str">
        <f>VLOOKUP(Expenses[[#This Row],[Location]],Locations[[Location]:[BU]],3,0)</f>
        <v>Alex</v>
      </c>
      <c r="I2430" t="str">
        <f>VLOOKUP(Expenses[[#This Row],[Location]],Locations[[Location]:[BU]],2,0)</f>
        <v>Alex</v>
      </c>
    </row>
    <row r="2431" spans="1:9" x14ac:dyDescent="0.25">
      <c r="A2431" s="10">
        <v>42675</v>
      </c>
      <c r="B2431" t="s">
        <v>1088</v>
      </c>
      <c r="C2431" t="s">
        <v>1084</v>
      </c>
      <c r="D2431" t="s">
        <v>1020</v>
      </c>
      <c r="E2431" s="17">
        <v>556.70000000000005</v>
      </c>
      <c r="F2431" t="str">
        <f>VLOOKUP(Expenses[[#This Row],[Location]],Locations[[Location]:[BU]],5,0)</f>
        <v>Retail 03</v>
      </c>
      <c r="G2431" t="str">
        <f>VLOOKUP(Expenses[[#This Row],[Department]],Departments[[Department]:[Code]],2,0)</f>
        <v>RTL</v>
      </c>
      <c r="H2431" t="str">
        <f>VLOOKUP(Expenses[[#This Row],[Location]],Locations[[Location]:[BU]],3,0)</f>
        <v>G. Cairo</v>
      </c>
      <c r="I2431" t="str">
        <f>VLOOKUP(Expenses[[#This Row],[Location]],Locations[[Location]:[BU]],2,0)</f>
        <v>Cairo</v>
      </c>
    </row>
    <row r="2432" spans="1:9" x14ac:dyDescent="0.25">
      <c r="A2432" s="10">
        <v>42675</v>
      </c>
      <c r="B2432" t="s">
        <v>1088</v>
      </c>
      <c r="C2432" t="s">
        <v>1075</v>
      </c>
      <c r="D2432" t="s">
        <v>1020</v>
      </c>
      <c r="E2432" s="17">
        <v>635.90000000000009</v>
      </c>
      <c r="F2432" t="str">
        <f>VLOOKUP(Expenses[[#This Row],[Location]],Locations[[Location]:[BU]],5,0)</f>
        <v>Distribution</v>
      </c>
      <c r="G2432" t="str">
        <f>VLOOKUP(Expenses[[#This Row],[Department]],Departments[[Department]:[Code]],2,0)</f>
        <v>RTL</v>
      </c>
      <c r="H2432" t="str">
        <f>VLOOKUP(Expenses[[#This Row],[Location]],Locations[[Location]:[BU]],3,0)</f>
        <v>U. Egypt</v>
      </c>
      <c r="I2432" t="str">
        <f>VLOOKUP(Expenses[[#This Row],[Location]],Locations[[Location]:[BU]],2,0)</f>
        <v>Assuit</v>
      </c>
    </row>
    <row r="2433" spans="1:9" x14ac:dyDescent="0.25">
      <c r="A2433" s="10">
        <v>42675</v>
      </c>
      <c r="B2433" t="s">
        <v>1088</v>
      </c>
      <c r="C2433" t="s">
        <v>1080</v>
      </c>
      <c r="D2433" t="s">
        <v>1020</v>
      </c>
      <c r="E2433" s="17">
        <v>745.30000000000007</v>
      </c>
      <c r="F2433" t="str">
        <f>VLOOKUP(Expenses[[#This Row],[Location]],Locations[[Location]:[BU]],5,0)</f>
        <v>Distribution</v>
      </c>
      <c r="G2433" t="str">
        <f>VLOOKUP(Expenses[[#This Row],[Department]],Departments[[Department]:[Code]],2,0)</f>
        <v>RTL</v>
      </c>
      <c r="H2433" t="str">
        <f>VLOOKUP(Expenses[[#This Row],[Location]],Locations[[Location]:[BU]],3,0)</f>
        <v>G. Cairo</v>
      </c>
      <c r="I2433" t="str">
        <f>VLOOKUP(Expenses[[#This Row],[Location]],Locations[[Location]:[BU]],2,0)</f>
        <v>Giza</v>
      </c>
    </row>
    <row r="2434" spans="1:9" x14ac:dyDescent="0.25">
      <c r="A2434" s="10">
        <v>42675</v>
      </c>
      <c r="B2434" t="s">
        <v>1088</v>
      </c>
      <c r="C2434" t="s">
        <v>1070</v>
      </c>
      <c r="D2434" t="s">
        <v>1020</v>
      </c>
      <c r="E2434" s="17">
        <v>504.6</v>
      </c>
      <c r="F2434" t="str">
        <f>VLOOKUP(Expenses[[#This Row],[Location]],Locations[[Location]:[BU]],5,0)</f>
        <v>Retail 03</v>
      </c>
      <c r="G2434" t="str">
        <f>VLOOKUP(Expenses[[#This Row],[Department]],Departments[[Department]:[Code]],2,0)</f>
        <v>RTL</v>
      </c>
      <c r="H2434" t="str">
        <f>VLOOKUP(Expenses[[#This Row],[Location]],Locations[[Location]:[BU]],3,0)</f>
        <v>Alex</v>
      </c>
      <c r="I2434" t="str">
        <f>VLOOKUP(Expenses[[#This Row],[Location]],Locations[[Location]:[BU]],2,0)</f>
        <v>Marasa Matrouh</v>
      </c>
    </row>
    <row r="2435" spans="1:9" x14ac:dyDescent="0.25">
      <c r="A2435" s="10">
        <v>42675</v>
      </c>
      <c r="B2435" t="s">
        <v>1088</v>
      </c>
      <c r="C2435" t="s">
        <v>1047</v>
      </c>
      <c r="D2435" t="s">
        <v>1020</v>
      </c>
      <c r="E2435" s="17">
        <v>722.1</v>
      </c>
      <c r="F2435" t="str">
        <f>VLOOKUP(Expenses[[#This Row],[Location]],Locations[[Location]:[BU]],5,0)</f>
        <v>Retail 03</v>
      </c>
      <c r="G2435" t="str">
        <f>VLOOKUP(Expenses[[#This Row],[Department]],Departments[[Department]:[Code]],2,0)</f>
        <v>RTL</v>
      </c>
      <c r="H2435" t="str">
        <f>VLOOKUP(Expenses[[#This Row],[Location]],Locations[[Location]:[BU]],3,0)</f>
        <v>G. Cairo</v>
      </c>
      <c r="I2435" t="str">
        <f>VLOOKUP(Expenses[[#This Row],[Location]],Locations[[Location]:[BU]],2,0)</f>
        <v>Giza</v>
      </c>
    </row>
    <row r="2436" spans="1:9" x14ac:dyDescent="0.25">
      <c r="A2436" s="10">
        <v>42675</v>
      </c>
      <c r="B2436" t="s">
        <v>1088</v>
      </c>
      <c r="C2436" t="s">
        <v>1058</v>
      </c>
      <c r="D2436" t="s">
        <v>1020</v>
      </c>
      <c r="E2436" s="17">
        <v>520.80000000000007</v>
      </c>
      <c r="F2436" t="str">
        <f>VLOOKUP(Expenses[[#This Row],[Location]],Locations[[Location]:[BU]],5,0)</f>
        <v>Retail 03</v>
      </c>
      <c r="G2436" t="str">
        <f>VLOOKUP(Expenses[[#This Row],[Department]],Departments[[Department]:[Code]],2,0)</f>
        <v>RTL</v>
      </c>
      <c r="H2436" t="str">
        <f>VLOOKUP(Expenses[[#This Row],[Location]],Locations[[Location]:[BU]],3,0)</f>
        <v>G. Cairo</v>
      </c>
      <c r="I2436" t="str">
        <f>VLOOKUP(Expenses[[#This Row],[Location]],Locations[[Location]:[BU]],2,0)</f>
        <v>Cairo</v>
      </c>
    </row>
    <row r="2437" spans="1:9" x14ac:dyDescent="0.25">
      <c r="A2437" s="10">
        <v>42675</v>
      </c>
      <c r="B2437" t="s">
        <v>1088</v>
      </c>
      <c r="C2437" t="s">
        <v>1072</v>
      </c>
      <c r="D2437" t="s">
        <v>1020</v>
      </c>
      <c r="E2437" s="17">
        <v>535.6</v>
      </c>
      <c r="F2437" t="str">
        <f>VLOOKUP(Expenses[[#This Row],[Location]],Locations[[Location]:[BU]],5,0)</f>
        <v>Retail 03</v>
      </c>
      <c r="G2437" t="str">
        <f>VLOOKUP(Expenses[[#This Row],[Department]],Departments[[Department]:[Code]],2,0)</f>
        <v>RTL</v>
      </c>
      <c r="H2437" t="str">
        <f>VLOOKUP(Expenses[[#This Row],[Location]],Locations[[Location]:[BU]],3,0)</f>
        <v>Alex</v>
      </c>
      <c r="I2437" t="str">
        <f>VLOOKUP(Expenses[[#This Row],[Location]],Locations[[Location]:[BU]],2,0)</f>
        <v>Alex</v>
      </c>
    </row>
    <row r="2438" spans="1:9" x14ac:dyDescent="0.25">
      <c r="A2438" s="10">
        <v>42675</v>
      </c>
      <c r="B2438" t="s">
        <v>1088</v>
      </c>
      <c r="C2438" t="s">
        <v>1071</v>
      </c>
      <c r="D2438" t="s">
        <v>1020</v>
      </c>
      <c r="E2438" s="17">
        <v>633.40000000000009</v>
      </c>
      <c r="F2438" t="str">
        <f>VLOOKUP(Expenses[[#This Row],[Location]],Locations[[Location]:[BU]],5,0)</f>
        <v>Retail 03</v>
      </c>
      <c r="G2438" t="str">
        <f>VLOOKUP(Expenses[[#This Row],[Department]],Departments[[Department]:[Code]],2,0)</f>
        <v>RTL</v>
      </c>
      <c r="H2438" t="str">
        <f>VLOOKUP(Expenses[[#This Row],[Location]],Locations[[Location]:[BU]],3,0)</f>
        <v>G. Cairo</v>
      </c>
      <c r="I2438" t="str">
        <f>VLOOKUP(Expenses[[#This Row],[Location]],Locations[[Location]:[BU]],2,0)</f>
        <v>Giza</v>
      </c>
    </row>
    <row r="2439" spans="1:9" x14ac:dyDescent="0.25">
      <c r="A2439" s="10">
        <v>42675</v>
      </c>
      <c r="B2439" t="s">
        <v>1088</v>
      </c>
      <c r="C2439" t="s">
        <v>1065</v>
      </c>
      <c r="D2439" t="s">
        <v>1020</v>
      </c>
      <c r="E2439" s="17">
        <v>1006.4000000000001</v>
      </c>
      <c r="F2439" t="str">
        <f>VLOOKUP(Expenses[[#This Row],[Location]],Locations[[Location]:[BU]],5,0)</f>
        <v>Distribution</v>
      </c>
      <c r="G2439" t="str">
        <f>VLOOKUP(Expenses[[#This Row],[Department]],Departments[[Department]:[Code]],2,0)</f>
        <v>RTL</v>
      </c>
      <c r="H2439" t="str">
        <f>VLOOKUP(Expenses[[#This Row],[Location]],Locations[[Location]:[BU]],3,0)</f>
        <v>Delta</v>
      </c>
      <c r="I2439" t="str">
        <f>VLOOKUP(Expenses[[#This Row],[Location]],Locations[[Location]:[BU]],2,0)</f>
        <v>Gharbia</v>
      </c>
    </row>
    <row r="2440" spans="1:9" x14ac:dyDescent="0.25">
      <c r="A2440" s="10">
        <v>42675</v>
      </c>
      <c r="B2440" t="s">
        <v>1087</v>
      </c>
      <c r="C2440" t="s">
        <v>1014</v>
      </c>
      <c r="D2440" t="s">
        <v>1013</v>
      </c>
      <c r="E2440" s="17">
        <v>7193.8</v>
      </c>
      <c r="F2440" t="str">
        <f>VLOOKUP(Expenses[[#This Row],[Location]],Locations[[Location]:[BU]],5,0)</f>
        <v>HQ</v>
      </c>
      <c r="G2440" t="str">
        <f>VLOOKUP(Expenses[[#This Row],[Department]],Departments[[Department]:[Code]],2,0)</f>
        <v>FIN</v>
      </c>
      <c r="H2440" t="str">
        <f>VLOOKUP(Expenses[[#This Row],[Location]],Locations[[Location]:[BU]],3,0)</f>
        <v>G. Cairo</v>
      </c>
      <c r="I2440" t="str">
        <f>VLOOKUP(Expenses[[#This Row],[Location]],Locations[[Location]:[BU]],2,0)</f>
        <v>Cairo</v>
      </c>
    </row>
    <row r="2441" spans="1:9" x14ac:dyDescent="0.25">
      <c r="A2441" s="10">
        <v>42675</v>
      </c>
      <c r="B2441" t="s">
        <v>1087</v>
      </c>
      <c r="C2441" t="s">
        <v>1083</v>
      </c>
      <c r="D2441" t="s">
        <v>1025</v>
      </c>
      <c r="E2441" s="17">
        <v>2715.8</v>
      </c>
      <c r="F2441" t="str">
        <f>VLOOKUP(Expenses[[#This Row],[Location]],Locations[[Location]:[BU]],5,0)</f>
        <v>Distribution</v>
      </c>
      <c r="G2441" t="str">
        <f>VLOOKUP(Expenses[[#This Row],[Department]],Departments[[Department]:[Code]],2,0)</f>
        <v>SLS</v>
      </c>
      <c r="H2441" t="str">
        <f>VLOOKUP(Expenses[[#This Row],[Location]],Locations[[Location]:[BU]],3,0)</f>
        <v>G. Cairo</v>
      </c>
      <c r="I2441" t="str">
        <f>VLOOKUP(Expenses[[#This Row],[Location]],Locations[[Location]:[BU]],2,0)</f>
        <v>Cairo</v>
      </c>
    </row>
    <row r="2442" spans="1:9" x14ac:dyDescent="0.25">
      <c r="A2442" s="10">
        <v>42675</v>
      </c>
      <c r="B2442" t="s">
        <v>1087</v>
      </c>
      <c r="C2442" t="s">
        <v>1077</v>
      </c>
      <c r="D2442" t="s">
        <v>1025</v>
      </c>
      <c r="E2442" s="17">
        <v>2471.4</v>
      </c>
      <c r="F2442" t="str">
        <f>VLOOKUP(Expenses[[#This Row],[Location]],Locations[[Location]:[BU]],5,0)</f>
        <v>Distribution</v>
      </c>
      <c r="G2442" t="str">
        <f>VLOOKUP(Expenses[[#This Row],[Department]],Departments[[Department]:[Code]],2,0)</f>
        <v>SLS</v>
      </c>
      <c r="H2442" t="str">
        <f>VLOOKUP(Expenses[[#This Row],[Location]],Locations[[Location]:[BU]],3,0)</f>
        <v>G. Cairo</v>
      </c>
      <c r="I2442" t="str">
        <f>VLOOKUP(Expenses[[#This Row],[Location]],Locations[[Location]:[BU]],2,0)</f>
        <v>Giza</v>
      </c>
    </row>
    <row r="2443" spans="1:9" x14ac:dyDescent="0.25">
      <c r="A2443" s="10">
        <v>42675</v>
      </c>
      <c r="B2443" t="s">
        <v>1087</v>
      </c>
      <c r="C2443" t="s">
        <v>1069</v>
      </c>
      <c r="D2443" t="s">
        <v>1025</v>
      </c>
      <c r="E2443" s="17">
        <v>2398.6</v>
      </c>
      <c r="F2443" t="str">
        <f>VLOOKUP(Expenses[[#This Row],[Location]],Locations[[Location]:[BU]],5,0)</f>
        <v>Distribution</v>
      </c>
      <c r="G2443" t="str">
        <f>VLOOKUP(Expenses[[#This Row],[Department]],Departments[[Department]:[Code]],2,0)</f>
        <v>SLS</v>
      </c>
      <c r="H2443" t="str">
        <f>VLOOKUP(Expenses[[#This Row],[Location]],Locations[[Location]:[BU]],3,0)</f>
        <v>U. Egypt</v>
      </c>
      <c r="I2443" t="str">
        <f>VLOOKUP(Expenses[[#This Row],[Location]],Locations[[Location]:[BU]],2,0)</f>
        <v>Luxor</v>
      </c>
    </row>
    <row r="2444" spans="1:9" x14ac:dyDescent="0.25">
      <c r="A2444" s="10">
        <v>42675</v>
      </c>
      <c r="B2444" t="s">
        <v>1087</v>
      </c>
      <c r="C2444" t="s">
        <v>1054</v>
      </c>
      <c r="D2444" t="s">
        <v>1025</v>
      </c>
      <c r="E2444" s="17">
        <v>2228.2000000000003</v>
      </c>
      <c r="F2444" t="str">
        <f>VLOOKUP(Expenses[[#This Row],[Location]],Locations[[Location]:[BU]],5,0)</f>
        <v>Distribution</v>
      </c>
      <c r="G2444" t="str">
        <f>VLOOKUP(Expenses[[#This Row],[Department]],Departments[[Department]:[Code]],2,0)</f>
        <v>SLS</v>
      </c>
      <c r="H2444" t="str">
        <f>VLOOKUP(Expenses[[#This Row],[Location]],Locations[[Location]:[BU]],3,0)</f>
        <v>Delta</v>
      </c>
      <c r="I2444" t="str">
        <f>VLOOKUP(Expenses[[#This Row],[Location]],Locations[[Location]:[BU]],2,0)</f>
        <v>Dakahlia</v>
      </c>
    </row>
    <row r="2445" spans="1:9" x14ac:dyDescent="0.25">
      <c r="A2445" s="10">
        <v>42675</v>
      </c>
      <c r="B2445" t="s">
        <v>1087</v>
      </c>
      <c r="C2445" t="s">
        <v>1062</v>
      </c>
      <c r="D2445" t="s">
        <v>1025</v>
      </c>
      <c r="E2445" s="17">
        <v>2444</v>
      </c>
      <c r="F2445" t="str">
        <f>VLOOKUP(Expenses[[#This Row],[Location]],Locations[[Location]:[BU]],5,0)</f>
        <v>Distribution</v>
      </c>
      <c r="G2445" t="str">
        <f>VLOOKUP(Expenses[[#This Row],[Department]],Departments[[Department]:[Code]],2,0)</f>
        <v>SLS</v>
      </c>
      <c r="H2445" t="str">
        <f>VLOOKUP(Expenses[[#This Row],[Location]],Locations[[Location]:[BU]],3,0)</f>
        <v>U. Egypt</v>
      </c>
      <c r="I2445" t="str">
        <f>VLOOKUP(Expenses[[#This Row],[Location]],Locations[[Location]:[BU]],2,0)</f>
        <v>Menia</v>
      </c>
    </row>
    <row r="2446" spans="1:9" x14ac:dyDescent="0.25">
      <c r="A2446" s="10">
        <v>42675</v>
      </c>
      <c r="B2446" t="s">
        <v>1087</v>
      </c>
      <c r="C2446" t="s">
        <v>1059</v>
      </c>
      <c r="D2446" t="s">
        <v>1025</v>
      </c>
      <c r="E2446" s="17">
        <v>1986.8000000000002</v>
      </c>
      <c r="F2446" t="str">
        <f>VLOOKUP(Expenses[[#This Row],[Location]],Locations[[Location]:[BU]],5,0)</f>
        <v>Distribution</v>
      </c>
      <c r="G2446" t="str">
        <f>VLOOKUP(Expenses[[#This Row],[Department]],Departments[[Department]:[Code]],2,0)</f>
        <v>SLS</v>
      </c>
      <c r="H2446" t="str">
        <f>VLOOKUP(Expenses[[#This Row],[Location]],Locations[[Location]:[BU]],3,0)</f>
        <v>G. Cairo</v>
      </c>
      <c r="I2446" t="str">
        <f>VLOOKUP(Expenses[[#This Row],[Location]],Locations[[Location]:[BU]],2,0)</f>
        <v>Cairo</v>
      </c>
    </row>
    <row r="2447" spans="1:9" x14ac:dyDescent="0.25">
      <c r="A2447" s="10">
        <v>42675</v>
      </c>
      <c r="B2447" t="s">
        <v>1087</v>
      </c>
      <c r="C2447" t="s">
        <v>1073</v>
      </c>
      <c r="D2447" t="s">
        <v>1025</v>
      </c>
      <c r="E2447" s="17">
        <v>1817.6000000000001</v>
      </c>
      <c r="F2447" t="str">
        <f>VLOOKUP(Expenses[[#This Row],[Location]],Locations[[Location]:[BU]],5,0)</f>
        <v>Distribution</v>
      </c>
      <c r="G2447" t="str">
        <f>VLOOKUP(Expenses[[#This Row],[Department]],Departments[[Department]:[Code]],2,0)</f>
        <v>SLS</v>
      </c>
      <c r="H2447" t="str">
        <f>VLOOKUP(Expenses[[#This Row],[Location]],Locations[[Location]:[BU]],3,0)</f>
        <v>Delta</v>
      </c>
      <c r="I2447" t="str">
        <f>VLOOKUP(Expenses[[#This Row],[Location]],Locations[[Location]:[BU]],2,0)</f>
        <v>Sharkia</v>
      </c>
    </row>
    <row r="2448" spans="1:9" x14ac:dyDescent="0.25">
      <c r="A2448" s="10">
        <v>42675</v>
      </c>
      <c r="B2448" t="s">
        <v>1087</v>
      </c>
      <c r="C2448" t="s">
        <v>1081</v>
      </c>
      <c r="D2448" t="s">
        <v>1020</v>
      </c>
      <c r="E2448" s="17">
        <v>2232.2000000000003</v>
      </c>
      <c r="F2448" t="str">
        <f>VLOOKUP(Expenses[[#This Row],[Location]],Locations[[Location]:[BU]],5,0)</f>
        <v>Retail 01</v>
      </c>
      <c r="G2448" t="str">
        <f>VLOOKUP(Expenses[[#This Row],[Department]],Departments[[Department]:[Code]],2,0)</f>
        <v>RTL</v>
      </c>
      <c r="H2448" t="str">
        <f>VLOOKUP(Expenses[[#This Row],[Location]],Locations[[Location]:[BU]],3,0)</f>
        <v>G. Cairo</v>
      </c>
      <c r="I2448" t="str">
        <f>VLOOKUP(Expenses[[#This Row],[Location]],Locations[[Location]:[BU]],2,0)</f>
        <v>Giza</v>
      </c>
    </row>
    <row r="2449" spans="1:9" x14ac:dyDescent="0.25">
      <c r="A2449" s="10">
        <v>42675</v>
      </c>
      <c r="B2449" t="s">
        <v>1087</v>
      </c>
      <c r="C2449" t="s">
        <v>1079</v>
      </c>
      <c r="D2449" t="s">
        <v>1020</v>
      </c>
      <c r="E2449" s="17">
        <v>1392</v>
      </c>
      <c r="F2449" t="str">
        <f>VLOOKUP(Expenses[[#This Row],[Location]],Locations[[Location]:[BU]],5,0)</f>
        <v>Retail 01</v>
      </c>
      <c r="G2449" t="str">
        <f>VLOOKUP(Expenses[[#This Row],[Department]],Departments[[Department]:[Code]],2,0)</f>
        <v>RTL</v>
      </c>
      <c r="H2449" t="str">
        <f>VLOOKUP(Expenses[[#This Row],[Location]],Locations[[Location]:[BU]],3,0)</f>
        <v>G. Cairo</v>
      </c>
      <c r="I2449" t="str">
        <f>VLOOKUP(Expenses[[#This Row],[Location]],Locations[[Location]:[BU]],2,0)</f>
        <v>Giza</v>
      </c>
    </row>
    <row r="2450" spans="1:9" x14ac:dyDescent="0.25">
      <c r="A2450" s="10">
        <v>42675</v>
      </c>
      <c r="B2450" t="s">
        <v>1087</v>
      </c>
      <c r="C2450" t="s">
        <v>1050</v>
      </c>
      <c r="D2450" t="s">
        <v>1020</v>
      </c>
      <c r="E2450" s="17">
        <v>2151.4</v>
      </c>
      <c r="F2450" t="str">
        <f>VLOOKUP(Expenses[[#This Row],[Location]],Locations[[Location]:[BU]],5,0)</f>
        <v>Retail 01</v>
      </c>
      <c r="G2450" t="str">
        <f>VLOOKUP(Expenses[[#This Row],[Department]],Departments[[Department]:[Code]],2,0)</f>
        <v>RTL</v>
      </c>
      <c r="H2450" t="str">
        <f>VLOOKUP(Expenses[[#This Row],[Location]],Locations[[Location]:[BU]],3,0)</f>
        <v>Alex</v>
      </c>
      <c r="I2450" t="str">
        <f>VLOOKUP(Expenses[[#This Row],[Location]],Locations[[Location]:[BU]],2,0)</f>
        <v>Alex</v>
      </c>
    </row>
    <row r="2451" spans="1:9" x14ac:dyDescent="0.25">
      <c r="A2451" s="10">
        <v>42675</v>
      </c>
      <c r="B2451" t="s">
        <v>1087</v>
      </c>
      <c r="C2451" t="s">
        <v>1053</v>
      </c>
      <c r="D2451" t="s">
        <v>1020</v>
      </c>
      <c r="E2451" s="17">
        <v>1660</v>
      </c>
      <c r="F2451" t="str">
        <f>VLOOKUP(Expenses[[#This Row],[Location]],Locations[[Location]:[BU]],5,0)</f>
        <v>Retail 01</v>
      </c>
      <c r="G2451" t="str">
        <f>VLOOKUP(Expenses[[#This Row],[Department]],Departments[[Department]:[Code]],2,0)</f>
        <v>RTL</v>
      </c>
      <c r="H2451" t="str">
        <f>VLOOKUP(Expenses[[#This Row],[Location]],Locations[[Location]:[BU]],3,0)</f>
        <v>G. Cairo</v>
      </c>
      <c r="I2451" t="str">
        <f>VLOOKUP(Expenses[[#This Row],[Location]],Locations[[Location]:[BU]],2,0)</f>
        <v>Giza</v>
      </c>
    </row>
    <row r="2452" spans="1:9" x14ac:dyDescent="0.25">
      <c r="A2452" s="10">
        <v>42675</v>
      </c>
      <c r="B2452" t="s">
        <v>1087</v>
      </c>
      <c r="C2452" t="s">
        <v>1046</v>
      </c>
      <c r="D2452" t="s">
        <v>1020</v>
      </c>
      <c r="E2452" s="17">
        <v>2345.6</v>
      </c>
      <c r="F2452" t="str">
        <f>VLOOKUP(Expenses[[#This Row],[Location]],Locations[[Location]:[BU]],5,0)</f>
        <v>Distribution</v>
      </c>
      <c r="G2452" t="str">
        <f>VLOOKUP(Expenses[[#This Row],[Department]],Departments[[Department]:[Code]],2,0)</f>
        <v>RTL</v>
      </c>
      <c r="H2452" t="str">
        <f>VLOOKUP(Expenses[[#This Row],[Location]],Locations[[Location]:[BU]],3,0)</f>
        <v>G. Cairo</v>
      </c>
      <c r="I2452" t="str">
        <f>VLOOKUP(Expenses[[#This Row],[Location]],Locations[[Location]:[BU]],2,0)</f>
        <v>Giza</v>
      </c>
    </row>
    <row r="2453" spans="1:9" x14ac:dyDescent="0.25">
      <c r="A2453" s="10">
        <v>42675</v>
      </c>
      <c r="B2453" t="s">
        <v>1087</v>
      </c>
      <c r="C2453" t="s">
        <v>1049</v>
      </c>
      <c r="D2453" t="s">
        <v>1020</v>
      </c>
      <c r="E2453" s="17">
        <v>1665.4</v>
      </c>
      <c r="F2453" t="str">
        <f>VLOOKUP(Expenses[[#This Row],[Location]],Locations[[Location]:[BU]],5,0)</f>
        <v>Retail 01</v>
      </c>
      <c r="G2453" t="str">
        <f>VLOOKUP(Expenses[[#This Row],[Department]],Departments[[Department]:[Code]],2,0)</f>
        <v>RTL</v>
      </c>
      <c r="H2453" t="str">
        <f>VLOOKUP(Expenses[[#This Row],[Location]],Locations[[Location]:[BU]],3,0)</f>
        <v>G. Cairo</v>
      </c>
      <c r="I2453" t="str">
        <f>VLOOKUP(Expenses[[#This Row],[Location]],Locations[[Location]:[BU]],2,0)</f>
        <v>Cairo</v>
      </c>
    </row>
    <row r="2454" spans="1:9" x14ac:dyDescent="0.25">
      <c r="A2454" s="10">
        <v>42675</v>
      </c>
      <c r="B2454" t="s">
        <v>1087</v>
      </c>
      <c r="C2454" t="s">
        <v>1044</v>
      </c>
      <c r="D2454" t="s">
        <v>1020</v>
      </c>
      <c r="E2454" s="17">
        <v>1820.4</v>
      </c>
      <c r="F2454" t="str">
        <f>VLOOKUP(Expenses[[#This Row],[Location]],Locations[[Location]:[BU]],5,0)</f>
        <v>Retail 01</v>
      </c>
      <c r="G2454" t="str">
        <f>VLOOKUP(Expenses[[#This Row],[Department]],Departments[[Department]:[Code]],2,0)</f>
        <v>RTL</v>
      </c>
      <c r="H2454" t="str">
        <f>VLOOKUP(Expenses[[#This Row],[Location]],Locations[[Location]:[BU]],3,0)</f>
        <v>G. Cairo</v>
      </c>
      <c r="I2454" t="str">
        <f>VLOOKUP(Expenses[[#This Row],[Location]],Locations[[Location]:[BU]],2,0)</f>
        <v>Cairo</v>
      </c>
    </row>
    <row r="2455" spans="1:9" x14ac:dyDescent="0.25">
      <c r="A2455" s="10">
        <v>42675</v>
      </c>
      <c r="B2455" t="s">
        <v>1087</v>
      </c>
      <c r="C2455" t="s">
        <v>1064</v>
      </c>
      <c r="D2455" t="s">
        <v>1020</v>
      </c>
      <c r="E2455" s="17">
        <v>1641.2</v>
      </c>
      <c r="F2455" t="str">
        <f>VLOOKUP(Expenses[[#This Row],[Location]],Locations[[Location]:[BU]],5,0)</f>
        <v>Retail 01</v>
      </c>
      <c r="G2455" t="str">
        <f>VLOOKUP(Expenses[[#This Row],[Department]],Departments[[Department]:[Code]],2,0)</f>
        <v>RTL</v>
      </c>
      <c r="H2455" t="str">
        <f>VLOOKUP(Expenses[[#This Row],[Location]],Locations[[Location]:[BU]],3,0)</f>
        <v>G. Cairo</v>
      </c>
      <c r="I2455" t="str">
        <f>VLOOKUP(Expenses[[#This Row],[Location]],Locations[[Location]:[BU]],2,0)</f>
        <v>Giza</v>
      </c>
    </row>
    <row r="2456" spans="1:9" x14ac:dyDescent="0.25">
      <c r="A2456" s="10">
        <v>42675</v>
      </c>
      <c r="B2456" t="s">
        <v>1087</v>
      </c>
      <c r="C2456" t="s">
        <v>1082</v>
      </c>
      <c r="D2456" t="s">
        <v>1020</v>
      </c>
      <c r="E2456" s="17">
        <v>2283.8000000000002</v>
      </c>
      <c r="F2456" t="str">
        <f>VLOOKUP(Expenses[[#This Row],[Location]],Locations[[Location]:[BU]],5,0)</f>
        <v>Retail 02</v>
      </c>
      <c r="G2456" t="str">
        <f>VLOOKUP(Expenses[[#This Row],[Department]],Departments[[Department]:[Code]],2,0)</f>
        <v>RTL</v>
      </c>
      <c r="H2456" t="str">
        <f>VLOOKUP(Expenses[[#This Row],[Location]],Locations[[Location]:[BU]],3,0)</f>
        <v>G. Cairo</v>
      </c>
      <c r="I2456" t="str">
        <f>VLOOKUP(Expenses[[#This Row],[Location]],Locations[[Location]:[BU]],2,0)</f>
        <v>Cairo</v>
      </c>
    </row>
    <row r="2457" spans="1:9" x14ac:dyDescent="0.25">
      <c r="A2457" s="10">
        <v>42675</v>
      </c>
      <c r="B2457" t="s">
        <v>1087</v>
      </c>
      <c r="C2457" t="s">
        <v>1078</v>
      </c>
      <c r="D2457" t="s">
        <v>1020</v>
      </c>
      <c r="E2457" s="17">
        <v>1316.8000000000002</v>
      </c>
      <c r="F2457" t="str">
        <f>VLOOKUP(Expenses[[#This Row],[Location]],Locations[[Location]:[BU]],5,0)</f>
        <v>Retail 02</v>
      </c>
      <c r="G2457" t="str">
        <f>VLOOKUP(Expenses[[#This Row],[Department]],Departments[[Department]:[Code]],2,0)</f>
        <v>RTL</v>
      </c>
      <c r="H2457" t="str">
        <f>VLOOKUP(Expenses[[#This Row],[Location]],Locations[[Location]:[BU]],3,0)</f>
        <v>G. Cairo</v>
      </c>
      <c r="I2457" t="str">
        <f>VLOOKUP(Expenses[[#This Row],[Location]],Locations[[Location]:[BU]],2,0)</f>
        <v>Cairo</v>
      </c>
    </row>
    <row r="2458" spans="1:9" x14ac:dyDescent="0.25">
      <c r="A2458" s="10">
        <v>42675</v>
      </c>
      <c r="B2458" t="s">
        <v>1087</v>
      </c>
      <c r="C2458" t="s">
        <v>1068</v>
      </c>
      <c r="D2458" t="s">
        <v>1020</v>
      </c>
      <c r="E2458" s="17">
        <v>1307</v>
      </c>
      <c r="F2458" t="str">
        <f>VLOOKUP(Expenses[[#This Row],[Location]],Locations[[Location]:[BU]],5,0)</f>
        <v>Retail 02</v>
      </c>
      <c r="G2458" t="str">
        <f>VLOOKUP(Expenses[[#This Row],[Department]],Departments[[Department]:[Code]],2,0)</f>
        <v>RTL</v>
      </c>
      <c r="H2458" t="str">
        <f>VLOOKUP(Expenses[[#This Row],[Location]],Locations[[Location]:[BU]],3,0)</f>
        <v>Delta</v>
      </c>
      <c r="I2458" t="str">
        <f>VLOOKUP(Expenses[[#This Row],[Location]],Locations[[Location]:[BU]],2,0)</f>
        <v>Gharbia</v>
      </c>
    </row>
    <row r="2459" spans="1:9" x14ac:dyDescent="0.25">
      <c r="A2459" s="10">
        <v>42675</v>
      </c>
      <c r="B2459" t="s">
        <v>1087</v>
      </c>
      <c r="C2459" t="s">
        <v>1060</v>
      </c>
      <c r="D2459" t="s">
        <v>1020</v>
      </c>
      <c r="E2459" s="17">
        <v>2117.2000000000003</v>
      </c>
      <c r="F2459" t="str">
        <f>VLOOKUP(Expenses[[#This Row],[Location]],Locations[[Location]:[BU]],5,0)</f>
        <v>Retail 02</v>
      </c>
      <c r="G2459" t="str">
        <f>VLOOKUP(Expenses[[#This Row],[Department]],Departments[[Department]:[Code]],2,0)</f>
        <v>RTL</v>
      </c>
      <c r="H2459" t="str">
        <f>VLOOKUP(Expenses[[#This Row],[Location]],Locations[[Location]:[BU]],3,0)</f>
        <v>Alex</v>
      </c>
      <c r="I2459" t="str">
        <f>VLOOKUP(Expenses[[#This Row],[Location]],Locations[[Location]:[BU]],2,0)</f>
        <v>Alex</v>
      </c>
    </row>
    <row r="2460" spans="1:9" x14ac:dyDescent="0.25">
      <c r="A2460" s="10">
        <v>42675</v>
      </c>
      <c r="B2460" t="s">
        <v>1087</v>
      </c>
      <c r="C2460" t="s">
        <v>1076</v>
      </c>
      <c r="D2460" t="s">
        <v>1020</v>
      </c>
      <c r="E2460" s="17">
        <v>1120.2</v>
      </c>
      <c r="F2460" t="str">
        <f>VLOOKUP(Expenses[[#This Row],[Location]],Locations[[Location]:[BU]],5,0)</f>
        <v>Retail 02</v>
      </c>
      <c r="G2460" t="str">
        <f>VLOOKUP(Expenses[[#This Row],[Department]],Departments[[Department]:[Code]],2,0)</f>
        <v>RTL</v>
      </c>
      <c r="H2460" t="str">
        <f>VLOOKUP(Expenses[[#This Row],[Location]],Locations[[Location]:[BU]],3,0)</f>
        <v>G. Cairo</v>
      </c>
      <c r="I2460" t="str">
        <f>VLOOKUP(Expenses[[#This Row],[Location]],Locations[[Location]:[BU]],2,0)</f>
        <v>Cairo</v>
      </c>
    </row>
    <row r="2461" spans="1:9" x14ac:dyDescent="0.25">
      <c r="A2461" s="10">
        <v>42675</v>
      </c>
      <c r="B2461" t="s">
        <v>1087</v>
      </c>
      <c r="C2461" t="s">
        <v>1067</v>
      </c>
      <c r="D2461" t="s">
        <v>1020</v>
      </c>
      <c r="E2461" s="17">
        <v>1913.2</v>
      </c>
      <c r="F2461" t="str">
        <f>VLOOKUP(Expenses[[#This Row],[Location]],Locations[[Location]:[BU]],5,0)</f>
        <v>Retail 02</v>
      </c>
      <c r="G2461" t="str">
        <f>VLOOKUP(Expenses[[#This Row],[Department]],Departments[[Department]:[Code]],2,0)</f>
        <v>RTL</v>
      </c>
      <c r="H2461" t="str">
        <f>VLOOKUP(Expenses[[#This Row],[Location]],Locations[[Location]:[BU]],3,0)</f>
        <v>Alex</v>
      </c>
      <c r="I2461" t="str">
        <f>VLOOKUP(Expenses[[#This Row],[Location]],Locations[[Location]:[BU]],2,0)</f>
        <v>Alex</v>
      </c>
    </row>
    <row r="2462" spans="1:9" x14ac:dyDescent="0.25">
      <c r="A2462" s="10">
        <v>42675</v>
      </c>
      <c r="B2462" t="s">
        <v>1087</v>
      </c>
      <c r="C2462" t="s">
        <v>1052</v>
      </c>
      <c r="D2462" t="s">
        <v>1020</v>
      </c>
      <c r="E2462" s="17">
        <v>2376.8000000000002</v>
      </c>
      <c r="F2462" t="str">
        <f>VLOOKUP(Expenses[[#This Row],[Location]],Locations[[Location]:[BU]],5,0)</f>
        <v>Distribution</v>
      </c>
      <c r="G2462" t="str">
        <f>VLOOKUP(Expenses[[#This Row],[Department]],Departments[[Department]:[Code]],2,0)</f>
        <v>RTL</v>
      </c>
      <c r="H2462" t="str">
        <f>VLOOKUP(Expenses[[#This Row],[Location]],Locations[[Location]:[BU]],3,0)</f>
        <v>Alex</v>
      </c>
      <c r="I2462" t="str">
        <f>VLOOKUP(Expenses[[#This Row],[Location]],Locations[[Location]:[BU]],2,0)</f>
        <v>Alex</v>
      </c>
    </row>
    <row r="2463" spans="1:9" x14ac:dyDescent="0.25">
      <c r="A2463" s="10">
        <v>42675</v>
      </c>
      <c r="B2463" t="s">
        <v>1087</v>
      </c>
      <c r="C2463" t="s">
        <v>1084</v>
      </c>
      <c r="D2463" t="s">
        <v>1020</v>
      </c>
      <c r="E2463" s="17">
        <v>1730.6000000000001</v>
      </c>
      <c r="F2463" t="str">
        <f>VLOOKUP(Expenses[[#This Row],[Location]],Locations[[Location]:[BU]],5,0)</f>
        <v>Retail 03</v>
      </c>
      <c r="G2463" t="str">
        <f>VLOOKUP(Expenses[[#This Row],[Department]],Departments[[Department]:[Code]],2,0)</f>
        <v>RTL</v>
      </c>
      <c r="H2463" t="str">
        <f>VLOOKUP(Expenses[[#This Row],[Location]],Locations[[Location]:[BU]],3,0)</f>
        <v>G. Cairo</v>
      </c>
      <c r="I2463" t="str">
        <f>VLOOKUP(Expenses[[#This Row],[Location]],Locations[[Location]:[BU]],2,0)</f>
        <v>Cairo</v>
      </c>
    </row>
    <row r="2464" spans="1:9" x14ac:dyDescent="0.25">
      <c r="A2464" s="10">
        <v>42675</v>
      </c>
      <c r="B2464" t="s">
        <v>1087</v>
      </c>
      <c r="C2464" t="s">
        <v>1075</v>
      </c>
      <c r="D2464" t="s">
        <v>1020</v>
      </c>
      <c r="E2464" s="17">
        <v>1680.4</v>
      </c>
      <c r="F2464" t="str">
        <f>VLOOKUP(Expenses[[#This Row],[Location]],Locations[[Location]:[BU]],5,0)</f>
        <v>Distribution</v>
      </c>
      <c r="G2464" t="str">
        <f>VLOOKUP(Expenses[[#This Row],[Department]],Departments[[Department]:[Code]],2,0)</f>
        <v>RTL</v>
      </c>
      <c r="H2464" t="str">
        <f>VLOOKUP(Expenses[[#This Row],[Location]],Locations[[Location]:[BU]],3,0)</f>
        <v>U. Egypt</v>
      </c>
      <c r="I2464" t="str">
        <f>VLOOKUP(Expenses[[#This Row],[Location]],Locations[[Location]:[BU]],2,0)</f>
        <v>Assuit</v>
      </c>
    </row>
    <row r="2465" spans="1:9" x14ac:dyDescent="0.25">
      <c r="A2465" s="10">
        <v>42675</v>
      </c>
      <c r="B2465" t="s">
        <v>1087</v>
      </c>
      <c r="C2465" t="s">
        <v>1080</v>
      </c>
      <c r="D2465" t="s">
        <v>1020</v>
      </c>
      <c r="E2465" s="17">
        <v>2289.8000000000002</v>
      </c>
      <c r="F2465" t="str">
        <f>VLOOKUP(Expenses[[#This Row],[Location]],Locations[[Location]:[BU]],5,0)</f>
        <v>Distribution</v>
      </c>
      <c r="G2465" t="str">
        <f>VLOOKUP(Expenses[[#This Row],[Department]],Departments[[Department]:[Code]],2,0)</f>
        <v>RTL</v>
      </c>
      <c r="H2465" t="str">
        <f>VLOOKUP(Expenses[[#This Row],[Location]],Locations[[Location]:[BU]],3,0)</f>
        <v>G. Cairo</v>
      </c>
      <c r="I2465" t="str">
        <f>VLOOKUP(Expenses[[#This Row],[Location]],Locations[[Location]:[BU]],2,0)</f>
        <v>Giza</v>
      </c>
    </row>
    <row r="2466" spans="1:9" x14ac:dyDescent="0.25">
      <c r="A2466" s="10">
        <v>42675</v>
      </c>
      <c r="B2466" t="s">
        <v>1087</v>
      </c>
      <c r="C2466" t="s">
        <v>1070</v>
      </c>
      <c r="D2466" t="s">
        <v>1020</v>
      </c>
      <c r="E2466" s="17">
        <v>2496.6000000000004</v>
      </c>
      <c r="F2466" t="str">
        <f>VLOOKUP(Expenses[[#This Row],[Location]],Locations[[Location]:[BU]],5,0)</f>
        <v>Retail 03</v>
      </c>
      <c r="G2466" t="str">
        <f>VLOOKUP(Expenses[[#This Row],[Department]],Departments[[Department]:[Code]],2,0)</f>
        <v>RTL</v>
      </c>
      <c r="H2466" t="str">
        <f>VLOOKUP(Expenses[[#This Row],[Location]],Locations[[Location]:[BU]],3,0)</f>
        <v>Alex</v>
      </c>
      <c r="I2466" t="str">
        <f>VLOOKUP(Expenses[[#This Row],[Location]],Locations[[Location]:[BU]],2,0)</f>
        <v>Marasa Matrouh</v>
      </c>
    </row>
    <row r="2467" spans="1:9" x14ac:dyDescent="0.25">
      <c r="A2467" s="10">
        <v>42675</v>
      </c>
      <c r="B2467" t="s">
        <v>1087</v>
      </c>
      <c r="C2467" t="s">
        <v>1047</v>
      </c>
      <c r="D2467" t="s">
        <v>1020</v>
      </c>
      <c r="E2467" s="17">
        <v>1879.6000000000001</v>
      </c>
      <c r="F2467" t="str">
        <f>VLOOKUP(Expenses[[#This Row],[Location]],Locations[[Location]:[BU]],5,0)</f>
        <v>Retail 03</v>
      </c>
      <c r="G2467" t="str">
        <f>VLOOKUP(Expenses[[#This Row],[Department]],Departments[[Department]:[Code]],2,0)</f>
        <v>RTL</v>
      </c>
      <c r="H2467" t="str">
        <f>VLOOKUP(Expenses[[#This Row],[Location]],Locations[[Location]:[BU]],3,0)</f>
        <v>G. Cairo</v>
      </c>
      <c r="I2467" t="str">
        <f>VLOOKUP(Expenses[[#This Row],[Location]],Locations[[Location]:[BU]],2,0)</f>
        <v>Giza</v>
      </c>
    </row>
    <row r="2468" spans="1:9" x14ac:dyDescent="0.25">
      <c r="A2468" s="10">
        <v>42675</v>
      </c>
      <c r="B2468" t="s">
        <v>1087</v>
      </c>
      <c r="C2468" t="s">
        <v>1058</v>
      </c>
      <c r="D2468" t="s">
        <v>1020</v>
      </c>
      <c r="E2468" s="17">
        <v>1395.8000000000002</v>
      </c>
      <c r="F2468" t="str">
        <f>VLOOKUP(Expenses[[#This Row],[Location]],Locations[[Location]:[BU]],5,0)</f>
        <v>Retail 03</v>
      </c>
      <c r="G2468" t="str">
        <f>VLOOKUP(Expenses[[#This Row],[Department]],Departments[[Department]:[Code]],2,0)</f>
        <v>RTL</v>
      </c>
      <c r="H2468" t="str">
        <f>VLOOKUP(Expenses[[#This Row],[Location]],Locations[[Location]:[BU]],3,0)</f>
        <v>G. Cairo</v>
      </c>
      <c r="I2468" t="str">
        <f>VLOOKUP(Expenses[[#This Row],[Location]],Locations[[Location]:[BU]],2,0)</f>
        <v>Cairo</v>
      </c>
    </row>
    <row r="2469" spans="1:9" x14ac:dyDescent="0.25">
      <c r="A2469" s="10">
        <v>42675</v>
      </c>
      <c r="B2469" t="s">
        <v>1087</v>
      </c>
      <c r="C2469" t="s">
        <v>1072</v>
      </c>
      <c r="D2469" t="s">
        <v>1020</v>
      </c>
      <c r="E2469" s="17">
        <v>1716.4</v>
      </c>
      <c r="F2469" t="str">
        <f>VLOOKUP(Expenses[[#This Row],[Location]],Locations[[Location]:[BU]],5,0)</f>
        <v>Retail 03</v>
      </c>
      <c r="G2469" t="str">
        <f>VLOOKUP(Expenses[[#This Row],[Department]],Departments[[Department]:[Code]],2,0)</f>
        <v>RTL</v>
      </c>
      <c r="H2469" t="str">
        <f>VLOOKUP(Expenses[[#This Row],[Location]],Locations[[Location]:[BU]],3,0)</f>
        <v>Alex</v>
      </c>
      <c r="I2469" t="str">
        <f>VLOOKUP(Expenses[[#This Row],[Location]],Locations[[Location]:[BU]],2,0)</f>
        <v>Alex</v>
      </c>
    </row>
    <row r="2470" spans="1:9" x14ac:dyDescent="0.25">
      <c r="A2470" s="10">
        <v>42675</v>
      </c>
      <c r="B2470" t="s">
        <v>1087</v>
      </c>
      <c r="C2470" t="s">
        <v>1071</v>
      </c>
      <c r="D2470" t="s">
        <v>1020</v>
      </c>
      <c r="E2470" s="17">
        <v>1666.6000000000001</v>
      </c>
      <c r="F2470" t="str">
        <f>VLOOKUP(Expenses[[#This Row],[Location]],Locations[[Location]:[BU]],5,0)</f>
        <v>Retail 03</v>
      </c>
      <c r="G2470" t="str">
        <f>VLOOKUP(Expenses[[#This Row],[Department]],Departments[[Department]:[Code]],2,0)</f>
        <v>RTL</v>
      </c>
      <c r="H2470" t="str">
        <f>VLOOKUP(Expenses[[#This Row],[Location]],Locations[[Location]:[BU]],3,0)</f>
        <v>G. Cairo</v>
      </c>
      <c r="I2470" t="str">
        <f>VLOOKUP(Expenses[[#This Row],[Location]],Locations[[Location]:[BU]],2,0)</f>
        <v>Giza</v>
      </c>
    </row>
    <row r="2471" spans="1:9" x14ac:dyDescent="0.25">
      <c r="A2471" s="10">
        <v>42675</v>
      </c>
      <c r="B2471" t="s">
        <v>1087</v>
      </c>
      <c r="C2471" t="s">
        <v>1065</v>
      </c>
      <c r="D2471" t="s">
        <v>1020</v>
      </c>
      <c r="E2471" s="17">
        <v>2045.4</v>
      </c>
      <c r="F2471" t="str">
        <f>VLOOKUP(Expenses[[#This Row],[Location]],Locations[[Location]:[BU]],5,0)</f>
        <v>Distribution</v>
      </c>
      <c r="G2471" t="str">
        <f>VLOOKUP(Expenses[[#This Row],[Department]],Departments[[Department]:[Code]],2,0)</f>
        <v>RTL</v>
      </c>
      <c r="H2471" t="str">
        <f>VLOOKUP(Expenses[[#This Row],[Location]],Locations[[Location]:[BU]],3,0)</f>
        <v>Delta</v>
      </c>
      <c r="I2471" t="str">
        <f>VLOOKUP(Expenses[[#This Row],[Location]],Locations[[Location]:[BU]],2,0)</f>
        <v>Gharbia</v>
      </c>
    </row>
    <row r="2472" spans="1:9" x14ac:dyDescent="0.25">
      <c r="A2472" s="10">
        <v>42675</v>
      </c>
      <c r="B2472" t="s">
        <v>1086</v>
      </c>
      <c r="C2472" t="s">
        <v>1014</v>
      </c>
      <c r="D2472" t="s">
        <v>1017</v>
      </c>
      <c r="E2472" s="17">
        <v>9334</v>
      </c>
      <c r="F2472" t="str">
        <f>VLOOKUP(Expenses[[#This Row],[Location]],Locations[[Location]:[BU]],5,0)</f>
        <v>HQ</v>
      </c>
      <c r="G2472" t="str">
        <f>VLOOKUP(Expenses[[#This Row],[Department]],Departments[[Department]:[Code]],2,0)</f>
        <v>ACC</v>
      </c>
      <c r="H2472" t="str">
        <f>VLOOKUP(Expenses[[#This Row],[Location]],Locations[[Location]:[BU]],3,0)</f>
        <v>G. Cairo</v>
      </c>
      <c r="I2472" t="str">
        <f>VLOOKUP(Expenses[[#This Row],[Location]],Locations[[Location]:[BU]],2,0)</f>
        <v>Cairo</v>
      </c>
    </row>
    <row r="2473" spans="1:9" x14ac:dyDescent="0.25">
      <c r="A2473" s="10">
        <v>42675</v>
      </c>
      <c r="B2473" t="s">
        <v>1089</v>
      </c>
      <c r="C2473" t="s">
        <v>1014</v>
      </c>
      <c r="D2473" t="s">
        <v>1017</v>
      </c>
      <c r="E2473" s="17">
        <v>1250</v>
      </c>
      <c r="F2473" t="str">
        <f>VLOOKUP(Expenses[[#This Row],[Location]],Locations[[Location]:[BU]],5,0)</f>
        <v>HQ</v>
      </c>
      <c r="G2473" t="str">
        <f>VLOOKUP(Expenses[[#This Row],[Department]],Departments[[Department]:[Code]],2,0)</f>
        <v>ACC</v>
      </c>
      <c r="H2473" t="str">
        <f>VLOOKUP(Expenses[[#This Row],[Location]],Locations[[Location]:[BU]],3,0)</f>
        <v>G. Cairo</v>
      </c>
      <c r="I2473" t="str">
        <f>VLOOKUP(Expenses[[#This Row],[Location]],Locations[[Location]:[BU]],2,0)</f>
        <v>Cairo</v>
      </c>
    </row>
    <row r="2474" spans="1:9" x14ac:dyDescent="0.25">
      <c r="A2474" s="10">
        <v>42675</v>
      </c>
      <c r="B2474" t="s">
        <v>1087</v>
      </c>
      <c r="C2474" t="s">
        <v>1014</v>
      </c>
      <c r="D2474" t="s">
        <v>1017</v>
      </c>
      <c r="E2474" s="17">
        <v>1639.8000000000002</v>
      </c>
      <c r="F2474" t="str">
        <f>VLOOKUP(Expenses[[#This Row],[Location]],Locations[[Location]:[BU]],5,0)</f>
        <v>HQ</v>
      </c>
      <c r="G2474" t="str">
        <f>VLOOKUP(Expenses[[#This Row],[Department]],Departments[[Department]:[Code]],2,0)</f>
        <v>ACC</v>
      </c>
      <c r="H2474" t="str">
        <f>VLOOKUP(Expenses[[#This Row],[Location]],Locations[[Location]:[BU]],3,0)</f>
        <v>G. Cairo</v>
      </c>
      <c r="I2474" t="str">
        <f>VLOOKUP(Expenses[[#This Row],[Location]],Locations[[Location]:[BU]],2,0)</f>
        <v>Cairo</v>
      </c>
    </row>
    <row r="2475" spans="1:9" x14ac:dyDescent="0.25">
      <c r="A2475" s="10">
        <v>42675</v>
      </c>
      <c r="B2475" t="s">
        <v>1086</v>
      </c>
      <c r="C2475" t="s">
        <v>1014</v>
      </c>
      <c r="D2475" t="s">
        <v>1033</v>
      </c>
      <c r="E2475" s="17">
        <v>6941</v>
      </c>
      <c r="F2475" t="str">
        <f>VLOOKUP(Expenses[[#This Row],[Location]],Locations[[Location]:[BU]],5,0)</f>
        <v>HQ</v>
      </c>
      <c r="G2475" t="str">
        <f>VLOOKUP(Expenses[[#This Row],[Department]],Departments[[Department]:[Code]],2,0)</f>
        <v>HRM</v>
      </c>
      <c r="H2475" t="str">
        <f>VLOOKUP(Expenses[[#This Row],[Location]],Locations[[Location]:[BU]],3,0)</f>
        <v>G. Cairo</v>
      </c>
      <c r="I2475" t="str">
        <f>VLOOKUP(Expenses[[#This Row],[Location]],Locations[[Location]:[BU]],2,0)</f>
        <v>Cairo</v>
      </c>
    </row>
    <row r="2476" spans="1:9" x14ac:dyDescent="0.25">
      <c r="A2476" s="10">
        <v>42675</v>
      </c>
      <c r="B2476" t="s">
        <v>1089</v>
      </c>
      <c r="C2476" t="s">
        <v>1014</v>
      </c>
      <c r="D2476" t="s">
        <v>1033</v>
      </c>
      <c r="E2476" s="17">
        <v>1250</v>
      </c>
      <c r="F2476" t="str">
        <f>VLOOKUP(Expenses[[#This Row],[Location]],Locations[[Location]:[BU]],5,0)</f>
        <v>HQ</v>
      </c>
      <c r="G2476" t="str">
        <f>VLOOKUP(Expenses[[#This Row],[Department]],Departments[[Department]:[Code]],2,0)</f>
        <v>HRM</v>
      </c>
      <c r="H2476" t="str">
        <f>VLOOKUP(Expenses[[#This Row],[Location]],Locations[[Location]:[BU]],3,0)</f>
        <v>G. Cairo</v>
      </c>
      <c r="I2476" t="str">
        <f>VLOOKUP(Expenses[[#This Row],[Location]],Locations[[Location]:[BU]],2,0)</f>
        <v>Cairo</v>
      </c>
    </row>
    <row r="2477" spans="1:9" x14ac:dyDescent="0.25">
      <c r="A2477" s="10">
        <v>42675</v>
      </c>
      <c r="B2477" t="s">
        <v>1087</v>
      </c>
      <c r="C2477" t="s">
        <v>1014</v>
      </c>
      <c r="D2477" t="s">
        <v>1033</v>
      </c>
      <c r="E2477" s="17">
        <v>1230.2</v>
      </c>
      <c r="F2477" t="str">
        <f>VLOOKUP(Expenses[[#This Row],[Location]],Locations[[Location]:[BU]],5,0)</f>
        <v>HQ</v>
      </c>
      <c r="G2477" t="str">
        <f>VLOOKUP(Expenses[[#This Row],[Department]],Departments[[Department]:[Code]],2,0)</f>
        <v>HRM</v>
      </c>
      <c r="H2477" t="str">
        <f>VLOOKUP(Expenses[[#This Row],[Location]],Locations[[Location]:[BU]],3,0)</f>
        <v>G. Cairo</v>
      </c>
      <c r="I2477" t="str">
        <f>VLOOKUP(Expenses[[#This Row],[Location]],Locations[[Location]:[BU]],2,0)</f>
        <v>Cairo</v>
      </c>
    </row>
    <row r="2478" spans="1:9" x14ac:dyDescent="0.25">
      <c r="A2478" s="10">
        <v>42675</v>
      </c>
      <c r="B2478" t="s">
        <v>1086</v>
      </c>
      <c r="C2478" t="s">
        <v>1014</v>
      </c>
      <c r="D2478" t="s">
        <v>1020</v>
      </c>
      <c r="E2478" s="17">
        <v>7156</v>
      </c>
      <c r="F2478" t="str">
        <f>VLOOKUP(Expenses[[#This Row],[Location]],Locations[[Location]:[BU]],5,0)</f>
        <v>HQ</v>
      </c>
      <c r="G2478" t="str">
        <f>VLOOKUP(Expenses[[#This Row],[Department]],Departments[[Department]:[Code]],2,0)</f>
        <v>RTL</v>
      </c>
      <c r="H2478" t="str">
        <f>VLOOKUP(Expenses[[#This Row],[Location]],Locations[[Location]:[BU]],3,0)</f>
        <v>G. Cairo</v>
      </c>
      <c r="I2478" t="str">
        <f>VLOOKUP(Expenses[[#This Row],[Location]],Locations[[Location]:[BU]],2,0)</f>
        <v>Cairo</v>
      </c>
    </row>
    <row r="2479" spans="1:9" x14ac:dyDescent="0.25">
      <c r="A2479" s="10">
        <v>42675</v>
      </c>
      <c r="B2479" t="s">
        <v>1089</v>
      </c>
      <c r="C2479" t="s">
        <v>1014</v>
      </c>
      <c r="D2479" t="s">
        <v>1020</v>
      </c>
      <c r="E2479" s="17">
        <v>1250</v>
      </c>
      <c r="F2479" t="str">
        <f>VLOOKUP(Expenses[[#This Row],[Location]],Locations[[Location]:[BU]],5,0)</f>
        <v>HQ</v>
      </c>
      <c r="G2479" t="str">
        <f>VLOOKUP(Expenses[[#This Row],[Department]],Departments[[Department]:[Code]],2,0)</f>
        <v>RTL</v>
      </c>
      <c r="H2479" t="str">
        <f>VLOOKUP(Expenses[[#This Row],[Location]],Locations[[Location]:[BU]],3,0)</f>
        <v>G. Cairo</v>
      </c>
      <c r="I2479" t="str">
        <f>VLOOKUP(Expenses[[#This Row],[Location]],Locations[[Location]:[BU]],2,0)</f>
        <v>Cairo</v>
      </c>
    </row>
    <row r="2480" spans="1:9" x14ac:dyDescent="0.25">
      <c r="A2480" s="10">
        <v>42675</v>
      </c>
      <c r="B2480" t="s">
        <v>1088</v>
      </c>
      <c r="C2480" t="s">
        <v>1014</v>
      </c>
      <c r="D2480" t="s">
        <v>1020</v>
      </c>
      <c r="E2480" s="17">
        <v>531.4</v>
      </c>
      <c r="F2480" t="str">
        <f>VLOOKUP(Expenses[[#This Row],[Location]],Locations[[Location]:[BU]],5,0)</f>
        <v>HQ</v>
      </c>
      <c r="G2480" t="str">
        <f>VLOOKUP(Expenses[[#This Row],[Department]],Departments[[Department]:[Code]],2,0)</f>
        <v>RTL</v>
      </c>
      <c r="H2480" t="str">
        <f>VLOOKUP(Expenses[[#This Row],[Location]],Locations[[Location]:[BU]],3,0)</f>
        <v>G. Cairo</v>
      </c>
      <c r="I2480" t="str">
        <f>VLOOKUP(Expenses[[#This Row],[Location]],Locations[[Location]:[BU]],2,0)</f>
        <v>Cairo</v>
      </c>
    </row>
    <row r="2481" spans="1:9" x14ac:dyDescent="0.25">
      <c r="A2481" s="10">
        <v>42675</v>
      </c>
      <c r="B2481" t="s">
        <v>1087</v>
      </c>
      <c r="C2481" t="s">
        <v>1014</v>
      </c>
      <c r="D2481" t="s">
        <v>1020</v>
      </c>
      <c r="E2481" s="17">
        <v>1925</v>
      </c>
      <c r="F2481" t="str">
        <f>VLOOKUP(Expenses[[#This Row],[Location]],Locations[[Location]:[BU]],5,0)</f>
        <v>HQ</v>
      </c>
      <c r="G2481" t="str">
        <f>VLOOKUP(Expenses[[#This Row],[Department]],Departments[[Department]:[Code]],2,0)</f>
        <v>RTL</v>
      </c>
      <c r="H2481" t="str">
        <f>VLOOKUP(Expenses[[#This Row],[Location]],Locations[[Location]:[BU]],3,0)</f>
        <v>G. Cairo</v>
      </c>
      <c r="I2481" t="str">
        <f>VLOOKUP(Expenses[[#This Row],[Location]],Locations[[Location]:[BU]],2,0)</f>
        <v>Cairo</v>
      </c>
    </row>
    <row r="2482" spans="1:9" x14ac:dyDescent="0.25">
      <c r="A2482" s="10">
        <v>42675</v>
      </c>
      <c r="B2482" t="s">
        <v>1086</v>
      </c>
      <c r="C2482" t="s">
        <v>1014</v>
      </c>
      <c r="D2482" t="s">
        <v>1025</v>
      </c>
      <c r="E2482" s="17">
        <v>9519</v>
      </c>
      <c r="F2482" t="str">
        <f>VLOOKUP(Expenses[[#This Row],[Location]],Locations[[Location]:[BU]],5,0)</f>
        <v>HQ</v>
      </c>
      <c r="G2482" t="str">
        <f>VLOOKUP(Expenses[[#This Row],[Department]],Departments[[Department]:[Code]],2,0)</f>
        <v>SLS</v>
      </c>
      <c r="H2482" t="str">
        <f>VLOOKUP(Expenses[[#This Row],[Location]],Locations[[Location]:[BU]],3,0)</f>
        <v>G. Cairo</v>
      </c>
      <c r="I2482" t="str">
        <f>VLOOKUP(Expenses[[#This Row],[Location]],Locations[[Location]:[BU]],2,0)</f>
        <v>Cairo</v>
      </c>
    </row>
    <row r="2483" spans="1:9" x14ac:dyDescent="0.25">
      <c r="A2483" s="10">
        <v>42675</v>
      </c>
      <c r="B2483" t="s">
        <v>1089</v>
      </c>
      <c r="C2483" t="s">
        <v>1014</v>
      </c>
      <c r="D2483" t="s">
        <v>1025</v>
      </c>
      <c r="E2483" s="17">
        <v>1250</v>
      </c>
      <c r="F2483" t="str">
        <f>VLOOKUP(Expenses[[#This Row],[Location]],Locations[[Location]:[BU]],5,0)</f>
        <v>HQ</v>
      </c>
      <c r="G2483" t="str">
        <f>VLOOKUP(Expenses[[#This Row],[Department]],Departments[[Department]:[Code]],2,0)</f>
        <v>SLS</v>
      </c>
      <c r="H2483" t="str">
        <f>VLOOKUP(Expenses[[#This Row],[Location]],Locations[[Location]:[BU]],3,0)</f>
        <v>G. Cairo</v>
      </c>
      <c r="I2483" t="str">
        <f>VLOOKUP(Expenses[[#This Row],[Location]],Locations[[Location]:[BU]],2,0)</f>
        <v>Cairo</v>
      </c>
    </row>
    <row r="2484" spans="1:9" x14ac:dyDescent="0.25">
      <c r="A2484" s="10">
        <v>42675</v>
      </c>
      <c r="B2484" t="s">
        <v>1087</v>
      </c>
      <c r="C2484" t="s">
        <v>1014</v>
      </c>
      <c r="D2484" t="s">
        <v>1025</v>
      </c>
      <c r="E2484" s="17">
        <v>2823.2000000000003</v>
      </c>
      <c r="F2484" t="str">
        <f>VLOOKUP(Expenses[[#This Row],[Location]],Locations[[Location]:[BU]],5,0)</f>
        <v>HQ</v>
      </c>
      <c r="G2484" t="str">
        <f>VLOOKUP(Expenses[[#This Row],[Department]],Departments[[Department]:[Code]],2,0)</f>
        <v>SLS</v>
      </c>
      <c r="H2484" t="str">
        <f>VLOOKUP(Expenses[[#This Row],[Location]],Locations[[Location]:[BU]],3,0)</f>
        <v>G. Cairo</v>
      </c>
      <c r="I2484" t="str">
        <f>VLOOKUP(Expenses[[#This Row],[Location]],Locations[[Location]:[BU]],2,0)</f>
        <v>Cairo</v>
      </c>
    </row>
    <row r="2485" spans="1:9" x14ac:dyDescent="0.25">
      <c r="A2485" s="10">
        <v>42675</v>
      </c>
      <c r="B2485" t="s">
        <v>1086</v>
      </c>
      <c r="C2485" t="s">
        <v>1014</v>
      </c>
      <c r="D2485" t="s">
        <v>1022</v>
      </c>
      <c r="E2485" s="17">
        <v>5081</v>
      </c>
      <c r="F2485" t="str">
        <f>VLOOKUP(Expenses[[#This Row],[Location]],Locations[[Location]:[BU]],5,0)</f>
        <v>HQ</v>
      </c>
      <c r="G2485" t="str">
        <f>VLOOKUP(Expenses[[#This Row],[Department]],Departments[[Department]:[Code]],2,0)</f>
        <v>LGL</v>
      </c>
      <c r="H2485" t="str">
        <f>VLOOKUP(Expenses[[#This Row],[Location]],Locations[[Location]:[BU]],3,0)</f>
        <v>G. Cairo</v>
      </c>
      <c r="I2485" t="str">
        <f>VLOOKUP(Expenses[[#This Row],[Location]],Locations[[Location]:[BU]],2,0)</f>
        <v>Cairo</v>
      </c>
    </row>
    <row r="2486" spans="1:9" x14ac:dyDescent="0.25">
      <c r="A2486" s="10">
        <v>42675</v>
      </c>
      <c r="B2486" t="s">
        <v>1089</v>
      </c>
      <c r="C2486" t="s">
        <v>1014</v>
      </c>
      <c r="D2486" t="s">
        <v>1022</v>
      </c>
      <c r="E2486" s="17">
        <v>1250</v>
      </c>
      <c r="F2486" t="str">
        <f>VLOOKUP(Expenses[[#This Row],[Location]],Locations[[Location]:[BU]],5,0)</f>
        <v>HQ</v>
      </c>
      <c r="G2486" t="str">
        <f>VLOOKUP(Expenses[[#This Row],[Department]],Departments[[Department]:[Code]],2,0)</f>
        <v>LGL</v>
      </c>
      <c r="H2486" t="str">
        <f>VLOOKUP(Expenses[[#This Row],[Location]],Locations[[Location]:[BU]],3,0)</f>
        <v>G. Cairo</v>
      </c>
      <c r="I2486" t="str">
        <f>VLOOKUP(Expenses[[#This Row],[Location]],Locations[[Location]:[BU]],2,0)</f>
        <v>Cairo</v>
      </c>
    </row>
    <row r="2487" spans="1:9" x14ac:dyDescent="0.25">
      <c r="A2487" s="10">
        <v>42675</v>
      </c>
      <c r="B2487" t="s">
        <v>1087</v>
      </c>
      <c r="C2487" t="s">
        <v>1014</v>
      </c>
      <c r="D2487" t="s">
        <v>1022</v>
      </c>
      <c r="E2487" s="17">
        <v>1398.8000000000002</v>
      </c>
      <c r="F2487" t="str">
        <f>VLOOKUP(Expenses[[#This Row],[Location]],Locations[[Location]:[BU]],5,0)</f>
        <v>HQ</v>
      </c>
      <c r="G2487" t="str">
        <f>VLOOKUP(Expenses[[#This Row],[Department]],Departments[[Department]:[Code]],2,0)</f>
        <v>LGL</v>
      </c>
      <c r="H2487" t="str">
        <f>VLOOKUP(Expenses[[#This Row],[Location]],Locations[[Location]:[BU]],3,0)</f>
        <v>G. Cairo</v>
      </c>
      <c r="I2487" t="str">
        <f>VLOOKUP(Expenses[[#This Row],[Location]],Locations[[Location]:[BU]],2,0)</f>
        <v>Cairo</v>
      </c>
    </row>
    <row r="2488" spans="1:9" x14ac:dyDescent="0.25">
      <c r="A2488" s="10">
        <v>42675</v>
      </c>
      <c r="B2488" t="s">
        <v>1086</v>
      </c>
      <c r="C2488" t="s">
        <v>1014</v>
      </c>
      <c r="D2488" t="s">
        <v>1032</v>
      </c>
      <c r="E2488" s="17">
        <v>5808</v>
      </c>
      <c r="F2488" t="str">
        <f>VLOOKUP(Expenses[[#This Row],[Location]],Locations[[Location]:[BU]],5,0)</f>
        <v>HQ</v>
      </c>
      <c r="G2488" t="str">
        <f>VLOOKUP(Expenses[[#This Row],[Department]],Departments[[Department]:[Code]],2,0)</f>
        <v>ADM</v>
      </c>
      <c r="H2488" t="str">
        <f>VLOOKUP(Expenses[[#This Row],[Location]],Locations[[Location]:[BU]],3,0)</f>
        <v>G. Cairo</v>
      </c>
      <c r="I2488" t="str">
        <f>VLOOKUP(Expenses[[#This Row],[Location]],Locations[[Location]:[BU]],2,0)</f>
        <v>Cairo</v>
      </c>
    </row>
    <row r="2489" spans="1:9" x14ac:dyDescent="0.25">
      <c r="A2489" s="10">
        <v>42675</v>
      </c>
      <c r="B2489" t="s">
        <v>1089</v>
      </c>
      <c r="C2489" t="s">
        <v>1014</v>
      </c>
      <c r="D2489" t="s">
        <v>1032</v>
      </c>
      <c r="E2489" s="17">
        <v>1250</v>
      </c>
      <c r="F2489" t="str">
        <f>VLOOKUP(Expenses[[#This Row],[Location]],Locations[[Location]:[BU]],5,0)</f>
        <v>HQ</v>
      </c>
      <c r="G2489" t="str">
        <f>VLOOKUP(Expenses[[#This Row],[Department]],Departments[[Department]:[Code]],2,0)</f>
        <v>ADM</v>
      </c>
      <c r="H2489" t="str">
        <f>VLOOKUP(Expenses[[#This Row],[Location]],Locations[[Location]:[BU]],3,0)</f>
        <v>G. Cairo</v>
      </c>
      <c r="I2489" t="str">
        <f>VLOOKUP(Expenses[[#This Row],[Location]],Locations[[Location]:[BU]],2,0)</f>
        <v>Cairo</v>
      </c>
    </row>
    <row r="2490" spans="1:9" x14ac:dyDescent="0.25">
      <c r="A2490" s="10">
        <v>42675</v>
      </c>
      <c r="B2490" t="s">
        <v>1087</v>
      </c>
      <c r="C2490" t="s">
        <v>1014</v>
      </c>
      <c r="D2490" t="s">
        <v>1032</v>
      </c>
      <c r="E2490" s="17">
        <v>1510.8000000000002</v>
      </c>
      <c r="F2490" t="str">
        <f>VLOOKUP(Expenses[[#This Row],[Location]],Locations[[Location]:[BU]],5,0)</f>
        <v>HQ</v>
      </c>
      <c r="G2490" t="str">
        <f>VLOOKUP(Expenses[[#This Row],[Department]],Departments[[Department]:[Code]],2,0)</f>
        <v>ADM</v>
      </c>
      <c r="H2490" t="str">
        <f>VLOOKUP(Expenses[[#This Row],[Location]],Locations[[Location]:[BU]],3,0)</f>
        <v>G. Cairo</v>
      </c>
      <c r="I2490" t="str">
        <f>VLOOKUP(Expenses[[#This Row],[Location]],Locations[[Location]:[BU]],2,0)</f>
        <v>Cairo</v>
      </c>
    </row>
    <row r="2491" spans="1:9" x14ac:dyDescent="0.25">
      <c r="A2491" s="10">
        <v>42675</v>
      </c>
      <c r="B2491" t="s">
        <v>1086</v>
      </c>
      <c r="C2491" t="s">
        <v>1014</v>
      </c>
      <c r="D2491" t="s">
        <v>1027</v>
      </c>
      <c r="E2491" s="17">
        <v>4981</v>
      </c>
      <c r="F2491" t="str">
        <f>VLOOKUP(Expenses[[#This Row],[Location]],Locations[[Location]:[BU]],5,0)</f>
        <v>HQ</v>
      </c>
      <c r="G2491" t="str">
        <f>VLOOKUP(Expenses[[#This Row],[Department]],Departments[[Department]:[Code]],2,0)</f>
        <v>LOG</v>
      </c>
      <c r="H2491" t="str">
        <f>VLOOKUP(Expenses[[#This Row],[Location]],Locations[[Location]:[BU]],3,0)</f>
        <v>G. Cairo</v>
      </c>
      <c r="I2491" t="str">
        <f>VLOOKUP(Expenses[[#This Row],[Location]],Locations[[Location]:[BU]],2,0)</f>
        <v>Cairo</v>
      </c>
    </row>
    <row r="2492" spans="1:9" x14ac:dyDescent="0.25">
      <c r="A2492" s="10">
        <v>42675</v>
      </c>
      <c r="B2492" t="s">
        <v>1089</v>
      </c>
      <c r="C2492" t="s">
        <v>1014</v>
      </c>
      <c r="D2492" t="s">
        <v>1027</v>
      </c>
      <c r="E2492" s="17">
        <v>1250</v>
      </c>
      <c r="F2492" t="str">
        <f>VLOOKUP(Expenses[[#This Row],[Location]],Locations[[Location]:[BU]],5,0)</f>
        <v>HQ</v>
      </c>
      <c r="G2492" t="str">
        <f>VLOOKUP(Expenses[[#This Row],[Department]],Departments[[Department]:[Code]],2,0)</f>
        <v>LOG</v>
      </c>
      <c r="H2492" t="str">
        <f>VLOOKUP(Expenses[[#This Row],[Location]],Locations[[Location]:[BU]],3,0)</f>
        <v>G. Cairo</v>
      </c>
      <c r="I2492" t="str">
        <f>VLOOKUP(Expenses[[#This Row],[Location]],Locations[[Location]:[BU]],2,0)</f>
        <v>Cairo</v>
      </c>
    </row>
    <row r="2493" spans="1:9" x14ac:dyDescent="0.25">
      <c r="A2493" s="10">
        <v>42675</v>
      </c>
      <c r="B2493" t="s">
        <v>1087</v>
      </c>
      <c r="C2493" t="s">
        <v>1014</v>
      </c>
      <c r="D2493" t="s">
        <v>1027</v>
      </c>
      <c r="E2493" s="17">
        <v>1596</v>
      </c>
      <c r="F2493" t="str">
        <f>VLOOKUP(Expenses[[#This Row],[Location]],Locations[[Location]:[BU]],5,0)</f>
        <v>HQ</v>
      </c>
      <c r="G2493" t="str">
        <f>VLOOKUP(Expenses[[#This Row],[Department]],Departments[[Department]:[Code]],2,0)</f>
        <v>LOG</v>
      </c>
      <c r="H2493" t="str">
        <f>VLOOKUP(Expenses[[#This Row],[Location]],Locations[[Location]:[BU]],3,0)</f>
        <v>G. Cairo</v>
      </c>
      <c r="I2493" t="str">
        <f>VLOOKUP(Expenses[[#This Row],[Location]],Locations[[Location]:[BU]],2,0)</f>
        <v>Cairo</v>
      </c>
    </row>
    <row r="2494" spans="1:9" x14ac:dyDescent="0.25">
      <c r="A2494" s="10">
        <v>42675</v>
      </c>
      <c r="B2494" t="s">
        <v>1086</v>
      </c>
      <c r="C2494" t="s">
        <v>1014</v>
      </c>
      <c r="D2494" t="s">
        <v>1028</v>
      </c>
      <c r="E2494" s="17">
        <v>60164</v>
      </c>
      <c r="F2494" t="str">
        <f>VLOOKUP(Expenses[[#This Row],[Location]],Locations[[Location]:[BU]],5,0)</f>
        <v>HQ</v>
      </c>
      <c r="G2494" t="str">
        <f>VLOOKUP(Expenses[[#This Row],[Department]],Departments[[Department]:[Code]],2,0)</f>
        <v>BRD</v>
      </c>
      <c r="H2494" t="str">
        <f>VLOOKUP(Expenses[[#This Row],[Location]],Locations[[Location]:[BU]],3,0)</f>
        <v>G. Cairo</v>
      </c>
      <c r="I2494" t="str">
        <f>VLOOKUP(Expenses[[#This Row],[Location]],Locations[[Location]:[BU]],2,0)</f>
        <v>Cairo</v>
      </c>
    </row>
    <row r="2495" spans="1:9" x14ac:dyDescent="0.25">
      <c r="A2495" s="10">
        <v>42675</v>
      </c>
      <c r="B2495" t="s">
        <v>1089</v>
      </c>
      <c r="C2495" t="s">
        <v>1014</v>
      </c>
      <c r="D2495" t="s">
        <v>1028</v>
      </c>
      <c r="E2495" s="17">
        <v>1250</v>
      </c>
      <c r="F2495" t="str">
        <f>VLOOKUP(Expenses[[#This Row],[Location]],Locations[[Location]:[BU]],5,0)</f>
        <v>HQ</v>
      </c>
      <c r="G2495" t="str">
        <f>VLOOKUP(Expenses[[#This Row],[Department]],Departments[[Department]:[Code]],2,0)</f>
        <v>BRD</v>
      </c>
      <c r="H2495" t="str">
        <f>VLOOKUP(Expenses[[#This Row],[Location]],Locations[[Location]:[BU]],3,0)</f>
        <v>G. Cairo</v>
      </c>
      <c r="I2495" t="str">
        <f>VLOOKUP(Expenses[[#This Row],[Location]],Locations[[Location]:[BU]],2,0)</f>
        <v>Cairo</v>
      </c>
    </row>
    <row r="2496" spans="1:9" x14ac:dyDescent="0.25">
      <c r="A2496" s="10">
        <v>42675</v>
      </c>
      <c r="B2496" t="s">
        <v>1087</v>
      </c>
      <c r="C2496" t="s">
        <v>1014</v>
      </c>
      <c r="D2496" t="s">
        <v>1028</v>
      </c>
      <c r="E2496" s="17">
        <v>10584.6</v>
      </c>
      <c r="F2496" t="str">
        <f>VLOOKUP(Expenses[[#This Row],[Location]],Locations[[Location]:[BU]],5,0)</f>
        <v>HQ</v>
      </c>
      <c r="G2496" t="str">
        <f>VLOOKUP(Expenses[[#This Row],[Department]],Departments[[Department]:[Code]],2,0)</f>
        <v>BRD</v>
      </c>
      <c r="H2496" t="str">
        <f>VLOOKUP(Expenses[[#This Row],[Location]],Locations[[Location]:[BU]],3,0)</f>
        <v>G. Cairo</v>
      </c>
      <c r="I2496" t="str">
        <f>VLOOKUP(Expenses[[#This Row],[Location]],Locations[[Location]:[BU]],2,0)</f>
        <v>Cairo</v>
      </c>
    </row>
    <row r="2497" spans="1:9" x14ac:dyDescent="0.25">
      <c r="A2497" s="10">
        <v>42675</v>
      </c>
      <c r="B2497" t="s">
        <v>1086</v>
      </c>
      <c r="C2497" t="s">
        <v>1014</v>
      </c>
      <c r="D2497" t="s">
        <v>1030</v>
      </c>
      <c r="E2497" s="17">
        <v>6858</v>
      </c>
      <c r="F2497" t="str">
        <f>VLOOKUP(Expenses[[#This Row],[Location]],Locations[[Location]:[BU]],5,0)</f>
        <v>HQ</v>
      </c>
      <c r="G2497" t="str">
        <f>VLOOKUP(Expenses[[#This Row],[Department]],Departments[[Department]:[Code]],2,0)</f>
        <v>AFS</v>
      </c>
      <c r="H2497" t="str">
        <f>VLOOKUP(Expenses[[#This Row],[Location]],Locations[[Location]:[BU]],3,0)</f>
        <v>G. Cairo</v>
      </c>
      <c r="I2497" t="str">
        <f>VLOOKUP(Expenses[[#This Row],[Location]],Locations[[Location]:[BU]],2,0)</f>
        <v>Cairo</v>
      </c>
    </row>
    <row r="2498" spans="1:9" x14ac:dyDescent="0.25">
      <c r="A2498" s="10">
        <v>42675</v>
      </c>
      <c r="B2498" t="s">
        <v>1089</v>
      </c>
      <c r="C2498" t="s">
        <v>1014</v>
      </c>
      <c r="D2498" t="s">
        <v>1030</v>
      </c>
      <c r="E2498" s="17">
        <v>1250</v>
      </c>
      <c r="F2498" t="str">
        <f>VLOOKUP(Expenses[[#This Row],[Location]],Locations[[Location]:[BU]],5,0)</f>
        <v>HQ</v>
      </c>
      <c r="G2498" t="str">
        <f>VLOOKUP(Expenses[[#This Row],[Department]],Departments[[Department]:[Code]],2,0)</f>
        <v>AFS</v>
      </c>
      <c r="H2498" t="str">
        <f>VLOOKUP(Expenses[[#This Row],[Location]],Locations[[Location]:[BU]],3,0)</f>
        <v>G. Cairo</v>
      </c>
      <c r="I2498" t="str">
        <f>VLOOKUP(Expenses[[#This Row],[Location]],Locations[[Location]:[BU]],2,0)</f>
        <v>Cairo</v>
      </c>
    </row>
    <row r="2499" spans="1:9" x14ac:dyDescent="0.25">
      <c r="A2499" s="10">
        <v>42675</v>
      </c>
      <c r="B2499" t="s">
        <v>1087</v>
      </c>
      <c r="C2499" t="s">
        <v>1014</v>
      </c>
      <c r="D2499" t="s">
        <v>1030</v>
      </c>
      <c r="E2499" s="17">
        <v>1215</v>
      </c>
      <c r="F2499" t="str">
        <f>VLOOKUP(Expenses[[#This Row],[Location]],Locations[[Location]:[BU]],5,0)</f>
        <v>HQ</v>
      </c>
      <c r="G2499" t="str">
        <f>VLOOKUP(Expenses[[#This Row],[Department]],Departments[[Department]:[Code]],2,0)</f>
        <v>AFS</v>
      </c>
      <c r="H2499" t="str">
        <f>VLOOKUP(Expenses[[#This Row],[Location]],Locations[[Location]:[BU]],3,0)</f>
        <v>G. Cairo</v>
      </c>
      <c r="I2499" t="str">
        <f>VLOOKUP(Expenses[[#This Row],[Location]],Locations[[Location]:[BU]],2,0)</f>
        <v>Cairo</v>
      </c>
    </row>
    <row r="2500" spans="1:9" x14ac:dyDescent="0.25">
      <c r="A2500" s="10">
        <v>42675</v>
      </c>
      <c r="B2500" t="s">
        <v>1086</v>
      </c>
      <c r="C2500" t="s">
        <v>1014</v>
      </c>
      <c r="D2500" t="s">
        <v>1031</v>
      </c>
      <c r="E2500" s="17">
        <v>4837</v>
      </c>
      <c r="F2500" t="str">
        <f>VLOOKUP(Expenses[[#This Row],[Location]],Locations[[Location]:[BU]],5,0)</f>
        <v>HQ</v>
      </c>
      <c r="G2500" t="str">
        <f>VLOOKUP(Expenses[[#This Row],[Department]],Departments[[Department]:[Code]],2,0)</f>
        <v>ITC</v>
      </c>
      <c r="H2500" t="str">
        <f>VLOOKUP(Expenses[[#This Row],[Location]],Locations[[Location]:[BU]],3,0)</f>
        <v>G. Cairo</v>
      </c>
      <c r="I2500" t="str">
        <f>VLOOKUP(Expenses[[#This Row],[Location]],Locations[[Location]:[BU]],2,0)</f>
        <v>Cairo</v>
      </c>
    </row>
    <row r="2501" spans="1:9" x14ac:dyDescent="0.25">
      <c r="A2501" s="10">
        <v>42675</v>
      </c>
      <c r="B2501" t="s">
        <v>1089</v>
      </c>
      <c r="C2501" t="s">
        <v>1014</v>
      </c>
      <c r="D2501" t="s">
        <v>1031</v>
      </c>
      <c r="E2501" s="17">
        <v>1250</v>
      </c>
      <c r="F2501" t="str">
        <f>VLOOKUP(Expenses[[#This Row],[Location]],Locations[[Location]:[BU]],5,0)</f>
        <v>HQ</v>
      </c>
      <c r="G2501" t="str">
        <f>VLOOKUP(Expenses[[#This Row],[Department]],Departments[[Department]:[Code]],2,0)</f>
        <v>ITC</v>
      </c>
      <c r="H2501" t="str">
        <f>VLOOKUP(Expenses[[#This Row],[Location]],Locations[[Location]:[BU]],3,0)</f>
        <v>G. Cairo</v>
      </c>
      <c r="I2501" t="str">
        <f>VLOOKUP(Expenses[[#This Row],[Location]],Locations[[Location]:[BU]],2,0)</f>
        <v>Cairo</v>
      </c>
    </row>
    <row r="2502" spans="1:9" x14ac:dyDescent="0.25">
      <c r="A2502" s="10">
        <v>42675</v>
      </c>
      <c r="B2502" t="s">
        <v>1087</v>
      </c>
      <c r="C2502" t="s">
        <v>1014</v>
      </c>
      <c r="D2502" t="s">
        <v>1031</v>
      </c>
      <c r="E2502" s="17">
        <v>945</v>
      </c>
      <c r="F2502" t="str">
        <f>VLOOKUP(Expenses[[#This Row],[Location]],Locations[[Location]:[BU]],5,0)</f>
        <v>HQ</v>
      </c>
      <c r="G2502" t="str">
        <f>VLOOKUP(Expenses[[#This Row],[Department]],Departments[[Department]:[Code]],2,0)</f>
        <v>ITC</v>
      </c>
      <c r="H2502" t="str">
        <f>VLOOKUP(Expenses[[#This Row],[Location]],Locations[[Location]:[BU]],3,0)</f>
        <v>G. Cairo</v>
      </c>
      <c r="I2502" t="str">
        <f>VLOOKUP(Expenses[[#This Row],[Location]],Locations[[Location]:[BU]],2,0)</f>
        <v>Cairo</v>
      </c>
    </row>
    <row r="2503" spans="1:9" x14ac:dyDescent="0.25">
      <c r="A2503" s="10">
        <v>42675</v>
      </c>
      <c r="B2503" t="s">
        <v>1086</v>
      </c>
      <c r="C2503" t="s">
        <v>1083</v>
      </c>
      <c r="D2503" t="s">
        <v>1017</v>
      </c>
      <c r="E2503" s="17">
        <v>2530</v>
      </c>
      <c r="F2503" t="str">
        <f>VLOOKUP(Expenses[[#This Row],[Location]],Locations[[Location]:[BU]],5,0)</f>
        <v>Distribution</v>
      </c>
      <c r="G2503" t="str">
        <f>VLOOKUP(Expenses[[#This Row],[Department]],Departments[[Department]:[Code]],2,0)</f>
        <v>ACC</v>
      </c>
      <c r="H2503" t="str">
        <f>VLOOKUP(Expenses[[#This Row],[Location]],Locations[[Location]:[BU]],3,0)</f>
        <v>G. Cairo</v>
      </c>
      <c r="I2503" t="str">
        <f>VLOOKUP(Expenses[[#This Row],[Location]],Locations[[Location]:[BU]],2,0)</f>
        <v>Cairo</v>
      </c>
    </row>
    <row r="2504" spans="1:9" x14ac:dyDescent="0.25">
      <c r="A2504" s="10">
        <v>42675</v>
      </c>
      <c r="B2504" t="s">
        <v>1086</v>
      </c>
      <c r="C2504" t="s">
        <v>1083</v>
      </c>
      <c r="D2504" t="s">
        <v>1032</v>
      </c>
      <c r="E2504" s="17">
        <v>3745</v>
      </c>
      <c r="F2504" t="str">
        <f>VLOOKUP(Expenses[[#This Row],[Location]],Locations[[Location]:[BU]],5,0)</f>
        <v>Distribution</v>
      </c>
      <c r="G2504" t="str">
        <f>VLOOKUP(Expenses[[#This Row],[Department]],Departments[[Department]:[Code]],2,0)</f>
        <v>ADM</v>
      </c>
      <c r="H2504" t="str">
        <f>VLOOKUP(Expenses[[#This Row],[Location]],Locations[[Location]:[BU]],3,0)</f>
        <v>G. Cairo</v>
      </c>
      <c r="I2504" t="str">
        <f>VLOOKUP(Expenses[[#This Row],[Location]],Locations[[Location]:[BU]],2,0)</f>
        <v>Cairo</v>
      </c>
    </row>
    <row r="2505" spans="1:9" x14ac:dyDescent="0.25">
      <c r="A2505" s="10">
        <v>42675</v>
      </c>
      <c r="B2505" t="s">
        <v>1086</v>
      </c>
      <c r="C2505" t="s">
        <v>1077</v>
      </c>
      <c r="D2505" t="s">
        <v>1017</v>
      </c>
      <c r="E2505" s="17">
        <v>2725</v>
      </c>
      <c r="F2505" t="str">
        <f>VLOOKUP(Expenses[[#This Row],[Location]],Locations[[Location]:[BU]],5,0)</f>
        <v>Distribution</v>
      </c>
      <c r="G2505" t="str">
        <f>VLOOKUP(Expenses[[#This Row],[Department]],Departments[[Department]:[Code]],2,0)</f>
        <v>ACC</v>
      </c>
      <c r="H2505" t="str">
        <f>VLOOKUP(Expenses[[#This Row],[Location]],Locations[[Location]:[BU]],3,0)</f>
        <v>G. Cairo</v>
      </c>
      <c r="I2505" t="str">
        <f>VLOOKUP(Expenses[[#This Row],[Location]],Locations[[Location]:[BU]],2,0)</f>
        <v>Giza</v>
      </c>
    </row>
    <row r="2506" spans="1:9" x14ac:dyDescent="0.25">
      <c r="A2506" s="10">
        <v>42675</v>
      </c>
      <c r="B2506" t="s">
        <v>1086</v>
      </c>
      <c r="C2506" t="s">
        <v>1077</v>
      </c>
      <c r="D2506" t="s">
        <v>1032</v>
      </c>
      <c r="E2506" s="17">
        <v>3103</v>
      </c>
      <c r="F2506" t="str">
        <f>VLOOKUP(Expenses[[#This Row],[Location]],Locations[[Location]:[BU]],5,0)</f>
        <v>Distribution</v>
      </c>
      <c r="G2506" t="str">
        <f>VLOOKUP(Expenses[[#This Row],[Department]],Departments[[Department]:[Code]],2,0)</f>
        <v>ADM</v>
      </c>
      <c r="H2506" t="str">
        <f>VLOOKUP(Expenses[[#This Row],[Location]],Locations[[Location]:[BU]],3,0)</f>
        <v>G. Cairo</v>
      </c>
      <c r="I2506" t="str">
        <f>VLOOKUP(Expenses[[#This Row],[Location]],Locations[[Location]:[BU]],2,0)</f>
        <v>Giza</v>
      </c>
    </row>
    <row r="2507" spans="1:9" x14ac:dyDescent="0.25">
      <c r="A2507" s="10">
        <v>42675</v>
      </c>
      <c r="B2507" t="s">
        <v>1086</v>
      </c>
      <c r="C2507" t="s">
        <v>1069</v>
      </c>
      <c r="D2507" t="s">
        <v>1017</v>
      </c>
      <c r="E2507" s="17">
        <v>3774</v>
      </c>
      <c r="F2507" t="str">
        <f>VLOOKUP(Expenses[[#This Row],[Location]],Locations[[Location]:[BU]],5,0)</f>
        <v>Distribution</v>
      </c>
      <c r="G2507" t="str">
        <f>VLOOKUP(Expenses[[#This Row],[Department]],Departments[[Department]:[Code]],2,0)</f>
        <v>ACC</v>
      </c>
      <c r="H2507" t="str">
        <f>VLOOKUP(Expenses[[#This Row],[Location]],Locations[[Location]:[BU]],3,0)</f>
        <v>U. Egypt</v>
      </c>
      <c r="I2507" t="str">
        <f>VLOOKUP(Expenses[[#This Row],[Location]],Locations[[Location]:[BU]],2,0)</f>
        <v>Luxor</v>
      </c>
    </row>
    <row r="2508" spans="1:9" x14ac:dyDescent="0.25">
      <c r="A2508" s="10">
        <v>42675</v>
      </c>
      <c r="B2508" t="s">
        <v>1086</v>
      </c>
      <c r="C2508" t="s">
        <v>1069</v>
      </c>
      <c r="D2508" t="s">
        <v>1032</v>
      </c>
      <c r="E2508" s="17">
        <v>3581</v>
      </c>
      <c r="F2508" t="str">
        <f>VLOOKUP(Expenses[[#This Row],[Location]],Locations[[Location]:[BU]],5,0)</f>
        <v>Distribution</v>
      </c>
      <c r="G2508" t="str">
        <f>VLOOKUP(Expenses[[#This Row],[Department]],Departments[[Department]:[Code]],2,0)</f>
        <v>ADM</v>
      </c>
      <c r="H2508" t="str">
        <f>VLOOKUP(Expenses[[#This Row],[Location]],Locations[[Location]:[BU]],3,0)</f>
        <v>U. Egypt</v>
      </c>
      <c r="I2508" t="str">
        <f>VLOOKUP(Expenses[[#This Row],[Location]],Locations[[Location]:[BU]],2,0)</f>
        <v>Luxor</v>
      </c>
    </row>
    <row r="2509" spans="1:9" x14ac:dyDescent="0.25">
      <c r="A2509" s="10">
        <v>42675</v>
      </c>
      <c r="B2509" t="s">
        <v>1086</v>
      </c>
      <c r="C2509" t="s">
        <v>1054</v>
      </c>
      <c r="D2509" t="s">
        <v>1017</v>
      </c>
      <c r="E2509" s="17">
        <v>2784</v>
      </c>
      <c r="F2509" t="str">
        <f>VLOOKUP(Expenses[[#This Row],[Location]],Locations[[Location]:[BU]],5,0)</f>
        <v>Distribution</v>
      </c>
      <c r="G2509" t="str">
        <f>VLOOKUP(Expenses[[#This Row],[Department]],Departments[[Department]:[Code]],2,0)</f>
        <v>ACC</v>
      </c>
      <c r="H2509" t="str">
        <f>VLOOKUP(Expenses[[#This Row],[Location]],Locations[[Location]:[BU]],3,0)</f>
        <v>Delta</v>
      </c>
      <c r="I2509" t="str">
        <f>VLOOKUP(Expenses[[#This Row],[Location]],Locations[[Location]:[BU]],2,0)</f>
        <v>Dakahlia</v>
      </c>
    </row>
    <row r="2510" spans="1:9" x14ac:dyDescent="0.25">
      <c r="A2510" s="10">
        <v>42675</v>
      </c>
      <c r="B2510" t="s">
        <v>1086</v>
      </c>
      <c r="C2510" t="s">
        <v>1054</v>
      </c>
      <c r="D2510" t="s">
        <v>1032</v>
      </c>
      <c r="E2510" s="17">
        <v>2503</v>
      </c>
      <c r="F2510" t="str">
        <f>VLOOKUP(Expenses[[#This Row],[Location]],Locations[[Location]:[BU]],5,0)</f>
        <v>Distribution</v>
      </c>
      <c r="G2510" t="str">
        <f>VLOOKUP(Expenses[[#This Row],[Department]],Departments[[Department]:[Code]],2,0)</f>
        <v>ADM</v>
      </c>
      <c r="H2510" t="str">
        <f>VLOOKUP(Expenses[[#This Row],[Location]],Locations[[Location]:[BU]],3,0)</f>
        <v>Delta</v>
      </c>
      <c r="I2510" t="str">
        <f>VLOOKUP(Expenses[[#This Row],[Location]],Locations[[Location]:[BU]],2,0)</f>
        <v>Dakahlia</v>
      </c>
    </row>
    <row r="2511" spans="1:9" x14ac:dyDescent="0.25">
      <c r="A2511" s="10">
        <v>42675</v>
      </c>
      <c r="B2511" t="s">
        <v>1086</v>
      </c>
      <c r="C2511" t="s">
        <v>1062</v>
      </c>
      <c r="D2511" t="s">
        <v>1017</v>
      </c>
      <c r="E2511" s="17">
        <v>3347</v>
      </c>
      <c r="F2511" t="str">
        <f>VLOOKUP(Expenses[[#This Row],[Location]],Locations[[Location]:[BU]],5,0)</f>
        <v>Distribution</v>
      </c>
      <c r="G2511" t="str">
        <f>VLOOKUP(Expenses[[#This Row],[Department]],Departments[[Department]:[Code]],2,0)</f>
        <v>ACC</v>
      </c>
      <c r="H2511" t="str">
        <f>VLOOKUP(Expenses[[#This Row],[Location]],Locations[[Location]:[BU]],3,0)</f>
        <v>U. Egypt</v>
      </c>
      <c r="I2511" t="str">
        <f>VLOOKUP(Expenses[[#This Row],[Location]],Locations[[Location]:[BU]],2,0)</f>
        <v>Menia</v>
      </c>
    </row>
    <row r="2512" spans="1:9" x14ac:dyDescent="0.25">
      <c r="A2512" s="10">
        <v>42675</v>
      </c>
      <c r="B2512" t="s">
        <v>1086</v>
      </c>
      <c r="C2512" t="s">
        <v>1062</v>
      </c>
      <c r="D2512" t="s">
        <v>1032</v>
      </c>
      <c r="E2512" s="17">
        <v>2542</v>
      </c>
      <c r="F2512" t="str">
        <f>VLOOKUP(Expenses[[#This Row],[Location]],Locations[[Location]:[BU]],5,0)</f>
        <v>Distribution</v>
      </c>
      <c r="G2512" t="str">
        <f>VLOOKUP(Expenses[[#This Row],[Department]],Departments[[Department]:[Code]],2,0)</f>
        <v>ADM</v>
      </c>
      <c r="H2512" t="str">
        <f>VLOOKUP(Expenses[[#This Row],[Location]],Locations[[Location]:[BU]],3,0)</f>
        <v>U. Egypt</v>
      </c>
      <c r="I2512" t="str">
        <f>VLOOKUP(Expenses[[#This Row],[Location]],Locations[[Location]:[BU]],2,0)</f>
        <v>Menia</v>
      </c>
    </row>
    <row r="2513" spans="1:9" x14ac:dyDescent="0.25">
      <c r="A2513" s="10">
        <v>42675</v>
      </c>
      <c r="B2513" t="s">
        <v>1086</v>
      </c>
      <c r="C2513" t="s">
        <v>1059</v>
      </c>
      <c r="D2513" t="s">
        <v>1017</v>
      </c>
      <c r="E2513" s="17">
        <v>3401</v>
      </c>
      <c r="F2513" t="str">
        <f>VLOOKUP(Expenses[[#This Row],[Location]],Locations[[Location]:[BU]],5,0)</f>
        <v>Distribution</v>
      </c>
      <c r="G2513" t="str">
        <f>VLOOKUP(Expenses[[#This Row],[Department]],Departments[[Department]:[Code]],2,0)</f>
        <v>ACC</v>
      </c>
      <c r="H2513" t="str">
        <f>VLOOKUP(Expenses[[#This Row],[Location]],Locations[[Location]:[BU]],3,0)</f>
        <v>G. Cairo</v>
      </c>
      <c r="I2513" t="str">
        <f>VLOOKUP(Expenses[[#This Row],[Location]],Locations[[Location]:[BU]],2,0)</f>
        <v>Cairo</v>
      </c>
    </row>
    <row r="2514" spans="1:9" x14ac:dyDescent="0.25">
      <c r="A2514" s="10">
        <v>42675</v>
      </c>
      <c r="B2514" t="s">
        <v>1086</v>
      </c>
      <c r="C2514" t="s">
        <v>1059</v>
      </c>
      <c r="D2514" t="s">
        <v>1032</v>
      </c>
      <c r="E2514" s="17">
        <v>2548</v>
      </c>
      <c r="F2514" t="str">
        <f>VLOOKUP(Expenses[[#This Row],[Location]],Locations[[Location]:[BU]],5,0)</f>
        <v>Distribution</v>
      </c>
      <c r="G2514" t="str">
        <f>VLOOKUP(Expenses[[#This Row],[Department]],Departments[[Department]:[Code]],2,0)</f>
        <v>ADM</v>
      </c>
      <c r="H2514" t="str">
        <f>VLOOKUP(Expenses[[#This Row],[Location]],Locations[[Location]:[BU]],3,0)</f>
        <v>G. Cairo</v>
      </c>
      <c r="I2514" t="str">
        <f>VLOOKUP(Expenses[[#This Row],[Location]],Locations[[Location]:[BU]],2,0)</f>
        <v>Cairo</v>
      </c>
    </row>
    <row r="2515" spans="1:9" x14ac:dyDescent="0.25">
      <c r="A2515" s="10">
        <v>42675</v>
      </c>
      <c r="B2515" t="s">
        <v>1086</v>
      </c>
      <c r="C2515" t="s">
        <v>1073</v>
      </c>
      <c r="D2515" t="s">
        <v>1017</v>
      </c>
      <c r="E2515" s="17">
        <v>4138</v>
      </c>
      <c r="F2515" t="str">
        <f>VLOOKUP(Expenses[[#This Row],[Location]],Locations[[Location]:[BU]],5,0)</f>
        <v>Distribution</v>
      </c>
      <c r="G2515" t="str">
        <f>VLOOKUP(Expenses[[#This Row],[Department]],Departments[[Department]:[Code]],2,0)</f>
        <v>ACC</v>
      </c>
      <c r="H2515" t="str">
        <f>VLOOKUP(Expenses[[#This Row],[Location]],Locations[[Location]:[BU]],3,0)</f>
        <v>Delta</v>
      </c>
      <c r="I2515" t="str">
        <f>VLOOKUP(Expenses[[#This Row],[Location]],Locations[[Location]:[BU]],2,0)</f>
        <v>Sharkia</v>
      </c>
    </row>
    <row r="2516" spans="1:9" x14ac:dyDescent="0.25">
      <c r="A2516" s="10">
        <v>42675</v>
      </c>
      <c r="B2516" t="s">
        <v>1086</v>
      </c>
      <c r="C2516" t="s">
        <v>1073</v>
      </c>
      <c r="D2516" t="s">
        <v>1032</v>
      </c>
      <c r="E2516" s="17">
        <v>4257</v>
      </c>
      <c r="F2516" t="str">
        <f>VLOOKUP(Expenses[[#This Row],[Location]],Locations[[Location]:[BU]],5,0)</f>
        <v>Distribution</v>
      </c>
      <c r="G2516" t="str">
        <f>VLOOKUP(Expenses[[#This Row],[Department]],Departments[[Department]:[Code]],2,0)</f>
        <v>ADM</v>
      </c>
      <c r="H2516" t="str">
        <f>VLOOKUP(Expenses[[#This Row],[Location]],Locations[[Location]:[BU]],3,0)</f>
        <v>Delta</v>
      </c>
      <c r="I2516" t="str">
        <f>VLOOKUP(Expenses[[#This Row],[Location]],Locations[[Location]:[BU]],2,0)</f>
        <v>Sharkia</v>
      </c>
    </row>
    <row r="2517" spans="1:9" x14ac:dyDescent="0.25">
      <c r="A2517" s="10">
        <v>42675</v>
      </c>
      <c r="B2517" t="s">
        <v>1089</v>
      </c>
      <c r="C2517" t="s">
        <v>1083</v>
      </c>
      <c r="D2517" t="s">
        <v>1017</v>
      </c>
      <c r="E2517" s="17">
        <v>4470</v>
      </c>
      <c r="F2517" t="str">
        <f>VLOOKUP(Expenses[[#This Row],[Location]],Locations[[Location]:[BU]],5,0)</f>
        <v>Distribution</v>
      </c>
      <c r="G2517" t="str">
        <f>VLOOKUP(Expenses[[#This Row],[Department]],Departments[[Department]:[Code]],2,0)</f>
        <v>ACC</v>
      </c>
      <c r="H2517" t="str">
        <f>VLOOKUP(Expenses[[#This Row],[Location]],Locations[[Location]:[BU]],3,0)</f>
        <v>G. Cairo</v>
      </c>
      <c r="I2517" t="str">
        <f>VLOOKUP(Expenses[[#This Row],[Location]],Locations[[Location]:[BU]],2,0)</f>
        <v>Cairo</v>
      </c>
    </row>
    <row r="2518" spans="1:9" x14ac:dyDescent="0.25">
      <c r="A2518" s="10">
        <v>42675</v>
      </c>
      <c r="B2518" t="s">
        <v>1089</v>
      </c>
      <c r="C2518" t="s">
        <v>1083</v>
      </c>
      <c r="D2518" t="s">
        <v>1032</v>
      </c>
      <c r="E2518" s="17">
        <v>3119</v>
      </c>
      <c r="F2518" t="str">
        <f>VLOOKUP(Expenses[[#This Row],[Location]],Locations[[Location]:[BU]],5,0)</f>
        <v>Distribution</v>
      </c>
      <c r="G2518" t="str">
        <f>VLOOKUP(Expenses[[#This Row],[Department]],Departments[[Department]:[Code]],2,0)</f>
        <v>ADM</v>
      </c>
      <c r="H2518" t="str">
        <f>VLOOKUP(Expenses[[#This Row],[Location]],Locations[[Location]:[BU]],3,0)</f>
        <v>G. Cairo</v>
      </c>
      <c r="I2518" t="str">
        <f>VLOOKUP(Expenses[[#This Row],[Location]],Locations[[Location]:[BU]],2,0)</f>
        <v>Cairo</v>
      </c>
    </row>
    <row r="2519" spans="1:9" x14ac:dyDescent="0.25">
      <c r="A2519" s="10">
        <v>42675</v>
      </c>
      <c r="B2519" t="s">
        <v>1089</v>
      </c>
      <c r="C2519" t="s">
        <v>1077</v>
      </c>
      <c r="D2519" t="s">
        <v>1017</v>
      </c>
      <c r="E2519" s="17">
        <v>3903</v>
      </c>
      <c r="F2519" t="str">
        <f>VLOOKUP(Expenses[[#This Row],[Location]],Locations[[Location]:[BU]],5,0)</f>
        <v>Distribution</v>
      </c>
      <c r="G2519" t="str">
        <f>VLOOKUP(Expenses[[#This Row],[Department]],Departments[[Department]:[Code]],2,0)</f>
        <v>ACC</v>
      </c>
      <c r="H2519" t="str">
        <f>VLOOKUP(Expenses[[#This Row],[Location]],Locations[[Location]:[BU]],3,0)</f>
        <v>G. Cairo</v>
      </c>
      <c r="I2519" t="str">
        <f>VLOOKUP(Expenses[[#This Row],[Location]],Locations[[Location]:[BU]],2,0)</f>
        <v>Giza</v>
      </c>
    </row>
    <row r="2520" spans="1:9" x14ac:dyDescent="0.25">
      <c r="A2520" s="10">
        <v>42675</v>
      </c>
      <c r="B2520" t="s">
        <v>1089</v>
      </c>
      <c r="C2520" t="s">
        <v>1077</v>
      </c>
      <c r="D2520" t="s">
        <v>1032</v>
      </c>
      <c r="E2520" s="17">
        <v>4054</v>
      </c>
      <c r="F2520" t="str">
        <f>VLOOKUP(Expenses[[#This Row],[Location]],Locations[[Location]:[BU]],5,0)</f>
        <v>Distribution</v>
      </c>
      <c r="G2520" t="str">
        <f>VLOOKUP(Expenses[[#This Row],[Department]],Departments[[Department]:[Code]],2,0)</f>
        <v>ADM</v>
      </c>
      <c r="H2520" t="str">
        <f>VLOOKUP(Expenses[[#This Row],[Location]],Locations[[Location]:[BU]],3,0)</f>
        <v>G. Cairo</v>
      </c>
      <c r="I2520" t="str">
        <f>VLOOKUP(Expenses[[#This Row],[Location]],Locations[[Location]:[BU]],2,0)</f>
        <v>Giza</v>
      </c>
    </row>
    <row r="2521" spans="1:9" x14ac:dyDescent="0.25">
      <c r="A2521" s="10">
        <v>42675</v>
      </c>
      <c r="B2521" t="s">
        <v>1089</v>
      </c>
      <c r="C2521" t="s">
        <v>1069</v>
      </c>
      <c r="D2521" t="s">
        <v>1017</v>
      </c>
      <c r="E2521" s="17">
        <v>3030</v>
      </c>
      <c r="F2521" t="str">
        <f>VLOOKUP(Expenses[[#This Row],[Location]],Locations[[Location]:[BU]],5,0)</f>
        <v>Distribution</v>
      </c>
      <c r="G2521" t="str">
        <f>VLOOKUP(Expenses[[#This Row],[Department]],Departments[[Department]:[Code]],2,0)</f>
        <v>ACC</v>
      </c>
      <c r="H2521" t="str">
        <f>VLOOKUP(Expenses[[#This Row],[Location]],Locations[[Location]:[BU]],3,0)</f>
        <v>U. Egypt</v>
      </c>
      <c r="I2521" t="str">
        <f>VLOOKUP(Expenses[[#This Row],[Location]],Locations[[Location]:[BU]],2,0)</f>
        <v>Luxor</v>
      </c>
    </row>
    <row r="2522" spans="1:9" x14ac:dyDescent="0.25">
      <c r="A2522" s="10">
        <v>42675</v>
      </c>
      <c r="B2522" t="s">
        <v>1089</v>
      </c>
      <c r="C2522" t="s">
        <v>1069</v>
      </c>
      <c r="D2522" t="s">
        <v>1032</v>
      </c>
      <c r="E2522" s="17">
        <v>3210</v>
      </c>
      <c r="F2522" t="str">
        <f>VLOOKUP(Expenses[[#This Row],[Location]],Locations[[Location]:[BU]],5,0)</f>
        <v>Distribution</v>
      </c>
      <c r="G2522" t="str">
        <f>VLOOKUP(Expenses[[#This Row],[Department]],Departments[[Department]:[Code]],2,0)</f>
        <v>ADM</v>
      </c>
      <c r="H2522" t="str">
        <f>VLOOKUP(Expenses[[#This Row],[Location]],Locations[[Location]:[BU]],3,0)</f>
        <v>U. Egypt</v>
      </c>
      <c r="I2522" t="str">
        <f>VLOOKUP(Expenses[[#This Row],[Location]],Locations[[Location]:[BU]],2,0)</f>
        <v>Luxor</v>
      </c>
    </row>
    <row r="2523" spans="1:9" x14ac:dyDescent="0.25">
      <c r="A2523" s="10">
        <v>42675</v>
      </c>
      <c r="B2523" t="s">
        <v>1089</v>
      </c>
      <c r="C2523" t="s">
        <v>1054</v>
      </c>
      <c r="D2523" t="s">
        <v>1017</v>
      </c>
      <c r="E2523" s="17">
        <v>3512</v>
      </c>
      <c r="F2523" t="str">
        <f>VLOOKUP(Expenses[[#This Row],[Location]],Locations[[Location]:[BU]],5,0)</f>
        <v>Distribution</v>
      </c>
      <c r="G2523" t="str">
        <f>VLOOKUP(Expenses[[#This Row],[Department]],Departments[[Department]:[Code]],2,0)</f>
        <v>ACC</v>
      </c>
      <c r="H2523" t="str">
        <f>VLOOKUP(Expenses[[#This Row],[Location]],Locations[[Location]:[BU]],3,0)</f>
        <v>Delta</v>
      </c>
      <c r="I2523" t="str">
        <f>VLOOKUP(Expenses[[#This Row],[Location]],Locations[[Location]:[BU]],2,0)</f>
        <v>Dakahlia</v>
      </c>
    </row>
    <row r="2524" spans="1:9" x14ac:dyDescent="0.25">
      <c r="A2524" s="10">
        <v>42675</v>
      </c>
      <c r="B2524" t="s">
        <v>1089</v>
      </c>
      <c r="C2524" t="s">
        <v>1054</v>
      </c>
      <c r="D2524" t="s">
        <v>1032</v>
      </c>
      <c r="E2524" s="17">
        <v>3678</v>
      </c>
      <c r="F2524" t="str">
        <f>VLOOKUP(Expenses[[#This Row],[Location]],Locations[[Location]:[BU]],5,0)</f>
        <v>Distribution</v>
      </c>
      <c r="G2524" t="str">
        <f>VLOOKUP(Expenses[[#This Row],[Department]],Departments[[Department]:[Code]],2,0)</f>
        <v>ADM</v>
      </c>
      <c r="H2524" t="str">
        <f>VLOOKUP(Expenses[[#This Row],[Location]],Locations[[Location]:[BU]],3,0)</f>
        <v>Delta</v>
      </c>
      <c r="I2524" t="str">
        <f>VLOOKUP(Expenses[[#This Row],[Location]],Locations[[Location]:[BU]],2,0)</f>
        <v>Dakahlia</v>
      </c>
    </row>
    <row r="2525" spans="1:9" x14ac:dyDescent="0.25">
      <c r="A2525" s="10">
        <v>42675</v>
      </c>
      <c r="B2525" t="s">
        <v>1089</v>
      </c>
      <c r="C2525" t="s">
        <v>1062</v>
      </c>
      <c r="D2525" t="s">
        <v>1017</v>
      </c>
      <c r="E2525" s="17">
        <v>3468</v>
      </c>
      <c r="F2525" t="str">
        <f>VLOOKUP(Expenses[[#This Row],[Location]],Locations[[Location]:[BU]],5,0)</f>
        <v>Distribution</v>
      </c>
      <c r="G2525" t="str">
        <f>VLOOKUP(Expenses[[#This Row],[Department]],Departments[[Department]:[Code]],2,0)</f>
        <v>ACC</v>
      </c>
      <c r="H2525" t="str">
        <f>VLOOKUP(Expenses[[#This Row],[Location]],Locations[[Location]:[BU]],3,0)</f>
        <v>U. Egypt</v>
      </c>
      <c r="I2525" t="str">
        <f>VLOOKUP(Expenses[[#This Row],[Location]],Locations[[Location]:[BU]],2,0)</f>
        <v>Menia</v>
      </c>
    </row>
    <row r="2526" spans="1:9" x14ac:dyDescent="0.25">
      <c r="A2526" s="10">
        <v>42675</v>
      </c>
      <c r="B2526" t="s">
        <v>1089</v>
      </c>
      <c r="C2526" t="s">
        <v>1062</v>
      </c>
      <c r="D2526" t="s">
        <v>1032</v>
      </c>
      <c r="E2526" s="17">
        <v>4067</v>
      </c>
      <c r="F2526" t="str">
        <f>VLOOKUP(Expenses[[#This Row],[Location]],Locations[[Location]:[BU]],5,0)</f>
        <v>Distribution</v>
      </c>
      <c r="G2526" t="str">
        <f>VLOOKUP(Expenses[[#This Row],[Department]],Departments[[Department]:[Code]],2,0)</f>
        <v>ADM</v>
      </c>
      <c r="H2526" t="str">
        <f>VLOOKUP(Expenses[[#This Row],[Location]],Locations[[Location]:[BU]],3,0)</f>
        <v>U. Egypt</v>
      </c>
      <c r="I2526" t="str">
        <f>VLOOKUP(Expenses[[#This Row],[Location]],Locations[[Location]:[BU]],2,0)</f>
        <v>Menia</v>
      </c>
    </row>
    <row r="2527" spans="1:9" x14ac:dyDescent="0.25">
      <c r="A2527" s="10">
        <v>42675</v>
      </c>
      <c r="B2527" t="s">
        <v>1089</v>
      </c>
      <c r="C2527" t="s">
        <v>1059</v>
      </c>
      <c r="D2527" t="s">
        <v>1017</v>
      </c>
      <c r="E2527" s="17">
        <v>2749</v>
      </c>
      <c r="F2527" t="str">
        <f>VLOOKUP(Expenses[[#This Row],[Location]],Locations[[Location]:[BU]],5,0)</f>
        <v>Distribution</v>
      </c>
      <c r="G2527" t="str">
        <f>VLOOKUP(Expenses[[#This Row],[Department]],Departments[[Department]:[Code]],2,0)</f>
        <v>ACC</v>
      </c>
      <c r="H2527" t="str">
        <f>VLOOKUP(Expenses[[#This Row],[Location]],Locations[[Location]:[BU]],3,0)</f>
        <v>G. Cairo</v>
      </c>
      <c r="I2527" t="str">
        <f>VLOOKUP(Expenses[[#This Row],[Location]],Locations[[Location]:[BU]],2,0)</f>
        <v>Cairo</v>
      </c>
    </row>
    <row r="2528" spans="1:9" x14ac:dyDescent="0.25">
      <c r="A2528" s="10">
        <v>42675</v>
      </c>
      <c r="B2528" t="s">
        <v>1089</v>
      </c>
      <c r="C2528" t="s">
        <v>1059</v>
      </c>
      <c r="D2528" t="s">
        <v>1032</v>
      </c>
      <c r="E2528" s="17">
        <v>2784</v>
      </c>
      <c r="F2528" t="str">
        <f>VLOOKUP(Expenses[[#This Row],[Location]],Locations[[Location]:[BU]],5,0)</f>
        <v>Distribution</v>
      </c>
      <c r="G2528" t="str">
        <f>VLOOKUP(Expenses[[#This Row],[Department]],Departments[[Department]:[Code]],2,0)</f>
        <v>ADM</v>
      </c>
      <c r="H2528" t="str">
        <f>VLOOKUP(Expenses[[#This Row],[Location]],Locations[[Location]:[BU]],3,0)</f>
        <v>G. Cairo</v>
      </c>
      <c r="I2528" t="str">
        <f>VLOOKUP(Expenses[[#This Row],[Location]],Locations[[Location]:[BU]],2,0)</f>
        <v>Cairo</v>
      </c>
    </row>
    <row r="2529" spans="1:9" x14ac:dyDescent="0.25">
      <c r="A2529" s="10">
        <v>42675</v>
      </c>
      <c r="B2529" t="s">
        <v>1089</v>
      </c>
      <c r="C2529" t="s">
        <v>1073</v>
      </c>
      <c r="D2529" t="s">
        <v>1017</v>
      </c>
      <c r="E2529" s="17">
        <v>3660</v>
      </c>
      <c r="F2529" t="str">
        <f>VLOOKUP(Expenses[[#This Row],[Location]],Locations[[Location]:[BU]],5,0)</f>
        <v>Distribution</v>
      </c>
      <c r="G2529" t="str">
        <f>VLOOKUP(Expenses[[#This Row],[Department]],Departments[[Department]:[Code]],2,0)</f>
        <v>ACC</v>
      </c>
      <c r="H2529" t="str">
        <f>VLOOKUP(Expenses[[#This Row],[Location]],Locations[[Location]:[BU]],3,0)</f>
        <v>Delta</v>
      </c>
      <c r="I2529" t="str">
        <f>VLOOKUP(Expenses[[#This Row],[Location]],Locations[[Location]:[BU]],2,0)</f>
        <v>Sharkia</v>
      </c>
    </row>
    <row r="2530" spans="1:9" x14ac:dyDescent="0.25">
      <c r="A2530" s="10">
        <v>42675</v>
      </c>
      <c r="B2530" t="s">
        <v>1089</v>
      </c>
      <c r="C2530" t="s">
        <v>1073</v>
      </c>
      <c r="D2530" t="s">
        <v>1032</v>
      </c>
      <c r="E2530" s="17">
        <v>2932</v>
      </c>
      <c r="F2530" t="str">
        <f>VLOOKUP(Expenses[[#This Row],[Location]],Locations[[Location]:[BU]],5,0)</f>
        <v>Distribution</v>
      </c>
      <c r="G2530" t="str">
        <f>VLOOKUP(Expenses[[#This Row],[Department]],Departments[[Department]:[Code]],2,0)</f>
        <v>ADM</v>
      </c>
      <c r="H2530" t="str">
        <f>VLOOKUP(Expenses[[#This Row],[Location]],Locations[[Location]:[BU]],3,0)</f>
        <v>Delta</v>
      </c>
      <c r="I2530" t="str">
        <f>VLOOKUP(Expenses[[#This Row],[Location]],Locations[[Location]:[BU]],2,0)</f>
        <v>Sharkia</v>
      </c>
    </row>
    <row r="2531" spans="1:9" x14ac:dyDescent="0.25">
      <c r="A2531" s="10">
        <v>42675</v>
      </c>
      <c r="B2531" t="s">
        <v>1088</v>
      </c>
      <c r="C2531" t="s">
        <v>1083</v>
      </c>
      <c r="D2531" t="s">
        <v>1017</v>
      </c>
      <c r="E2531" s="17">
        <v>3871</v>
      </c>
      <c r="F2531" t="str">
        <f>VLOOKUP(Expenses[[#This Row],[Location]],Locations[[Location]:[BU]],5,0)</f>
        <v>Distribution</v>
      </c>
      <c r="G2531" t="str">
        <f>VLOOKUP(Expenses[[#This Row],[Department]],Departments[[Department]:[Code]],2,0)</f>
        <v>ACC</v>
      </c>
      <c r="H2531" t="str">
        <f>VLOOKUP(Expenses[[#This Row],[Location]],Locations[[Location]:[BU]],3,0)</f>
        <v>G. Cairo</v>
      </c>
      <c r="I2531" t="str">
        <f>VLOOKUP(Expenses[[#This Row],[Location]],Locations[[Location]:[BU]],2,0)</f>
        <v>Cairo</v>
      </c>
    </row>
    <row r="2532" spans="1:9" x14ac:dyDescent="0.25">
      <c r="A2532" s="10">
        <v>42675</v>
      </c>
      <c r="B2532" t="s">
        <v>1088</v>
      </c>
      <c r="C2532" t="s">
        <v>1083</v>
      </c>
      <c r="D2532" t="s">
        <v>1032</v>
      </c>
      <c r="E2532" s="17">
        <v>3666</v>
      </c>
      <c r="F2532" t="str">
        <f>VLOOKUP(Expenses[[#This Row],[Location]],Locations[[Location]:[BU]],5,0)</f>
        <v>Distribution</v>
      </c>
      <c r="G2532" t="str">
        <f>VLOOKUP(Expenses[[#This Row],[Department]],Departments[[Department]:[Code]],2,0)</f>
        <v>ADM</v>
      </c>
      <c r="H2532" t="str">
        <f>VLOOKUP(Expenses[[#This Row],[Location]],Locations[[Location]:[BU]],3,0)</f>
        <v>G. Cairo</v>
      </c>
      <c r="I2532" t="str">
        <f>VLOOKUP(Expenses[[#This Row],[Location]],Locations[[Location]:[BU]],2,0)</f>
        <v>Cairo</v>
      </c>
    </row>
    <row r="2533" spans="1:9" x14ac:dyDescent="0.25">
      <c r="A2533" s="10">
        <v>42675</v>
      </c>
      <c r="B2533" t="s">
        <v>1088</v>
      </c>
      <c r="C2533" t="s">
        <v>1077</v>
      </c>
      <c r="D2533" t="s">
        <v>1017</v>
      </c>
      <c r="E2533" s="17">
        <v>3720</v>
      </c>
      <c r="F2533" t="str">
        <f>VLOOKUP(Expenses[[#This Row],[Location]],Locations[[Location]:[BU]],5,0)</f>
        <v>Distribution</v>
      </c>
      <c r="G2533" t="str">
        <f>VLOOKUP(Expenses[[#This Row],[Department]],Departments[[Department]:[Code]],2,0)</f>
        <v>ACC</v>
      </c>
      <c r="H2533" t="str">
        <f>VLOOKUP(Expenses[[#This Row],[Location]],Locations[[Location]:[BU]],3,0)</f>
        <v>G. Cairo</v>
      </c>
      <c r="I2533" t="str">
        <f>VLOOKUP(Expenses[[#This Row],[Location]],Locations[[Location]:[BU]],2,0)</f>
        <v>Giza</v>
      </c>
    </row>
    <row r="2534" spans="1:9" x14ac:dyDescent="0.25">
      <c r="A2534" s="10">
        <v>42675</v>
      </c>
      <c r="B2534" t="s">
        <v>1088</v>
      </c>
      <c r="C2534" t="s">
        <v>1077</v>
      </c>
      <c r="D2534" t="s">
        <v>1032</v>
      </c>
      <c r="E2534" s="17">
        <v>3911</v>
      </c>
      <c r="F2534" t="str">
        <f>VLOOKUP(Expenses[[#This Row],[Location]],Locations[[Location]:[BU]],5,0)</f>
        <v>Distribution</v>
      </c>
      <c r="G2534" t="str">
        <f>VLOOKUP(Expenses[[#This Row],[Department]],Departments[[Department]:[Code]],2,0)</f>
        <v>ADM</v>
      </c>
      <c r="H2534" t="str">
        <f>VLOOKUP(Expenses[[#This Row],[Location]],Locations[[Location]:[BU]],3,0)</f>
        <v>G. Cairo</v>
      </c>
      <c r="I2534" t="str">
        <f>VLOOKUP(Expenses[[#This Row],[Location]],Locations[[Location]:[BU]],2,0)</f>
        <v>Giza</v>
      </c>
    </row>
    <row r="2535" spans="1:9" x14ac:dyDescent="0.25">
      <c r="A2535" s="10">
        <v>42675</v>
      </c>
      <c r="B2535" t="s">
        <v>1088</v>
      </c>
      <c r="C2535" t="s">
        <v>1069</v>
      </c>
      <c r="D2535" t="s">
        <v>1017</v>
      </c>
      <c r="E2535" s="17">
        <v>2611</v>
      </c>
      <c r="F2535" t="str">
        <f>VLOOKUP(Expenses[[#This Row],[Location]],Locations[[Location]:[BU]],5,0)</f>
        <v>Distribution</v>
      </c>
      <c r="G2535" t="str">
        <f>VLOOKUP(Expenses[[#This Row],[Department]],Departments[[Department]:[Code]],2,0)</f>
        <v>ACC</v>
      </c>
      <c r="H2535" t="str">
        <f>VLOOKUP(Expenses[[#This Row],[Location]],Locations[[Location]:[BU]],3,0)</f>
        <v>U. Egypt</v>
      </c>
      <c r="I2535" t="str">
        <f>VLOOKUP(Expenses[[#This Row],[Location]],Locations[[Location]:[BU]],2,0)</f>
        <v>Luxor</v>
      </c>
    </row>
    <row r="2536" spans="1:9" x14ac:dyDescent="0.25">
      <c r="A2536" s="10">
        <v>42675</v>
      </c>
      <c r="B2536" t="s">
        <v>1088</v>
      </c>
      <c r="C2536" t="s">
        <v>1069</v>
      </c>
      <c r="D2536" t="s">
        <v>1032</v>
      </c>
      <c r="E2536" s="17">
        <v>2517</v>
      </c>
      <c r="F2536" t="str">
        <f>VLOOKUP(Expenses[[#This Row],[Location]],Locations[[Location]:[BU]],5,0)</f>
        <v>Distribution</v>
      </c>
      <c r="G2536" t="str">
        <f>VLOOKUP(Expenses[[#This Row],[Department]],Departments[[Department]:[Code]],2,0)</f>
        <v>ADM</v>
      </c>
      <c r="H2536" t="str">
        <f>VLOOKUP(Expenses[[#This Row],[Location]],Locations[[Location]:[BU]],3,0)</f>
        <v>U. Egypt</v>
      </c>
      <c r="I2536" t="str">
        <f>VLOOKUP(Expenses[[#This Row],[Location]],Locations[[Location]:[BU]],2,0)</f>
        <v>Luxor</v>
      </c>
    </row>
    <row r="2537" spans="1:9" x14ac:dyDescent="0.25">
      <c r="A2537" s="10">
        <v>42675</v>
      </c>
      <c r="B2537" t="s">
        <v>1088</v>
      </c>
      <c r="C2537" t="s">
        <v>1054</v>
      </c>
      <c r="D2537" t="s">
        <v>1017</v>
      </c>
      <c r="E2537" s="17">
        <v>3987</v>
      </c>
      <c r="F2537" t="str">
        <f>VLOOKUP(Expenses[[#This Row],[Location]],Locations[[Location]:[BU]],5,0)</f>
        <v>Distribution</v>
      </c>
      <c r="G2537" t="str">
        <f>VLOOKUP(Expenses[[#This Row],[Department]],Departments[[Department]:[Code]],2,0)</f>
        <v>ACC</v>
      </c>
      <c r="H2537" t="str">
        <f>VLOOKUP(Expenses[[#This Row],[Location]],Locations[[Location]:[BU]],3,0)</f>
        <v>Delta</v>
      </c>
      <c r="I2537" t="str">
        <f>VLOOKUP(Expenses[[#This Row],[Location]],Locations[[Location]:[BU]],2,0)</f>
        <v>Dakahlia</v>
      </c>
    </row>
    <row r="2538" spans="1:9" x14ac:dyDescent="0.25">
      <c r="A2538" s="10">
        <v>42675</v>
      </c>
      <c r="B2538" t="s">
        <v>1088</v>
      </c>
      <c r="C2538" t="s">
        <v>1054</v>
      </c>
      <c r="D2538" t="s">
        <v>1032</v>
      </c>
      <c r="E2538" s="17">
        <v>4199</v>
      </c>
      <c r="F2538" t="str">
        <f>VLOOKUP(Expenses[[#This Row],[Location]],Locations[[Location]:[BU]],5,0)</f>
        <v>Distribution</v>
      </c>
      <c r="G2538" t="str">
        <f>VLOOKUP(Expenses[[#This Row],[Department]],Departments[[Department]:[Code]],2,0)</f>
        <v>ADM</v>
      </c>
      <c r="H2538" t="str">
        <f>VLOOKUP(Expenses[[#This Row],[Location]],Locations[[Location]:[BU]],3,0)</f>
        <v>Delta</v>
      </c>
      <c r="I2538" t="str">
        <f>VLOOKUP(Expenses[[#This Row],[Location]],Locations[[Location]:[BU]],2,0)</f>
        <v>Dakahlia</v>
      </c>
    </row>
    <row r="2539" spans="1:9" x14ac:dyDescent="0.25">
      <c r="A2539" s="10">
        <v>42675</v>
      </c>
      <c r="B2539" t="s">
        <v>1088</v>
      </c>
      <c r="C2539" t="s">
        <v>1062</v>
      </c>
      <c r="D2539" t="s">
        <v>1017</v>
      </c>
      <c r="E2539" s="17">
        <v>4017</v>
      </c>
      <c r="F2539" t="str">
        <f>VLOOKUP(Expenses[[#This Row],[Location]],Locations[[Location]:[BU]],5,0)</f>
        <v>Distribution</v>
      </c>
      <c r="G2539" t="str">
        <f>VLOOKUP(Expenses[[#This Row],[Department]],Departments[[Department]:[Code]],2,0)</f>
        <v>ACC</v>
      </c>
      <c r="H2539" t="str">
        <f>VLOOKUP(Expenses[[#This Row],[Location]],Locations[[Location]:[BU]],3,0)</f>
        <v>U. Egypt</v>
      </c>
      <c r="I2539" t="str">
        <f>VLOOKUP(Expenses[[#This Row],[Location]],Locations[[Location]:[BU]],2,0)</f>
        <v>Menia</v>
      </c>
    </row>
    <row r="2540" spans="1:9" x14ac:dyDescent="0.25">
      <c r="A2540" s="10">
        <v>42675</v>
      </c>
      <c r="B2540" t="s">
        <v>1088</v>
      </c>
      <c r="C2540" t="s">
        <v>1062</v>
      </c>
      <c r="D2540" t="s">
        <v>1032</v>
      </c>
      <c r="E2540" s="17">
        <v>3093</v>
      </c>
      <c r="F2540" t="str">
        <f>VLOOKUP(Expenses[[#This Row],[Location]],Locations[[Location]:[BU]],5,0)</f>
        <v>Distribution</v>
      </c>
      <c r="G2540" t="str">
        <f>VLOOKUP(Expenses[[#This Row],[Department]],Departments[[Department]:[Code]],2,0)</f>
        <v>ADM</v>
      </c>
      <c r="H2540" t="str">
        <f>VLOOKUP(Expenses[[#This Row],[Location]],Locations[[Location]:[BU]],3,0)</f>
        <v>U. Egypt</v>
      </c>
      <c r="I2540" t="str">
        <f>VLOOKUP(Expenses[[#This Row],[Location]],Locations[[Location]:[BU]],2,0)</f>
        <v>Menia</v>
      </c>
    </row>
    <row r="2541" spans="1:9" x14ac:dyDescent="0.25">
      <c r="A2541" s="10">
        <v>42675</v>
      </c>
      <c r="B2541" t="s">
        <v>1088</v>
      </c>
      <c r="C2541" t="s">
        <v>1059</v>
      </c>
      <c r="D2541" t="s">
        <v>1017</v>
      </c>
      <c r="E2541" s="17">
        <v>4209</v>
      </c>
      <c r="F2541" t="str">
        <f>VLOOKUP(Expenses[[#This Row],[Location]],Locations[[Location]:[BU]],5,0)</f>
        <v>Distribution</v>
      </c>
      <c r="G2541" t="str">
        <f>VLOOKUP(Expenses[[#This Row],[Department]],Departments[[Department]:[Code]],2,0)</f>
        <v>ACC</v>
      </c>
      <c r="H2541" t="str">
        <f>VLOOKUP(Expenses[[#This Row],[Location]],Locations[[Location]:[BU]],3,0)</f>
        <v>G. Cairo</v>
      </c>
      <c r="I2541" t="str">
        <f>VLOOKUP(Expenses[[#This Row],[Location]],Locations[[Location]:[BU]],2,0)</f>
        <v>Cairo</v>
      </c>
    </row>
    <row r="2542" spans="1:9" x14ac:dyDescent="0.25">
      <c r="A2542" s="10">
        <v>42675</v>
      </c>
      <c r="B2542" t="s">
        <v>1088</v>
      </c>
      <c r="C2542" t="s">
        <v>1059</v>
      </c>
      <c r="D2542" t="s">
        <v>1032</v>
      </c>
      <c r="E2542" s="17">
        <v>4377</v>
      </c>
      <c r="F2542" t="str">
        <f>VLOOKUP(Expenses[[#This Row],[Location]],Locations[[Location]:[BU]],5,0)</f>
        <v>Distribution</v>
      </c>
      <c r="G2542" t="str">
        <f>VLOOKUP(Expenses[[#This Row],[Department]],Departments[[Department]:[Code]],2,0)</f>
        <v>ADM</v>
      </c>
      <c r="H2542" t="str">
        <f>VLOOKUP(Expenses[[#This Row],[Location]],Locations[[Location]:[BU]],3,0)</f>
        <v>G. Cairo</v>
      </c>
      <c r="I2542" t="str">
        <f>VLOOKUP(Expenses[[#This Row],[Location]],Locations[[Location]:[BU]],2,0)</f>
        <v>Cairo</v>
      </c>
    </row>
    <row r="2543" spans="1:9" x14ac:dyDescent="0.25">
      <c r="A2543" s="10">
        <v>42675</v>
      </c>
      <c r="B2543" t="s">
        <v>1088</v>
      </c>
      <c r="C2543" t="s">
        <v>1073</v>
      </c>
      <c r="D2543" t="s">
        <v>1017</v>
      </c>
      <c r="E2543" s="17">
        <v>4152</v>
      </c>
      <c r="F2543" t="str">
        <f>VLOOKUP(Expenses[[#This Row],[Location]],Locations[[Location]:[BU]],5,0)</f>
        <v>Distribution</v>
      </c>
      <c r="G2543" t="str">
        <f>VLOOKUP(Expenses[[#This Row],[Department]],Departments[[Department]:[Code]],2,0)</f>
        <v>ACC</v>
      </c>
      <c r="H2543" t="str">
        <f>VLOOKUP(Expenses[[#This Row],[Location]],Locations[[Location]:[BU]],3,0)</f>
        <v>Delta</v>
      </c>
      <c r="I2543" t="str">
        <f>VLOOKUP(Expenses[[#This Row],[Location]],Locations[[Location]:[BU]],2,0)</f>
        <v>Sharkia</v>
      </c>
    </row>
    <row r="2544" spans="1:9" x14ac:dyDescent="0.25">
      <c r="A2544" s="10">
        <v>42675</v>
      </c>
      <c r="B2544" t="s">
        <v>1088</v>
      </c>
      <c r="C2544" t="s">
        <v>1073</v>
      </c>
      <c r="D2544" t="s">
        <v>1032</v>
      </c>
      <c r="E2544" s="17">
        <v>2761</v>
      </c>
      <c r="F2544" t="str">
        <f>VLOOKUP(Expenses[[#This Row],[Location]],Locations[[Location]:[BU]],5,0)</f>
        <v>Distribution</v>
      </c>
      <c r="G2544" t="str">
        <f>VLOOKUP(Expenses[[#This Row],[Department]],Departments[[Department]:[Code]],2,0)</f>
        <v>ADM</v>
      </c>
      <c r="H2544" t="str">
        <f>VLOOKUP(Expenses[[#This Row],[Location]],Locations[[Location]:[BU]],3,0)</f>
        <v>Delta</v>
      </c>
      <c r="I2544" t="str">
        <f>VLOOKUP(Expenses[[#This Row],[Location]],Locations[[Location]:[BU]],2,0)</f>
        <v>Sharkia</v>
      </c>
    </row>
    <row r="2545" spans="1:9" x14ac:dyDescent="0.25">
      <c r="A2545" s="10">
        <v>42675</v>
      </c>
      <c r="B2545" t="s">
        <v>1090</v>
      </c>
      <c r="C2545" t="s">
        <v>1083</v>
      </c>
      <c r="D2545" t="s">
        <v>1017</v>
      </c>
      <c r="E2545" s="17">
        <v>4402</v>
      </c>
      <c r="F2545" t="str">
        <f>VLOOKUP(Expenses[[#This Row],[Location]],Locations[[Location]:[BU]],5,0)</f>
        <v>Distribution</v>
      </c>
      <c r="G2545" t="str">
        <f>VLOOKUP(Expenses[[#This Row],[Department]],Departments[[Department]:[Code]],2,0)</f>
        <v>ACC</v>
      </c>
      <c r="H2545" t="str">
        <f>VLOOKUP(Expenses[[#This Row],[Location]],Locations[[Location]:[BU]],3,0)</f>
        <v>G. Cairo</v>
      </c>
      <c r="I2545" t="str">
        <f>VLOOKUP(Expenses[[#This Row],[Location]],Locations[[Location]:[BU]],2,0)</f>
        <v>Cairo</v>
      </c>
    </row>
    <row r="2546" spans="1:9" x14ac:dyDescent="0.25">
      <c r="A2546" s="10">
        <v>42675</v>
      </c>
      <c r="B2546" t="s">
        <v>1090</v>
      </c>
      <c r="C2546" t="s">
        <v>1083</v>
      </c>
      <c r="D2546" t="s">
        <v>1032</v>
      </c>
      <c r="E2546" s="17">
        <v>4073</v>
      </c>
      <c r="F2546" t="str">
        <f>VLOOKUP(Expenses[[#This Row],[Location]],Locations[[Location]:[BU]],5,0)</f>
        <v>Distribution</v>
      </c>
      <c r="G2546" t="str">
        <f>VLOOKUP(Expenses[[#This Row],[Department]],Departments[[Department]:[Code]],2,0)</f>
        <v>ADM</v>
      </c>
      <c r="H2546" t="str">
        <f>VLOOKUP(Expenses[[#This Row],[Location]],Locations[[Location]:[BU]],3,0)</f>
        <v>G. Cairo</v>
      </c>
      <c r="I2546" t="str">
        <f>VLOOKUP(Expenses[[#This Row],[Location]],Locations[[Location]:[BU]],2,0)</f>
        <v>Cairo</v>
      </c>
    </row>
    <row r="2547" spans="1:9" x14ac:dyDescent="0.25">
      <c r="A2547" s="10">
        <v>42675</v>
      </c>
      <c r="B2547" t="s">
        <v>1090</v>
      </c>
      <c r="C2547" t="s">
        <v>1077</v>
      </c>
      <c r="D2547" t="s">
        <v>1017</v>
      </c>
      <c r="E2547" s="17">
        <v>2693</v>
      </c>
      <c r="F2547" t="str">
        <f>VLOOKUP(Expenses[[#This Row],[Location]],Locations[[Location]:[BU]],5,0)</f>
        <v>Distribution</v>
      </c>
      <c r="G2547" t="str">
        <f>VLOOKUP(Expenses[[#This Row],[Department]],Departments[[Department]:[Code]],2,0)</f>
        <v>ACC</v>
      </c>
      <c r="H2547" t="str">
        <f>VLOOKUP(Expenses[[#This Row],[Location]],Locations[[Location]:[BU]],3,0)</f>
        <v>G. Cairo</v>
      </c>
      <c r="I2547" t="str">
        <f>VLOOKUP(Expenses[[#This Row],[Location]],Locations[[Location]:[BU]],2,0)</f>
        <v>Giza</v>
      </c>
    </row>
    <row r="2548" spans="1:9" x14ac:dyDescent="0.25">
      <c r="A2548" s="10">
        <v>42675</v>
      </c>
      <c r="B2548" t="s">
        <v>1090</v>
      </c>
      <c r="C2548" t="s">
        <v>1077</v>
      </c>
      <c r="D2548" t="s">
        <v>1032</v>
      </c>
      <c r="E2548" s="17">
        <v>2924</v>
      </c>
      <c r="F2548" t="str">
        <f>VLOOKUP(Expenses[[#This Row],[Location]],Locations[[Location]:[BU]],5,0)</f>
        <v>Distribution</v>
      </c>
      <c r="G2548" t="str">
        <f>VLOOKUP(Expenses[[#This Row],[Department]],Departments[[Department]:[Code]],2,0)</f>
        <v>ADM</v>
      </c>
      <c r="H2548" t="str">
        <f>VLOOKUP(Expenses[[#This Row],[Location]],Locations[[Location]:[BU]],3,0)</f>
        <v>G. Cairo</v>
      </c>
      <c r="I2548" t="str">
        <f>VLOOKUP(Expenses[[#This Row],[Location]],Locations[[Location]:[BU]],2,0)</f>
        <v>Giza</v>
      </c>
    </row>
    <row r="2549" spans="1:9" x14ac:dyDescent="0.25">
      <c r="A2549" s="10">
        <v>42675</v>
      </c>
      <c r="B2549" t="s">
        <v>1090</v>
      </c>
      <c r="C2549" t="s">
        <v>1069</v>
      </c>
      <c r="D2549" t="s">
        <v>1017</v>
      </c>
      <c r="E2549" s="17">
        <v>3686</v>
      </c>
      <c r="F2549" t="str">
        <f>VLOOKUP(Expenses[[#This Row],[Location]],Locations[[Location]:[BU]],5,0)</f>
        <v>Distribution</v>
      </c>
      <c r="G2549" t="str">
        <f>VLOOKUP(Expenses[[#This Row],[Department]],Departments[[Department]:[Code]],2,0)</f>
        <v>ACC</v>
      </c>
      <c r="H2549" t="str">
        <f>VLOOKUP(Expenses[[#This Row],[Location]],Locations[[Location]:[BU]],3,0)</f>
        <v>U. Egypt</v>
      </c>
      <c r="I2549" t="str">
        <f>VLOOKUP(Expenses[[#This Row],[Location]],Locations[[Location]:[BU]],2,0)</f>
        <v>Luxor</v>
      </c>
    </row>
    <row r="2550" spans="1:9" x14ac:dyDescent="0.25">
      <c r="A2550" s="10">
        <v>42675</v>
      </c>
      <c r="B2550" t="s">
        <v>1090</v>
      </c>
      <c r="C2550" t="s">
        <v>1069</v>
      </c>
      <c r="D2550" t="s">
        <v>1032</v>
      </c>
      <c r="E2550" s="17">
        <v>3191</v>
      </c>
      <c r="F2550" t="str">
        <f>VLOOKUP(Expenses[[#This Row],[Location]],Locations[[Location]:[BU]],5,0)</f>
        <v>Distribution</v>
      </c>
      <c r="G2550" t="str">
        <f>VLOOKUP(Expenses[[#This Row],[Department]],Departments[[Department]:[Code]],2,0)</f>
        <v>ADM</v>
      </c>
      <c r="H2550" t="str">
        <f>VLOOKUP(Expenses[[#This Row],[Location]],Locations[[Location]:[BU]],3,0)</f>
        <v>U. Egypt</v>
      </c>
      <c r="I2550" t="str">
        <f>VLOOKUP(Expenses[[#This Row],[Location]],Locations[[Location]:[BU]],2,0)</f>
        <v>Luxor</v>
      </c>
    </row>
    <row r="2551" spans="1:9" x14ac:dyDescent="0.25">
      <c r="A2551" s="10">
        <v>42675</v>
      </c>
      <c r="B2551" t="s">
        <v>1090</v>
      </c>
      <c r="C2551" t="s">
        <v>1054</v>
      </c>
      <c r="D2551" t="s">
        <v>1017</v>
      </c>
      <c r="E2551" s="17">
        <v>4461</v>
      </c>
      <c r="F2551" t="str">
        <f>VLOOKUP(Expenses[[#This Row],[Location]],Locations[[Location]:[BU]],5,0)</f>
        <v>Distribution</v>
      </c>
      <c r="G2551" t="str">
        <f>VLOOKUP(Expenses[[#This Row],[Department]],Departments[[Department]:[Code]],2,0)</f>
        <v>ACC</v>
      </c>
      <c r="H2551" t="str">
        <f>VLOOKUP(Expenses[[#This Row],[Location]],Locations[[Location]:[BU]],3,0)</f>
        <v>Delta</v>
      </c>
      <c r="I2551" t="str">
        <f>VLOOKUP(Expenses[[#This Row],[Location]],Locations[[Location]:[BU]],2,0)</f>
        <v>Dakahlia</v>
      </c>
    </row>
    <row r="2552" spans="1:9" x14ac:dyDescent="0.25">
      <c r="A2552" s="10">
        <v>42675</v>
      </c>
      <c r="B2552" t="s">
        <v>1090</v>
      </c>
      <c r="C2552" t="s">
        <v>1054</v>
      </c>
      <c r="D2552" t="s">
        <v>1032</v>
      </c>
      <c r="E2552" s="17">
        <v>4060</v>
      </c>
      <c r="F2552" t="str">
        <f>VLOOKUP(Expenses[[#This Row],[Location]],Locations[[Location]:[BU]],5,0)</f>
        <v>Distribution</v>
      </c>
      <c r="G2552" t="str">
        <f>VLOOKUP(Expenses[[#This Row],[Department]],Departments[[Department]:[Code]],2,0)</f>
        <v>ADM</v>
      </c>
      <c r="H2552" t="str">
        <f>VLOOKUP(Expenses[[#This Row],[Location]],Locations[[Location]:[BU]],3,0)</f>
        <v>Delta</v>
      </c>
      <c r="I2552" t="str">
        <f>VLOOKUP(Expenses[[#This Row],[Location]],Locations[[Location]:[BU]],2,0)</f>
        <v>Dakahlia</v>
      </c>
    </row>
    <row r="2553" spans="1:9" x14ac:dyDescent="0.25">
      <c r="A2553" s="10">
        <v>42675</v>
      </c>
      <c r="B2553" t="s">
        <v>1090</v>
      </c>
      <c r="C2553" t="s">
        <v>1062</v>
      </c>
      <c r="D2553" t="s">
        <v>1017</v>
      </c>
      <c r="E2553" s="17">
        <v>4295</v>
      </c>
      <c r="F2553" t="str">
        <f>VLOOKUP(Expenses[[#This Row],[Location]],Locations[[Location]:[BU]],5,0)</f>
        <v>Distribution</v>
      </c>
      <c r="G2553" t="str">
        <f>VLOOKUP(Expenses[[#This Row],[Department]],Departments[[Department]:[Code]],2,0)</f>
        <v>ACC</v>
      </c>
      <c r="H2553" t="str">
        <f>VLOOKUP(Expenses[[#This Row],[Location]],Locations[[Location]:[BU]],3,0)</f>
        <v>U. Egypt</v>
      </c>
      <c r="I2553" t="str">
        <f>VLOOKUP(Expenses[[#This Row],[Location]],Locations[[Location]:[BU]],2,0)</f>
        <v>Menia</v>
      </c>
    </row>
    <row r="2554" spans="1:9" x14ac:dyDescent="0.25">
      <c r="A2554" s="10">
        <v>42675</v>
      </c>
      <c r="B2554" t="s">
        <v>1090</v>
      </c>
      <c r="C2554" t="s">
        <v>1062</v>
      </c>
      <c r="D2554" t="s">
        <v>1032</v>
      </c>
      <c r="E2554" s="17">
        <v>4121</v>
      </c>
      <c r="F2554" t="str">
        <f>VLOOKUP(Expenses[[#This Row],[Location]],Locations[[Location]:[BU]],5,0)</f>
        <v>Distribution</v>
      </c>
      <c r="G2554" t="str">
        <f>VLOOKUP(Expenses[[#This Row],[Department]],Departments[[Department]:[Code]],2,0)</f>
        <v>ADM</v>
      </c>
      <c r="H2554" t="str">
        <f>VLOOKUP(Expenses[[#This Row],[Location]],Locations[[Location]:[BU]],3,0)</f>
        <v>U. Egypt</v>
      </c>
      <c r="I2554" t="str">
        <f>VLOOKUP(Expenses[[#This Row],[Location]],Locations[[Location]:[BU]],2,0)</f>
        <v>Menia</v>
      </c>
    </row>
    <row r="2555" spans="1:9" x14ac:dyDescent="0.25">
      <c r="A2555" s="10">
        <v>42675</v>
      </c>
      <c r="B2555" t="s">
        <v>1090</v>
      </c>
      <c r="C2555" t="s">
        <v>1059</v>
      </c>
      <c r="D2555" t="s">
        <v>1017</v>
      </c>
      <c r="E2555" s="17">
        <v>3232</v>
      </c>
      <c r="F2555" t="str">
        <f>VLOOKUP(Expenses[[#This Row],[Location]],Locations[[Location]:[BU]],5,0)</f>
        <v>Distribution</v>
      </c>
      <c r="G2555" t="str">
        <f>VLOOKUP(Expenses[[#This Row],[Department]],Departments[[Department]:[Code]],2,0)</f>
        <v>ACC</v>
      </c>
      <c r="H2555" t="str">
        <f>VLOOKUP(Expenses[[#This Row],[Location]],Locations[[Location]:[BU]],3,0)</f>
        <v>G. Cairo</v>
      </c>
      <c r="I2555" t="str">
        <f>VLOOKUP(Expenses[[#This Row],[Location]],Locations[[Location]:[BU]],2,0)</f>
        <v>Cairo</v>
      </c>
    </row>
    <row r="2556" spans="1:9" x14ac:dyDescent="0.25">
      <c r="A2556" s="10">
        <v>42675</v>
      </c>
      <c r="B2556" t="s">
        <v>1090</v>
      </c>
      <c r="C2556" t="s">
        <v>1059</v>
      </c>
      <c r="D2556" t="s">
        <v>1032</v>
      </c>
      <c r="E2556" s="17">
        <v>3806</v>
      </c>
      <c r="F2556" t="str">
        <f>VLOOKUP(Expenses[[#This Row],[Location]],Locations[[Location]:[BU]],5,0)</f>
        <v>Distribution</v>
      </c>
      <c r="G2556" t="str">
        <f>VLOOKUP(Expenses[[#This Row],[Department]],Departments[[Department]:[Code]],2,0)</f>
        <v>ADM</v>
      </c>
      <c r="H2556" t="str">
        <f>VLOOKUP(Expenses[[#This Row],[Location]],Locations[[Location]:[BU]],3,0)</f>
        <v>G. Cairo</v>
      </c>
      <c r="I2556" t="str">
        <f>VLOOKUP(Expenses[[#This Row],[Location]],Locations[[Location]:[BU]],2,0)</f>
        <v>Cairo</v>
      </c>
    </row>
    <row r="2557" spans="1:9" x14ac:dyDescent="0.25">
      <c r="A2557" s="10">
        <v>42675</v>
      </c>
      <c r="B2557" t="s">
        <v>1090</v>
      </c>
      <c r="C2557" t="s">
        <v>1073</v>
      </c>
      <c r="D2557" t="s">
        <v>1017</v>
      </c>
      <c r="E2557" s="17">
        <v>3157</v>
      </c>
      <c r="F2557" t="str">
        <f>VLOOKUP(Expenses[[#This Row],[Location]],Locations[[Location]:[BU]],5,0)</f>
        <v>Distribution</v>
      </c>
      <c r="G2557" t="str">
        <f>VLOOKUP(Expenses[[#This Row],[Department]],Departments[[Department]:[Code]],2,0)</f>
        <v>ACC</v>
      </c>
      <c r="H2557" t="str">
        <f>VLOOKUP(Expenses[[#This Row],[Location]],Locations[[Location]:[BU]],3,0)</f>
        <v>Delta</v>
      </c>
      <c r="I2557" t="str">
        <f>VLOOKUP(Expenses[[#This Row],[Location]],Locations[[Location]:[BU]],2,0)</f>
        <v>Sharkia</v>
      </c>
    </row>
    <row r="2558" spans="1:9" x14ac:dyDescent="0.25">
      <c r="A2558" s="10">
        <v>42675</v>
      </c>
      <c r="B2558" t="s">
        <v>1090</v>
      </c>
      <c r="C2558" t="s">
        <v>1073</v>
      </c>
      <c r="D2558" t="s">
        <v>1032</v>
      </c>
      <c r="E2558" s="17">
        <v>4360</v>
      </c>
      <c r="F2558" t="str">
        <f>VLOOKUP(Expenses[[#This Row],[Location]],Locations[[Location]:[BU]],5,0)</f>
        <v>Distribution</v>
      </c>
      <c r="G2558" t="str">
        <f>VLOOKUP(Expenses[[#This Row],[Department]],Departments[[Department]:[Code]],2,0)</f>
        <v>ADM</v>
      </c>
      <c r="H2558" t="str">
        <f>VLOOKUP(Expenses[[#This Row],[Location]],Locations[[Location]:[BU]],3,0)</f>
        <v>Delta</v>
      </c>
      <c r="I2558" t="str">
        <f>VLOOKUP(Expenses[[#This Row],[Location]],Locations[[Location]:[BU]],2,0)</f>
        <v>Sharkia</v>
      </c>
    </row>
    <row r="2559" spans="1:9" x14ac:dyDescent="0.25">
      <c r="A2559" s="10">
        <v>42675</v>
      </c>
      <c r="B2559" t="s">
        <v>1091</v>
      </c>
      <c r="C2559" t="s">
        <v>1083</v>
      </c>
      <c r="D2559" t="s">
        <v>1017</v>
      </c>
      <c r="E2559" s="17">
        <v>3660</v>
      </c>
      <c r="F2559" t="str">
        <f>VLOOKUP(Expenses[[#This Row],[Location]],Locations[[Location]:[BU]],5,0)</f>
        <v>Distribution</v>
      </c>
      <c r="G2559" t="str">
        <f>VLOOKUP(Expenses[[#This Row],[Department]],Departments[[Department]:[Code]],2,0)</f>
        <v>ACC</v>
      </c>
      <c r="H2559" t="str">
        <f>VLOOKUP(Expenses[[#This Row],[Location]],Locations[[Location]:[BU]],3,0)</f>
        <v>G. Cairo</v>
      </c>
      <c r="I2559" t="str">
        <f>VLOOKUP(Expenses[[#This Row],[Location]],Locations[[Location]:[BU]],2,0)</f>
        <v>Cairo</v>
      </c>
    </row>
    <row r="2560" spans="1:9" x14ac:dyDescent="0.25">
      <c r="A2560" s="10">
        <v>42675</v>
      </c>
      <c r="B2560" t="s">
        <v>1091</v>
      </c>
      <c r="C2560" t="s">
        <v>1083</v>
      </c>
      <c r="D2560" t="s">
        <v>1032</v>
      </c>
      <c r="E2560" s="17">
        <v>4004</v>
      </c>
      <c r="F2560" t="str">
        <f>VLOOKUP(Expenses[[#This Row],[Location]],Locations[[Location]:[BU]],5,0)</f>
        <v>Distribution</v>
      </c>
      <c r="G2560" t="str">
        <f>VLOOKUP(Expenses[[#This Row],[Department]],Departments[[Department]:[Code]],2,0)</f>
        <v>ADM</v>
      </c>
      <c r="H2560" t="str">
        <f>VLOOKUP(Expenses[[#This Row],[Location]],Locations[[Location]:[BU]],3,0)</f>
        <v>G. Cairo</v>
      </c>
      <c r="I2560" t="str">
        <f>VLOOKUP(Expenses[[#This Row],[Location]],Locations[[Location]:[BU]],2,0)</f>
        <v>Cairo</v>
      </c>
    </row>
    <row r="2561" spans="1:9" x14ac:dyDescent="0.25">
      <c r="A2561" s="10">
        <v>42675</v>
      </c>
      <c r="B2561" t="s">
        <v>1091</v>
      </c>
      <c r="C2561" t="s">
        <v>1077</v>
      </c>
      <c r="D2561" t="s">
        <v>1017</v>
      </c>
      <c r="E2561" s="17">
        <v>3557</v>
      </c>
      <c r="F2561" t="str">
        <f>VLOOKUP(Expenses[[#This Row],[Location]],Locations[[Location]:[BU]],5,0)</f>
        <v>Distribution</v>
      </c>
      <c r="G2561" t="str">
        <f>VLOOKUP(Expenses[[#This Row],[Department]],Departments[[Department]:[Code]],2,0)</f>
        <v>ACC</v>
      </c>
      <c r="H2561" t="str">
        <f>VLOOKUP(Expenses[[#This Row],[Location]],Locations[[Location]:[BU]],3,0)</f>
        <v>G. Cairo</v>
      </c>
      <c r="I2561" t="str">
        <f>VLOOKUP(Expenses[[#This Row],[Location]],Locations[[Location]:[BU]],2,0)</f>
        <v>Giza</v>
      </c>
    </row>
    <row r="2562" spans="1:9" x14ac:dyDescent="0.25">
      <c r="A2562" s="10">
        <v>42675</v>
      </c>
      <c r="B2562" t="s">
        <v>1091</v>
      </c>
      <c r="C2562" t="s">
        <v>1077</v>
      </c>
      <c r="D2562" t="s">
        <v>1032</v>
      </c>
      <c r="E2562" s="17">
        <v>4333</v>
      </c>
      <c r="F2562" t="str">
        <f>VLOOKUP(Expenses[[#This Row],[Location]],Locations[[Location]:[BU]],5,0)</f>
        <v>Distribution</v>
      </c>
      <c r="G2562" t="str">
        <f>VLOOKUP(Expenses[[#This Row],[Department]],Departments[[Department]:[Code]],2,0)</f>
        <v>ADM</v>
      </c>
      <c r="H2562" t="str">
        <f>VLOOKUP(Expenses[[#This Row],[Location]],Locations[[Location]:[BU]],3,0)</f>
        <v>G. Cairo</v>
      </c>
      <c r="I2562" t="str">
        <f>VLOOKUP(Expenses[[#This Row],[Location]],Locations[[Location]:[BU]],2,0)</f>
        <v>Giza</v>
      </c>
    </row>
    <row r="2563" spans="1:9" x14ac:dyDescent="0.25">
      <c r="A2563" s="10">
        <v>42675</v>
      </c>
      <c r="B2563" t="s">
        <v>1091</v>
      </c>
      <c r="C2563" t="s">
        <v>1069</v>
      </c>
      <c r="D2563" t="s">
        <v>1017</v>
      </c>
      <c r="E2563" s="17">
        <v>3950</v>
      </c>
      <c r="F2563" t="str">
        <f>VLOOKUP(Expenses[[#This Row],[Location]],Locations[[Location]:[BU]],5,0)</f>
        <v>Distribution</v>
      </c>
      <c r="G2563" t="str">
        <f>VLOOKUP(Expenses[[#This Row],[Department]],Departments[[Department]:[Code]],2,0)</f>
        <v>ACC</v>
      </c>
      <c r="H2563" t="str">
        <f>VLOOKUP(Expenses[[#This Row],[Location]],Locations[[Location]:[BU]],3,0)</f>
        <v>U. Egypt</v>
      </c>
      <c r="I2563" t="str">
        <f>VLOOKUP(Expenses[[#This Row],[Location]],Locations[[Location]:[BU]],2,0)</f>
        <v>Luxor</v>
      </c>
    </row>
    <row r="2564" spans="1:9" x14ac:dyDescent="0.25">
      <c r="A2564" s="10">
        <v>42675</v>
      </c>
      <c r="B2564" t="s">
        <v>1091</v>
      </c>
      <c r="C2564" t="s">
        <v>1069</v>
      </c>
      <c r="D2564" t="s">
        <v>1032</v>
      </c>
      <c r="E2564" s="17">
        <v>3435</v>
      </c>
      <c r="F2564" t="str">
        <f>VLOOKUP(Expenses[[#This Row],[Location]],Locations[[Location]:[BU]],5,0)</f>
        <v>Distribution</v>
      </c>
      <c r="G2564" t="str">
        <f>VLOOKUP(Expenses[[#This Row],[Department]],Departments[[Department]:[Code]],2,0)</f>
        <v>ADM</v>
      </c>
      <c r="H2564" t="str">
        <f>VLOOKUP(Expenses[[#This Row],[Location]],Locations[[Location]:[BU]],3,0)</f>
        <v>U. Egypt</v>
      </c>
      <c r="I2564" t="str">
        <f>VLOOKUP(Expenses[[#This Row],[Location]],Locations[[Location]:[BU]],2,0)</f>
        <v>Luxor</v>
      </c>
    </row>
    <row r="2565" spans="1:9" x14ac:dyDescent="0.25">
      <c r="A2565" s="10">
        <v>42675</v>
      </c>
      <c r="B2565" t="s">
        <v>1091</v>
      </c>
      <c r="C2565" t="s">
        <v>1054</v>
      </c>
      <c r="D2565" t="s">
        <v>1017</v>
      </c>
      <c r="E2565" s="17">
        <v>2945</v>
      </c>
      <c r="F2565" t="str">
        <f>VLOOKUP(Expenses[[#This Row],[Location]],Locations[[Location]:[BU]],5,0)</f>
        <v>Distribution</v>
      </c>
      <c r="G2565" t="str">
        <f>VLOOKUP(Expenses[[#This Row],[Department]],Departments[[Department]:[Code]],2,0)</f>
        <v>ACC</v>
      </c>
      <c r="H2565" t="str">
        <f>VLOOKUP(Expenses[[#This Row],[Location]],Locations[[Location]:[BU]],3,0)</f>
        <v>Delta</v>
      </c>
      <c r="I2565" t="str">
        <f>VLOOKUP(Expenses[[#This Row],[Location]],Locations[[Location]:[BU]],2,0)</f>
        <v>Dakahlia</v>
      </c>
    </row>
    <row r="2566" spans="1:9" x14ac:dyDescent="0.25">
      <c r="A2566" s="10">
        <v>42675</v>
      </c>
      <c r="B2566" t="s">
        <v>1091</v>
      </c>
      <c r="C2566" t="s">
        <v>1054</v>
      </c>
      <c r="D2566" t="s">
        <v>1032</v>
      </c>
      <c r="E2566" s="17">
        <v>4066</v>
      </c>
      <c r="F2566" t="str">
        <f>VLOOKUP(Expenses[[#This Row],[Location]],Locations[[Location]:[BU]],5,0)</f>
        <v>Distribution</v>
      </c>
      <c r="G2566" t="str">
        <f>VLOOKUP(Expenses[[#This Row],[Department]],Departments[[Department]:[Code]],2,0)</f>
        <v>ADM</v>
      </c>
      <c r="H2566" t="str">
        <f>VLOOKUP(Expenses[[#This Row],[Location]],Locations[[Location]:[BU]],3,0)</f>
        <v>Delta</v>
      </c>
      <c r="I2566" t="str">
        <f>VLOOKUP(Expenses[[#This Row],[Location]],Locations[[Location]:[BU]],2,0)</f>
        <v>Dakahlia</v>
      </c>
    </row>
    <row r="2567" spans="1:9" x14ac:dyDescent="0.25">
      <c r="A2567" s="10">
        <v>42675</v>
      </c>
      <c r="B2567" t="s">
        <v>1091</v>
      </c>
      <c r="C2567" t="s">
        <v>1062</v>
      </c>
      <c r="D2567" t="s">
        <v>1017</v>
      </c>
      <c r="E2567" s="17">
        <v>3144</v>
      </c>
      <c r="F2567" t="str">
        <f>VLOOKUP(Expenses[[#This Row],[Location]],Locations[[Location]:[BU]],5,0)</f>
        <v>Distribution</v>
      </c>
      <c r="G2567" t="str">
        <f>VLOOKUP(Expenses[[#This Row],[Department]],Departments[[Department]:[Code]],2,0)</f>
        <v>ACC</v>
      </c>
      <c r="H2567" t="str">
        <f>VLOOKUP(Expenses[[#This Row],[Location]],Locations[[Location]:[BU]],3,0)</f>
        <v>U. Egypt</v>
      </c>
      <c r="I2567" t="str">
        <f>VLOOKUP(Expenses[[#This Row],[Location]],Locations[[Location]:[BU]],2,0)</f>
        <v>Menia</v>
      </c>
    </row>
    <row r="2568" spans="1:9" x14ac:dyDescent="0.25">
      <c r="A2568" s="10">
        <v>42675</v>
      </c>
      <c r="B2568" t="s">
        <v>1091</v>
      </c>
      <c r="C2568" t="s">
        <v>1062</v>
      </c>
      <c r="D2568" t="s">
        <v>1032</v>
      </c>
      <c r="E2568" s="17">
        <v>2829</v>
      </c>
      <c r="F2568" t="str">
        <f>VLOOKUP(Expenses[[#This Row],[Location]],Locations[[Location]:[BU]],5,0)</f>
        <v>Distribution</v>
      </c>
      <c r="G2568" t="str">
        <f>VLOOKUP(Expenses[[#This Row],[Department]],Departments[[Department]:[Code]],2,0)</f>
        <v>ADM</v>
      </c>
      <c r="H2568" t="str">
        <f>VLOOKUP(Expenses[[#This Row],[Location]],Locations[[Location]:[BU]],3,0)</f>
        <v>U. Egypt</v>
      </c>
      <c r="I2568" t="str">
        <f>VLOOKUP(Expenses[[#This Row],[Location]],Locations[[Location]:[BU]],2,0)</f>
        <v>Menia</v>
      </c>
    </row>
    <row r="2569" spans="1:9" x14ac:dyDescent="0.25">
      <c r="A2569" s="10">
        <v>42675</v>
      </c>
      <c r="B2569" t="s">
        <v>1091</v>
      </c>
      <c r="C2569" t="s">
        <v>1059</v>
      </c>
      <c r="D2569" t="s">
        <v>1017</v>
      </c>
      <c r="E2569" s="17">
        <v>4352</v>
      </c>
      <c r="F2569" t="str">
        <f>VLOOKUP(Expenses[[#This Row],[Location]],Locations[[Location]:[BU]],5,0)</f>
        <v>Distribution</v>
      </c>
      <c r="G2569" t="str">
        <f>VLOOKUP(Expenses[[#This Row],[Department]],Departments[[Department]:[Code]],2,0)</f>
        <v>ACC</v>
      </c>
      <c r="H2569" t="str">
        <f>VLOOKUP(Expenses[[#This Row],[Location]],Locations[[Location]:[BU]],3,0)</f>
        <v>G. Cairo</v>
      </c>
      <c r="I2569" t="str">
        <f>VLOOKUP(Expenses[[#This Row],[Location]],Locations[[Location]:[BU]],2,0)</f>
        <v>Cairo</v>
      </c>
    </row>
    <row r="2570" spans="1:9" x14ac:dyDescent="0.25">
      <c r="A2570" s="10">
        <v>42675</v>
      </c>
      <c r="B2570" t="s">
        <v>1091</v>
      </c>
      <c r="C2570" t="s">
        <v>1059</v>
      </c>
      <c r="D2570" t="s">
        <v>1032</v>
      </c>
      <c r="E2570" s="17">
        <v>3445</v>
      </c>
      <c r="F2570" t="str">
        <f>VLOOKUP(Expenses[[#This Row],[Location]],Locations[[Location]:[BU]],5,0)</f>
        <v>Distribution</v>
      </c>
      <c r="G2570" t="str">
        <f>VLOOKUP(Expenses[[#This Row],[Department]],Departments[[Department]:[Code]],2,0)</f>
        <v>ADM</v>
      </c>
      <c r="H2570" t="str">
        <f>VLOOKUP(Expenses[[#This Row],[Location]],Locations[[Location]:[BU]],3,0)</f>
        <v>G. Cairo</v>
      </c>
      <c r="I2570" t="str">
        <f>VLOOKUP(Expenses[[#This Row],[Location]],Locations[[Location]:[BU]],2,0)</f>
        <v>Cairo</v>
      </c>
    </row>
    <row r="2571" spans="1:9" x14ac:dyDescent="0.25">
      <c r="A2571" s="10">
        <v>42675</v>
      </c>
      <c r="B2571" t="s">
        <v>1091</v>
      </c>
      <c r="C2571" t="s">
        <v>1073</v>
      </c>
      <c r="D2571" t="s">
        <v>1017</v>
      </c>
      <c r="E2571" s="17">
        <v>3822</v>
      </c>
      <c r="F2571" t="str">
        <f>VLOOKUP(Expenses[[#This Row],[Location]],Locations[[Location]:[BU]],5,0)</f>
        <v>Distribution</v>
      </c>
      <c r="G2571" t="str">
        <f>VLOOKUP(Expenses[[#This Row],[Department]],Departments[[Department]:[Code]],2,0)</f>
        <v>ACC</v>
      </c>
      <c r="H2571" t="str">
        <f>VLOOKUP(Expenses[[#This Row],[Location]],Locations[[Location]:[BU]],3,0)</f>
        <v>Delta</v>
      </c>
      <c r="I2571" t="str">
        <f>VLOOKUP(Expenses[[#This Row],[Location]],Locations[[Location]:[BU]],2,0)</f>
        <v>Sharkia</v>
      </c>
    </row>
    <row r="2572" spans="1:9" x14ac:dyDescent="0.25">
      <c r="A2572" s="10">
        <v>42675</v>
      </c>
      <c r="B2572" t="s">
        <v>1091</v>
      </c>
      <c r="C2572" t="s">
        <v>1073</v>
      </c>
      <c r="D2572" t="s">
        <v>1032</v>
      </c>
      <c r="E2572" s="17">
        <v>3065</v>
      </c>
      <c r="F2572" t="str">
        <f>VLOOKUP(Expenses[[#This Row],[Location]],Locations[[Location]:[BU]],5,0)</f>
        <v>Distribution</v>
      </c>
      <c r="G2572" t="str">
        <f>VLOOKUP(Expenses[[#This Row],[Department]],Departments[[Department]:[Code]],2,0)</f>
        <v>ADM</v>
      </c>
      <c r="H2572" t="str">
        <f>VLOOKUP(Expenses[[#This Row],[Location]],Locations[[Location]:[BU]],3,0)</f>
        <v>Delta</v>
      </c>
      <c r="I2572" t="str">
        <f>VLOOKUP(Expenses[[#This Row],[Location]],Locations[[Location]:[BU]],2,0)</f>
        <v>Sharkia</v>
      </c>
    </row>
    <row r="2573" spans="1:9" x14ac:dyDescent="0.25">
      <c r="A2573" s="10">
        <v>42675</v>
      </c>
      <c r="B2573" t="s">
        <v>1087</v>
      </c>
      <c r="C2573" t="s">
        <v>1083</v>
      </c>
      <c r="D2573" t="s">
        <v>1017</v>
      </c>
      <c r="E2573" s="17">
        <v>4130</v>
      </c>
      <c r="F2573" t="str">
        <f>VLOOKUP(Expenses[[#This Row],[Location]],Locations[[Location]:[BU]],5,0)</f>
        <v>Distribution</v>
      </c>
      <c r="G2573" t="str">
        <f>VLOOKUP(Expenses[[#This Row],[Department]],Departments[[Department]:[Code]],2,0)</f>
        <v>ACC</v>
      </c>
      <c r="H2573" t="str">
        <f>VLOOKUP(Expenses[[#This Row],[Location]],Locations[[Location]:[BU]],3,0)</f>
        <v>G. Cairo</v>
      </c>
      <c r="I2573" t="str">
        <f>VLOOKUP(Expenses[[#This Row],[Location]],Locations[[Location]:[BU]],2,0)</f>
        <v>Cairo</v>
      </c>
    </row>
    <row r="2574" spans="1:9" x14ac:dyDescent="0.25">
      <c r="A2574" s="10">
        <v>42675</v>
      </c>
      <c r="B2574" t="s">
        <v>1087</v>
      </c>
      <c r="C2574" t="s">
        <v>1083</v>
      </c>
      <c r="D2574" t="s">
        <v>1032</v>
      </c>
      <c r="E2574" s="17">
        <v>3097</v>
      </c>
      <c r="F2574" t="str">
        <f>VLOOKUP(Expenses[[#This Row],[Location]],Locations[[Location]:[BU]],5,0)</f>
        <v>Distribution</v>
      </c>
      <c r="G2574" t="str">
        <f>VLOOKUP(Expenses[[#This Row],[Department]],Departments[[Department]:[Code]],2,0)</f>
        <v>ADM</v>
      </c>
      <c r="H2574" t="str">
        <f>VLOOKUP(Expenses[[#This Row],[Location]],Locations[[Location]:[BU]],3,0)</f>
        <v>G. Cairo</v>
      </c>
      <c r="I2574" t="str">
        <f>VLOOKUP(Expenses[[#This Row],[Location]],Locations[[Location]:[BU]],2,0)</f>
        <v>Cairo</v>
      </c>
    </row>
    <row r="2575" spans="1:9" x14ac:dyDescent="0.25">
      <c r="A2575" s="10">
        <v>42675</v>
      </c>
      <c r="B2575" t="s">
        <v>1087</v>
      </c>
      <c r="C2575" t="s">
        <v>1077</v>
      </c>
      <c r="D2575" t="s">
        <v>1017</v>
      </c>
      <c r="E2575" s="17">
        <v>3734</v>
      </c>
      <c r="F2575" t="str">
        <f>VLOOKUP(Expenses[[#This Row],[Location]],Locations[[Location]:[BU]],5,0)</f>
        <v>Distribution</v>
      </c>
      <c r="G2575" t="str">
        <f>VLOOKUP(Expenses[[#This Row],[Department]],Departments[[Department]:[Code]],2,0)</f>
        <v>ACC</v>
      </c>
      <c r="H2575" t="str">
        <f>VLOOKUP(Expenses[[#This Row],[Location]],Locations[[Location]:[BU]],3,0)</f>
        <v>G. Cairo</v>
      </c>
      <c r="I2575" t="str">
        <f>VLOOKUP(Expenses[[#This Row],[Location]],Locations[[Location]:[BU]],2,0)</f>
        <v>Giza</v>
      </c>
    </row>
    <row r="2576" spans="1:9" x14ac:dyDescent="0.25">
      <c r="A2576" s="10">
        <v>42675</v>
      </c>
      <c r="B2576" t="s">
        <v>1087</v>
      </c>
      <c r="C2576" t="s">
        <v>1077</v>
      </c>
      <c r="D2576" t="s">
        <v>1032</v>
      </c>
      <c r="E2576" s="17">
        <v>2629</v>
      </c>
      <c r="F2576" t="str">
        <f>VLOOKUP(Expenses[[#This Row],[Location]],Locations[[Location]:[BU]],5,0)</f>
        <v>Distribution</v>
      </c>
      <c r="G2576" t="str">
        <f>VLOOKUP(Expenses[[#This Row],[Department]],Departments[[Department]:[Code]],2,0)</f>
        <v>ADM</v>
      </c>
      <c r="H2576" t="str">
        <f>VLOOKUP(Expenses[[#This Row],[Location]],Locations[[Location]:[BU]],3,0)</f>
        <v>G. Cairo</v>
      </c>
      <c r="I2576" t="str">
        <f>VLOOKUP(Expenses[[#This Row],[Location]],Locations[[Location]:[BU]],2,0)</f>
        <v>Giza</v>
      </c>
    </row>
    <row r="2577" spans="1:9" x14ac:dyDescent="0.25">
      <c r="A2577" s="10">
        <v>42675</v>
      </c>
      <c r="B2577" t="s">
        <v>1087</v>
      </c>
      <c r="C2577" t="s">
        <v>1069</v>
      </c>
      <c r="D2577" t="s">
        <v>1017</v>
      </c>
      <c r="E2577" s="17">
        <v>2837</v>
      </c>
      <c r="F2577" t="str">
        <f>VLOOKUP(Expenses[[#This Row],[Location]],Locations[[Location]:[BU]],5,0)</f>
        <v>Distribution</v>
      </c>
      <c r="G2577" t="str">
        <f>VLOOKUP(Expenses[[#This Row],[Department]],Departments[[Department]:[Code]],2,0)</f>
        <v>ACC</v>
      </c>
      <c r="H2577" t="str">
        <f>VLOOKUP(Expenses[[#This Row],[Location]],Locations[[Location]:[BU]],3,0)</f>
        <v>U. Egypt</v>
      </c>
      <c r="I2577" t="str">
        <f>VLOOKUP(Expenses[[#This Row],[Location]],Locations[[Location]:[BU]],2,0)</f>
        <v>Luxor</v>
      </c>
    </row>
    <row r="2578" spans="1:9" x14ac:dyDescent="0.25">
      <c r="A2578" s="10">
        <v>42675</v>
      </c>
      <c r="B2578" t="s">
        <v>1087</v>
      </c>
      <c r="C2578" t="s">
        <v>1069</v>
      </c>
      <c r="D2578" t="s">
        <v>1032</v>
      </c>
      <c r="E2578" s="17">
        <v>3943</v>
      </c>
      <c r="F2578" t="str">
        <f>VLOOKUP(Expenses[[#This Row],[Location]],Locations[[Location]:[BU]],5,0)</f>
        <v>Distribution</v>
      </c>
      <c r="G2578" t="str">
        <f>VLOOKUP(Expenses[[#This Row],[Department]],Departments[[Department]:[Code]],2,0)</f>
        <v>ADM</v>
      </c>
      <c r="H2578" t="str">
        <f>VLOOKUP(Expenses[[#This Row],[Location]],Locations[[Location]:[BU]],3,0)</f>
        <v>U. Egypt</v>
      </c>
      <c r="I2578" t="str">
        <f>VLOOKUP(Expenses[[#This Row],[Location]],Locations[[Location]:[BU]],2,0)</f>
        <v>Luxor</v>
      </c>
    </row>
    <row r="2579" spans="1:9" x14ac:dyDescent="0.25">
      <c r="A2579" s="10">
        <v>42675</v>
      </c>
      <c r="B2579" t="s">
        <v>1087</v>
      </c>
      <c r="C2579" t="s">
        <v>1054</v>
      </c>
      <c r="D2579" t="s">
        <v>1017</v>
      </c>
      <c r="E2579" s="17">
        <v>3151</v>
      </c>
      <c r="F2579" t="str">
        <f>VLOOKUP(Expenses[[#This Row],[Location]],Locations[[Location]:[BU]],5,0)</f>
        <v>Distribution</v>
      </c>
      <c r="G2579" t="str">
        <f>VLOOKUP(Expenses[[#This Row],[Department]],Departments[[Department]:[Code]],2,0)</f>
        <v>ACC</v>
      </c>
      <c r="H2579" t="str">
        <f>VLOOKUP(Expenses[[#This Row],[Location]],Locations[[Location]:[BU]],3,0)</f>
        <v>Delta</v>
      </c>
      <c r="I2579" t="str">
        <f>VLOOKUP(Expenses[[#This Row],[Location]],Locations[[Location]:[BU]],2,0)</f>
        <v>Dakahlia</v>
      </c>
    </row>
    <row r="2580" spans="1:9" x14ac:dyDescent="0.25">
      <c r="A2580" s="10">
        <v>42675</v>
      </c>
      <c r="B2580" t="s">
        <v>1087</v>
      </c>
      <c r="C2580" t="s">
        <v>1054</v>
      </c>
      <c r="D2580" t="s">
        <v>1032</v>
      </c>
      <c r="E2580" s="17">
        <v>3081</v>
      </c>
      <c r="F2580" t="str">
        <f>VLOOKUP(Expenses[[#This Row],[Location]],Locations[[Location]:[BU]],5,0)</f>
        <v>Distribution</v>
      </c>
      <c r="G2580" t="str">
        <f>VLOOKUP(Expenses[[#This Row],[Department]],Departments[[Department]:[Code]],2,0)</f>
        <v>ADM</v>
      </c>
      <c r="H2580" t="str">
        <f>VLOOKUP(Expenses[[#This Row],[Location]],Locations[[Location]:[BU]],3,0)</f>
        <v>Delta</v>
      </c>
      <c r="I2580" t="str">
        <f>VLOOKUP(Expenses[[#This Row],[Location]],Locations[[Location]:[BU]],2,0)</f>
        <v>Dakahlia</v>
      </c>
    </row>
    <row r="2581" spans="1:9" x14ac:dyDescent="0.25">
      <c r="A2581" s="10">
        <v>42675</v>
      </c>
      <c r="B2581" t="s">
        <v>1087</v>
      </c>
      <c r="C2581" t="s">
        <v>1062</v>
      </c>
      <c r="D2581" t="s">
        <v>1017</v>
      </c>
      <c r="E2581" s="17">
        <v>3709</v>
      </c>
      <c r="F2581" t="str">
        <f>VLOOKUP(Expenses[[#This Row],[Location]],Locations[[Location]:[BU]],5,0)</f>
        <v>Distribution</v>
      </c>
      <c r="G2581" t="str">
        <f>VLOOKUP(Expenses[[#This Row],[Department]],Departments[[Department]:[Code]],2,0)</f>
        <v>ACC</v>
      </c>
      <c r="H2581" t="str">
        <f>VLOOKUP(Expenses[[#This Row],[Location]],Locations[[Location]:[BU]],3,0)</f>
        <v>U. Egypt</v>
      </c>
      <c r="I2581" t="str">
        <f>VLOOKUP(Expenses[[#This Row],[Location]],Locations[[Location]:[BU]],2,0)</f>
        <v>Menia</v>
      </c>
    </row>
    <row r="2582" spans="1:9" x14ac:dyDescent="0.25">
      <c r="A2582" s="10">
        <v>42675</v>
      </c>
      <c r="B2582" t="s">
        <v>1087</v>
      </c>
      <c r="C2582" t="s">
        <v>1062</v>
      </c>
      <c r="D2582" t="s">
        <v>1032</v>
      </c>
      <c r="E2582" s="17">
        <v>2882</v>
      </c>
      <c r="F2582" t="str">
        <f>VLOOKUP(Expenses[[#This Row],[Location]],Locations[[Location]:[BU]],5,0)</f>
        <v>Distribution</v>
      </c>
      <c r="G2582" t="str">
        <f>VLOOKUP(Expenses[[#This Row],[Department]],Departments[[Department]:[Code]],2,0)</f>
        <v>ADM</v>
      </c>
      <c r="H2582" t="str">
        <f>VLOOKUP(Expenses[[#This Row],[Location]],Locations[[Location]:[BU]],3,0)</f>
        <v>U. Egypt</v>
      </c>
      <c r="I2582" t="str">
        <f>VLOOKUP(Expenses[[#This Row],[Location]],Locations[[Location]:[BU]],2,0)</f>
        <v>Menia</v>
      </c>
    </row>
    <row r="2583" spans="1:9" x14ac:dyDescent="0.25">
      <c r="A2583" s="10">
        <v>42675</v>
      </c>
      <c r="B2583" t="s">
        <v>1087</v>
      </c>
      <c r="C2583" t="s">
        <v>1059</v>
      </c>
      <c r="D2583" t="s">
        <v>1017</v>
      </c>
      <c r="E2583" s="17">
        <v>4460</v>
      </c>
      <c r="F2583" t="str">
        <f>VLOOKUP(Expenses[[#This Row],[Location]],Locations[[Location]:[BU]],5,0)</f>
        <v>Distribution</v>
      </c>
      <c r="G2583" t="str">
        <f>VLOOKUP(Expenses[[#This Row],[Department]],Departments[[Department]:[Code]],2,0)</f>
        <v>ACC</v>
      </c>
      <c r="H2583" t="str">
        <f>VLOOKUP(Expenses[[#This Row],[Location]],Locations[[Location]:[BU]],3,0)</f>
        <v>G. Cairo</v>
      </c>
      <c r="I2583" t="str">
        <f>VLOOKUP(Expenses[[#This Row],[Location]],Locations[[Location]:[BU]],2,0)</f>
        <v>Cairo</v>
      </c>
    </row>
    <row r="2584" spans="1:9" x14ac:dyDescent="0.25">
      <c r="A2584" s="10">
        <v>42675</v>
      </c>
      <c r="B2584" t="s">
        <v>1087</v>
      </c>
      <c r="C2584" t="s">
        <v>1059</v>
      </c>
      <c r="D2584" t="s">
        <v>1032</v>
      </c>
      <c r="E2584" s="17">
        <v>3951</v>
      </c>
      <c r="F2584" t="str">
        <f>VLOOKUP(Expenses[[#This Row],[Location]],Locations[[Location]:[BU]],5,0)</f>
        <v>Distribution</v>
      </c>
      <c r="G2584" t="str">
        <f>VLOOKUP(Expenses[[#This Row],[Department]],Departments[[Department]:[Code]],2,0)</f>
        <v>ADM</v>
      </c>
      <c r="H2584" t="str">
        <f>VLOOKUP(Expenses[[#This Row],[Location]],Locations[[Location]:[BU]],3,0)</f>
        <v>G. Cairo</v>
      </c>
      <c r="I2584" t="str">
        <f>VLOOKUP(Expenses[[#This Row],[Location]],Locations[[Location]:[BU]],2,0)</f>
        <v>Cairo</v>
      </c>
    </row>
    <row r="2585" spans="1:9" x14ac:dyDescent="0.25">
      <c r="A2585" s="10">
        <v>42675</v>
      </c>
      <c r="B2585" t="s">
        <v>1087</v>
      </c>
      <c r="C2585" t="s">
        <v>1073</v>
      </c>
      <c r="D2585" t="s">
        <v>1017</v>
      </c>
      <c r="E2585" s="17">
        <v>4048</v>
      </c>
      <c r="F2585" t="str">
        <f>VLOOKUP(Expenses[[#This Row],[Location]],Locations[[Location]:[BU]],5,0)</f>
        <v>Distribution</v>
      </c>
      <c r="G2585" t="str">
        <f>VLOOKUP(Expenses[[#This Row],[Department]],Departments[[Department]:[Code]],2,0)</f>
        <v>ACC</v>
      </c>
      <c r="H2585" t="str">
        <f>VLOOKUP(Expenses[[#This Row],[Location]],Locations[[Location]:[BU]],3,0)</f>
        <v>Delta</v>
      </c>
      <c r="I2585" t="str">
        <f>VLOOKUP(Expenses[[#This Row],[Location]],Locations[[Location]:[BU]],2,0)</f>
        <v>Sharkia</v>
      </c>
    </row>
    <row r="2586" spans="1:9" x14ac:dyDescent="0.25">
      <c r="A2586" s="10">
        <v>42675</v>
      </c>
      <c r="B2586" t="s">
        <v>1087</v>
      </c>
      <c r="C2586" t="s">
        <v>1073</v>
      </c>
      <c r="D2586" t="s">
        <v>1032</v>
      </c>
      <c r="E2586" s="17">
        <v>3565</v>
      </c>
      <c r="F2586" t="str">
        <f>VLOOKUP(Expenses[[#This Row],[Location]],Locations[[Location]:[BU]],5,0)</f>
        <v>Distribution</v>
      </c>
      <c r="G2586" t="str">
        <f>VLOOKUP(Expenses[[#This Row],[Department]],Departments[[Department]:[Code]],2,0)</f>
        <v>ADM</v>
      </c>
      <c r="H2586" t="str">
        <f>VLOOKUP(Expenses[[#This Row],[Location]],Locations[[Location]:[BU]],3,0)</f>
        <v>Delta</v>
      </c>
      <c r="I2586" t="str">
        <f>VLOOKUP(Expenses[[#This Row],[Location]],Locations[[Location]:[BU]],2,0)</f>
        <v>Sharkia</v>
      </c>
    </row>
    <row r="2587" spans="1:9" x14ac:dyDescent="0.25">
      <c r="A2587" s="10">
        <v>42705</v>
      </c>
      <c r="B2587" t="s">
        <v>1086</v>
      </c>
      <c r="C2587" t="s">
        <v>1014</v>
      </c>
      <c r="D2587" t="s">
        <v>1013</v>
      </c>
      <c r="E2587" s="17">
        <v>40020</v>
      </c>
      <c r="F2587" t="str">
        <f>VLOOKUP(Expenses[[#This Row],[Location]],Locations[[Location]:[BU]],5,0)</f>
        <v>HQ</v>
      </c>
      <c r="G2587" t="str">
        <f>VLOOKUP(Expenses[[#This Row],[Department]],Departments[[Department]:[Code]],2,0)</f>
        <v>FIN</v>
      </c>
      <c r="H2587" t="str">
        <f>VLOOKUP(Expenses[[#This Row],[Location]],Locations[[Location]:[BU]],3,0)</f>
        <v>G. Cairo</v>
      </c>
      <c r="I2587" t="str">
        <f>VLOOKUP(Expenses[[#This Row],[Location]],Locations[[Location]:[BU]],2,0)</f>
        <v>Cairo</v>
      </c>
    </row>
    <row r="2588" spans="1:9" x14ac:dyDescent="0.25">
      <c r="A2588" s="10">
        <v>42705</v>
      </c>
      <c r="B2588" t="s">
        <v>1086</v>
      </c>
      <c r="C2588" t="s">
        <v>1083</v>
      </c>
      <c r="D2588" t="s">
        <v>1025</v>
      </c>
      <c r="E2588" s="17">
        <v>10768</v>
      </c>
      <c r="F2588" t="str">
        <f>VLOOKUP(Expenses[[#This Row],[Location]],Locations[[Location]:[BU]],5,0)</f>
        <v>Distribution</v>
      </c>
      <c r="G2588" t="str">
        <f>VLOOKUP(Expenses[[#This Row],[Department]],Departments[[Department]:[Code]],2,0)</f>
        <v>SLS</v>
      </c>
      <c r="H2588" t="str">
        <f>VLOOKUP(Expenses[[#This Row],[Location]],Locations[[Location]:[BU]],3,0)</f>
        <v>G. Cairo</v>
      </c>
      <c r="I2588" t="str">
        <f>VLOOKUP(Expenses[[#This Row],[Location]],Locations[[Location]:[BU]],2,0)</f>
        <v>Cairo</v>
      </c>
    </row>
    <row r="2589" spans="1:9" x14ac:dyDescent="0.25">
      <c r="A2589" s="10">
        <v>42705</v>
      </c>
      <c r="B2589" t="s">
        <v>1086</v>
      </c>
      <c r="C2589" t="s">
        <v>1077</v>
      </c>
      <c r="D2589" t="s">
        <v>1025</v>
      </c>
      <c r="E2589" s="17">
        <v>14818</v>
      </c>
      <c r="F2589" t="str">
        <f>VLOOKUP(Expenses[[#This Row],[Location]],Locations[[Location]:[BU]],5,0)</f>
        <v>Distribution</v>
      </c>
      <c r="G2589" t="str">
        <f>VLOOKUP(Expenses[[#This Row],[Department]],Departments[[Department]:[Code]],2,0)</f>
        <v>SLS</v>
      </c>
      <c r="H2589" t="str">
        <f>VLOOKUP(Expenses[[#This Row],[Location]],Locations[[Location]:[BU]],3,0)</f>
        <v>G. Cairo</v>
      </c>
      <c r="I2589" t="str">
        <f>VLOOKUP(Expenses[[#This Row],[Location]],Locations[[Location]:[BU]],2,0)</f>
        <v>Giza</v>
      </c>
    </row>
    <row r="2590" spans="1:9" x14ac:dyDescent="0.25">
      <c r="A2590" s="10">
        <v>42705</v>
      </c>
      <c r="B2590" t="s">
        <v>1086</v>
      </c>
      <c r="C2590" t="s">
        <v>1069</v>
      </c>
      <c r="D2590" t="s">
        <v>1025</v>
      </c>
      <c r="E2590" s="17">
        <v>12615</v>
      </c>
      <c r="F2590" t="str">
        <f>VLOOKUP(Expenses[[#This Row],[Location]],Locations[[Location]:[BU]],5,0)</f>
        <v>Distribution</v>
      </c>
      <c r="G2590" t="str">
        <f>VLOOKUP(Expenses[[#This Row],[Department]],Departments[[Department]:[Code]],2,0)</f>
        <v>SLS</v>
      </c>
      <c r="H2590" t="str">
        <f>VLOOKUP(Expenses[[#This Row],[Location]],Locations[[Location]:[BU]],3,0)</f>
        <v>U. Egypt</v>
      </c>
      <c r="I2590" t="str">
        <f>VLOOKUP(Expenses[[#This Row],[Location]],Locations[[Location]:[BU]],2,0)</f>
        <v>Luxor</v>
      </c>
    </row>
    <row r="2591" spans="1:9" x14ac:dyDescent="0.25">
      <c r="A2591" s="10">
        <v>42705</v>
      </c>
      <c r="B2591" t="s">
        <v>1086</v>
      </c>
      <c r="C2591" t="s">
        <v>1054</v>
      </c>
      <c r="D2591" t="s">
        <v>1025</v>
      </c>
      <c r="E2591" s="17">
        <v>12414</v>
      </c>
      <c r="F2591" t="str">
        <f>VLOOKUP(Expenses[[#This Row],[Location]],Locations[[Location]:[BU]],5,0)</f>
        <v>Distribution</v>
      </c>
      <c r="G2591" t="str">
        <f>VLOOKUP(Expenses[[#This Row],[Department]],Departments[[Department]:[Code]],2,0)</f>
        <v>SLS</v>
      </c>
      <c r="H2591" t="str">
        <f>VLOOKUP(Expenses[[#This Row],[Location]],Locations[[Location]:[BU]],3,0)</f>
        <v>Delta</v>
      </c>
      <c r="I2591" t="str">
        <f>VLOOKUP(Expenses[[#This Row],[Location]],Locations[[Location]:[BU]],2,0)</f>
        <v>Dakahlia</v>
      </c>
    </row>
    <row r="2592" spans="1:9" x14ac:dyDescent="0.25">
      <c r="A2592" s="10">
        <v>42705</v>
      </c>
      <c r="B2592" t="s">
        <v>1086</v>
      </c>
      <c r="C2592" t="s">
        <v>1062</v>
      </c>
      <c r="D2592" t="s">
        <v>1025</v>
      </c>
      <c r="E2592" s="17">
        <v>10712</v>
      </c>
      <c r="F2592" t="str">
        <f>VLOOKUP(Expenses[[#This Row],[Location]],Locations[[Location]:[BU]],5,0)</f>
        <v>Distribution</v>
      </c>
      <c r="G2592" t="str">
        <f>VLOOKUP(Expenses[[#This Row],[Department]],Departments[[Department]:[Code]],2,0)</f>
        <v>SLS</v>
      </c>
      <c r="H2592" t="str">
        <f>VLOOKUP(Expenses[[#This Row],[Location]],Locations[[Location]:[BU]],3,0)</f>
        <v>U. Egypt</v>
      </c>
      <c r="I2592" t="str">
        <f>VLOOKUP(Expenses[[#This Row],[Location]],Locations[[Location]:[BU]],2,0)</f>
        <v>Menia</v>
      </c>
    </row>
    <row r="2593" spans="1:9" x14ac:dyDescent="0.25">
      <c r="A2593" s="10">
        <v>42705</v>
      </c>
      <c r="B2593" t="s">
        <v>1086</v>
      </c>
      <c r="C2593" t="s">
        <v>1059</v>
      </c>
      <c r="D2593" t="s">
        <v>1025</v>
      </c>
      <c r="E2593" s="17">
        <v>11597</v>
      </c>
      <c r="F2593" t="str">
        <f>VLOOKUP(Expenses[[#This Row],[Location]],Locations[[Location]:[BU]],5,0)</f>
        <v>Distribution</v>
      </c>
      <c r="G2593" t="str">
        <f>VLOOKUP(Expenses[[#This Row],[Department]],Departments[[Department]:[Code]],2,0)</f>
        <v>SLS</v>
      </c>
      <c r="H2593" t="str">
        <f>VLOOKUP(Expenses[[#This Row],[Location]],Locations[[Location]:[BU]],3,0)</f>
        <v>G. Cairo</v>
      </c>
      <c r="I2593" t="str">
        <f>VLOOKUP(Expenses[[#This Row],[Location]],Locations[[Location]:[BU]],2,0)</f>
        <v>Cairo</v>
      </c>
    </row>
    <row r="2594" spans="1:9" x14ac:dyDescent="0.25">
      <c r="A2594" s="10">
        <v>42705</v>
      </c>
      <c r="B2594" t="s">
        <v>1086</v>
      </c>
      <c r="C2594" t="s">
        <v>1073</v>
      </c>
      <c r="D2594" t="s">
        <v>1025</v>
      </c>
      <c r="E2594" s="17">
        <v>14131</v>
      </c>
      <c r="F2594" t="str">
        <f>VLOOKUP(Expenses[[#This Row],[Location]],Locations[[Location]:[BU]],5,0)</f>
        <v>Distribution</v>
      </c>
      <c r="G2594" t="str">
        <f>VLOOKUP(Expenses[[#This Row],[Department]],Departments[[Department]:[Code]],2,0)</f>
        <v>SLS</v>
      </c>
      <c r="H2594" t="str">
        <f>VLOOKUP(Expenses[[#This Row],[Location]],Locations[[Location]:[BU]],3,0)</f>
        <v>Delta</v>
      </c>
      <c r="I2594" t="str">
        <f>VLOOKUP(Expenses[[#This Row],[Location]],Locations[[Location]:[BU]],2,0)</f>
        <v>Sharkia</v>
      </c>
    </row>
    <row r="2595" spans="1:9" x14ac:dyDescent="0.25">
      <c r="A2595" s="10">
        <v>42705</v>
      </c>
      <c r="B2595" t="s">
        <v>1086</v>
      </c>
      <c r="C2595" t="s">
        <v>1081</v>
      </c>
      <c r="D2595" t="s">
        <v>1020</v>
      </c>
      <c r="E2595" s="17">
        <v>9349</v>
      </c>
      <c r="F2595" t="str">
        <f>VLOOKUP(Expenses[[#This Row],[Location]],Locations[[Location]:[BU]],5,0)</f>
        <v>Retail 01</v>
      </c>
      <c r="G2595" t="str">
        <f>VLOOKUP(Expenses[[#This Row],[Department]],Departments[[Department]:[Code]],2,0)</f>
        <v>RTL</v>
      </c>
      <c r="H2595" t="str">
        <f>VLOOKUP(Expenses[[#This Row],[Location]],Locations[[Location]:[BU]],3,0)</f>
        <v>G. Cairo</v>
      </c>
      <c r="I2595" t="str">
        <f>VLOOKUP(Expenses[[#This Row],[Location]],Locations[[Location]:[BU]],2,0)</f>
        <v>Giza</v>
      </c>
    </row>
    <row r="2596" spans="1:9" x14ac:dyDescent="0.25">
      <c r="A2596" s="10">
        <v>42705</v>
      </c>
      <c r="B2596" t="s">
        <v>1086</v>
      </c>
      <c r="C2596" t="s">
        <v>1079</v>
      </c>
      <c r="D2596" t="s">
        <v>1020</v>
      </c>
      <c r="E2596" s="17">
        <v>11213</v>
      </c>
      <c r="F2596" t="str">
        <f>VLOOKUP(Expenses[[#This Row],[Location]],Locations[[Location]:[BU]],5,0)</f>
        <v>Retail 01</v>
      </c>
      <c r="G2596" t="str">
        <f>VLOOKUP(Expenses[[#This Row],[Department]],Departments[[Department]:[Code]],2,0)</f>
        <v>RTL</v>
      </c>
      <c r="H2596" t="str">
        <f>VLOOKUP(Expenses[[#This Row],[Location]],Locations[[Location]:[BU]],3,0)</f>
        <v>G. Cairo</v>
      </c>
      <c r="I2596" t="str">
        <f>VLOOKUP(Expenses[[#This Row],[Location]],Locations[[Location]:[BU]],2,0)</f>
        <v>Giza</v>
      </c>
    </row>
    <row r="2597" spans="1:9" x14ac:dyDescent="0.25">
      <c r="A2597" s="10">
        <v>42705</v>
      </c>
      <c r="B2597" t="s">
        <v>1086</v>
      </c>
      <c r="C2597" t="s">
        <v>1050</v>
      </c>
      <c r="D2597" t="s">
        <v>1020</v>
      </c>
      <c r="E2597" s="17">
        <v>8608</v>
      </c>
      <c r="F2597" t="str">
        <f>VLOOKUP(Expenses[[#This Row],[Location]],Locations[[Location]:[BU]],5,0)</f>
        <v>Retail 01</v>
      </c>
      <c r="G2597" t="str">
        <f>VLOOKUP(Expenses[[#This Row],[Department]],Departments[[Department]:[Code]],2,0)</f>
        <v>RTL</v>
      </c>
      <c r="H2597" t="str">
        <f>VLOOKUP(Expenses[[#This Row],[Location]],Locations[[Location]:[BU]],3,0)</f>
        <v>Alex</v>
      </c>
      <c r="I2597" t="str">
        <f>VLOOKUP(Expenses[[#This Row],[Location]],Locations[[Location]:[BU]],2,0)</f>
        <v>Alex</v>
      </c>
    </row>
    <row r="2598" spans="1:9" x14ac:dyDescent="0.25">
      <c r="A2598" s="10">
        <v>42705</v>
      </c>
      <c r="B2598" t="s">
        <v>1086</v>
      </c>
      <c r="C2598" t="s">
        <v>1053</v>
      </c>
      <c r="D2598" t="s">
        <v>1020</v>
      </c>
      <c r="E2598" s="17">
        <v>8164</v>
      </c>
      <c r="F2598" t="str">
        <f>VLOOKUP(Expenses[[#This Row],[Location]],Locations[[Location]:[BU]],5,0)</f>
        <v>Retail 01</v>
      </c>
      <c r="G2598" t="str">
        <f>VLOOKUP(Expenses[[#This Row],[Department]],Departments[[Department]:[Code]],2,0)</f>
        <v>RTL</v>
      </c>
      <c r="H2598" t="str">
        <f>VLOOKUP(Expenses[[#This Row],[Location]],Locations[[Location]:[BU]],3,0)</f>
        <v>G. Cairo</v>
      </c>
      <c r="I2598" t="str">
        <f>VLOOKUP(Expenses[[#This Row],[Location]],Locations[[Location]:[BU]],2,0)</f>
        <v>Giza</v>
      </c>
    </row>
    <row r="2599" spans="1:9" x14ac:dyDescent="0.25">
      <c r="A2599" s="10">
        <v>42705</v>
      </c>
      <c r="B2599" t="s">
        <v>1086</v>
      </c>
      <c r="C2599" t="s">
        <v>1046</v>
      </c>
      <c r="D2599" t="s">
        <v>1020</v>
      </c>
      <c r="E2599" s="17">
        <v>11302</v>
      </c>
      <c r="F2599" t="str">
        <f>VLOOKUP(Expenses[[#This Row],[Location]],Locations[[Location]:[BU]],5,0)</f>
        <v>Distribution</v>
      </c>
      <c r="G2599" t="str">
        <f>VLOOKUP(Expenses[[#This Row],[Department]],Departments[[Department]:[Code]],2,0)</f>
        <v>RTL</v>
      </c>
      <c r="H2599" t="str">
        <f>VLOOKUP(Expenses[[#This Row],[Location]],Locations[[Location]:[BU]],3,0)</f>
        <v>G. Cairo</v>
      </c>
      <c r="I2599" t="str">
        <f>VLOOKUP(Expenses[[#This Row],[Location]],Locations[[Location]:[BU]],2,0)</f>
        <v>Giza</v>
      </c>
    </row>
    <row r="2600" spans="1:9" x14ac:dyDescent="0.25">
      <c r="A2600" s="10">
        <v>42705</v>
      </c>
      <c r="B2600" t="s">
        <v>1086</v>
      </c>
      <c r="C2600" t="s">
        <v>1049</v>
      </c>
      <c r="D2600" t="s">
        <v>1020</v>
      </c>
      <c r="E2600" s="17">
        <v>9477</v>
      </c>
      <c r="F2600" t="str">
        <f>VLOOKUP(Expenses[[#This Row],[Location]],Locations[[Location]:[BU]],5,0)</f>
        <v>Retail 01</v>
      </c>
      <c r="G2600" t="str">
        <f>VLOOKUP(Expenses[[#This Row],[Department]],Departments[[Department]:[Code]],2,0)</f>
        <v>RTL</v>
      </c>
      <c r="H2600" t="str">
        <f>VLOOKUP(Expenses[[#This Row],[Location]],Locations[[Location]:[BU]],3,0)</f>
        <v>G. Cairo</v>
      </c>
      <c r="I2600" t="str">
        <f>VLOOKUP(Expenses[[#This Row],[Location]],Locations[[Location]:[BU]],2,0)</f>
        <v>Cairo</v>
      </c>
    </row>
    <row r="2601" spans="1:9" x14ac:dyDescent="0.25">
      <c r="A2601" s="10">
        <v>42705</v>
      </c>
      <c r="B2601" t="s">
        <v>1086</v>
      </c>
      <c r="C2601" t="s">
        <v>1044</v>
      </c>
      <c r="D2601" t="s">
        <v>1020</v>
      </c>
      <c r="E2601" s="17">
        <v>7303</v>
      </c>
      <c r="F2601" t="str">
        <f>VLOOKUP(Expenses[[#This Row],[Location]],Locations[[Location]:[BU]],5,0)</f>
        <v>Retail 01</v>
      </c>
      <c r="G2601" t="str">
        <f>VLOOKUP(Expenses[[#This Row],[Department]],Departments[[Department]:[Code]],2,0)</f>
        <v>RTL</v>
      </c>
      <c r="H2601" t="str">
        <f>VLOOKUP(Expenses[[#This Row],[Location]],Locations[[Location]:[BU]],3,0)</f>
        <v>G. Cairo</v>
      </c>
      <c r="I2601" t="str">
        <f>VLOOKUP(Expenses[[#This Row],[Location]],Locations[[Location]:[BU]],2,0)</f>
        <v>Cairo</v>
      </c>
    </row>
    <row r="2602" spans="1:9" x14ac:dyDescent="0.25">
      <c r="A2602" s="10">
        <v>42705</v>
      </c>
      <c r="B2602" t="s">
        <v>1086</v>
      </c>
      <c r="C2602" t="s">
        <v>1064</v>
      </c>
      <c r="D2602" t="s">
        <v>1020</v>
      </c>
      <c r="E2602" s="17">
        <v>6145</v>
      </c>
      <c r="F2602" t="str">
        <f>VLOOKUP(Expenses[[#This Row],[Location]],Locations[[Location]:[BU]],5,0)</f>
        <v>Retail 01</v>
      </c>
      <c r="G2602" t="str">
        <f>VLOOKUP(Expenses[[#This Row],[Department]],Departments[[Department]:[Code]],2,0)</f>
        <v>RTL</v>
      </c>
      <c r="H2602" t="str">
        <f>VLOOKUP(Expenses[[#This Row],[Location]],Locations[[Location]:[BU]],3,0)</f>
        <v>G. Cairo</v>
      </c>
      <c r="I2602" t="str">
        <f>VLOOKUP(Expenses[[#This Row],[Location]],Locations[[Location]:[BU]],2,0)</f>
        <v>Giza</v>
      </c>
    </row>
    <row r="2603" spans="1:9" x14ac:dyDescent="0.25">
      <c r="A2603" s="10">
        <v>42705</v>
      </c>
      <c r="B2603" t="s">
        <v>1086</v>
      </c>
      <c r="C2603" t="s">
        <v>1082</v>
      </c>
      <c r="D2603" t="s">
        <v>1020</v>
      </c>
      <c r="E2603" s="17">
        <v>9425</v>
      </c>
      <c r="F2603" t="str">
        <f>VLOOKUP(Expenses[[#This Row],[Location]],Locations[[Location]:[BU]],5,0)</f>
        <v>Retail 02</v>
      </c>
      <c r="G2603" t="str">
        <f>VLOOKUP(Expenses[[#This Row],[Department]],Departments[[Department]:[Code]],2,0)</f>
        <v>RTL</v>
      </c>
      <c r="H2603" t="str">
        <f>VLOOKUP(Expenses[[#This Row],[Location]],Locations[[Location]:[BU]],3,0)</f>
        <v>G. Cairo</v>
      </c>
      <c r="I2603" t="str">
        <f>VLOOKUP(Expenses[[#This Row],[Location]],Locations[[Location]:[BU]],2,0)</f>
        <v>Cairo</v>
      </c>
    </row>
    <row r="2604" spans="1:9" x14ac:dyDescent="0.25">
      <c r="A2604" s="10">
        <v>42705</v>
      </c>
      <c r="B2604" t="s">
        <v>1086</v>
      </c>
      <c r="C2604" t="s">
        <v>1078</v>
      </c>
      <c r="D2604" t="s">
        <v>1020</v>
      </c>
      <c r="E2604" s="17">
        <v>12189</v>
      </c>
      <c r="F2604" t="str">
        <f>VLOOKUP(Expenses[[#This Row],[Location]],Locations[[Location]:[BU]],5,0)</f>
        <v>Retail 02</v>
      </c>
      <c r="G2604" t="str">
        <f>VLOOKUP(Expenses[[#This Row],[Department]],Departments[[Department]:[Code]],2,0)</f>
        <v>RTL</v>
      </c>
      <c r="H2604" t="str">
        <f>VLOOKUP(Expenses[[#This Row],[Location]],Locations[[Location]:[BU]],3,0)</f>
        <v>G. Cairo</v>
      </c>
      <c r="I2604" t="str">
        <f>VLOOKUP(Expenses[[#This Row],[Location]],Locations[[Location]:[BU]],2,0)</f>
        <v>Cairo</v>
      </c>
    </row>
    <row r="2605" spans="1:9" x14ac:dyDescent="0.25">
      <c r="A2605" s="10">
        <v>42705</v>
      </c>
      <c r="B2605" t="s">
        <v>1086</v>
      </c>
      <c r="C2605" t="s">
        <v>1068</v>
      </c>
      <c r="D2605" t="s">
        <v>1020</v>
      </c>
      <c r="E2605" s="17">
        <v>8753</v>
      </c>
      <c r="F2605" t="str">
        <f>VLOOKUP(Expenses[[#This Row],[Location]],Locations[[Location]:[BU]],5,0)</f>
        <v>Retail 02</v>
      </c>
      <c r="G2605" t="str">
        <f>VLOOKUP(Expenses[[#This Row],[Department]],Departments[[Department]:[Code]],2,0)</f>
        <v>RTL</v>
      </c>
      <c r="H2605" t="str">
        <f>VLOOKUP(Expenses[[#This Row],[Location]],Locations[[Location]:[BU]],3,0)</f>
        <v>Delta</v>
      </c>
      <c r="I2605" t="str">
        <f>VLOOKUP(Expenses[[#This Row],[Location]],Locations[[Location]:[BU]],2,0)</f>
        <v>Gharbia</v>
      </c>
    </row>
    <row r="2606" spans="1:9" x14ac:dyDescent="0.25">
      <c r="A2606" s="10">
        <v>42705</v>
      </c>
      <c r="B2606" t="s">
        <v>1086</v>
      </c>
      <c r="C2606" t="s">
        <v>1060</v>
      </c>
      <c r="D2606" t="s">
        <v>1020</v>
      </c>
      <c r="E2606" s="17">
        <v>6688</v>
      </c>
      <c r="F2606" t="str">
        <f>VLOOKUP(Expenses[[#This Row],[Location]],Locations[[Location]:[BU]],5,0)</f>
        <v>Retail 02</v>
      </c>
      <c r="G2606" t="str">
        <f>VLOOKUP(Expenses[[#This Row],[Department]],Departments[[Department]:[Code]],2,0)</f>
        <v>RTL</v>
      </c>
      <c r="H2606" t="str">
        <f>VLOOKUP(Expenses[[#This Row],[Location]],Locations[[Location]:[BU]],3,0)</f>
        <v>Alex</v>
      </c>
      <c r="I2606" t="str">
        <f>VLOOKUP(Expenses[[#This Row],[Location]],Locations[[Location]:[BU]],2,0)</f>
        <v>Alex</v>
      </c>
    </row>
    <row r="2607" spans="1:9" x14ac:dyDescent="0.25">
      <c r="A2607" s="10">
        <v>42705</v>
      </c>
      <c r="B2607" t="s">
        <v>1086</v>
      </c>
      <c r="C2607" t="s">
        <v>1076</v>
      </c>
      <c r="D2607" t="s">
        <v>1020</v>
      </c>
      <c r="E2607" s="17">
        <v>10307</v>
      </c>
      <c r="F2607" t="str">
        <f>VLOOKUP(Expenses[[#This Row],[Location]],Locations[[Location]:[BU]],5,0)</f>
        <v>Retail 02</v>
      </c>
      <c r="G2607" t="str">
        <f>VLOOKUP(Expenses[[#This Row],[Department]],Departments[[Department]:[Code]],2,0)</f>
        <v>RTL</v>
      </c>
      <c r="H2607" t="str">
        <f>VLOOKUP(Expenses[[#This Row],[Location]],Locations[[Location]:[BU]],3,0)</f>
        <v>G. Cairo</v>
      </c>
      <c r="I2607" t="str">
        <f>VLOOKUP(Expenses[[#This Row],[Location]],Locations[[Location]:[BU]],2,0)</f>
        <v>Cairo</v>
      </c>
    </row>
    <row r="2608" spans="1:9" x14ac:dyDescent="0.25">
      <c r="A2608" s="10">
        <v>42705</v>
      </c>
      <c r="B2608" t="s">
        <v>1086</v>
      </c>
      <c r="C2608" t="s">
        <v>1067</v>
      </c>
      <c r="D2608" t="s">
        <v>1020</v>
      </c>
      <c r="E2608" s="17">
        <v>5183</v>
      </c>
      <c r="F2608" t="str">
        <f>VLOOKUP(Expenses[[#This Row],[Location]],Locations[[Location]:[BU]],5,0)</f>
        <v>Retail 02</v>
      </c>
      <c r="G2608" t="str">
        <f>VLOOKUP(Expenses[[#This Row],[Department]],Departments[[Department]:[Code]],2,0)</f>
        <v>RTL</v>
      </c>
      <c r="H2608" t="str">
        <f>VLOOKUP(Expenses[[#This Row],[Location]],Locations[[Location]:[BU]],3,0)</f>
        <v>Alex</v>
      </c>
      <c r="I2608" t="str">
        <f>VLOOKUP(Expenses[[#This Row],[Location]],Locations[[Location]:[BU]],2,0)</f>
        <v>Alex</v>
      </c>
    </row>
    <row r="2609" spans="1:9" x14ac:dyDescent="0.25">
      <c r="A2609" s="10">
        <v>42705</v>
      </c>
      <c r="B2609" t="s">
        <v>1086</v>
      </c>
      <c r="C2609" t="s">
        <v>1052</v>
      </c>
      <c r="D2609" t="s">
        <v>1020</v>
      </c>
      <c r="E2609" s="17">
        <v>6666</v>
      </c>
      <c r="F2609" t="str">
        <f>VLOOKUP(Expenses[[#This Row],[Location]],Locations[[Location]:[BU]],5,0)</f>
        <v>Distribution</v>
      </c>
      <c r="G2609" t="str">
        <f>VLOOKUP(Expenses[[#This Row],[Department]],Departments[[Department]:[Code]],2,0)</f>
        <v>RTL</v>
      </c>
      <c r="H2609" t="str">
        <f>VLOOKUP(Expenses[[#This Row],[Location]],Locations[[Location]:[BU]],3,0)</f>
        <v>Alex</v>
      </c>
      <c r="I2609" t="str">
        <f>VLOOKUP(Expenses[[#This Row],[Location]],Locations[[Location]:[BU]],2,0)</f>
        <v>Alex</v>
      </c>
    </row>
    <row r="2610" spans="1:9" x14ac:dyDescent="0.25">
      <c r="A2610" s="10">
        <v>42705</v>
      </c>
      <c r="B2610" t="s">
        <v>1086</v>
      </c>
      <c r="C2610" t="s">
        <v>1084</v>
      </c>
      <c r="D2610" t="s">
        <v>1020</v>
      </c>
      <c r="E2610" s="17">
        <v>12048</v>
      </c>
      <c r="F2610" t="str">
        <f>VLOOKUP(Expenses[[#This Row],[Location]],Locations[[Location]:[BU]],5,0)</f>
        <v>Retail 03</v>
      </c>
      <c r="G2610" t="str">
        <f>VLOOKUP(Expenses[[#This Row],[Department]],Departments[[Department]:[Code]],2,0)</f>
        <v>RTL</v>
      </c>
      <c r="H2610" t="str">
        <f>VLOOKUP(Expenses[[#This Row],[Location]],Locations[[Location]:[BU]],3,0)</f>
        <v>G. Cairo</v>
      </c>
      <c r="I2610" t="str">
        <f>VLOOKUP(Expenses[[#This Row],[Location]],Locations[[Location]:[BU]],2,0)</f>
        <v>Cairo</v>
      </c>
    </row>
    <row r="2611" spans="1:9" x14ac:dyDescent="0.25">
      <c r="A2611" s="10">
        <v>42705</v>
      </c>
      <c r="B2611" t="s">
        <v>1086</v>
      </c>
      <c r="C2611" t="s">
        <v>1075</v>
      </c>
      <c r="D2611" t="s">
        <v>1020</v>
      </c>
      <c r="E2611" s="17">
        <v>10939</v>
      </c>
      <c r="F2611" t="str">
        <f>VLOOKUP(Expenses[[#This Row],[Location]],Locations[[Location]:[BU]],5,0)</f>
        <v>Distribution</v>
      </c>
      <c r="G2611" t="str">
        <f>VLOOKUP(Expenses[[#This Row],[Department]],Departments[[Department]:[Code]],2,0)</f>
        <v>RTL</v>
      </c>
      <c r="H2611" t="str">
        <f>VLOOKUP(Expenses[[#This Row],[Location]],Locations[[Location]:[BU]],3,0)</f>
        <v>U. Egypt</v>
      </c>
      <c r="I2611" t="str">
        <f>VLOOKUP(Expenses[[#This Row],[Location]],Locations[[Location]:[BU]],2,0)</f>
        <v>Assuit</v>
      </c>
    </row>
    <row r="2612" spans="1:9" x14ac:dyDescent="0.25">
      <c r="A2612" s="10">
        <v>42705</v>
      </c>
      <c r="B2612" t="s">
        <v>1086</v>
      </c>
      <c r="C2612" t="s">
        <v>1080</v>
      </c>
      <c r="D2612" t="s">
        <v>1020</v>
      </c>
      <c r="E2612" s="17">
        <v>8909</v>
      </c>
      <c r="F2612" t="str">
        <f>VLOOKUP(Expenses[[#This Row],[Location]],Locations[[Location]:[BU]],5,0)</f>
        <v>Distribution</v>
      </c>
      <c r="G2612" t="str">
        <f>VLOOKUP(Expenses[[#This Row],[Department]],Departments[[Department]:[Code]],2,0)</f>
        <v>RTL</v>
      </c>
      <c r="H2612" t="str">
        <f>VLOOKUP(Expenses[[#This Row],[Location]],Locations[[Location]:[BU]],3,0)</f>
        <v>G. Cairo</v>
      </c>
      <c r="I2612" t="str">
        <f>VLOOKUP(Expenses[[#This Row],[Location]],Locations[[Location]:[BU]],2,0)</f>
        <v>Giza</v>
      </c>
    </row>
    <row r="2613" spans="1:9" x14ac:dyDescent="0.25">
      <c r="A2613" s="10">
        <v>42705</v>
      </c>
      <c r="B2613" t="s">
        <v>1086</v>
      </c>
      <c r="C2613" t="s">
        <v>1070</v>
      </c>
      <c r="D2613" t="s">
        <v>1020</v>
      </c>
      <c r="E2613" s="17">
        <v>10732</v>
      </c>
      <c r="F2613" t="str">
        <f>VLOOKUP(Expenses[[#This Row],[Location]],Locations[[Location]:[BU]],5,0)</f>
        <v>Retail 03</v>
      </c>
      <c r="G2613" t="str">
        <f>VLOOKUP(Expenses[[#This Row],[Department]],Departments[[Department]:[Code]],2,0)</f>
        <v>RTL</v>
      </c>
      <c r="H2613" t="str">
        <f>VLOOKUP(Expenses[[#This Row],[Location]],Locations[[Location]:[BU]],3,0)</f>
        <v>Alex</v>
      </c>
      <c r="I2613" t="str">
        <f>VLOOKUP(Expenses[[#This Row],[Location]],Locations[[Location]:[BU]],2,0)</f>
        <v>Marasa Matrouh</v>
      </c>
    </row>
    <row r="2614" spans="1:9" x14ac:dyDescent="0.25">
      <c r="A2614" s="10">
        <v>42705</v>
      </c>
      <c r="B2614" t="s">
        <v>1086</v>
      </c>
      <c r="C2614" t="s">
        <v>1047</v>
      </c>
      <c r="D2614" t="s">
        <v>1020</v>
      </c>
      <c r="E2614" s="17">
        <v>11587</v>
      </c>
      <c r="F2614" t="str">
        <f>VLOOKUP(Expenses[[#This Row],[Location]],Locations[[Location]:[BU]],5,0)</f>
        <v>Retail 03</v>
      </c>
      <c r="G2614" t="str">
        <f>VLOOKUP(Expenses[[#This Row],[Department]],Departments[[Department]:[Code]],2,0)</f>
        <v>RTL</v>
      </c>
      <c r="H2614" t="str">
        <f>VLOOKUP(Expenses[[#This Row],[Location]],Locations[[Location]:[BU]],3,0)</f>
        <v>G. Cairo</v>
      </c>
      <c r="I2614" t="str">
        <f>VLOOKUP(Expenses[[#This Row],[Location]],Locations[[Location]:[BU]],2,0)</f>
        <v>Giza</v>
      </c>
    </row>
    <row r="2615" spans="1:9" x14ac:dyDescent="0.25">
      <c r="A2615" s="10">
        <v>42705</v>
      </c>
      <c r="B2615" t="s">
        <v>1086</v>
      </c>
      <c r="C2615" t="s">
        <v>1058</v>
      </c>
      <c r="D2615" t="s">
        <v>1020</v>
      </c>
      <c r="E2615" s="17">
        <v>10784</v>
      </c>
      <c r="F2615" t="str">
        <f>VLOOKUP(Expenses[[#This Row],[Location]],Locations[[Location]:[BU]],5,0)</f>
        <v>Retail 03</v>
      </c>
      <c r="G2615" t="str">
        <f>VLOOKUP(Expenses[[#This Row],[Department]],Departments[[Department]:[Code]],2,0)</f>
        <v>RTL</v>
      </c>
      <c r="H2615" t="str">
        <f>VLOOKUP(Expenses[[#This Row],[Location]],Locations[[Location]:[BU]],3,0)</f>
        <v>G. Cairo</v>
      </c>
      <c r="I2615" t="str">
        <f>VLOOKUP(Expenses[[#This Row],[Location]],Locations[[Location]:[BU]],2,0)</f>
        <v>Cairo</v>
      </c>
    </row>
    <row r="2616" spans="1:9" x14ac:dyDescent="0.25">
      <c r="A2616" s="10">
        <v>42705</v>
      </c>
      <c r="B2616" t="s">
        <v>1086</v>
      </c>
      <c r="C2616" t="s">
        <v>1072</v>
      </c>
      <c r="D2616" t="s">
        <v>1020</v>
      </c>
      <c r="E2616" s="17">
        <v>9822</v>
      </c>
      <c r="F2616" t="str">
        <f>VLOOKUP(Expenses[[#This Row],[Location]],Locations[[Location]:[BU]],5,0)</f>
        <v>Retail 03</v>
      </c>
      <c r="G2616" t="str">
        <f>VLOOKUP(Expenses[[#This Row],[Department]],Departments[[Department]:[Code]],2,0)</f>
        <v>RTL</v>
      </c>
      <c r="H2616" t="str">
        <f>VLOOKUP(Expenses[[#This Row],[Location]],Locations[[Location]:[BU]],3,0)</f>
        <v>Alex</v>
      </c>
      <c r="I2616" t="str">
        <f>VLOOKUP(Expenses[[#This Row],[Location]],Locations[[Location]:[BU]],2,0)</f>
        <v>Alex</v>
      </c>
    </row>
    <row r="2617" spans="1:9" x14ac:dyDescent="0.25">
      <c r="A2617" s="10">
        <v>42705</v>
      </c>
      <c r="B2617" t="s">
        <v>1086</v>
      </c>
      <c r="C2617" t="s">
        <v>1071</v>
      </c>
      <c r="D2617" t="s">
        <v>1020</v>
      </c>
      <c r="E2617" s="17">
        <v>6388</v>
      </c>
      <c r="F2617" t="str">
        <f>VLOOKUP(Expenses[[#This Row],[Location]],Locations[[Location]:[BU]],5,0)</f>
        <v>Retail 03</v>
      </c>
      <c r="G2617" t="str">
        <f>VLOOKUP(Expenses[[#This Row],[Department]],Departments[[Department]:[Code]],2,0)</f>
        <v>RTL</v>
      </c>
      <c r="H2617" t="str">
        <f>VLOOKUP(Expenses[[#This Row],[Location]],Locations[[Location]:[BU]],3,0)</f>
        <v>G. Cairo</v>
      </c>
      <c r="I2617" t="str">
        <f>VLOOKUP(Expenses[[#This Row],[Location]],Locations[[Location]:[BU]],2,0)</f>
        <v>Giza</v>
      </c>
    </row>
    <row r="2618" spans="1:9" x14ac:dyDescent="0.25">
      <c r="A2618" s="10">
        <v>42705</v>
      </c>
      <c r="B2618" t="s">
        <v>1086</v>
      </c>
      <c r="C2618" t="s">
        <v>1065</v>
      </c>
      <c r="D2618" t="s">
        <v>1020</v>
      </c>
      <c r="E2618" s="17">
        <v>8633</v>
      </c>
      <c r="F2618" t="str">
        <f>VLOOKUP(Expenses[[#This Row],[Location]],Locations[[Location]:[BU]],5,0)</f>
        <v>Distribution</v>
      </c>
      <c r="G2618" t="str">
        <f>VLOOKUP(Expenses[[#This Row],[Department]],Departments[[Department]:[Code]],2,0)</f>
        <v>RTL</v>
      </c>
      <c r="H2618" t="str">
        <f>VLOOKUP(Expenses[[#This Row],[Location]],Locations[[Location]:[BU]],3,0)</f>
        <v>Delta</v>
      </c>
      <c r="I2618" t="str">
        <f>VLOOKUP(Expenses[[#This Row],[Location]],Locations[[Location]:[BU]],2,0)</f>
        <v>Gharbia</v>
      </c>
    </row>
    <row r="2619" spans="1:9" x14ac:dyDescent="0.25">
      <c r="A2619" s="10">
        <v>42705</v>
      </c>
      <c r="B2619" t="s">
        <v>1089</v>
      </c>
      <c r="C2619" t="s">
        <v>1014</v>
      </c>
      <c r="D2619" t="s">
        <v>1013</v>
      </c>
      <c r="E2619" s="17">
        <v>1250</v>
      </c>
      <c r="F2619" t="str">
        <f>VLOOKUP(Expenses[[#This Row],[Location]],Locations[[Location]:[BU]],5,0)</f>
        <v>HQ</v>
      </c>
      <c r="G2619" t="str">
        <f>VLOOKUP(Expenses[[#This Row],[Department]],Departments[[Department]:[Code]],2,0)</f>
        <v>FIN</v>
      </c>
      <c r="H2619" t="str">
        <f>VLOOKUP(Expenses[[#This Row],[Location]],Locations[[Location]:[BU]],3,0)</f>
        <v>G. Cairo</v>
      </c>
      <c r="I2619" t="str">
        <f>VLOOKUP(Expenses[[#This Row],[Location]],Locations[[Location]:[BU]],2,0)</f>
        <v>Cairo</v>
      </c>
    </row>
    <row r="2620" spans="1:9" x14ac:dyDescent="0.25">
      <c r="A2620" s="10">
        <v>42705</v>
      </c>
      <c r="B2620" t="s">
        <v>1089</v>
      </c>
      <c r="C2620" t="s">
        <v>1083</v>
      </c>
      <c r="D2620" t="s">
        <v>1025</v>
      </c>
      <c r="E2620" s="17">
        <v>1250</v>
      </c>
      <c r="F2620" t="str">
        <f>VLOOKUP(Expenses[[#This Row],[Location]],Locations[[Location]:[BU]],5,0)</f>
        <v>Distribution</v>
      </c>
      <c r="G2620" t="str">
        <f>VLOOKUP(Expenses[[#This Row],[Department]],Departments[[Department]:[Code]],2,0)</f>
        <v>SLS</v>
      </c>
      <c r="H2620" t="str">
        <f>VLOOKUP(Expenses[[#This Row],[Location]],Locations[[Location]:[BU]],3,0)</f>
        <v>G. Cairo</v>
      </c>
      <c r="I2620" t="str">
        <f>VLOOKUP(Expenses[[#This Row],[Location]],Locations[[Location]:[BU]],2,0)</f>
        <v>Cairo</v>
      </c>
    </row>
    <row r="2621" spans="1:9" x14ac:dyDescent="0.25">
      <c r="A2621" s="10">
        <v>42705</v>
      </c>
      <c r="B2621" t="s">
        <v>1089</v>
      </c>
      <c r="C2621" t="s">
        <v>1077</v>
      </c>
      <c r="D2621" t="s">
        <v>1025</v>
      </c>
      <c r="E2621" s="17">
        <v>1250</v>
      </c>
      <c r="F2621" t="str">
        <f>VLOOKUP(Expenses[[#This Row],[Location]],Locations[[Location]:[BU]],5,0)</f>
        <v>Distribution</v>
      </c>
      <c r="G2621" t="str">
        <f>VLOOKUP(Expenses[[#This Row],[Department]],Departments[[Department]:[Code]],2,0)</f>
        <v>SLS</v>
      </c>
      <c r="H2621" t="str">
        <f>VLOOKUP(Expenses[[#This Row],[Location]],Locations[[Location]:[BU]],3,0)</f>
        <v>G. Cairo</v>
      </c>
      <c r="I2621" t="str">
        <f>VLOOKUP(Expenses[[#This Row],[Location]],Locations[[Location]:[BU]],2,0)</f>
        <v>Giza</v>
      </c>
    </row>
    <row r="2622" spans="1:9" x14ac:dyDescent="0.25">
      <c r="A2622" s="10">
        <v>42705</v>
      </c>
      <c r="B2622" t="s">
        <v>1089</v>
      </c>
      <c r="C2622" t="s">
        <v>1069</v>
      </c>
      <c r="D2622" t="s">
        <v>1025</v>
      </c>
      <c r="E2622" s="17">
        <v>1250</v>
      </c>
      <c r="F2622" t="str">
        <f>VLOOKUP(Expenses[[#This Row],[Location]],Locations[[Location]:[BU]],5,0)</f>
        <v>Distribution</v>
      </c>
      <c r="G2622" t="str">
        <f>VLOOKUP(Expenses[[#This Row],[Department]],Departments[[Department]:[Code]],2,0)</f>
        <v>SLS</v>
      </c>
      <c r="H2622" t="str">
        <f>VLOOKUP(Expenses[[#This Row],[Location]],Locations[[Location]:[BU]],3,0)</f>
        <v>U. Egypt</v>
      </c>
      <c r="I2622" t="str">
        <f>VLOOKUP(Expenses[[#This Row],[Location]],Locations[[Location]:[BU]],2,0)</f>
        <v>Luxor</v>
      </c>
    </row>
    <row r="2623" spans="1:9" x14ac:dyDescent="0.25">
      <c r="A2623" s="10">
        <v>42705</v>
      </c>
      <c r="B2623" t="s">
        <v>1089</v>
      </c>
      <c r="C2623" t="s">
        <v>1054</v>
      </c>
      <c r="D2623" t="s">
        <v>1025</v>
      </c>
      <c r="E2623" s="17">
        <v>1250</v>
      </c>
      <c r="F2623" t="str">
        <f>VLOOKUP(Expenses[[#This Row],[Location]],Locations[[Location]:[BU]],5,0)</f>
        <v>Distribution</v>
      </c>
      <c r="G2623" t="str">
        <f>VLOOKUP(Expenses[[#This Row],[Department]],Departments[[Department]:[Code]],2,0)</f>
        <v>SLS</v>
      </c>
      <c r="H2623" t="str">
        <f>VLOOKUP(Expenses[[#This Row],[Location]],Locations[[Location]:[BU]],3,0)</f>
        <v>Delta</v>
      </c>
      <c r="I2623" t="str">
        <f>VLOOKUP(Expenses[[#This Row],[Location]],Locations[[Location]:[BU]],2,0)</f>
        <v>Dakahlia</v>
      </c>
    </row>
    <row r="2624" spans="1:9" x14ac:dyDescent="0.25">
      <c r="A2624" s="10">
        <v>42705</v>
      </c>
      <c r="B2624" t="s">
        <v>1089</v>
      </c>
      <c r="C2624" t="s">
        <v>1062</v>
      </c>
      <c r="D2624" t="s">
        <v>1025</v>
      </c>
      <c r="E2624" s="17">
        <v>1250</v>
      </c>
      <c r="F2624" t="str">
        <f>VLOOKUP(Expenses[[#This Row],[Location]],Locations[[Location]:[BU]],5,0)</f>
        <v>Distribution</v>
      </c>
      <c r="G2624" t="str">
        <f>VLOOKUP(Expenses[[#This Row],[Department]],Departments[[Department]:[Code]],2,0)</f>
        <v>SLS</v>
      </c>
      <c r="H2624" t="str">
        <f>VLOOKUP(Expenses[[#This Row],[Location]],Locations[[Location]:[BU]],3,0)</f>
        <v>U. Egypt</v>
      </c>
      <c r="I2624" t="str">
        <f>VLOOKUP(Expenses[[#This Row],[Location]],Locations[[Location]:[BU]],2,0)</f>
        <v>Menia</v>
      </c>
    </row>
    <row r="2625" spans="1:9" x14ac:dyDescent="0.25">
      <c r="A2625" s="10">
        <v>42705</v>
      </c>
      <c r="B2625" t="s">
        <v>1089</v>
      </c>
      <c r="C2625" t="s">
        <v>1059</v>
      </c>
      <c r="D2625" t="s">
        <v>1025</v>
      </c>
      <c r="E2625" s="17">
        <v>1250</v>
      </c>
      <c r="F2625" t="str">
        <f>VLOOKUP(Expenses[[#This Row],[Location]],Locations[[Location]:[BU]],5,0)</f>
        <v>Distribution</v>
      </c>
      <c r="G2625" t="str">
        <f>VLOOKUP(Expenses[[#This Row],[Department]],Departments[[Department]:[Code]],2,0)</f>
        <v>SLS</v>
      </c>
      <c r="H2625" t="str">
        <f>VLOOKUP(Expenses[[#This Row],[Location]],Locations[[Location]:[BU]],3,0)</f>
        <v>G. Cairo</v>
      </c>
      <c r="I2625" t="str">
        <f>VLOOKUP(Expenses[[#This Row],[Location]],Locations[[Location]:[BU]],2,0)</f>
        <v>Cairo</v>
      </c>
    </row>
    <row r="2626" spans="1:9" x14ac:dyDescent="0.25">
      <c r="A2626" s="10">
        <v>42705</v>
      </c>
      <c r="B2626" t="s">
        <v>1089</v>
      </c>
      <c r="C2626" t="s">
        <v>1073</v>
      </c>
      <c r="D2626" t="s">
        <v>1025</v>
      </c>
      <c r="E2626" s="17">
        <v>1250</v>
      </c>
      <c r="F2626" t="str">
        <f>VLOOKUP(Expenses[[#This Row],[Location]],Locations[[Location]:[BU]],5,0)</f>
        <v>Distribution</v>
      </c>
      <c r="G2626" t="str">
        <f>VLOOKUP(Expenses[[#This Row],[Department]],Departments[[Department]:[Code]],2,0)</f>
        <v>SLS</v>
      </c>
      <c r="H2626" t="str">
        <f>VLOOKUP(Expenses[[#This Row],[Location]],Locations[[Location]:[BU]],3,0)</f>
        <v>Delta</v>
      </c>
      <c r="I2626" t="str">
        <f>VLOOKUP(Expenses[[#This Row],[Location]],Locations[[Location]:[BU]],2,0)</f>
        <v>Sharkia</v>
      </c>
    </row>
    <row r="2627" spans="1:9" x14ac:dyDescent="0.25">
      <c r="A2627" s="10">
        <v>42705</v>
      </c>
      <c r="B2627" t="s">
        <v>1089</v>
      </c>
      <c r="C2627" t="s">
        <v>1081</v>
      </c>
      <c r="D2627" t="s">
        <v>1020</v>
      </c>
      <c r="E2627" s="17">
        <v>1250</v>
      </c>
      <c r="F2627" t="str">
        <f>VLOOKUP(Expenses[[#This Row],[Location]],Locations[[Location]:[BU]],5,0)</f>
        <v>Retail 01</v>
      </c>
      <c r="G2627" t="str">
        <f>VLOOKUP(Expenses[[#This Row],[Department]],Departments[[Department]:[Code]],2,0)</f>
        <v>RTL</v>
      </c>
      <c r="H2627" t="str">
        <f>VLOOKUP(Expenses[[#This Row],[Location]],Locations[[Location]:[BU]],3,0)</f>
        <v>G. Cairo</v>
      </c>
      <c r="I2627" t="str">
        <f>VLOOKUP(Expenses[[#This Row],[Location]],Locations[[Location]:[BU]],2,0)</f>
        <v>Giza</v>
      </c>
    </row>
    <row r="2628" spans="1:9" x14ac:dyDescent="0.25">
      <c r="A2628" s="10">
        <v>42705</v>
      </c>
      <c r="B2628" t="s">
        <v>1089</v>
      </c>
      <c r="C2628" t="s">
        <v>1079</v>
      </c>
      <c r="D2628" t="s">
        <v>1020</v>
      </c>
      <c r="E2628" s="17">
        <v>1250</v>
      </c>
      <c r="F2628" t="str">
        <f>VLOOKUP(Expenses[[#This Row],[Location]],Locations[[Location]:[BU]],5,0)</f>
        <v>Retail 01</v>
      </c>
      <c r="G2628" t="str">
        <f>VLOOKUP(Expenses[[#This Row],[Department]],Departments[[Department]:[Code]],2,0)</f>
        <v>RTL</v>
      </c>
      <c r="H2628" t="str">
        <f>VLOOKUP(Expenses[[#This Row],[Location]],Locations[[Location]:[BU]],3,0)</f>
        <v>G. Cairo</v>
      </c>
      <c r="I2628" t="str">
        <f>VLOOKUP(Expenses[[#This Row],[Location]],Locations[[Location]:[BU]],2,0)</f>
        <v>Giza</v>
      </c>
    </row>
    <row r="2629" spans="1:9" x14ac:dyDescent="0.25">
      <c r="A2629" s="10">
        <v>42705</v>
      </c>
      <c r="B2629" t="s">
        <v>1089</v>
      </c>
      <c r="C2629" t="s">
        <v>1050</v>
      </c>
      <c r="D2629" t="s">
        <v>1020</v>
      </c>
      <c r="E2629" s="17">
        <v>1250</v>
      </c>
      <c r="F2629" t="str">
        <f>VLOOKUP(Expenses[[#This Row],[Location]],Locations[[Location]:[BU]],5,0)</f>
        <v>Retail 01</v>
      </c>
      <c r="G2629" t="str">
        <f>VLOOKUP(Expenses[[#This Row],[Department]],Departments[[Department]:[Code]],2,0)</f>
        <v>RTL</v>
      </c>
      <c r="H2629" t="str">
        <f>VLOOKUP(Expenses[[#This Row],[Location]],Locations[[Location]:[BU]],3,0)</f>
        <v>Alex</v>
      </c>
      <c r="I2629" t="str">
        <f>VLOOKUP(Expenses[[#This Row],[Location]],Locations[[Location]:[BU]],2,0)</f>
        <v>Alex</v>
      </c>
    </row>
    <row r="2630" spans="1:9" x14ac:dyDescent="0.25">
      <c r="A2630" s="10">
        <v>42705</v>
      </c>
      <c r="B2630" t="s">
        <v>1089</v>
      </c>
      <c r="C2630" t="s">
        <v>1053</v>
      </c>
      <c r="D2630" t="s">
        <v>1020</v>
      </c>
      <c r="E2630" s="17">
        <v>1250</v>
      </c>
      <c r="F2630" t="str">
        <f>VLOOKUP(Expenses[[#This Row],[Location]],Locations[[Location]:[BU]],5,0)</f>
        <v>Retail 01</v>
      </c>
      <c r="G2630" t="str">
        <f>VLOOKUP(Expenses[[#This Row],[Department]],Departments[[Department]:[Code]],2,0)</f>
        <v>RTL</v>
      </c>
      <c r="H2630" t="str">
        <f>VLOOKUP(Expenses[[#This Row],[Location]],Locations[[Location]:[BU]],3,0)</f>
        <v>G. Cairo</v>
      </c>
      <c r="I2630" t="str">
        <f>VLOOKUP(Expenses[[#This Row],[Location]],Locations[[Location]:[BU]],2,0)</f>
        <v>Giza</v>
      </c>
    </row>
    <row r="2631" spans="1:9" x14ac:dyDescent="0.25">
      <c r="A2631" s="10">
        <v>42705</v>
      </c>
      <c r="B2631" t="s">
        <v>1089</v>
      </c>
      <c r="C2631" t="s">
        <v>1046</v>
      </c>
      <c r="D2631" t="s">
        <v>1020</v>
      </c>
      <c r="E2631" s="17">
        <v>1250</v>
      </c>
      <c r="F2631" t="str">
        <f>VLOOKUP(Expenses[[#This Row],[Location]],Locations[[Location]:[BU]],5,0)</f>
        <v>Distribution</v>
      </c>
      <c r="G2631" t="str">
        <f>VLOOKUP(Expenses[[#This Row],[Department]],Departments[[Department]:[Code]],2,0)</f>
        <v>RTL</v>
      </c>
      <c r="H2631" t="str">
        <f>VLOOKUP(Expenses[[#This Row],[Location]],Locations[[Location]:[BU]],3,0)</f>
        <v>G. Cairo</v>
      </c>
      <c r="I2631" t="str">
        <f>VLOOKUP(Expenses[[#This Row],[Location]],Locations[[Location]:[BU]],2,0)</f>
        <v>Giza</v>
      </c>
    </row>
    <row r="2632" spans="1:9" x14ac:dyDescent="0.25">
      <c r="A2632" s="10">
        <v>42705</v>
      </c>
      <c r="B2632" t="s">
        <v>1089</v>
      </c>
      <c r="C2632" t="s">
        <v>1049</v>
      </c>
      <c r="D2632" t="s">
        <v>1020</v>
      </c>
      <c r="E2632" s="17">
        <v>1250</v>
      </c>
      <c r="F2632" t="str">
        <f>VLOOKUP(Expenses[[#This Row],[Location]],Locations[[Location]:[BU]],5,0)</f>
        <v>Retail 01</v>
      </c>
      <c r="G2632" t="str">
        <f>VLOOKUP(Expenses[[#This Row],[Department]],Departments[[Department]:[Code]],2,0)</f>
        <v>RTL</v>
      </c>
      <c r="H2632" t="str">
        <f>VLOOKUP(Expenses[[#This Row],[Location]],Locations[[Location]:[BU]],3,0)</f>
        <v>G. Cairo</v>
      </c>
      <c r="I2632" t="str">
        <f>VLOOKUP(Expenses[[#This Row],[Location]],Locations[[Location]:[BU]],2,0)</f>
        <v>Cairo</v>
      </c>
    </row>
    <row r="2633" spans="1:9" x14ac:dyDescent="0.25">
      <c r="A2633" s="10">
        <v>42705</v>
      </c>
      <c r="B2633" t="s">
        <v>1089</v>
      </c>
      <c r="C2633" t="s">
        <v>1044</v>
      </c>
      <c r="D2633" t="s">
        <v>1020</v>
      </c>
      <c r="E2633" s="17">
        <v>1250</v>
      </c>
      <c r="F2633" t="str">
        <f>VLOOKUP(Expenses[[#This Row],[Location]],Locations[[Location]:[BU]],5,0)</f>
        <v>Retail 01</v>
      </c>
      <c r="G2633" t="str">
        <f>VLOOKUP(Expenses[[#This Row],[Department]],Departments[[Department]:[Code]],2,0)</f>
        <v>RTL</v>
      </c>
      <c r="H2633" t="str">
        <f>VLOOKUP(Expenses[[#This Row],[Location]],Locations[[Location]:[BU]],3,0)</f>
        <v>G. Cairo</v>
      </c>
      <c r="I2633" t="str">
        <f>VLOOKUP(Expenses[[#This Row],[Location]],Locations[[Location]:[BU]],2,0)</f>
        <v>Cairo</v>
      </c>
    </row>
    <row r="2634" spans="1:9" x14ac:dyDescent="0.25">
      <c r="A2634" s="10">
        <v>42705</v>
      </c>
      <c r="B2634" t="s">
        <v>1089</v>
      </c>
      <c r="C2634" t="s">
        <v>1064</v>
      </c>
      <c r="D2634" t="s">
        <v>1020</v>
      </c>
      <c r="E2634" s="17">
        <v>1250</v>
      </c>
      <c r="F2634" t="str">
        <f>VLOOKUP(Expenses[[#This Row],[Location]],Locations[[Location]:[BU]],5,0)</f>
        <v>Retail 01</v>
      </c>
      <c r="G2634" t="str">
        <f>VLOOKUP(Expenses[[#This Row],[Department]],Departments[[Department]:[Code]],2,0)</f>
        <v>RTL</v>
      </c>
      <c r="H2634" t="str">
        <f>VLOOKUP(Expenses[[#This Row],[Location]],Locations[[Location]:[BU]],3,0)</f>
        <v>G. Cairo</v>
      </c>
      <c r="I2634" t="str">
        <f>VLOOKUP(Expenses[[#This Row],[Location]],Locations[[Location]:[BU]],2,0)</f>
        <v>Giza</v>
      </c>
    </row>
    <row r="2635" spans="1:9" x14ac:dyDescent="0.25">
      <c r="A2635" s="10">
        <v>42705</v>
      </c>
      <c r="B2635" t="s">
        <v>1089</v>
      </c>
      <c r="C2635" t="s">
        <v>1082</v>
      </c>
      <c r="D2635" t="s">
        <v>1020</v>
      </c>
      <c r="E2635" s="17">
        <v>1250</v>
      </c>
      <c r="F2635" t="str">
        <f>VLOOKUP(Expenses[[#This Row],[Location]],Locations[[Location]:[BU]],5,0)</f>
        <v>Retail 02</v>
      </c>
      <c r="G2635" t="str">
        <f>VLOOKUP(Expenses[[#This Row],[Department]],Departments[[Department]:[Code]],2,0)</f>
        <v>RTL</v>
      </c>
      <c r="H2635" t="str">
        <f>VLOOKUP(Expenses[[#This Row],[Location]],Locations[[Location]:[BU]],3,0)</f>
        <v>G. Cairo</v>
      </c>
      <c r="I2635" t="str">
        <f>VLOOKUP(Expenses[[#This Row],[Location]],Locations[[Location]:[BU]],2,0)</f>
        <v>Cairo</v>
      </c>
    </row>
    <row r="2636" spans="1:9" x14ac:dyDescent="0.25">
      <c r="A2636" s="10">
        <v>42705</v>
      </c>
      <c r="B2636" t="s">
        <v>1089</v>
      </c>
      <c r="C2636" t="s">
        <v>1078</v>
      </c>
      <c r="D2636" t="s">
        <v>1020</v>
      </c>
      <c r="E2636" s="17">
        <v>1250</v>
      </c>
      <c r="F2636" t="str">
        <f>VLOOKUP(Expenses[[#This Row],[Location]],Locations[[Location]:[BU]],5,0)</f>
        <v>Retail 02</v>
      </c>
      <c r="G2636" t="str">
        <f>VLOOKUP(Expenses[[#This Row],[Department]],Departments[[Department]:[Code]],2,0)</f>
        <v>RTL</v>
      </c>
      <c r="H2636" t="str">
        <f>VLOOKUP(Expenses[[#This Row],[Location]],Locations[[Location]:[BU]],3,0)</f>
        <v>G. Cairo</v>
      </c>
      <c r="I2636" t="str">
        <f>VLOOKUP(Expenses[[#This Row],[Location]],Locations[[Location]:[BU]],2,0)</f>
        <v>Cairo</v>
      </c>
    </row>
    <row r="2637" spans="1:9" x14ac:dyDescent="0.25">
      <c r="A2637" s="10">
        <v>42705</v>
      </c>
      <c r="B2637" t="s">
        <v>1089</v>
      </c>
      <c r="C2637" t="s">
        <v>1068</v>
      </c>
      <c r="D2637" t="s">
        <v>1020</v>
      </c>
      <c r="E2637" s="17">
        <v>1250</v>
      </c>
      <c r="F2637" t="str">
        <f>VLOOKUP(Expenses[[#This Row],[Location]],Locations[[Location]:[BU]],5,0)</f>
        <v>Retail 02</v>
      </c>
      <c r="G2637" t="str">
        <f>VLOOKUP(Expenses[[#This Row],[Department]],Departments[[Department]:[Code]],2,0)</f>
        <v>RTL</v>
      </c>
      <c r="H2637" t="str">
        <f>VLOOKUP(Expenses[[#This Row],[Location]],Locations[[Location]:[BU]],3,0)</f>
        <v>Delta</v>
      </c>
      <c r="I2637" t="str">
        <f>VLOOKUP(Expenses[[#This Row],[Location]],Locations[[Location]:[BU]],2,0)</f>
        <v>Gharbia</v>
      </c>
    </row>
    <row r="2638" spans="1:9" x14ac:dyDescent="0.25">
      <c r="A2638" s="10">
        <v>42705</v>
      </c>
      <c r="B2638" t="s">
        <v>1089</v>
      </c>
      <c r="C2638" t="s">
        <v>1060</v>
      </c>
      <c r="D2638" t="s">
        <v>1020</v>
      </c>
      <c r="E2638" s="17">
        <v>1250</v>
      </c>
      <c r="F2638" t="str">
        <f>VLOOKUP(Expenses[[#This Row],[Location]],Locations[[Location]:[BU]],5,0)</f>
        <v>Retail 02</v>
      </c>
      <c r="G2638" t="str">
        <f>VLOOKUP(Expenses[[#This Row],[Department]],Departments[[Department]:[Code]],2,0)</f>
        <v>RTL</v>
      </c>
      <c r="H2638" t="str">
        <f>VLOOKUP(Expenses[[#This Row],[Location]],Locations[[Location]:[BU]],3,0)</f>
        <v>Alex</v>
      </c>
      <c r="I2638" t="str">
        <f>VLOOKUP(Expenses[[#This Row],[Location]],Locations[[Location]:[BU]],2,0)</f>
        <v>Alex</v>
      </c>
    </row>
    <row r="2639" spans="1:9" x14ac:dyDescent="0.25">
      <c r="A2639" s="10">
        <v>42705</v>
      </c>
      <c r="B2639" t="s">
        <v>1089</v>
      </c>
      <c r="C2639" t="s">
        <v>1076</v>
      </c>
      <c r="D2639" t="s">
        <v>1020</v>
      </c>
      <c r="E2639" s="17">
        <v>1250</v>
      </c>
      <c r="F2639" t="str">
        <f>VLOOKUP(Expenses[[#This Row],[Location]],Locations[[Location]:[BU]],5,0)</f>
        <v>Retail 02</v>
      </c>
      <c r="G2639" t="str">
        <f>VLOOKUP(Expenses[[#This Row],[Department]],Departments[[Department]:[Code]],2,0)</f>
        <v>RTL</v>
      </c>
      <c r="H2639" t="str">
        <f>VLOOKUP(Expenses[[#This Row],[Location]],Locations[[Location]:[BU]],3,0)</f>
        <v>G. Cairo</v>
      </c>
      <c r="I2639" t="str">
        <f>VLOOKUP(Expenses[[#This Row],[Location]],Locations[[Location]:[BU]],2,0)</f>
        <v>Cairo</v>
      </c>
    </row>
    <row r="2640" spans="1:9" x14ac:dyDescent="0.25">
      <c r="A2640" s="10">
        <v>42705</v>
      </c>
      <c r="B2640" t="s">
        <v>1089</v>
      </c>
      <c r="C2640" t="s">
        <v>1067</v>
      </c>
      <c r="D2640" t="s">
        <v>1020</v>
      </c>
      <c r="E2640" s="17">
        <v>1250</v>
      </c>
      <c r="F2640" t="str">
        <f>VLOOKUP(Expenses[[#This Row],[Location]],Locations[[Location]:[BU]],5,0)</f>
        <v>Retail 02</v>
      </c>
      <c r="G2640" t="str">
        <f>VLOOKUP(Expenses[[#This Row],[Department]],Departments[[Department]:[Code]],2,0)</f>
        <v>RTL</v>
      </c>
      <c r="H2640" t="str">
        <f>VLOOKUP(Expenses[[#This Row],[Location]],Locations[[Location]:[BU]],3,0)</f>
        <v>Alex</v>
      </c>
      <c r="I2640" t="str">
        <f>VLOOKUP(Expenses[[#This Row],[Location]],Locations[[Location]:[BU]],2,0)</f>
        <v>Alex</v>
      </c>
    </row>
    <row r="2641" spans="1:9" x14ac:dyDescent="0.25">
      <c r="A2641" s="10">
        <v>42705</v>
      </c>
      <c r="B2641" t="s">
        <v>1089</v>
      </c>
      <c r="C2641" t="s">
        <v>1052</v>
      </c>
      <c r="D2641" t="s">
        <v>1020</v>
      </c>
      <c r="E2641" s="17">
        <v>1250</v>
      </c>
      <c r="F2641" t="str">
        <f>VLOOKUP(Expenses[[#This Row],[Location]],Locations[[Location]:[BU]],5,0)</f>
        <v>Distribution</v>
      </c>
      <c r="G2641" t="str">
        <f>VLOOKUP(Expenses[[#This Row],[Department]],Departments[[Department]:[Code]],2,0)</f>
        <v>RTL</v>
      </c>
      <c r="H2641" t="str">
        <f>VLOOKUP(Expenses[[#This Row],[Location]],Locations[[Location]:[BU]],3,0)</f>
        <v>Alex</v>
      </c>
      <c r="I2641" t="str">
        <f>VLOOKUP(Expenses[[#This Row],[Location]],Locations[[Location]:[BU]],2,0)</f>
        <v>Alex</v>
      </c>
    </row>
    <row r="2642" spans="1:9" x14ac:dyDescent="0.25">
      <c r="A2642" s="10">
        <v>42705</v>
      </c>
      <c r="B2642" t="s">
        <v>1089</v>
      </c>
      <c r="C2642" t="s">
        <v>1084</v>
      </c>
      <c r="D2642" t="s">
        <v>1020</v>
      </c>
      <c r="E2642" s="17">
        <v>1250</v>
      </c>
      <c r="F2642" t="str">
        <f>VLOOKUP(Expenses[[#This Row],[Location]],Locations[[Location]:[BU]],5,0)</f>
        <v>Retail 03</v>
      </c>
      <c r="G2642" t="str">
        <f>VLOOKUP(Expenses[[#This Row],[Department]],Departments[[Department]:[Code]],2,0)</f>
        <v>RTL</v>
      </c>
      <c r="H2642" t="str">
        <f>VLOOKUP(Expenses[[#This Row],[Location]],Locations[[Location]:[BU]],3,0)</f>
        <v>G. Cairo</v>
      </c>
      <c r="I2642" t="str">
        <f>VLOOKUP(Expenses[[#This Row],[Location]],Locations[[Location]:[BU]],2,0)</f>
        <v>Cairo</v>
      </c>
    </row>
    <row r="2643" spans="1:9" x14ac:dyDescent="0.25">
      <c r="A2643" s="10">
        <v>42705</v>
      </c>
      <c r="B2643" t="s">
        <v>1089</v>
      </c>
      <c r="C2643" t="s">
        <v>1075</v>
      </c>
      <c r="D2643" t="s">
        <v>1020</v>
      </c>
      <c r="E2643" s="17">
        <v>1250</v>
      </c>
      <c r="F2643" t="str">
        <f>VLOOKUP(Expenses[[#This Row],[Location]],Locations[[Location]:[BU]],5,0)</f>
        <v>Distribution</v>
      </c>
      <c r="G2643" t="str">
        <f>VLOOKUP(Expenses[[#This Row],[Department]],Departments[[Department]:[Code]],2,0)</f>
        <v>RTL</v>
      </c>
      <c r="H2643" t="str">
        <f>VLOOKUP(Expenses[[#This Row],[Location]],Locations[[Location]:[BU]],3,0)</f>
        <v>U. Egypt</v>
      </c>
      <c r="I2643" t="str">
        <f>VLOOKUP(Expenses[[#This Row],[Location]],Locations[[Location]:[BU]],2,0)</f>
        <v>Assuit</v>
      </c>
    </row>
    <row r="2644" spans="1:9" x14ac:dyDescent="0.25">
      <c r="A2644" s="10">
        <v>42705</v>
      </c>
      <c r="B2644" t="s">
        <v>1089</v>
      </c>
      <c r="C2644" t="s">
        <v>1080</v>
      </c>
      <c r="D2644" t="s">
        <v>1020</v>
      </c>
      <c r="E2644" s="17">
        <v>1250</v>
      </c>
      <c r="F2644" t="str">
        <f>VLOOKUP(Expenses[[#This Row],[Location]],Locations[[Location]:[BU]],5,0)</f>
        <v>Distribution</v>
      </c>
      <c r="G2644" t="str">
        <f>VLOOKUP(Expenses[[#This Row],[Department]],Departments[[Department]:[Code]],2,0)</f>
        <v>RTL</v>
      </c>
      <c r="H2644" t="str">
        <f>VLOOKUP(Expenses[[#This Row],[Location]],Locations[[Location]:[BU]],3,0)</f>
        <v>G. Cairo</v>
      </c>
      <c r="I2644" t="str">
        <f>VLOOKUP(Expenses[[#This Row],[Location]],Locations[[Location]:[BU]],2,0)</f>
        <v>Giza</v>
      </c>
    </row>
    <row r="2645" spans="1:9" x14ac:dyDescent="0.25">
      <c r="A2645" s="10">
        <v>42705</v>
      </c>
      <c r="B2645" t="s">
        <v>1089</v>
      </c>
      <c r="C2645" t="s">
        <v>1070</v>
      </c>
      <c r="D2645" t="s">
        <v>1020</v>
      </c>
      <c r="E2645" s="17">
        <v>1250</v>
      </c>
      <c r="F2645" t="str">
        <f>VLOOKUP(Expenses[[#This Row],[Location]],Locations[[Location]:[BU]],5,0)</f>
        <v>Retail 03</v>
      </c>
      <c r="G2645" t="str">
        <f>VLOOKUP(Expenses[[#This Row],[Department]],Departments[[Department]:[Code]],2,0)</f>
        <v>RTL</v>
      </c>
      <c r="H2645" t="str">
        <f>VLOOKUP(Expenses[[#This Row],[Location]],Locations[[Location]:[BU]],3,0)</f>
        <v>Alex</v>
      </c>
      <c r="I2645" t="str">
        <f>VLOOKUP(Expenses[[#This Row],[Location]],Locations[[Location]:[BU]],2,0)</f>
        <v>Marasa Matrouh</v>
      </c>
    </row>
    <row r="2646" spans="1:9" x14ac:dyDescent="0.25">
      <c r="A2646" s="10">
        <v>42705</v>
      </c>
      <c r="B2646" t="s">
        <v>1089</v>
      </c>
      <c r="C2646" t="s">
        <v>1047</v>
      </c>
      <c r="D2646" t="s">
        <v>1020</v>
      </c>
      <c r="E2646" s="17">
        <v>1250</v>
      </c>
      <c r="F2646" t="str">
        <f>VLOOKUP(Expenses[[#This Row],[Location]],Locations[[Location]:[BU]],5,0)</f>
        <v>Retail 03</v>
      </c>
      <c r="G2646" t="str">
        <f>VLOOKUP(Expenses[[#This Row],[Department]],Departments[[Department]:[Code]],2,0)</f>
        <v>RTL</v>
      </c>
      <c r="H2646" t="str">
        <f>VLOOKUP(Expenses[[#This Row],[Location]],Locations[[Location]:[BU]],3,0)</f>
        <v>G. Cairo</v>
      </c>
      <c r="I2646" t="str">
        <f>VLOOKUP(Expenses[[#This Row],[Location]],Locations[[Location]:[BU]],2,0)</f>
        <v>Giza</v>
      </c>
    </row>
    <row r="2647" spans="1:9" x14ac:dyDescent="0.25">
      <c r="A2647" s="10">
        <v>42705</v>
      </c>
      <c r="B2647" t="s">
        <v>1089</v>
      </c>
      <c r="C2647" t="s">
        <v>1058</v>
      </c>
      <c r="D2647" t="s">
        <v>1020</v>
      </c>
      <c r="E2647" s="17">
        <v>1250</v>
      </c>
      <c r="F2647" t="str">
        <f>VLOOKUP(Expenses[[#This Row],[Location]],Locations[[Location]:[BU]],5,0)</f>
        <v>Retail 03</v>
      </c>
      <c r="G2647" t="str">
        <f>VLOOKUP(Expenses[[#This Row],[Department]],Departments[[Department]:[Code]],2,0)</f>
        <v>RTL</v>
      </c>
      <c r="H2647" t="str">
        <f>VLOOKUP(Expenses[[#This Row],[Location]],Locations[[Location]:[BU]],3,0)</f>
        <v>G. Cairo</v>
      </c>
      <c r="I2647" t="str">
        <f>VLOOKUP(Expenses[[#This Row],[Location]],Locations[[Location]:[BU]],2,0)</f>
        <v>Cairo</v>
      </c>
    </row>
    <row r="2648" spans="1:9" x14ac:dyDescent="0.25">
      <c r="A2648" s="10">
        <v>42705</v>
      </c>
      <c r="B2648" t="s">
        <v>1089</v>
      </c>
      <c r="C2648" t="s">
        <v>1072</v>
      </c>
      <c r="D2648" t="s">
        <v>1020</v>
      </c>
      <c r="E2648" s="17">
        <v>1250</v>
      </c>
      <c r="F2648" t="str">
        <f>VLOOKUP(Expenses[[#This Row],[Location]],Locations[[Location]:[BU]],5,0)</f>
        <v>Retail 03</v>
      </c>
      <c r="G2648" t="str">
        <f>VLOOKUP(Expenses[[#This Row],[Department]],Departments[[Department]:[Code]],2,0)</f>
        <v>RTL</v>
      </c>
      <c r="H2648" t="str">
        <f>VLOOKUP(Expenses[[#This Row],[Location]],Locations[[Location]:[BU]],3,0)</f>
        <v>Alex</v>
      </c>
      <c r="I2648" t="str">
        <f>VLOOKUP(Expenses[[#This Row],[Location]],Locations[[Location]:[BU]],2,0)</f>
        <v>Alex</v>
      </c>
    </row>
    <row r="2649" spans="1:9" x14ac:dyDescent="0.25">
      <c r="A2649" s="10">
        <v>42705</v>
      </c>
      <c r="B2649" t="s">
        <v>1089</v>
      </c>
      <c r="C2649" t="s">
        <v>1071</v>
      </c>
      <c r="D2649" t="s">
        <v>1020</v>
      </c>
      <c r="E2649" s="17">
        <v>1250</v>
      </c>
      <c r="F2649" t="str">
        <f>VLOOKUP(Expenses[[#This Row],[Location]],Locations[[Location]:[BU]],5,0)</f>
        <v>Retail 03</v>
      </c>
      <c r="G2649" t="str">
        <f>VLOOKUP(Expenses[[#This Row],[Department]],Departments[[Department]:[Code]],2,0)</f>
        <v>RTL</v>
      </c>
      <c r="H2649" t="str">
        <f>VLOOKUP(Expenses[[#This Row],[Location]],Locations[[Location]:[BU]],3,0)</f>
        <v>G. Cairo</v>
      </c>
      <c r="I2649" t="str">
        <f>VLOOKUP(Expenses[[#This Row],[Location]],Locations[[Location]:[BU]],2,0)</f>
        <v>Giza</v>
      </c>
    </row>
    <row r="2650" spans="1:9" x14ac:dyDescent="0.25">
      <c r="A2650" s="10">
        <v>42705</v>
      </c>
      <c r="B2650" t="s">
        <v>1089</v>
      </c>
      <c r="C2650" t="s">
        <v>1065</v>
      </c>
      <c r="D2650" t="s">
        <v>1020</v>
      </c>
      <c r="E2650" s="17">
        <v>1250</v>
      </c>
      <c r="F2650" t="str">
        <f>VLOOKUP(Expenses[[#This Row],[Location]],Locations[[Location]:[BU]],5,0)</f>
        <v>Distribution</v>
      </c>
      <c r="G2650" t="str">
        <f>VLOOKUP(Expenses[[#This Row],[Department]],Departments[[Department]:[Code]],2,0)</f>
        <v>RTL</v>
      </c>
      <c r="H2650" t="str">
        <f>VLOOKUP(Expenses[[#This Row],[Location]],Locations[[Location]:[BU]],3,0)</f>
        <v>Delta</v>
      </c>
      <c r="I2650" t="str">
        <f>VLOOKUP(Expenses[[#This Row],[Location]],Locations[[Location]:[BU]],2,0)</f>
        <v>Gharbia</v>
      </c>
    </row>
    <row r="2651" spans="1:9" x14ac:dyDescent="0.25">
      <c r="A2651" s="10">
        <v>42705</v>
      </c>
      <c r="B2651" t="s">
        <v>1088</v>
      </c>
      <c r="C2651" t="s">
        <v>1081</v>
      </c>
      <c r="D2651" t="s">
        <v>1020</v>
      </c>
      <c r="E2651" s="17">
        <v>987.5</v>
      </c>
      <c r="F2651" t="str">
        <f>VLOOKUP(Expenses[[#This Row],[Location]],Locations[[Location]:[BU]],5,0)</f>
        <v>Retail 01</v>
      </c>
      <c r="G2651" t="str">
        <f>VLOOKUP(Expenses[[#This Row],[Department]],Departments[[Department]:[Code]],2,0)</f>
        <v>RTL</v>
      </c>
      <c r="H2651" t="str">
        <f>VLOOKUP(Expenses[[#This Row],[Location]],Locations[[Location]:[BU]],3,0)</f>
        <v>G. Cairo</v>
      </c>
      <c r="I2651" t="str">
        <f>VLOOKUP(Expenses[[#This Row],[Location]],Locations[[Location]:[BU]],2,0)</f>
        <v>Giza</v>
      </c>
    </row>
    <row r="2652" spans="1:9" x14ac:dyDescent="0.25">
      <c r="A2652" s="10">
        <v>42705</v>
      </c>
      <c r="B2652" t="s">
        <v>1088</v>
      </c>
      <c r="C2652" t="s">
        <v>1079</v>
      </c>
      <c r="D2652" t="s">
        <v>1020</v>
      </c>
      <c r="E2652" s="17">
        <v>589.30000000000007</v>
      </c>
      <c r="F2652" t="str">
        <f>VLOOKUP(Expenses[[#This Row],[Location]],Locations[[Location]:[BU]],5,0)</f>
        <v>Retail 01</v>
      </c>
      <c r="G2652" t="str">
        <f>VLOOKUP(Expenses[[#This Row],[Department]],Departments[[Department]:[Code]],2,0)</f>
        <v>RTL</v>
      </c>
      <c r="H2652" t="str">
        <f>VLOOKUP(Expenses[[#This Row],[Location]],Locations[[Location]:[BU]],3,0)</f>
        <v>G. Cairo</v>
      </c>
      <c r="I2652" t="str">
        <f>VLOOKUP(Expenses[[#This Row],[Location]],Locations[[Location]:[BU]],2,0)</f>
        <v>Giza</v>
      </c>
    </row>
    <row r="2653" spans="1:9" x14ac:dyDescent="0.25">
      <c r="A2653" s="10">
        <v>42705</v>
      </c>
      <c r="B2653" t="s">
        <v>1088</v>
      </c>
      <c r="C2653" t="s">
        <v>1050</v>
      </c>
      <c r="D2653" t="s">
        <v>1020</v>
      </c>
      <c r="E2653" s="17">
        <v>897.30000000000007</v>
      </c>
      <c r="F2653" t="str">
        <f>VLOOKUP(Expenses[[#This Row],[Location]],Locations[[Location]:[BU]],5,0)</f>
        <v>Retail 01</v>
      </c>
      <c r="G2653" t="str">
        <f>VLOOKUP(Expenses[[#This Row],[Department]],Departments[[Department]:[Code]],2,0)</f>
        <v>RTL</v>
      </c>
      <c r="H2653" t="str">
        <f>VLOOKUP(Expenses[[#This Row],[Location]],Locations[[Location]:[BU]],3,0)</f>
        <v>Alex</v>
      </c>
      <c r="I2653" t="str">
        <f>VLOOKUP(Expenses[[#This Row],[Location]],Locations[[Location]:[BU]],2,0)</f>
        <v>Alex</v>
      </c>
    </row>
    <row r="2654" spans="1:9" x14ac:dyDescent="0.25">
      <c r="A2654" s="10">
        <v>42705</v>
      </c>
      <c r="B2654" t="s">
        <v>1088</v>
      </c>
      <c r="C2654" t="s">
        <v>1053</v>
      </c>
      <c r="D2654" t="s">
        <v>1020</v>
      </c>
      <c r="E2654" s="17">
        <v>885.5</v>
      </c>
      <c r="F2654" t="str">
        <f>VLOOKUP(Expenses[[#This Row],[Location]],Locations[[Location]:[BU]],5,0)</f>
        <v>Retail 01</v>
      </c>
      <c r="G2654" t="str">
        <f>VLOOKUP(Expenses[[#This Row],[Department]],Departments[[Department]:[Code]],2,0)</f>
        <v>RTL</v>
      </c>
      <c r="H2654" t="str">
        <f>VLOOKUP(Expenses[[#This Row],[Location]],Locations[[Location]:[BU]],3,0)</f>
        <v>G. Cairo</v>
      </c>
      <c r="I2654" t="str">
        <f>VLOOKUP(Expenses[[#This Row],[Location]],Locations[[Location]:[BU]],2,0)</f>
        <v>Giza</v>
      </c>
    </row>
    <row r="2655" spans="1:9" x14ac:dyDescent="0.25">
      <c r="A2655" s="10">
        <v>42705</v>
      </c>
      <c r="B2655" t="s">
        <v>1088</v>
      </c>
      <c r="C2655" t="s">
        <v>1046</v>
      </c>
      <c r="D2655" t="s">
        <v>1020</v>
      </c>
      <c r="E2655" s="17">
        <v>781.2</v>
      </c>
      <c r="F2655" t="str">
        <f>VLOOKUP(Expenses[[#This Row],[Location]],Locations[[Location]:[BU]],5,0)</f>
        <v>Distribution</v>
      </c>
      <c r="G2655" t="str">
        <f>VLOOKUP(Expenses[[#This Row],[Department]],Departments[[Department]:[Code]],2,0)</f>
        <v>RTL</v>
      </c>
      <c r="H2655" t="str">
        <f>VLOOKUP(Expenses[[#This Row],[Location]],Locations[[Location]:[BU]],3,0)</f>
        <v>G. Cairo</v>
      </c>
      <c r="I2655" t="str">
        <f>VLOOKUP(Expenses[[#This Row],[Location]],Locations[[Location]:[BU]],2,0)</f>
        <v>Giza</v>
      </c>
    </row>
    <row r="2656" spans="1:9" x14ac:dyDescent="0.25">
      <c r="A2656" s="10">
        <v>42705</v>
      </c>
      <c r="B2656" t="s">
        <v>1088</v>
      </c>
      <c r="C2656" t="s">
        <v>1049</v>
      </c>
      <c r="D2656" t="s">
        <v>1020</v>
      </c>
      <c r="E2656" s="17">
        <v>686.7</v>
      </c>
      <c r="F2656" t="str">
        <f>VLOOKUP(Expenses[[#This Row],[Location]],Locations[[Location]:[BU]],5,0)</f>
        <v>Retail 01</v>
      </c>
      <c r="G2656" t="str">
        <f>VLOOKUP(Expenses[[#This Row],[Department]],Departments[[Department]:[Code]],2,0)</f>
        <v>RTL</v>
      </c>
      <c r="H2656" t="str">
        <f>VLOOKUP(Expenses[[#This Row],[Location]],Locations[[Location]:[BU]],3,0)</f>
        <v>G. Cairo</v>
      </c>
      <c r="I2656" t="str">
        <f>VLOOKUP(Expenses[[#This Row],[Location]],Locations[[Location]:[BU]],2,0)</f>
        <v>Cairo</v>
      </c>
    </row>
    <row r="2657" spans="1:9" x14ac:dyDescent="0.25">
      <c r="A2657" s="10">
        <v>42705</v>
      </c>
      <c r="B2657" t="s">
        <v>1088</v>
      </c>
      <c r="C2657" t="s">
        <v>1044</v>
      </c>
      <c r="D2657" t="s">
        <v>1020</v>
      </c>
      <c r="E2657" s="17">
        <v>755.1</v>
      </c>
      <c r="F2657" t="str">
        <f>VLOOKUP(Expenses[[#This Row],[Location]],Locations[[Location]:[BU]],5,0)</f>
        <v>Retail 01</v>
      </c>
      <c r="G2657" t="str">
        <f>VLOOKUP(Expenses[[#This Row],[Department]],Departments[[Department]:[Code]],2,0)</f>
        <v>RTL</v>
      </c>
      <c r="H2657" t="str">
        <f>VLOOKUP(Expenses[[#This Row],[Location]],Locations[[Location]:[BU]],3,0)</f>
        <v>G. Cairo</v>
      </c>
      <c r="I2657" t="str">
        <f>VLOOKUP(Expenses[[#This Row],[Location]],Locations[[Location]:[BU]],2,0)</f>
        <v>Cairo</v>
      </c>
    </row>
    <row r="2658" spans="1:9" x14ac:dyDescent="0.25">
      <c r="A2658" s="10">
        <v>42705</v>
      </c>
      <c r="B2658" t="s">
        <v>1088</v>
      </c>
      <c r="C2658" t="s">
        <v>1064</v>
      </c>
      <c r="D2658" t="s">
        <v>1020</v>
      </c>
      <c r="E2658" s="17">
        <v>601.30000000000007</v>
      </c>
      <c r="F2658" t="str">
        <f>VLOOKUP(Expenses[[#This Row],[Location]],Locations[[Location]:[BU]],5,0)</f>
        <v>Retail 01</v>
      </c>
      <c r="G2658" t="str">
        <f>VLOOKUP(Expenses[[#This Row],[Department]],Departments[[Department]:[Code]],2,0)</f>
        <v>RTL</v>
      </c>
      <c r="H2658" t="str">
        <f>VLOOKUP(Expenses[[#This Row],[Location]],Locations[[Location]:[BU]],3,0)</f>
        <v>G. Cairo</v>
      </c>
      <c r="I2658" t="str">
        <f>VLOOKUP(Expenses[[#This Row],[Location]],Locations[[Location]:[BU]],2,0)</f>
        <v>Giza</v>
      </c>
    </row>
    <row r="2659" spans="1:9" x14ac:dyDescent="0.25">
      <c r="A2659" s="10">
        <v>42705</v>
      </c>
      <c r="B2659" t="s">
        <v>1088</v>
      </c>
      <c r="C2659" t="s">
        <v>1082</v>
      </c>
      <c r="D2659" t="s">
        <v>1020</v>
      </c>
      <c r="E2659" s="17">
        <v>1208.1000000000001</v>
      </c>
      <c r="F2659" t="str">
        <f>VLOOKUP(Expenses[[#This Row],[Location]],Locations[[Location]:[BU]],5,0)</f>
        <v>Retail 02</v>
      </c>
      <c r="G2659" t="str">
        <f>VLOOKUP(Expenses[[#This Row],[Department]],Departments[[Department]:[Code]],2,0)</f>
        <v>RTL</v>
      </c>
      <c r="H2659" t="str">
        <f>VLOOKUP(Expenses[[#This Row],[Location]],Locations[[Location]:[BU]],3,0)</f>
        <v>G. Cairo</v>
      </c>
      <c r="I2659" t="str">
        <f>VLOOKUP(Expenses[[#This Row],[Location]],Locations[[Location]:[BU]],2,0)</f>
        <v>Cairo</v>
      </c>
    </row>
    <row r="2660" spans="1:9" x14ac:dyDescent="0.25">
      <c r="A2660" s="10">
        <v>42705</v>
      </c>
      <c r="B2660" t="s">
        <v>1088</v>
      </c>
      <c r="C2660" t="s">
        <v>1078</v>
      </c>
      <c r="D2660" t="s">
        <v>1020</v>
      </c>
      <c r="E2660" s="17">
        <v>1159.7</v>
      </c>
      <c r="F2660" t="str">
        <f>VLOOKUP(Expenses[[#This Row],[Location]],Locations[[Location]:[BU]],5,0)</f>
        <v>Retail 02</v>
      </c>
      <c r="G2660" t="str">
        <f>VLOOKUP(Expenses[[#This Row],[Department]],Departments[[Department]:[Code]],2,0)</f>
        <v>RTL</v>
      </c>
      <c r="H2660" t="str">
        <f>VLOOKUP(Expenses[[#This Row],[Location]],Locations[[Location]:[BU]],3,0)</f>
        <v>G. Cairo</v>
      </c>
      <c r="I2660" t="str">
        <f>VLOOKUP(Expenses[[#This Row],[Location]],Locations[[Location]:[BU]],2,0)</f>
        <v>Cairo</v>
      </c>
    </row>
    <row r="2661" spans="1:9" x14ac:dyDescent="0.25">
      <c r="A2661" s="10">
        <v>42705</v>
      </c>
      <c r="B2661" t="s">
        <v>1088</v>
      </c>
      <c r="C2661" t="s">
        <v>1068</v>
      </c>
      <c r="D2661" t="s">
        <v>1020</v>
      </c>
      <c r="E2661" s="17">
        <v>1055.6000000000001</v>
      </c>
      <c r="F2661" t="str">
        <f>VLOOKUP(Expenses[[#This Row],[Location]],Locations[[Location]:[BU]],5,0)</f>
        <v>Retail 02</v>
      </c>
      <c r="G2661" t="str">
        <f>VLOOKUP(Expenses[[#This Row],[Department]],Departments[[Department]:[Code]],2,0)</f>
        <v>RTL</v>
      </c>
      <c r="H2661" t="str">
        <f>VLOOKUP(Expenses[[#This Row],[Location]],Locations[[Location]:[BU]],3,0)</f>
        <v>Delta</v>
      </c>
      <c r="I2661" t="str">
        <f>VLOOKUP(Expenses[[#This Row],[Location]],Locations[[Location]:[BU]],2,0)</f>
        <v>Gharbia</v>
      </c>
    </row>
    <row r="2662" spans="1:9" x14ac:dyDescent="0.25">
      <c r="A2662" s="10">
        <v>42705</v>
      </c>
      <c r="B2662" t="s">
        <v>1088</v>
      </c>
      <c r="C2662" t="s">
        <v>1060</v>
      </c>
      <c r="D2662" t="s">
        <v>1020</v>
      </c>
      <c r="E2662" s="17">
        <v>579.20000000000005</v>
      </c>
      <c r="F2662" t="str">
        <f>VLOOKUP(Expenses[[#This Row],[Location]],Locations[[Location]:[BU]],5,0)</f>
        <v>Retail 02</v>
      </c>
      <c r="G2662" t="str">
        <f>VLOOKUP(Expenses[[#This Row],[Department]],Departments[[Department]:[Code]],2,0)</f>
        <v>RTL</v>
      </c>
      <c r="H2662" t="str">
        <f>VLOOKUP(Expenses[[#This Row],[Location]],Locations[[Location]:[BU]],3,0)</f>
        <v>Alex</v>
      </c>
      <c r="I2662" t="str">
        <f>VLOOKUP(Expenses[[#This Row],[Location]],Locations[[Location]:[BU]],2,0)</f>
        <v>Alex</v>
      </c>
    </row>
    <row r="2663" spans="1:9" x14ac:dyDescent="0.25">
      <c r="A2663" s="10">
        <v>42705</v>
      </c>
      <c r="B2663" t="s">
        <v>1088</v>
      </c>
      <c r="C2663" t="s">
        <v>1076</v>
      </c>
      <c r="D2663" t="s">
        <v>1020</v>
      </c>
      <c r="E2663" s="17">
        <v>1212.1000000000001</v>
      </c>
      <c r="F2663" t="str">
        <f>VLOOKUP(Expenses[[#This Row],[Location]],Locations[[Location]:[BU]],5,0)</f>
        <v>Retail 02</v>
      </c>
      <c r="G2663" t="str">
        <f>VLOOKUP(Expenses[[#This Row],[Department]],Departments[[Department]:[Code]],2,0)</f>
        <v>RTL</v>
      </c>
      <c r="H2663" t="str">
        <f>VLOOKUP(Expenses[[#This Row],[Location]],Locations[[Location]:[BU]],3,0)</f>
        <v>G. Cairo</v>
      </c>
      <c r="I2663" t="str">
        <f>VLOOKUP(Expenses[[#This Row],[Location]],Locations[[Location]:[BU]],2,0)</f>
        <v>Cairo</v>
      </c>
    </row>
    <row r="2664" spans="1:9" x14ac:dyDescent="0.25">
      <c r="A2664" s="10">
        <v>42705</v>
      </c>
      <c r="B2664" t="s">
        <v>1088</v>
      </c>
      <c r="C2664" t="s">
        <v>1067</v>
      </c>
      <c r="D2664" t="s">
        <v>1020</v>
      </c>
      <c r="E2664" s="17">
        <v>1040.9000000000001</v>
      </c>
      <c r="F2664" t="str">
        <f>VLOOKUP(Expenses[[#This Row],[Location]],Locations[[Location]:[BU]],5,0)</f>
        <v>Retail 02</v>
      </c>
      <c r="G2664" t="str">
        <f>VLOOKUP(Expenses[[#This Row],[Department]],Departments[[Department]:[Code]],2,0)</f>
        <v>RTL</v>
      </c>
      <c r="H2664" t="str">
        <f>VLOOKUP(Expenses[[#This Row],[Location]],Locations[[Location]:[BU]],3,0)</f>
        <v>Alex</v>
      </c>
      <c r="I2664" t="str">
        <f>VLOOKUP(Expenses[[#This Row],[Location]],Locations[[Location]:[BU]],2,0)</f>
        <v>Alex</v>
      </c>
    </row>
    <row r="2665" spans="1:9" x14ac:dyDescent="0.25">
      <c r="A2665" s="10">
        <v>42705</v>
      </c>
      <c r="B2665" t="s">
        <v>1088</v>
      </c>
      <c r="C2665" t="s">
        <v>1052</v>
      </c>
      <c r="D2665" t="s">
        <v>1020</v>
      </c>
      <c r="E2665" s="17">
        <v>1066.9000000000001</v>
      </c>
      <c r="F2665" t="str">
        <f>VLOOKUP(Expenses[[#This Row],[Location]],Locations[[Location]:[BU]],5,0)</f>
        <v>Distribution</v>
      </c>
      <c r="G2665" t="str">
        <f>VLOOKUP(Expenses[[#This Row],[Department]],Departments[[Department]:[Code]],2,0)</f>
        <v>RTL</v>
      </c>
      <c r="H2665" t="str">
        <f>VLOOKUP(Expenses[[#This Row],[Location]],Locations[[Location]:[BU]],3,0)</f>
        <v>Alex</v>
      </c>
      <c r="I2665" t="str">
        <f>VLOOKUP(Expenses[[#This Row],[Location]],Locations[[Location]:[BU]],2,0)</f>
        <v>Alex</v>
      </c>
    </row>
    <row r="2666" spans="1:9" x14ac:dyDescent="0.25">
      <c r="A2666" s="10">
        <v>42705</v>
      </c>
      <c r="B2666" t="s">
        <v>1088</v>
      </c>
      <c r="C2666" t="s">
        <v>1084</v>
      </c>
      <c r="D2666" t="s">
        <v>1020</v>
      </c>
      <c r="E2666" s="17">
        <v>1167.7</v>
      </c>
      <c r="F2666" t="str">
        <f>VLOOKUP(Expenses[[#This Row],[Location]],Locations[[Location]:[BU]],5,0)</f>
        <v>Retail 03</v>
      </c>
      <c r="G2666" t="str">
        <f>VLOOKUP(Expenses[[#This Row],[Department]],Departments[[Department]:[Code]],2,0)</f>
        <v>RTL</v>
      </c>
      <c r="H2666" t="str">
        <f>VLOOKUP(Expenses[[#This Row],[Location]],Locations[[Location]:[BU]],3,0)</f>
        <v>G. Cairo</v>
      </c>
      <c r="I2666" t="str">
        <f>VLOOKUP(Expenses[[#This Row],[Location]],Locations[[Location]:[BU]],2,0)</f>
        <v>Cairo</v>
      </c>
    </row>
    <row r="2667" spans="1:9" x14ac:dyDescent="0.25">
      <c r="A2667" s="10">
        <v>42705</v>
      </c>
      <c r="B2667" t="s">
        <v>1088</v>
      </c>
      <c r="C2667" t="s">
        <v>1075</v>
      </c>
      <c r="D2667" t="s">
        <v>1020</v>
      </c>
      <c r="E2667" s="17">
        <v>975.7</v>
      </c>
      <c r="F2667" t="str">
        <f>VLOOKUP(Expenses[[#This Row],[Location]],Locations[[Location]:[BU]],5,0)</f>
        <v>Distribution</v>
      </c>
      <c r="G2667" t="str">
        <f>VLOOKUP(Expenses[[#This Row],[Department]],Departments[[Department]:[Code]],2,0)</f>
        <v>RTL</v>
      </c>
      <c r="H2667" t="str">
        <f>VLOOKUP(Expenses[[#This Row],[Location]],Locations[[Location]:[BU]],3,0)</f>
        <v>U. Egypt</v>
      </c>
      <c r="I2667" t="str">
        <f>VLOOKUP(Expenses[[#This Row],[Location]],Locations[[Location]:[BU]],2,0)</f>
        <v>Assuit</v>
      </c>
    </row>
    <row r="2668" spans="1:9" x14ac:dyDescent="0.25">
      <c r="A2668" s="10">
        <v>42705</v>
      </c>
      <c r="B2668" t="s">
        <v>1088</v>
      </c>
      <c r="C2668" t="s">
        <v>1080</v>
      </c>
      <c r="D2668" t="s">
        <v>1020</v>
      </c>
      <c r="E2668" s="17">
        <v>1221.7</v>
      </c>
      <c r="F2668" t="str">
        <f>VLOOKUP(Expenses[[#This Row],[Location]],Locations[[Location]:[BU]],5,0)</f>
        <v>Distribution</v>
      </c>
      <c r="G2668" t="str">
        <f>VLOOKUP(Expenses[[#This Row],[Department]],Departments[[Department]:[Code]],2,0)</f>
        <v>RTL</v>
      </c>
      <c r="H2668" t="str">
        <f>VLOOKUP(Expenses[[#This Row],[Location]],Locations[[Location]:[BU]],3,0)</f>
        <v>G. Cairo</v>
      </c>
      <c r="I2668" t="str">
        <f>VLOOKUP(Expenses[[#This Row],[Location]],Locations[[Location]:[BU]],2,0)</f>
        <v>Giza</v>
      </c>
    </row>
    <row r="2669" spans="1:9" x14ac:dyDescent="0.25">
      <c r="A2669" s="10">
        <v>42705</v>
      </c>
      <c r="B2669" t="s">
        <v>1088</v>
      </c>
      <c r="C2669" t="s">
        <v>1070</v>
      </c>
      <c r="D2669" t="s">
        <v>1020</v>
      </c>
      <c r="E2669" s="17">
        <v>818.30000000000007</v>
      </c>
      <c r="F2669" t="str">
        <f>VLOOKUP(Expenses[[#This Row],[Location]],Locations[[Location]:[BU]],5,0)</f>
        <v>Retail 03</v>
      </c>
      <c r="G2669" t="str">
        <f>VLOOKUP(Expenses[[#This Row],[Department]],Departments[[Department]:[Code]],2,0)</f>
        <v>RTL</v>
      </c>
      <c r="H2669" t="str">
        <f>VLOOKUP(Expenses[[#This Row],[Location]],Locations[[Location]:[BU]],3,0)</f>
        <v>Alex</v>
      </c>
      <c r="I2669" t="str">
        <f>VLOOKUP(Expenses[[#This Row],[Location]],Locations[[Location]:[BU]],2,0)</f>
        <v>Marasa Matrouh</v>
      </c>
    </row>
    <row r="2670" spans="1:9" x14ac:dyDescent="0.25">
      <c r="A2670" s="10">
        <v>42705</v>
      </c>
      <c r="B2670" t="s">
        <v>1088</v>
      </c>
      <c r="C2670" t="s">
        <v>1047</v>
      </c>
      <c r="D2670" t="s">
        <v>1020</v>
      </c>
      <c r="E2670" s="17">
        <v>725.2</v>
      </c>
      <c r="F2670" t="str">
        <f>VLOOKUP(Expenses[[#This Row],[Location]],Locations[[Location]:[BU]],5,0)</f>
        <v>Retail 03</v>
      </c>
      <c r="G2670" t="str">
        <f>VLOOKUP(Expenses[[#This Row],[Department]],Departments[[Department]:[Code]],2,0)</f>
        <v>RTL</v>
      </c>
      <c r="H2670" t="str">
        <f>VLOOKUP(Expenses[[#This Row],[Location]],Locations[[Location]:[BU]],3,0)</f>
        <v>G. Cairo</v>
      </c>
      <c r="I2670" t="str">
        <f>VLOOKUP(Expenses[[#This Row],[Location]],Locations[[Location]:[BU]],2,0)</f>
        <v>Giza</v>
      </c>
    </row>
    <row r="2671" spans="1:9" x14ac:dyDescent="0.25">
      <c r="A2671" s="10">
        <v>42705</v>
      </c>
      <c r="B2671" t="s">
        <v>1088</v>
      </c>
      <c r="C2671" t="s">
        <v>1058</v>
      </c>
      <c r="D2671" t="s">
        <v>1020</v>
      </c>
      <c r="E2671" s="17">
        <v>765.80000000000007</v>
      </c>
      <c r="F2671" t="str">
        <f>VLOOKUP(Expenses[[#This Row],[Location]],Locations[[Location]:[BU]],5,0)</f>
        <v>Retail 03</v>
      </c>
      <c r="G2671" t="str">
        <f>VLOOKUP(Expenses[[#This Row],[Department]],Departments[[Department]:[Code]],2,0)</f>
        <v>RTL</v>
      </c>
      <c r="H2671" t="str">
        <f>VLOOKUP(Expenses[[#This Row],[Location]],Locations[[Location]:[BU]],3,0)</f>
        <v>G. Cairo</v>
      </c>
      <c r="I2671" t="str">
        <f>VLOOKUP(Expenses[[#This Row],[Location]],Locations[[Location]:[BU]],2,0)</f>
        <v>Cairo</v>
      </c>
    </row>
    <row r="2672" spans="1:9" x14ac:dyDescent="0.25">
      <c r="A2672" s="10">
        <v>42705</v>
      </c>
      <c r="B2672" t="s">
        <v>1088</v>
      </c>
      <c r="C2672" t="s">
        <v>1072</v>
      </c>
      <c r="D2672" t="s">
        <v>1020</v>
      </c>
      <c r="E2672" s="17">
        <v>1051</v>
      </c>
      <c r="F2672" t="str">
        <f>VLOOKUP(Expenses[[#This Row],[Location]],Locations[[Location]:[BU]],5,0)</f>
        <v>Retail 03</v>
      </c>
      <c r="G2672" t="str">
        <f>VLOOKUP(Expenses[[#This Row],[Department]],Departments[[Department]:[Code]],2,0)</f>
        <v>RTL</v>
      </c>
      <c r="H2672" t="str">
        <f>VLOOKUP(Expenses[[#This Row],[Location]],Locations[[Location]:[BU]],3,0)</f>
        <v>Alex</v>
      </c>
      <c r="I2672" t="str">
        <f>VLOOKUP(Expenses[[#This Row],[Location]],Locations[[Location]:[BU]],2,0)</f>
        <v>Alex</v>
      </c>
    </row>
    <row r="2673" spans="1:9" x14ac:dyDescent="0.25">
      <c r="A2673" s="10">
        <v>42705</v>
      </c>
      <c r="B2673" t="s">
        <v>1088</v>
      </c>
      <c r="C2673" t="s">
        <v>1071</v>
      </c>
      <c r="D2673" t="s">
        <v>1020</v>
      </c>
      <c r="E2673" s="17">
        <v>966</v>
      </c>
      <c r="F2673" t="str">
        <f>VLOOKUP(Expenses[[#This Row],[Location]],Locations[[Location]:[BU]],5,0)</f>
        <v>Retail 03</v>
      </c>
      <c r="G2673" t="str">
        <f>VLOOKUP(Expenses[[#This Row],[Department]],Departments[[Department]:[Code]],2,0)</f>
        <v>RTL</v>
      </c>
      <c r="H2673" t="str">
        <f>VLOOKUP(Expenses[[#This Row],[Location]],Locations[[Location]:[BU]],3,0)</f>
        <v>G. Cairo</v>
      </c>
      <c r="I2673" t="str">
        <f>VLOOKUP(Expenses[[#This Row],[Location]],Locations[[Location]:[BU]],2,0)</f>
        <v>Giza</v>
      </c>
    </row>
    <row r="2674" spans="1:9" x14ac:dyDescent="0.25">
      <c r="A2674" s="10">
        <v>42705</v>
      </c>
      <c r="B2674" t="s">
        <v>1088</v>
      </c>
      <c r="C2674" t="s">
        <v>1065</v>
      </c>
      <c r="D2674" t="s">
        <v>1020</v>
      </c>
      <c r="E2674" s="17">
        <v>1229.2</v>
      </c>
      <c r="F2674" t="str">
        <f>VLOOKUP(Expenses[[#This Row],[Location]],Locations[[Location]:[BU]],5,0)</f>
        <v>Distribution</v>
      </c>
      <c r="G2674" t="str">
        <f>VLOOKUP(Expenses[[#This Row],[Department]],Departments[[Department]:[Code]],2,0)</f>
        <v>RTL</v>
      </c>
      <c r="H2674" t="str">
        <f>VLOOKUP(Expenses[[#This Row],[Location]],Locations[[Location]:[BU]],3,0)</f>
        <v>Delta</v>
      </c>
      <c r="I2674" t="str">
        <f>VLOOKUP(Expenses[[#This Row],[Location]],Locations[[Location]:[BU]],2,0)</f>
        <v>Gharbia</v>
      </c>
    </row>
    <row r="2675" spans="1:9" x14ac:dyDescent="0.25">
      <c r="A2675" s="10">
        <v>42705</v>
      </c>
      <c r="B2675" t="s">
        <v>1087</v>
      </c>
      <c r="C2675" t="s">
        <v>1014</v>
      </c>
      <c r="D2675" t="s">
        <v>1013</v>
      </c>
      <c r="E2675" s="17">
        <v>6830.2000000000007</v>
      </c>
      <c r="F2675" t="str">
        <f>VLOOKUP(Expenses[[#This Row],[Location]],Locations[[Location]:[BU]],5,0)</f>
        <v>HQ</v>
      </c>
      <c r="G2675" t="str">
        <f>VLOOKUP(Expenses[[#This Row],[Department]],Departments[[Department]:[Code]],2,0)</f>
        <v>FIN</v>
      </c>
      <c r="H2675" t="str">
        <f>VLOOKUP(Expenses[[#This Row],[Location]],Locations[[Location]:[BU]],3,0)</f>
        <v>G. Cairo</v>
      </c>
      <c r="I2675" t="str">
        <f>VLOOKUP(Expenses[[#This Row],[Location]],Locations[[Location]:[BU]],2,0)</f>
        <v>Cairo</v>
      </c>
    </row>
    <row r="2676" spans="1:9" x14ac:dyDescent="0.25">
      <c r="A2676" s="10">
        <v>42705</v>
      </c>
      <c r="B2676" t="s">
        <v>1087</v>
      </c>
      <c r="C2676" t="s">
        <v>1083</v>
      </c>
      <c r="D2676" t="s">
        <v>1025</v>
      </c>
      <c r="E2676" s="17">
        <v>2262.8000000000002</v>
      </c>
      <c r="F2676" t="str">
        <f>VLOOKUP(Expenses[[#This Row],[Location]],Locations[[Location]:[BU]],5,0)</f>
        <v>Distribution</v>
      </c>
      <c r="G2676" t="str">
        <f>VLOOKUP(Expenses[[#This Row],[Department]],Departments[[Department]:[Code]],2,0)</f>
        <v>SLS</v>
      </c>
      <c r="H2676" t="str">
        <f>VLOOKUP(Expenses[[#This Row],[Location]],Locations[[Location]:[BU]],3,0)</f>
        <v>G. Cairo</v>
      </c>
      <c r="I2676" t="str">
        <f>VLOOKUP(Expenses[[#This Row],[Location]],Locations[[Location]:[BU]],2,0)</f>
        <v>Cairo</v>
      </c>
    </row>
    <row r="2677" spans="1:9" x14ac:dyDescent="0.25">
      <c r="A2677" s="10">
        <v>42705</v>
      </c>
      <c r="B2677" t="s">
        <v>1087</v>
      </c>
      <c r="C2677" t="s">
        <v>1077</v>
      </c>
      <c r="D2677" t="s">
        <v>1025</v>
      </c>
      <c r="E2677" s="17">
        <v>2375.4</v>
      </c>
      <c r="F2677" t="str">
        <f>VLOOKUP(Expenses[[#This Row],[Location]],Locations[[Location]:[BU]],5,0)</f>
        <v>Distribution</v>
      </c>
      <c r="G2677" t="str">
        <f>VLOOKUP(Expenses[[#This Row],[Department]],Departments[[Department]:[Code]],2,0)</f>
        <v>SLS</v>
      </c>
      <c r="H2677" t="str">
        <f>VLOOKUP(Expenses[[#This Row],[Location]],Locations[[Location]:[BU]],3,0)</f>
        <v>G. Cairo</v>
      </c>
      <c r="I2677" t="str">
        <f>VLOOKUP(Expenses[[#This Row],[Location]],Locations[[Location]:[BU]],2,0)</f>
        <v>Giza</v>
      </c>
    </row>
    <row r="2678" spans="1:9" x14ac:dyDescent="0.25">
      <c r="A2678" s="10">
        <v>42705</v>
      </c>
      <c r="B2678" t="s">
        <v>1087</v>
      </c>
      <c r="C2678" t="s">
        <v>1069</v>
      </c>
      <c r="D2678" t="s">
        <v>1025</v>
      </c>
      <c r="E2678" s="17">
        <v>2490.2000000000003</v>
      </c>
      <c r="F2678" t="str">
        <f>VLOOKUP(Expenses[[#This Row],[Location]],Locations[[Location]:[BU]],5,0)</f>
        <v>Distribution</v>
      </c>
      <c r="G2678" t="str">
        <f>VLOOKUP(Expenses[[#This Row],[Department]],Departments[[Department]:[Code]],2,0)</f>
        <v>SLS</v>
      </c>
      <c r="H2678" t="str">
        <f>VLOOKUP(Expenses[[#This Row],[Location]],Locations[[Location]:[BU]],3,0)</f>
        <v>U. Egypt</v>
      </c>
      <c r="I2678" t="str">
        <f>VLOOKUP(Expenses[[#This Row],[Location]],Locations[[Location]:[BU]],2,0)</f>
        <v>Luxor</v>
      </c>
    </row>
    <row r="2679" spans="1:9" x14ac:dyDescent="0.25">
      <c r="A2679" s="10">
        <v>42705</v>
      </c>
      <c r="B2679" t="s">
        <v>1087</v>
      </c>
      <c r="C2679" t="s">
        <v>1054</v>
      </c>
      <c r="D2679" t="s">
        <v>1025</v>
      </c>
      <c r="E2679" s="17">
        <v>2752.4</v>
      </c>
      <c r="F2679" t="str">
        <f>VLOOKUP(Expenses[[#This Row],[Location]],Locations[[Location]:[BU]],5,0)</f>
        <v>Distribution</v>
      </c>
      <c r="G2679" t="str">
        <f>VLOOKUP(Expenses[[#This Row],[Department]],Departments[[Department]:[Code]],2,0)</f>
        <v>SLS</v>
      </c>
      <c r="H2679" t="str">
        <f>VLOOKUP(Expenses[[#This Row],[Location]],Locations[[Location]:[BU]],3,0)</f>
        <v>Delta</v>
      </c>
      <c r="I2679" t="str">
        <f>VLOOKUP(Expenses[[#This Row],[Location]],Locations[[Location]:[BU]],2,0)</f>
        <v>Dakahlia</v>
      </c>
    </row>
    <row r="2680" spans="1:9" x14ac:dyDescent="0.25">
      <c r="A2680" s="10">
        <v>42705</v>
      </c>
      <c r="B2680" t="s">
        <v>1087</v>
      </c>
      <c r="C2680" t="s">
        <v>1062</v>
      </c>
      <c r="D2680" t="s">
        <v>1025</v>
      </c>
      <c r="E2680" s="17">
        <v>1905</v>
      </c>
      <c r="F2680" t="str">
        <f>VLOOKUP(Expenses[[#This Row],[Location]],Locations[[Location]:[BU]],5,0)</f>
        <v>Distribution</v>
      </c>
      <c r="G2680" t="str">
        <f>VLOOKUP(Expenses[[#This Row],[Department]],Departments[[Department]:[Code]],2,0)</f>
        <v>SLS</v>
      </c>
      <c r="H2680" t="str">
        <f>VLOOKUP(Expenses[[#This Row],[Location]],Locations[[Location]:[BU]],3,0)</f>
        <v>U. Egypt</v>
      </c>
      <c r="I2680" t="str">
        <f>VLOOKUP(Expenses[[#This Row],[Location]],Locations[[Location]:[BU]],2,0)</f>
        <v>Menia</v>
      </c>
    </row>
    <row r="2681" spans="1:9" x14ac:dyDescent="0.25">
      <c r="A2681" s="10">
        <v>42705</v>
      </c>
      <c r="B2681" t="s">
        <v>1087</v>
      </c>
      <c r="C2681" t="s">
        <v>1059</v>
      </c>
      <c r="D2681" t="s">
        <v>1025</v>
      </c>
      <c r="E2681" s="17">
        <v>1744.8000000000002</v>
      </c>
      <c r="F2681" t="str">
        <f>VLOOKUP(Expenses[[#This Row],[Location]],Locations[[Location]:[BU]],5,0)</f>
        <v>Distribution</v>
      </c>
      <c r="G2681" t="str">
        <f>VLOOKUP(Expenses[[#This Row],[Department]],Departments[[Department]:[Code]],2,0)</f>
        <v>SLS</v>
      </c>
      <c r="H2681" t="str">
        <f>VLOOKUP(Expenses[[#This Row],[Location]],Locations[[Location]:[BU]],3,0)</f>
        <v>G. Cairo</v>
      </c>
      <c r="I2681" t="str">
        <f>VLOOKUP(Expenses[[#This Row],[Location]],Locations[[Location]:[BU]],2,0)</f>
        <v>Cairo</v>
      </c>
    </row>
    <row r="2682" spans="1:9" x14ac:dyDescent="0.25">
      <c r="A2682" s="10">
        <v>42705</v>
      </c>
      <c r="B2682" t="s">
        <v>1087</v>
      </c>
      <c r="C2682" t="s">
        <v>1073</v>
      </c>
      <c r="D2682" t="s">
        <v>1025</v>
      </c>
      <c r="E2682" s="17">
        <v>2168.6</v>
      </c>
      <c r="F2682" t="str">
        <f>VLOOKUP(Expenses[[#This Row],[Location]],Locations[[Location]:[BU]],5,0)</f>
        <v>Distribution</v>
      </c>
      <c r="G2682" t="str">
        <f>VLOOKUP(Expenses[[#This Row],[Department]],Departments[[Department]:[Code]],2,0)</f>
        <v>SLS</v>
      </c>
      <c r="H2682" t="str">
        <f>VLOOKUP(Expenses[[#This Row],[Location]],Locations[[Location]:[BU]],3,0)</f>
        <v>Delta</v>
      </c>
      <c r="I2682" t="str">
        <f>VLOOKUP(Expenses[[#This Row],[Location]],Locations[[Location]:[BU]],2,0)</f>
        <v>Sharkia</v>
      </c>
    </row>
    <row r="2683" spans="1:9" x14ac:dyDescent="0.25">
      <c r="A2683" s="10">
        <v>42705</v>
      </c>
      <c r="B2683" t="s">
        <v>1087</v>
      </c>
      <c r="C2683" t="s">
        <v>1081</v>
      </c>
      <c r="D2683" t="s">
        <v>1020</v>
      </c>
      <c r="E2683" s="17">
        <v>1440</v>
      </c>
      <c r="F2683" t="str">
        <f>VLOOKUP(Expenses[[#This Row],[Location]],Locations[[Location]:[BU]],5,0)</f>
        <v>Retail 01</v>
      </c>
      <c r="G2683" t="str">
        <f>VLOOKUP(Expenses[[#This Row],[Department]],Departments[[Department]:[Code]],2,0)</f>
        <v>RTL</v>
      </c>
      <c r="H2683" t="str">
        <f>VLOOKUP(Expenses[[#This Row],[Location]],Locations[[Location]:[BU]],3,0)</f>
        <v>G. Cairo</v>
      </c>
      <c r="I2683" t="str">
        <f>VLOOKUP(Expenses[[#This Row],[Location]],Locations[[Location]:[BU]],2,0)</f>
        <v>Giza</v>
      </c>
    </row>
    <row r="2684" spans="1:9" x14ac:dyDescent="0.25">
      <c r="A2684" s="10">
        <v>42705</v>
      </c>
      <c r="B2684" t="s">
        <v>1087</v>
      </c>
      <c r="C2684" t="s">
        <v>1079</v>
      </c>
      <c r="D2684" t="s">
        <v>1020</v>
      </c>
      <c r="E2684" s="17">
        <v>1938.4</v>
      </c>
      <c r="F2684" t="str">
        <f>VLOOKUP(Expenses[[#This Row],[Location]],Locations[[Location]:[BU]],5,0)</f>
        <v>Retail 01</v>
      </c>
      <c r="G2684" t="str">
        <f>VLOOKUP(Expenses[[#This Row],[Department]],Departments[[Department]:[Code]],2,0)</f>
        <v>RTL</v>
      </c>
      <c r="H2684" t="str">
        <f>VLOOKUP(Expenses[[#This Row],[Location]],Locations[[Location]:[BU]],3,0)</f>
        <v>G. Cairo</v>
      </c>
      <c r="I2684" t="str">
        <f>VLOOKUP(Expenses[[#This Row],[Location]],Locations[[Location]:[BU]],2,0)</f>
        <v>Giza</v>
      </c>
    </row>
    <row r="2685" spans="1:9" x14ac:dyDescent="0.25">
      <c r="A2685" s="10">
        <v>42705</v>
      </c>
      <c r="B2685" t="s">
        <v>1087</v>
      </c>
      <c r="C2685" t="s">
        <v>1050</v>
      </c>
      <c r="D2685" t="s">
        <v>1020</v>
      </c>
      <c r="E2685" s="17">
        <v>2245.2000000000003</v>
      </c>
      <c r="F2685" t="str">
        <f>VLOOKUP(Expenses[[#This Row],[Location]],Locations[[Location]:[BU]],5,0)</f>
        <v>Retail 01</v>
      </c>
      <c r="G2685" t="str">
        <f>VLOOKUP(Expenses[[#This Row],[Department]],Departments[[Department]:[Code]],2,0)</f>
        <v>RTL</v>
      </c>
      <c r="H2685" t="str">
        <f>VLOOKUP(Expenses[[#This Row],[Location]],Locations[[Location]:[BU]],3,0)</f>
        <v>Alex</v>
      </c>
      <c r="I2685" t="str">
        <f>VLOOKUP(Expenses[[#This Row],[Location]],Locations[[Location]:[BU]],2,0)</f>
        <v>Alex</v>
      </c>
    </row>
    <row r="2686" spans="1:9" x14ac:dyDescent="0.25">
      <c r="A2686" s="10">
        <v>42705</v>
      </c>
      <c r="B2686" t="s">
        <v>1087</v>
      </c>
      <c r="C2686" t="s">
        <v>1053</v>
      </c>
      <c r="D2686" t="s">
        <v>1020</v>
      </c>
      <c r="E2686" s="17">
        <v>1947.2</v>
      </c>
      <c r="F2686" t="str">
        <f>VLOOKUP(Expenses[[#This Row],[Location]],Locations[[Location]:[BU]],5,0)</f>
        <v>Retail 01</v>
      </c>
      <c r="G2686" t="str">
        <f>VLOOKUP(Expenses[[#This Row],[Department]],Departments[[Department]:[Code]],2,0)</f>
        <v>RTL</v>
      </c>
      <c r="H2686" t="str">
        <f>VLOOKUP(Expenses[[#This Row],[Location]],Locations[[Location]:[BU]],3,0)</f>
        <v>G. Cairo</v>
      </c>
      <c r="I2686" t="str">
        <f>VLOOKUP(Expenses[[#This Row],[Location]],Locations[[Location]:[BU]],2,0)</f>
        <v>Giza</v>
      </c>
    </row>
    <row r="2687" spans="1:9" x14ac:dyDescent="0.25">
      <c r="A2687" s="10">
        <v>42705</v>
      </c>
      <c r="B2687" t="s">
        <v>1087</v>
      </c>
      <c r="C2687" t="s">
        <v>1046</v>
      </c>
      <c r="D2687" t="s">
        <v>1020</v>
      </c>
      <c r="E2687" s="17">
        <v>1916</v>
      </c>
      <c r="F2687" t="str">
        <f>VLOOKUP(Expenses[[#This Row],[Location]],Locations[[Location]:[BU]],5,0)</f>
        <v>Distribution</v>
      </c>
      <c r="G2687" t="str">
        <f>VLOOKUP(Expenses[[#This Row],[Department]],Departments[[Department]:[Code]],2,0)</f>
        <v>RTL</v>
      </c>
      <c r="H2687" t="str">
        <f>VLOOKUP(Expenses[[#This Row],[Location]],Locations[[Location]:[BU]],3,0)</f>
        <v>G. Cairo</v>
      </c>
      <c r="I2687" t="str">
        <f>VLOOKUP(Expenses[[#This Row],[Location]],Locations[[Location]:[BU]],2,0)</f>
        <v>Giza</v>
      </c>
    </row>
    <row r="2688" spans="1:9" x14ac:dyDescent="0.25">
      <c r="A2688" s="10">
        <v>42705</v>
      </c>
      <c r="B2688" t="s">
        <v>1087</v>
      </c>
      <c r="C2688" t="s">
        <v>1049</v>
      </c>
      <c r="D2688" t="s">
        <v>1020</v>
      </c>
      <c r="E2688" s="17">
        <v>2313.8000000000002</v>
      </c>
      <c r="F2688" t="str">
        <f>VLOOKUP(Expenses[[#This Row],[Location]],Locations[[Location]:[BU]],5,0)</f>
        <v>Retail 01</v>
      </c>
      <c r="G2688" t="str">
        <f>VLOOKUP(Expenses[[#This Row],[Department]],Departments[[Department]:[Code]],2,0)</f>
        <v>RTL</v>
      </c>
      <c r="H2688" t="str">
        <f>VLOOKUP(Expenses[[#This Row],[Location]],Locations[[Location]:[BU]],3,0)</f>
        <v>G. Cairo</v>
      </c>
      <c r="I2688" t="str">
        <f>VLOOKUP(Expenses[[#This Row],[Location]],Locations[[Location]:[BU]],2,0)</f>
        <v>Cairo</v>
      </c>
    </row>
    <row r="2689" spans="1:9" x14ac:dyDescent="0.25">
      <c r="A2689" s="10">
        <v>42705</v>
      </c>
      <c r="B2689" t="s">
        <v>1087</v>
      </c>
      <c r="C2689" t="s">
        <v>1044</v>
      </c>
      <c r="D2689" t="s">
        <v>1020</v>
      </c>
      <c r="E2689" s="17">
        <v>1109.4000000000001</v>
      </c>
      <c r="F2689" t="str">
        <f>VLOOKUP(Expenses[[#This Row],[Location]],Locations[[Location]:[BU]],5,0)</f>
        <v>Retail 01</v>
      </c>
      <c r="G2689" t="str">
        <f>VLOOKUP(Expenses[[#This Row],[Department]],Departments[[Department]:[Code]],2,0)</f>
        <v>RTL</v>
      </c>
      <c r="H2689" t="str">
        <f>VLOOKUP(Expenses[[#This Row],[Location]],Locations[[Location]:[BU]],3,0)</f>
        <v>G. Cairo</v>
      </c>
      <c r="I2689" t="str">
        <f>VLOOKUP(Expenses[[#This Row],[Location]],Locations[[Location]:[BU]],2,0)</f>
        <v>Cairo</v>
      </c>
    </row>
    <row r="2690" spans="1:9" x14ac:dyDescent="0.25">
      <c r="A2690" s="10">
        <v>42705</v>
      </c>
      <c r="B2690" t="s">
        <v>1087</v>
      </c>
      <c r="C2690" t="s">
        <v>1064</v>
      </c>
      <c r="D2690" t="s">
        <v>1020</v>
      </c>
      <c r="E2690" s="17">
        <v>1168</v>
      </c>
      <c r="F2690" t="str">
        <f>VLOOKUP(Expenses[[#This Row],[Location]],Locations[[Location]:[BU]],5,0)</f>
        <v>Retail 01</v>
      </c>
      <c r="G2690" t="str">
        <f>VLOOKUP(Expenses[[#This Row],[Department]],Departments[[Department]:[Code]],2,0)</f>
        <v>RTL</v>
      </c>
      <c r="H2690" t="str">
        <f>VLOOKUP(Expenses[[#This Row],[Location]],Locations[[Location]:[BU]],3,0)</f>
        <v>G. Cairo</v>
      </c>
      <c r="I2690" t="str">
        <f>VLOOKUP(Expenses[[#This Row],[Location]],Locations[[Location]:[BU]],2,0)</f>
        <v>Giza</v>
      </c>
    </row>
    <row r="2691" spans="1:9" x14ac:dyDescent="0.25">
      <c r="A2691" s="10">
        <v>42705</v>
      </c>
      <c r="B2691" t="s">
        <v>1087</v>
      </c>
      <c r="C2691" t="s">
        <v>1082</v>
      </c>
      <c r="D2691" t="s">
        <v>1020</v>
      </c>
      <c r="E2691" s="17">
        <v>2204.2000000000003</v>
      </c>
      <c r="F2691" t="str">
        <f>VLOOKUP(Expenses[[#This Row],[Location]],Locations[[Location]:[BU]],5,0)</f>
        <v>Retail 02</v>
      </c>
      <c r="G2691" t="str">
        <f>VLOOKUP(Expenses[[#This Row],[Department]],Departments[[Department]:[Code]],2,0)</f>
        <v>RTL</v>
      </c>
      <c r="H2691" t="str">
        <f>VLOOKUP(Expenses[[#This Row],[Location]],Locations[[Location]:[BU]],3,0)</f>
        <v>G. Cairo</v>
      </c>
      <c r="I2691" t="str">
        <f>VLOOKUP(Expenses[[#This Row],[Location]],Locations[[Location]:[BU]],2,0)</f>
        <v>Cairo</v>
      </c>
    </row>
    <row r="2692" spans="1:9" x14ac:dyDescent="0.25">
      <c r="A2692" s="10">
        <v>42705</v>
      </c>
      <c r="B2692" t="s">
        <v>1087</v>
      </c>
      <c r="C2692" t="s">
        <v>1078</v>
      </c>
      <c r="D2692" t="s">
        <v>1020</v>
      </c>
      <c r="E2692" s="17">
        <v>1104.4000000000001</v>
      </c>
      <c r="F2692" t="str">
        <f>VLOOKUP(Expenses[[#This Row],[Location]],Locations[[Location]:[BU]],5,0)</f>
        <v>Retail 02</v>
      </c>
      <c r="G2692" t="str">
        <f>VLOOKUP(Expenses[[#This Row],[Department]],Departments[[Department]:[Code]],2,0)</f>
        <v>RTL</v>
      </c>
      <c r="H2692" t="str">
        <f>VLOOKUP(Expenses[[#This Row],[Location]],Locations[[Location]:[BU]],3,0)</f>
        <v>G. Cairo</v>
      </c>
      <c r="I2692" t="str">
        <f>VLOOKUP(Expenses[[#This Row],[Location]],Locations[[Location]:[BU]],2,0)</f>
        <v>Cairo</v>
      </c>
    </row>
    <row r="2693" spans="1:9" x14ac:dyDescent="0.25">
      <c r="A2693" s="10">
        <v>42705</v>
      </c>
      <c r="B2693" t="s">
        <v>1087</v>
      </c>
      <c r="C2693" t="s">
        <v>1068</v>
      </c>
      <c r="D2693" t="s">
        <v>1020</v>
      </c>
      <c r="E2693" s="17">
        <v>2459.8000000000002</v>
      </c>
      <c r="F2693" t="str">
        <f>VLOOKUP(Expenses[[#This Row],[Location]],Locations[[Location]:[BU]],5,0)</f>
        <v>Retail 02</v>
      </c>
      <c r="G2693" t="str">
        <f>VLOOKUP(Expenses[[#This Row],[Department]],Departments[[Department]:[Code]],2,0)</f>
        <v>RTL</v>
      </c>
      <c r="H2693" t="str">
        <f>VLOOKUP(Expenses[[#This Row],[Location]],Locations[[Location]:[BU]],3,0)</f>
        <v>Delta</v>
      </c>
      <c r="I2693" t="str">
        <f>VLOOKUP(Expenses[[#This Row],[Location]],Locations[[Location]:[BU]],2,0)</f>
        <v>Gharbia</v>
      </c>
    </row>
    <row r="2694" spans="1:9" x14ac:dyDescent="0.25">
      <c r="A2694" s="10">
        <v>42705</v>
      </c>
      <c r="B2694" t="s">
        <v>1087</v>
      </c>
      <c r="C2694" t="s">
        <v>1060</v>
      </c>
      <c r="D2694" t="s">
        <v>1020</v>
      </c>
      <c r="E2694" s="17">
        <v>1707</v>
      </c>
      <c r="F2694" t="str">
        <f>VLOOKUP(Expenses[[#This Row],[Location]],Locations[[Location]:[BU]],5,0)</f>
        <v>Retail 02</v>
      </c>
      <c r="G2694" t="str">
        <f>VLOOKUP(Expenses[[#This Row],[Department]],Departments[[Department]:[Code]],2,0)</f>
        <v>RTL</v>
      </c>
      <c r="H2694" t="str">
        <f>VLOOKUP(Expenses[[#This Row],[Location]],Locations[[Location]:[BU]],3,0)</f>
        <v>Alex</v>
      </c>
      <c r="I2694" t="str">
        <f>VLOOKUP(Expenses[[#This Row],[Location]],Locations[[Location]:[BU]],2,0)</f>
        <v>Alex</v>
      </c>
    </row>
    <row r="2695" spans="1:9" x14ac:dyDescent="0.25">
      <c r="A2695" s="10">
        <v>42705</v>
      </c>
      <c r="B2695" t="s">
        <v>1087</v>
      </c>
      <c r="C2695" t="s">
        <v>1076</v>
      </c>
      <c r="D2695" t="s">
        <v>1020</v>
      </c>
      <c r="E2695" s="17">
        <v>1901.6000000000001</v>
      </c>
      <c r="F2695" t="str">
        <f>VLOOKUP(Expenses[[#This Row],[Location]],Locations[[Location]:[BU]],5,0)</f>
        <v>Retail 02</v>
      </c>
      <c r="G2695" t="str">
        <f>VLOOKUP(Expenses[[#This Row],[Department]],Departments[[Department]:[Code]],2,0)</f>
        <v>RTL</v>
      </c>
      <c r="H2695" t="str">
        <f>VLOOKUP(Expenses[[#This Row],[Location]],Locations[[Location]:[BU]],3,0)</f>
        <v>G. Cairo</v>
      </c>
      <c r="I2695" t="str">
        <f>VLOOKUP(Expenses[[#This Row],[Location]],Locations[[Location]:[BU]],2,0)</f>
        <v>Cairo</v>
      </c>
    </row>
    <row r="2696" spans="1:9" x14ac:dyDescent="0.25">
      <c r="A2696" s="10">
        <v>42705</v>
      </c>
      <c r="B2696" t="s">
        <v>1087</v>
      </c>
      <c r="C2696" t="s">
        <v>1067</v>
      </c>
      <c r="D2696" t="s">
        <v>1020</v>
      </c>
      <c r="E2696" s="17">
        <v>1526</v>
      </c>
      <c r="F2696" t="str">
        <f>VLOOKUP(Expenses[[#This Row],[Location]],Locations[[Location]:[BU]],5,0)</f>
        <v>Retail 02</v>
      </c>
      <c r="G2696" t="str">
        <f>VLOOKUP(Expenses[[#This Row],[Department]],Departments[[Department]:[Code]],2,0)</f>
        <v>RTL</v>
      </c>
      <c r="H2696" t="str">
        <f>VLOOKUP(Expenses[[#This Row],[Location]],Locations[[Location]:[BU]],3,0)</f>
        <v>Alex</v>
      </c>
      <c r="I2696" t="str">
        <f>VLOOKUP(Expenses[[#This Row],[Location]],Locations[[Location]:[BU]],2,0)</f>
        <v>Alex</v>
      </c>
    </row>
    <row r="2697" spans="1:9" x14ac:dyDescent="0.25">
      <c r="A2697" s="10">
        <v>42705</v>
      </c>
      <c r="B2697" t="s">
        <v>1087</v>
      </c>
      <c r="C2697" t="s">
        <v>1052</v>
      </c>
      <c r="D2697" t="s">
        <v>1020</v>
      </c>
      <c r="E2697" s="17">
        <v>2414</v>
      </c>
      <c r="F2697" t="str">
        <f>VLOOKUP(Expenses[[#This Row],[Location]],Locations[[Location]:[BU]],5,0)</f>
        <v>Distribution</v>
      </c>
      <c r="G2697" t="str">
        <f>VLOOKUP(Expenses[[#This Row],[Department]],Departments[[Department]:[Code]],2,0)</f>
        <v>RTL</v>
      </c>
      <c r="H2697" t="str">
        <f>VLOOKUP(Expenses[[#This Row],[Location]],Locations[[Location]:[BU]],3,0)</f>
        <v>Alex</v>
      </c>
      <c r="I2697" t="str">
        <f>VLOOKUP(Expenses[[#This Row],[Location]],Locations[[Location]:[BU]],2,0)</f>
        <v>Alex</v>
      </c>
    </row>
    <row r="2698" spans="1:9" x14ac:dyDescent="0.25">
      <c r="A2698" s="10">
        <v>42705</v>
      </c>
      <c r="B2698" t="s">
        <v>1087</v>
      </c>
      <c r="C2698" t="s">
        <v>1084</v>
      </c>
      <c r="D2698" t="s">
        <v>1020</v>
      </c>
      <c r="E2698" s="17">
        <v>1474.6000000000001</v>
      </c>
      <c r="F2698" t="str">
        <f>VLOOKUP(Expenses[[#This Row],[Location]],Locations[[Location]:[BU]],5,0)</f>
        <v>Retail 03</v>
      </c>
      <c r="G2698" t="str">
        <f>VLOOKUP(Expenses[[#This Row],[Department]],Departments[[Department]:[Code]],2,0)</f>
        <v>RTL</v>
      </c>
      <c r="H2698" t="str">
        <f>VLOOKUP(Expenses[[#This Row],[Location]],Locations[[Location]:[BU]],3,0)</f>
        <v>G. Cairo</v>
      </c>
      <c r="I2698" t="str">
        <f>VLOOKUP(Expenses[[#This Row],[Location]],Locations[[Location]:[BU]],2,0)</f>
        <v>Cairo</v>
      </c>
    </row>
    <row r="2699" spans="1:9" x14ac:dyDescent="0.25">
      <c r="A2699" s="10">
        <v>42705</v>
      </c>
      <c r="B2699" t="s">
        <v>1087</v>
      </c>
      <c r="C2699" t="s">
        <v>1075</v>
      </c>
      <c r="D2699" t="s">
        <v>1020</v>
      </c>
      <c r="E2699" s="17">
        <v>1405</v>
      </c>
      <c r="F2699" t="str">
        <f>VLOOKUP(Expenses[[#This Row],[Location]],Locations[[Location]:[BU]],5,0)</f>
        <v>Distribution</v>
      </c>
      <c r="G2699" t="str">
        <f>VLOOKUP(Expenses[[#This Row],[Department]],Departments[[Department]:[Code]],2,0)</f>
        <v>RTL</v>
      </c>
      <c r="H2699" t="str">
        <f>VLOOKUP(Expenses[[#This Row],[Location]],Locations[[Location]:[BU]],3,0)</f>
        <v>U. Egypt</v>
      </c>
      <c r="I2699" t="str">
        <f>VLOOKUP(Expenses[[#This Row],[Location]],Locations[[Location]:[BU]],2,0)</f>
        <v>Assuit</v>
      </c>
    </row>
    <row r="2700" spans="1:9" x14ac:dyDescent="0.25">
      <c r="A2700" s="10">
        <v>42705</v>
      </c>
      <c r="B2700" t="s">
        <v>1087</v>
      </c>
      <c r="C2700" t="s">
        <v>1080</v>
      </c>
      <c r="D2700" t="s">
        <v>1020</v>
      </c>
      <c r="E2700" s="17">
        <v>1993.6000000000001</v>
      </c>
      <c r="F2700" t="str">
        <f>VLOOKUP(Expenses[[#This Row],[Location]],Locations[[Location]:[BU]],5,0)</f>
        <v>Distribution</v>
      </c>
      <c r="G2700" t="str">
        <f>VLOOKUP(Expenses[[#This Row],[Department]],Departments[[Department]:[Code]],2,0)</f>
        <v>RTL</v>
      </c>
      <c r="H2700" t="str">
        <f>VLOOKUP(Expenses[[#This Row],[Location]],Locations[[Location]:[BU]],3,0)</f>
        <v>G. Cairo</v>
      </c>
      <c r="I2700" t="str">
        <f>VLOOKUP(Expenses[[#This Row],[Location]],Locations[[Location]:[BU]],2,0)</f>
        <v>Giza</v>
      </c>
    </row>
    <row r="2701" spans="1:9" x14ac:dyDescent="0.25">
      <c r="A2701" s="10">
        <v>42705</v>
      </c>
      <c r="B2701" t="s">
        <v>1087</v>
      </c>
      <c r="C2701" t="s">
        <v>1070</v>
      </c>
      <c r="D2701" t="s">
        <v>1020</v>
      </c>
      <c r="E2701" s="17">
        <v>1080.2</v>
      </c>
      <c r="F2701" t="str">
        <f>VLOOKUP(Expenses[[#This Row],[Location]],Locations[[Location]:[BU]],5,0)</f>
        <v>Retail 03</v>
      </c>
      <c r="G2701" t="str">
        <f>VLOOKUP(Expenses[[#This Row],[Department]],Departments[[Department]:[Code]],2,0)</f>
        <v>RTL</v>
      </c>
      <c r="H2701" t="str">
        <f>VLOOKUP(Expenses[[#This Row],[Location]],Locations[[Location]:[BU]],3,0)</f>
        <v>Alex</v>
      </c>
      <c r="I2701" t="str">
        <f>VLOOKUP(Expenses[[#This Row],[Location]],Locations[[Location]:[BU]],2,0)</f>
        <v>Marasa Matrouh</v>
      </c>
    </row>
    <row r="2702" spans="1:9" x14ac:dyDescent="0.25">
      <c r="A2702" s="10">
        <v>42705</v>
      </c>
      <c r="B2702" t="s">
        <v>1087</v>
      </c>
      <c r="C2702" t="s">
        <v>1047</v>
      </c>
      <c r="D2702" t="s">
        <v>1020</v>
      </c>
      <c r="E2702" s="17">
        <v>2174.8000000000002</v>
      </c>
      <c r="F2702" t="str">
        <f>VLOOKUP(Expenses[[#This Row],[Location]],Locations[[Location]:[BU]],5,0)</f>
        <v>Retail 03</v>
      </c>
      <c r="G2702" t="str">
        <f>VLOOKUP(Expenses[[#This Row],[Department]],Departments[[Department]:[Code]],2,0)</f>
        <v>RTL</v>
      </c>
      <c r="H2702" t="str">
        <f>VLOOKUP(Expenses[[#This Row],[Location]],Locations[[Location]:[BU]],3,0)</f>
        <v>G. Cairo</v>
      </c>
      <c r="I2702" t="str">
        <f>VLOOKUP(Expenses[[#This Row],[Location]],Locations[[Location]:[BU]],2,0)</f>
        <v>Giza</v>
      </c>
    </row>
    <row r="2703" spans="1:9" x14ac:dyDescent="0.25">
      <c r="A2703" s="10">
        <v>42705</v>
      </c>
      <c r="B2703" t="s">
        <v>1087</v>
      </c>
      <c r="C2703" t="s">
        <v>1058</v>
      </c>
      <c r="D2703" t="s">
        <v>1020</v>
      </c>
      <c r="E2703" s="17">
        <v>1389.8000000000002</v>
      </c>
      <c r="F2703" t="str">
        <f>VLOOKUP(Expenses[[#This Row],[Location]],Locations[[Location]:[BU]],5,0)</f>
        <v>Retail 03</v>
      </c>
      <c r="G2703" t="str">
        <f>VLOOKUP(Expenses[[#This Row],[Department]],Departments[[Department]:[Code]],2,0)</f>
        <v>RTL</v>
      </c>
      <c r="H2703" t="str">
        <f>VLOOKUP(Expenses[[#This Row],[Location]],Locations[[Location]:[BU]],3,0)</f>
        <v>G. Cairo</v>
      </c>
      <c r="I2703" t="str">
        <f>VLOOKUP(Expenses[[#This Row],[Location]],Locations[[Location]:[BU]],2,0)</f>
        <v>Cairo</v>
      </c>
    </row>
    <row r="2704" spans="1:9" x14ac:dyDescent="0.25">
      <c r="A2704" s="10">
        <v>42705</v>
      </c>
      <c r="B2704" t="s">
        <v>1087</v>
      </c>
      <c r="C2704" t="s">
        <v>1072</v>
      </c>
      <c r="D2704" t="s">
        <v>1020</v>
      </c>
      <c r="E2704" s="17">
        <v>1392.2</v>
      </c>
      <c r="F2704" t="str">
        <f>VLOOKUP(Expenses[[#This Row],[Location]],Locations[[Location]:[BU]],5,0)</f>
        <v>Retail 03</v>
      </c>
      <c r="G2704" t="str">
        <f>VLOOKUP(Expenses[[#This Row],[Department]],Departments[[Department]:[Code]],2,0)</f>
        <v>RTL</v>
      </c>
      <c r="H2704" t="str">
        <f>VLOOKUP(Expenses[[#This Row],[Location]],Locations[[Location]:[BU]],3,0)</f>
        <v>Alex</v>
      </c>
      <c r="I2704" t="str">
        <f>VLOOKUP(Expenses[[#This Row],[Location]],Locations[[Location]:[BU]],2,0)</f>
        <v>Alex</v>
      </c>
    </row>
    <row r="2705" spans="1:9" x14ac:dyDescent="0.25">
      <c r="A2705" s="10">
        <v>42705</v>
      </c>
      <c r="B2705" t="s">
        <v>1087</v>
      </c>
      <c r="C2705" t="s">
        <v>1071</v>
      </c>
      <c r="D2705" t="s">
        <v>1020</v>
      </c>
      <c r="E2705" s="17">
        <v>1129</v>
      </c>
      <c r="F2705" t="str">
        <f>VLOOKUP(Expenses[[#This Row],[Location]],Locations[[Location]:[BU]],5,0)</f>
        <v>Retail 03</v>
      </c>
      <c r="G2705" t="str">
        <f>VLOOKUP(Expenses[[#This Row],[Department]],Departments[[Department]:[Code]],2,0)</f>
        <v>RTL</v>
      </c>
      <c r="H2705" t="str">
        <f>VLOOKUP(Expenses[[#This Row],[Location]],Locations[[Location]:[BU]],3,0)</f>
        <v>G. Cairo</v>
      </c>
      <c r="I2705" t="str">
        <f>VLOOKUP(Expenses[[#This Row],[Location]],Locations[[Location]:[BU]],2,0)</f>
        <v>Giza</v>
      </c>
    </row>
    <row r="2706" spans="1:9" x14ac:dyDescent="0.25">
      <c r="A2706" s="10">
        <v>42705</v>
      </c>
      <c r="B2706" t="s">
        <v>1087</v>
      </c>
      <c r="C2706" t="s">
        <v>1065</v>
      </c>
      <c r="D2706" t="s">
        <v>1020</v>
      </c>
      <c r="E2706" s="17">
        <v>2182.4</v>
      </c>
      <c r="F2706" t="str">
        <f>VLOOKUP(Expenses[[#This Row],[Location]],Locations[[Location]:[BU]],5,0)</f>
        <v>Distribution</v>
      </c>
      <c r="G2706" t="str">
        <f>VLOOKUP(Expenses[[#This Row],[Department]],Departments[[Department]:[Code]],2,0)</f>
        <v>RTL</v>
      </c>
      <c r="H2706" t="str">
        <f>VLOOKUP(Expenses[[#This Row],[Location]],Locations[[Location]:[BU]],3,0)</f>
        <v>Delta</v>
      </c>
      <c r="I2706" t="str">
        <f>VLOOKUP(Expenses[[#This Row],[Location]],Locations[[Location]:[BU]],2,0)</f>
        <v>Gharbia</v>
      </c>
    </row>
    <row r="2707" spans="1:9" x14ac:dyDescent="0.25">
      <c r="A2707" s="10">
        <v>42705</v>
      </c>
      <c r="B2707" t="s">
        <v>1086</v>
      </c>
      <c r="C2707" t="s">
        <v>1014</v>
      </c>
      <c r="D2707" t="s">
        <v>1017</v>
      </c>
      <c r="E2707" s="17">
        <v>4289</v>
      </c>
      <c r="F2707" t="str">
        <f>VLOOKUP(Expenses[[#This Row],[Location]],Locations[[Location]:[BU]],5,0)</f>
        <v>HQ</v>
      </c>
      <c r="G2707" t="str">
        <f>VLOOKUP(Expenses[[#This Row],[Department]],Departments[[Department]:[Code]],2,0)</f>
        <v>ACC</v>
      </c>
      <c r="H2707" t="str">
        <f>VLOOKUP(Expenses[[#This Row],[Location]],Locations[[Location]:[BU]],3,0)</f>
        <v>G. Cairo</v>
      </c>
      <c r="I2707" t="str">
        <f>VLOOKUP(Expenses[[#This Row],[Location]],Locations[[Location]:[BU]],2,0)</f>
        <v>Cairo</v>
      </c>
    </row>
    <row r="2708" spans="1:9" x14ac:dyDescent="0.25">
      <c r="A2708" s="10">
        <v>42705</v>
      </c>
      <c r="B2708" t="s">
        <v>1089</v>
      </c>
      <c r="C2708" t="s">
        <v>1014</v>
      </c>
      <c r="D2708" t="s">
        <v>1017</v>
      </c>
      <c r="E2708" s="17">
        <v>1250</v>
      </c>
      <c r="F2708" t="str">
        <f>VLOOKUP(Expenses[[#This Row],[Location]],Locations[[Location]:[BU]],5,0)</f>
        <v>HQ</v>
      </c>
      <c r="G2708" t="str">
        <f>VLOOKUP(Expenses[[#This Row],[Department]],Departments[[Department]:[Code]],2,0)</f>
        <v>ACC</v>
      </c>
      <c r="H2708" t="str">
        <f>VLOOKUP(Expenses[[#This Row],[Location]],Locations[[Location]:[BU]],3,0)</f>
        <v>G. Cairo</v>
      </c>
      <c r="I2708" t="str">
        <f>VLOOKUP(Expenses[[#This Row],[Location]],Locations[[Location]:[BU]],2,0)</f>
        <v>Cairo</v>
      </c>
    </row>
    <row r="2709" spans="1:9" x14ac:dyDescent="0.25">
      <c r="A2709" s="10">
        <v>42705</v>
      </c>
      <c r="B2709" t="s">
        <v>1087</v>
      </c>
      <c r="C2709" t="s">
        <v>1014</v>
      </c>
      <c r="D2709" t="s">
        <v>1017</v>
      </c>
      <c r="E2709" s="17">
        <v>1693.4</v>
      </c>
      <c r="F2709" t="str">
        <f>VLOOKUP(Expenses[[#This Row],[Location]],Locations[[Location]:[BU]],5,0)</f>
        <v>HQ</v>
      </c>
      <c r="G2709" t="str">
        <f>VLOOKUP(Expenses[[#This Row],[Department]],Departments[[Department]:[Code]],2,0)</f>
        <v>ACC</v>
      </c>
      <c r="H2709" t="str">
        <f>VLOOKUP(Expenses[[#This Row],[Location]],Locations[[Location]:[BU]],3,0)</f>
        <v>G. Cairo</v>
      </c>
      <c r="I2709" t="str">
        <f>VLOOKUP(Expenses[[#This Row],[Location]],Locations[[Location]:[BU]],2,0)</f>
        <v>Cairo</v>
      </c>
    </row>
    <row r="2710" spans="1:9" x14ac:dyDescent="0.25">
      <c r="A2710" s="10">
        <v>42705</v>
      </c>
      <c r="B2710" t="s">
        <v>1086</v>
      </c>
      <c r="C2710" t="s">
        <v>1014</v>
      </c>
      <c r="D2710" t="s">
        <v>1033</v>
      </c>
      <c r="E2710" s="17">
        <v>6849</v>
      </c>
      <c r="F2710" t="str">
        <f>VLOOKUP(Expenses[[#This Row],[Location]],Locations[[Location]:[BU]],5,0)</f>
        <v>HQ</v>
      </c>
      <c r="G2710" t="str">
        <f>VLOOKUP(Expenses[[#This Row],[Department]],Departments[[Department]:[Code]],2,0)</f>
        <v>HRM</v>
      </c>
      <c r="H2710" t="str">
        <f>VLOOKUP(Expenses[[#This Row],[Location]],Locations[[Location]:[BU]],3,0)</f>
        <v>G. Cairo</v>
      </c>
      <c r="I2710" t="str">
        <f>VLOOKUP(Expenses[[#This Row],[Location]],Locations[[Location]:[BU]],2,0)</f>
        <v>Cairo</v>
      </c>
    </row>
    <row r="2711" spans="1:9" x14ac:dyDescent="0.25">
      <c r="A2711" s="10">
        <v>42705</v>
      </c>
      <c r="B2711" t="s">
        <v>1089</v>
      </c>
      <c r="C2711" t="s">
        <v>1014</v>
      </c>
      <c r="D2711" t="s">
        <v>1033</v>
      </c>
      <c r="E2711" s="17">
        <v>1250</v>
      </c>
      <c r="F2711" t="str">
        <f>VLOOKUP(Expenses[[#This Row],[Location]],Locations[[Location]:[BU]],5,0)</f>
        <v>HQ</v>
      </c>
      <c r="G2711" t="str">
        <f>VLOOKUP(Expenses[[#This Row],[Department]],Departments[[Department]:[Code]],2,0)</f>
        <v>HRM</v>
      </c>
      <c r="H2711" t="str">
        <f>VLOOKUP(Expenses[[#This Row],[Location]],Locations[[Location]:[BU]],3,0)</f>
        <v>G. Cairo</v>
      </c>
      <c r="I2711" t="str">
        <f>VLOOKUP(Expenses[[#This Row],[Location]],Locations[[Location]:[BU]],2,0)</f>
        <v>Cairo</v>
      </c>
    </row>
    <row r="2712" spans="1:9" x14ac:dyDescent="0.25">
      <c r="A2712" s="10">
        <v>42705</v>
      </c>
      <c r="B2712" t="s">
        <v>1087</v>
      </c>
      <c r="C2712" t="s">
        <v>1014</v>
      </c>
      <c r="D2712" t="s">
        <v>1033</v>
      </c>
      <c r="E2712" s="17">
        <v>945.2</v>
      </c>
      <c r="F2712" t="str">
        <f>VLOOKUP(Expenses[[#This Row],[Location]],Locations[[Location]:[BU]],5,0)</f>
        <v>HQ</v>
      </c>
      <c r="G2712" t="str">
        <f>VLOOKUP(Expenses[[#This Row],[Department]],Departments[[Department]:[Code]],2,0)</f>
        <v>HRM</v>
      </c>
      <c r="H2712" t="str">
        <f>VLOOKUP(Expenses[[#This Row],[Location]],Locations[[Location]:[BU]],3,0)</f>
        <v>G. Cairo</v>
      </c>
      <c r="I2712" t="str">
        <f>VLOOKUP(Expenses[[#This Row],[Location]],Locations[[Location]:[BU]],2,0)</f>
        <v>Cairo</v>
      </c>
    </row>
    <row r="2713" spans="1:9" x14ac:dyDescent="0.25">
      <c r="A2713" s="10">
        <v>42705</v>
      </c>
      <c r="B2713" t="s">
        <v>1086</v>
      </c>
      <c r="C2713" t="s">
        <v>1014</v>
      </c>
      <c r="D2713" t="s">
        <v>1020</v>
      </c>
      <c r="E2713" s="17">
        <v>9441</v>
      </c>
      <c r="F2713" t="str">
        <f>VLOOKUP(Expenses[[#This Row],[Location]],Locations[[Location]:[BU]],5,0)</f>
        <v>HQ</v>
      </c>
      <c r="G2713" t="str">
        <f>VLOOKUP(Expenses[[#This Row],[Department]],Departments[[Department]:[Code]],2,0)</f>
        <v>RTL</v>
      </c>
      <c r="H2713" t="str">
        <f>VLOOKUP(Expenses[[#This Row],[Location]],Locations[[Location]:[BU]],3,0)</f>
        <v>G. Cairo</v>
      </c>
      <c r="I2713" t="str">
        <f>VLOOKUP(Expenses[[#This Row],[Location]],Locations[[Location]:[BU]],2,0)</f>
        <v>Cairo</v>
      </c>
    </row>
    <row r="2714" spans="1:9" x14ac:dyDescent="0.25">
      <c r="A2714" s="10">
        <v>42705</v>
      </c>
      <c r="B2714" t="s">
        <v>1089</v>
      </c>
      <c r="C2714" t="s">
        <v>1014</v>
      </c>
      <c r="D2714" t="s">
        <v>1020</v>
      </c>
      <c r="E2714" s="17">
        <v>1250</v>
      </c>
      <c r="F2714" t="str">
        <f>VLOOKUP(Expenses[[#This Row],[Location]],Locations[[Location]:[BU]],5,0)</f>
        <v>HQ</v>
      </c>
      <c r="G2714" t="str">
        <f>VLOOKUP(Expenses[[#This Row],[Department]],Departments[[Department]:[Code]],2,0)</f>
        <v>RTL</v>
      </c>
      <c r="H2714" t="str">
        <f>VLOOKUP(Expenses[[#This Row],[Location]],Locations[[Location]:[BU]],3,0)</f>
        <v>G. Cairo</v>
      </c>
      <c r="I2714" t="str">
        <f>VLOOKUP(Expenses[[#This Row],[Location]],Locations[[Location]:[BU]],2,0)</f>
        <v>Cairo</v>
      </c>
    </row>
    <row r="2715" spans="1:9" x14ac:dyDescent="0.25">
      <c r="A2715" s="10">
        <v>42705</v>
      </c>
      <c r="B2715" t="s">
        <v>1088</v>
      </c>
      <c r="C2715" t="s">
        <v>1014</v>
      </c>
      <c r="D2715" t="s">
        <v>1020</v>
      </c>
      <c r="E2715" s="17">
        <v>1108.5</v>
      </c>
      <c r="F2715" t="str">
        <f>VLOOKUP(Expenses[[#This Row],[Location]],Locations[[Location]:[BU]],5,0)</f>
        <v>HQ</v>
      </c>
      <c r="G2715" t="str">
        <f>VLOOKUP(Expenses[[#This Row],[Department]],Departments[[Department]:[Code]],2,0)</f>
        <v>RTL</v>
      </c>
      <c r="H2715" t="str">
        <f>VLOOKUP(Expenses[[#This Row],[Location]],Locations[[Location]:[BU]],3,0)</f>
        <v>G. Cairo</v>
      </c>
      <c r="I2715" t="str">
        <f>VLOOKUP(Expenses[[#This Row],[Location]],Locations[[Location]:[BU]],2,0)</f>
        <v>Cairo</v>
      </c>
    </row>
    <row r="2716" spans="1:9" x14ac:dyDescent="0.25">
      <c r="A2716" s="10">
        <v>42705</v>
      </c>
      <c r="B2716" t="s">
        <v>1087</v>
      </c>
      <c r="C2716" t="s">
        <v>1014</v>
      </c>
      <c r="D2716" t="s">
        <v>1020</v>
      </c>
      <c r="E2716" s="17">
        <v>1929.4</v>
      </c>
      <c r="F2716" t="str">
        <f>VLOOKUP(Expenses[[#This Row],[Location]],Locations[[Location]:[BU]],5,0)</f>
        <v>HQ</v>
      </c>
      <c r="G2716" t="str">
        <f>VLOOKUP(Expenses[[#This Row],[Department]],Departments[[Department]:[Code]],2,0)</f>
        <v>RTL</v>
      </c>
      <c r="H2716" t="str">
        <f>VLOOKUP(Expenses[[#This Row],[Location]],Locations[[Location]:[BU]],3,0)</f>
        <v>G. Cairo</v>
      </c>
      <c r="I2716" t="str">
        <f>VLOOKUP(Expenses[[#This Row],[Location]],Locations[[Location]:[BU]],2,0)</f>
        <v>Cairo</v>
      </c>
    </row>
    <row r="2717" spans="1:9" x14ac:dyDescent="0.25">
      <c r="A2717" s="10">
        <v>42705</v>
      </c>
      <c r="B2717" t="s">
        <v>1086</v>
      </c>
      <c r="C2717" t="s">
        <v>1014</v>
      </c>
      <c r="D2717" t="s">
        <v>1025</v>
      </c>
      <c r="E2717" s="17">
        <v>11050</v>
      </c>
      <c r="F2717" t="str">
        <f>VLOOKUP(Expenses[[#This Row],[Location]],Locations[[Location]:[BU]],5,0)</f>
        <v>HQ</v>
      </c>
      <c r="G2717" t="str">
        <f>VLOOKUP(Expenses[[#This Row],[Department]],Departments[[Department]:[Code]],2,0)</f>
        <v>SLS</v>
      </c>
      <c r="H2717" t="str">
        <f>VLOOKUP(Expenses[[#This Row],[Location]],Locations[[Location]:[BU]],3,0)</f>
        <v>G. Cairo</v>
      </c>
      <c r="I2717" t="str">
        <f>VLOOKUP(Expenses[[#This Row],[Location]],Locations[[Location]:[BU]],2,0)</f>
        <v>Cairo</v>
      </c>
    </row>
    <row r="2718" spans="1:9" x14ac:dyDescent="0.25">
      <c r="A2718" s="10">
        <v>42705</v>
      </c>
      <c r="B2718" t="s">
        <v>1089</v>
      </c>
      <c r="C2718" t="s">
        <v>1014</v>
      </c>
      <c r="D2718" t="s">
        <v>1025</v>
      </c>
      <c r="E2718" s="17">
        <v>1250</v>
      </c>
      <c r="F2718" t="str">
        <f>VLOOKUP(Expenses[[#This Row],[Location]],Locations[[Location]:[BU]],5,0)</f>
        <v>HQ</v>
      </c>
      <c r="G2718" t="str">
        <f>VLOOKUP(Expenses[[#This Row],[Department]],Departments[[Department]:[Code]],2,0)</f>
        <v>SLS</v>
      </c>
      <c r="H2718" t="str">
        <f>VLOOKUP(Expenses[[#This Row],[Location]],Locations[[Location]:[BU]],3,0)</f>
        <v>G. Cairo</v>
      </c>
      <c r="I2718" t="str">
        <f>VLOOKUP(Expenses[[#This Row],[Location]],Locations[[Location]:[BU]],2,0)</f>
        <v>Cairo</v>
      </c>
    </row>
    <row r="2719" spans="1:9" x14ac:dyDescent="0.25">
      <c r="A2719" s="10">
        <v>42705</v>
      </c>
      <c r="B2719" t="s">
        <v>1087</v>
      </c>
      <c r="C2719" t="s">
        <v>1014</v>
      </c>
      <c r="D2719" t="s">
        <v>1025</v>
      </c>
      <c r="E2719" s="17">
        <v>2179.2000000000003</v>
      </c>
      <c r="F2719" t="str">
        <f>VLOOKUP(Expenses[[#This Row],[Location]],Locations[[Location]:[BU]],5,0)</f>
        <v>HQ</v>
      </c>
      <c r="G2719" t="str">
        <f>VLOOKUP(Expenses[[#This Row],[Department]],Departments[[Department]:[Code]],2,0)</f>
        <v>SLS</v>
      </c>
      <c r="H2719" t="str">
        <f>VLOOKUP(Expenses[[#This Row],[Location]],Locations[[Location]:[BU]],3,0)</f>
        <v>G. Cairo</v>
      </c>
      <c r="I2719" t="str">
        <f>VLOOKUP(Expenses[[#This Row],[Location]],Locations[[Location]:[BU]],2,0)</f>
        <v>Cairo</v>
      </c>
    </row>
    <row r="2720" spans="1:9" x14ac:dyDescent="0.25">
      <c r="A2720" s="10">
        <v>42705</v>
      </c>
      <c r="B2720" t="s">
        <v>1086</v>
      </c>
      <c r="C2720" t="s">
        <v>1014</v>
      </c>
      <c r="D2720" t="s">
        <v>1022</v>
      </c>
      <c r="E2720" s="17">
        <v>5591</v>
      </c>
      <c r="F2720" t="str">
        <f>VLOOKUP(Expenses[[#This Row],[Location]],Locations[[Location]:[BU]],5,0)</f>
        <v>HQ</v>
      </c>
      <c r="G2720" t="str">
        <f>VLOOKUP(Expenses[[#This Row],[Department]],Departments[[Department]:[Code]],2,0)</f>
        <v>LGL</v>
      </c>
      <c r="H2720" t="str">
        <f>VLOOKUP(Expenses[[#This Row],[Location]],Locations[[Location]:[BU]],3,0)</f>
        <v>G. Cairo</v>
      </c>
      <c r="I2720" t="str">
        <f>VLOOKUP(Expenses[[#This Row],[Location]],Locations[[Location]:[BU]],2,0)</f>
        <v>Cairo</v>
      </c>
    </row>
    <row r="2721" spans="1:9" x14ac:dyDescent="0.25">
      <c r="A2721" s="10">
        <v>42705</v>
      </c>
      <c r="B2721" t="s">
        <v>1089</v>
      </c>
      <c r="C2721" t="s">
        <v>1014</v>
      </c>
      <c r="D2721" t="s">
        <v>1022</v>
      </c>
      <c r="E2721" s="17">
        <v>1250</v>
      </c>
      <c r="F2721" t="str">
        <f>VLOOKUP(Expenses[[#This Row],[Location]],Locations[[Location]:[BU]],5,0)</f>
        <v>HQ</v>
      </c>
      <c r="G2721" t="str">
        <f>VLOOKUP(Expenses[[#This Row],[Department]],Departments[[Department]:[Code]],2,0)</f>
        <v>LGL</v>
      </c>
      <c r="H2721" t="str">
        <f>VLOOKUP(Expenses[[#This Row],[Location]],Locations[[Location]:[BU]],3,0)</f>
        <v>G. Cairo</v>
      </c>
      <c r="I2721" t="str">
        <f>VLOOKUP(Expenses[[#This Row],[Location]],Locations[[Location]:[BU]],2,0)</f>
        <v>Cairo</v>
      </c>
    </row>
    <row r="2722" spans="1:9" x14ac:dyDescent="0.25">
      <c r="A2722" s="10">
        <v>42705</v>
      </c>
      <c r="B2722" t="s">
        <v>1087</v>
      </c>
      <c r="C2722" t="s">
        <v>1014</v>
      </c>
      <c r="D2722" t="s">
        <v>1022</v>
      </c>
      <c r="E2722" s="17">
        <v>1185</v>
      </c>
      <c r="F2722" t="str">
        <f>VLOOKUP(Expenses[[#This Row],[Location]],Locations[[Location]:[BU]],5,0)</f>
        <v>HQ</v>
      </c>
      <c r="G2722" t="str">
        <f>VLOOKUP(Expenses[[#This Row],[Department]],Departments[[Department]:[Code]],2,0)</f>
        <v>LGL</v>
      </c>
      <c r="H2722" t="str">
        <f>VLOOKUP(Expenses[[#This Row],[Location]],Locations[[Location]:[BU]],3,0)</f>
        <v>G. Cairo</v>
      </c>
      <c r="I2722" t="str">
        <f>VLOOKUP(Expenses[[#This Row],[Location]],Locations[[Location]:[BU]],2,0)</f>
        <v>Cairo</v>
      </c>
    </row>
    <row r="2723" spans="1:9" x14ac:dyDescent="0.25">
      <c r="A2723" s="10">
        <v>42705</v>
      </c>
      <c r="B2723" t="s">
        <v>1086</v>
      </c>
      <c r="C2723" t="s">
        <v>1014</v>
      </c>
      <c r="D2723" t="s">
        <v>1032</v>
      </c>
      <c r="E2723" s="17">
        <v>6219</v>
      </c>
      <c r="F2723" t="str">
        <f>VLOOKUP(Expenses[[#This Row],[Location]],Locations[[Location]:[BU]],5,0)</f>
        <v>HQ</v>
      </c>
      <c r="G2723" t="str">
        <f>VLOOKUP(Expenses[[#This Row],[Department]],Departments[[Department]:[Code]],2,0)</f>
        <v>ADM</v>
      </c>
      <c r="H2723" t="str">
        <f>VLOOKUP(Expenses[[#This Row],[Location]],Locations[[Location]:[BU]],3,0)</f>
        <v>G. Cairo</v>
      </c>
      <c r="I2723" t="str">
        <f>VLOOKUP(Expenses[[#This Row],[Location]],Locations[[Location]:[BU]],2,0)</f>
        <v>Cairo</v>
      </c>
    </row>
    <row r="2724" spans="1:9" x14ac:dyDescent="0.25">
      <c r="A2724" s="10">
        <v>42705</v>
      </c>
      <c r="B2724" t="s">
        <v>1089</v>
      </c>
      <c r="C2724" t="s">
        <v>1014</v>
      </c>
      <c r="D2724" t="s">
        <v>1032</v>
      </c>
      <c r="E2724" s="17">
        <v>1250</v>
      </c>
      <c r="F2724" t="str">
        <f>VLOOKUP(Expenses[[#This Row],[Location]],Locations[[Location]:[BU]],5,0)</f>
        <v>HQ</v>
      </c>
      <c r="G2724" t="str">
        <f>VLOOKUP(Expenses[[#This Row],[Department]],Departments[[Department]:[Code]],2,0)</f>
        <v>ADM</v>
      </c>
      <c r="H2724" t="str">
        <f>VLOOKUP(Expenses[[#This Row],[Location]],Locations[[Location]:[BU]],3,0)</f>
        <v>G. Cairo</v>
      </c>
      <c r="I2724" t="str">
        <f>VLOOKUP(Expenses[[#This Row],[Location]],Locations[[Location]:[BU]],2,0)</f>
        <v>Cairo</v>
      </c>
    </row>
    <row r="2725" spans="1:9" x14ac:dyDescent="0.25">
      <c r="A2725" s="10">
        <v>42705</v>
      </c>
      <c r="B2725" t="s">
        <v>1087</v>
      </c>
      <c r="C2725" t="s">
        <v>1014</v>
      </c>
      <c r="D2725" t="s">
        <v>1032</v>
      </c>
      <c r="E2725" s="17">
        <v>1188.2</v>
      </c>
      <c r="F2725" t="str">
        <f>VLOOKUP(Expenses[[#This Row],[Location]],Locations[[Location]:[BU]],5,0)</f>
        <v>HQ</v>
      </c>
      <c r="G2725" t="str">
        <f>VLOOKUP(Expenses[[#This Row],[Department]],Departments[[Department]:[Code]],2,0)</f>
        <v>ADM</v>
      </c>
      <c r="H2725" t="str">
        <f>VLOOKUP(Expenses[[#This Row],[Location]],Locations[[Location]:[BU]],3,0)</f>
        <v>G. Cairo</v>
      </c>
      <c r="I2725" t="str">
        <f>VLOOKUP(Expenses[[#This Row],[Location]],Locations[[Location]:[BU]],2,0)</f>
        <v>Cairo</v>
      </c>
    </row>
    <row r="2726" spans="1:9" x14ac:dyDescent="0.25">
      <c r="A2726" s="10">
        <v>42705</v>
      </c>
      <c r="B2726" t="s">
        <v>1086</v>
      </c>
      <c r="C2726" t="s">
        <v>1014</v>
      </c>
      <c r="D2726" t="s">
        <v>1027</v>
      </c>
      <c r="E2726" s="17">
        <v>4661</v>
      </c>
      <c r="F2726" t="str">
        <f>VLOOKUP(Expenses[[#This Row],[Location]],Locations[[Location]:[BU]],5,0)</f>
        <v>HQ</v>
      </c>
      <c r="G2726" t="str">
        <f>VLOOKUP(Expenses[[#This Row],[Department]],Departments[[Department]:[Code]],2,0)</f>
        <v>LOG</v>
      </c>
      <c r="H2726" t="str">
        <f>VLOOKUP(Expenses[[#This Row],[Location]],Locations[[Location]:[BU]],3,0)</f>
        <v>G. Cairo</v>
      </c>
      <c r="I2726" t="str">
        <f>VLOOKUP(Expenses[[#This Row],[Location]],Locations[[Location]:[BU]],2,0)</f>
        <v>Cairo</v>
      </c>
    </row>
    <row r="2727" spans="1:9" x14ac:dyDescent="0.25">
      <c r="A2727" s="10">
        <v>42705</v>
      </c>
      <c r="B2727" t="s">
        <v>1089</v>
      </c>
      <c r="C2727" t="s">
        <v>1014</v>
      </c>
      <c r="D2727" t="s">
        <v>1027</v>
      </c>
      <c r="E2727" s="17">
        <v>1250</v>
      </c>
      <c r="F2727" t="str">
        <f>VLOOKUP(Expenses[[#This Row],[Location]],Locations[[Location]:[BU]],5,0)</f>
        <v>HQ</v>
      </c>
      <c r="G2727" t="str">
        <f>VLOOKUP(Expenses[[#This Row],[Department]],Departments[[Department]:[Code]],2,0)</f>
        <v>LOG</v>
      </c>
      <c r="H2727" t="str">
        <f>VLOOKUP(Expenses[[#This Row],[Location]],Locations[[Location]:[BU]],3,0)</f>
        <v>G. Cairo</v>
      </c>
      <c r="I2727" t="str">
        <f>VLOOKUP(Expenses[[#This Row],[Location]],Locations[[Location]:[BU]],2,0)</f>
        <v>Cairo</v>
      </c>
    </row>
    <row r="2728" spans="1:9" x14ac:dyDescent="0.25">
      <c r="A2728" s="10">
        <v>42705</v>
      </c>
      <c r="B2728" t="s">
        <v>1087</v>
      </c>
      <c r="C2728" t="s">
        <v>1014</v>
      </c>
      <c r="D2728" t="s">
        <v>1027</v>
      </c>
      <c r="E2728" s="17">
        <v>949</v>
      </c>
      <c r="F2728" t="str">
        <f>VLOOKUP(Expenses[[#This Row],[Location]],Locations[[Location]:[BU]],5,0)</f>
        <v>HQ</v>
      </c>
      <c r="G2728" t="str">
        <f>VLOOKUP(Expenses[[#This Row],[Department]],Departments[[Department]:[Code]],2,0)</f>
        <v>LOG</v>
      </c>
      <c r="H2728" t="str">
        <f>VLOOKUP(Expenses[[#This Row],[Location]],Locations[[Location]:[BU]],3,0)</f>
        <v>G. Cairo</v>
      </c>
      <c r="I2728" t="str">
        <f>VLOOKUP(Expenses[[#This Row],[Location]],Locations[[Location]:[BU]],2,0)</f>
        <v>Cairo</v>
      </c>
    </row>
    <row r="2729" spans="1:9" x14ac:dyDescent="0.25">
      <c r="A2729" s="10">
        <v>42705</v>
      </c>
      <c r="B2729" t="s">
        <v>1086</v>
      </c>
      <c r="C2729" t="s">
        <v>1014</v>
      </c>
      <c r="D2729" t="s">
        <v>1028</v>
      </c>
      <c r="E2729" s="17">
        <v>40073</v>
      </c>
      <c r="F2729" t="str">
        <f>VLOOKUP(Expenses[[#This Row],[Location]],Locations[[Location]:[BU]],5,0)</f>
        <v>HQ</v>
      </c>
      <c r="G2729" t="str">
        <f>VLOOKUP(Expenses[[#This Row],[Department]],Departments[[Department]:[Code]],2,0)</f>
        <v>BRD</v>
      </c>
      <c r="H2729" t="str">
        <f>VLOOKUP(Expenses[[#This Row],[Location]],Locations[[Location]:[BU]],3,0)</f>
        <v>G. Cairo</v>
      </c>
      <c r="I2729" t="str">
        <f>VLOOKUP(Expenses[[#This Row],[Location]],Locations[[Location]:[BU]],2,0)</f>
        <v>Cairo</v>
      </c>
    </row>
    <row r="2730" spans="1:9" x14ac:dyDescent="0.25">
      <c r="A2730" s="10">
        <v>42705</v>
      </c>
      <c r="B2730" t="s">
        <v>1089</v>
      </c>
      <c r="C2730" t="s">
        <v>1014</v>
      </c>
      <c r="D2730" t="s">
        <v>1028</v>
      </c>
      <c r="E2730" s="17">
        <v>1250</v>
      </c>
      <c r="F2730" t="str">
        <f>VLOOKUP(Expenses[[#This Row],[Location]],Locations[[Location]:[BU]],5,0)</f>
        <v>HQ</v>
      </c>
      <c r="G2730" t="str">
        <f>VLOOKUP(Expenses[[#This Row],[Department]],Departments[[Department]:[Code]],2,0)</f>
        <v>BRD</v>
      </c>
      <c r="H2730" t="str">
        <f>VLOOKUP(Expenses[[#This Row],[Location]],Locations[[Location]:[BU]],3,0)</f>
        <v>G. Cairo</v>
      </c>
      <c r="I2730" t="str">
        <f>VLOOKUP(Expenses[[#This Row],[Location]],Locations[[Location]:[BU]],2,0)</f>
        <v>Cairo</v>
      </c>
    </row>
    <row r="2731" spans="1:9" x14ac:dyDescent="0.25">
      <c r="A2731" s="10">
        <v>42705</v>
      </c>
      <c r="B2731" t="s">
        <v>1087</v>
      </c>
      <c r="C2731" t="s">
        <v>1014</v>
      </c>
      <c r="D2731" t="s">
        <v>1028</v>
      </c>
      <c r="E2731" s="17">
        <v>5565</v>
      </c>
      <c r="F2731" t="str">
        <f>VLOOKUP(Expenses[[#This Row],[Location]],Locations[[Location]:[BU]],5,0)</f>
        <v>HQ</v>
      </c>
      <c r="G2731" t="str">
        <f>VLOOKUP(Expenses[[#This Row],[Department]],Departments[[Department]:[Code]],2,0)</f>
        <v>BRD</v>
      </c>
      <c r="H2731" t="str">
        <f>VLOOKUP(Expenses[[#This Row],[Location]],Locations[[Location]:[BU]],3,0)</f>
        <v>G. Cairo</v>
      </c>
      <c r="I2731" t="str">
        <f>VLOOKUP(Expenses[[#This Row],[Location]],Locations[[Location]:[BU]],2,0)</f>
        <v>Cairo</v>
      </c>
    </row>
    <row r="2732" spans="1:9" x14ac:dyDescent="0.25">
      <c r="A2732" s="10">
        <v>42705</v>
      </c>
      <c r="B2732" t="s">
        <v>1086</v>
      </c>
      <c r="C2732" t="s">
        <v>1014</v>
      </c>
      <c r="D2732" t="s">
        <v>1030</v>
      </c>
      <c r="E2732" s="17">
        <v>7096</v>
      </c>
      <c r="F2732" t="str">
        <f>VLOOKUP(Expenses[[#This Row],[Location]],Locations[[Location]:[BU]],5,0)</f>
        <v>HQ</v>
      </c>
      <c r="G2732" t="str">
        <f>VLOOKUP(Expenses[[#This Row],[Department]],Departments[[Department]:[Code]],2,0)</f>
        <v>AFS</v>
      </c>
      <c r="H2732" t="str">
        <f>VLOOKUP(Expenses[[#This Row],[Location]],Locations[[Location]:[BU]],3,0)</f>
        <v>G. Cairo</v>
      </c>
      <c r="I2732" t="str">
        <f>VLOOKUP(Expenses[[#This Row],[Location]],Locations[[Location]:[BU]],2,0)</f>
        <v>Cairo</v>
      </c>
    </row>
    <row r="2733" spans="1:9" x14ac:dyDescent="0.25">
      <c r="A2733" s="10">
        <v>42705</v>
      </c>
      <c r="B2733" t="s">
        <v>1089</v>
      </c>
      <c r="C2733" t="s">
        <v>1014</v>
      </c>
      <c r="D2733" t="s">
        <v>1030</v>
      </c>
      <c r="E2733" s="17">
        <v>1250</v>
      </c>
      <c r="F2733" t="str">
        <f>VLOOKUP(Expenses[[#This Row],[Location]],Locations[[Location]:[BU]],5,0)</f>
        <v>HQ</v>
      </c>
      <c r="G2733" t="str">
        <f>VLOOKUP(Expenses[[#This Row],[Department]],Departments[[Department]:[Code]],2,0)</f>
        <v>AFS</v>
      </c>
      <c r="H2733" t="str">
        <f>VLOOKUP(Expenses[[#This Row],[Location]],Locations[[Location]:[BU]],3,0)</f>
        <v>G. Cairo</v>
      </c>
      <c r="I2733" t="str">
        <f>VLOOKUP(Expenses[[#This Row],[Location]],Locations[[Location]:[BU]],2,0)</f>
        <v>Cairo</v>
      </c>
    </row>
    <row r="2734" spans="1:9" x14ac:dyDescent="0.25">
      <c r="A2734" s="10">
        <v>42705</v>
      </c>
      <c r="B2734" t="s">
        <v>1087</v>
      </c>
      <c r="C2734" t="s">
        <v>1014</v>
      </c>
      <c r="D2734" t="s">
        <v>1030</v>
      </c>
      <c r="E2734" s="17">
        <v>1020</v>
      </c>
      <c r="F2734" t="str">
        <f>VLOOKUP(Expenses[[#This Row],[Location]],Locations[[Location]:[BU]],5,0)</f>
        <v>HQ</v>
      </c>
      <c r="G2734" t="str">
        <f>VLOOKUP(Expenses[[#This Row],[Department]],Departments[[Department]:[Code]],2,0)</f>
        <v>AFS</v>
      </c>
      <c r="H2734" t="str">
        <f>VLOOKUP(Expenses[[#This Row],[Location]],Locations[[Location]:[BU]],3,0)</f>
        <v>G. Cairo</v>
      </c>
      <c r="I2734" t="str">
        <f>VLOOKUP(Expenses[[#This Row],[Location]],Locations[[Location]:[BU]],2,0)</f>
        <v>Cairo</v>
      </c>
    </row>
    <row r="2735" spans="1:9" x14ac:dyDescent="0.25">
      <c r="A2735" s="10">
        <v>42705</v>
      </c>
      <c r="B2735" t="s">
        <v>1086</v>
      </c>
      <c r="C2735" t="s">
        <v>1014</v>
      </c>
      <c r="D2735" t="s">
        <v>1031</v>
      </c>
      <c r="E2735" s="17">
        <v>7838</v>
      </c>
      <c r="F2735" t="str">
        <f>VLOOKUP(Expenses[[#This Row],[Location]],Locations[[Location]:[BU]],5,0)</f>
        <v>HQ</v>
      </c>
      <c r="G2735" t="str">
        <f>VLOOKUP(Expenses[[#This Row],[Department]],Departments[[Department]:[Code]],2,0)</f>
        <v>ITC</v>
      </c>
      <c r="H2735" t="str">
        <f>VLOOKUP(Expenses[[#This Row],[Location]],Locations[[Location]:[BU]],3,0)</f>
        <v>G. Cairo</v>
      </c>
      <c r="I2735" t="str">
        <f>VLOOKUP(Expenses[[#This Row],[Location]],Locations[[Location]:[BU]],2,0)</f>
        <v>Cairo</v>
      </c>
    </row>
    <row r="2736" spans="1:9" x14ac:dyDescent="0.25">
      <c r="A2736" s="10">
        <v>42705</v>
      </c>
      <c r="B2736" t="s">
        <v>1089</v>
      </c>
      <c r="C2736" t="s">
        <v>1014</v>
      </c>
      <c r="D2736" t="s">
        <v>1031</v>
      </c>
      <c r="E2736" s="17">
        <v>1250</v>
      </c>
      <c r="F2736" t="str">
        <f>VLOOKUP(Expenses[[#This Row],[Location]],Locations[[Location]:[BU]],5,0)</f>
        <v>HQ</v>
      </c>
      <c r="G2736" t="str">
        <f>VLOOKUP(Expenses[[#This Row],[Department]],Departments[[Department]:[Code]],2,0)</f>
        <v>ITC</v>
      </c>
      <c r="H2736" t="str">
        <f>VLOOKUP(Expenses[[#This Row],[Location]],Locations[[Location]:[BU]],3,0)</f>
        <v>G. Cairo</v>
      </c>
      <c r="I2736" t="str">
        <f>VLOOKUP(Expenses[[#This Row],[Location]],Locations[[Location]:[BU]],2,0)</f>
        <v>Cairo</v>
      </c>
    </row>
    <row r="2737" spans="1:9" x14ac:dyDescent="0.25">
      <c r="A2737" s="10">
        <v>42705</v>
      </c>
      <c r="B2737" t="s">
        <v>1087</v>
      </c>
      <c r="C2737" t="s">
        <v>1014</v>
      </c>
      <c r="D2737" t="s">
        <v>1031</v>
      </c>
      <c r="E2737" s="17">
        <v>1155.4000000000001</v>
      </c>
      <c r="F2737" t="str">
        <f>VLOOKUP(Expenses[[#This Row],[Location]],Locations[[Location]:[BU]],5,0)</f>
        <v>HQ</v>
      </c>
      <c r="G2737" t="str">
        <f>VLOOKUP(Expenses[[#This Row],[Department]],Departments[[Department]:[Code]],2,0)</f>
        <v>ITC</v>
      </c>
      <c r="H2737" t="str">
        <f>VLOOKUP(Expenses[[#This Row],[Location]],Locations[[Location]:[BU]],3,0)</f>
        <v>G. Cairo</v>
      </c>
      <c r="I2737" t="str">
        <f>VLOOKUP(Expenses[[#This Row],[Location]],Locations[[Location]:[BU]],2,0)</f>
        <v>Cairo</v>
      </c>
    </row>
    <row r="2738" spans="1:9" x14ac:dyDescent="0.25">
      <c r="A2738" s="10">
        <v>42705</v>
      </c>
      <c r="B2738" t="s">
        <v>1086</v>
      </c>
      <c r="C2738" t="s">
        <v>1083</v>
      </c>
      <c r="D2738" t="s">
        <v>1017</v>
      </c>
      <c r="E2738" s="17">
        <v>2613</v>
      </c>
      <c r="F2738" t="str">
        <f>VLOOKUP(Expenses[[#This Row],[Location]],Locations[[Location]:[BU]],5,0)</f>
        <v>Distribution</v>
      </c>
      <c r="G2738" t="str">
        <f>VLOOKUP(Expenses[[#This Row],[Department]],Departments[[Department]:[Code]],2,0)</f>
        <v>ACC</v>
      </c>
      <c r="H2738" t="str">
        <f>VLOOKUP(Expenses[[#This Row],[Location]],Locations[[Location]:[BU]],3,0)</f>
        <v>G. Cairo</v>
      </c>
      <c r="I2738" t="str">
        <f>VLOOKUP(Expenses[[#This Row],[Location]],Locations[[Location]:[BU]],2,0)</f>
        <v>Cairo</v>
      </c>
    </row>
    <row r="2739" spans="1:9" x14ac:dyDescent="0.25">
      <c r="A2739" s="10">
        <v>42705</v>
      </c>
      <c r="B2739" t="s">
        <v>1086</v>
      </c>
      <c r="C2739" t="s">
        <v>1083</v>
      </c>
      <c r="D2739" t="s">
        <v>1032</v>
      </c>
      <c r="E2739" s="17">
        <v>2804</v>
      </c>
      <c r="F2739" t="str">
        <f>VLOOKUP(Expenses[[#This Row],[Location]],Locations[[Location]:[BU]],5,0)</f>
        <v>Distribution</v>
      </c>
      <c r="G2739" t="str">
        <f>VLOOKUP(Expenses[[#This Row],[Department]],Departments[[Department]:[Code]],2,0)</f>
        <v>ADM</v>
      </c>
      <c r="H2739" t="str">
        <f>VLOOKUP(Expenses[[#This Row],[Location]],Locations[[Location]:[BU]],3,0)</f>
        <v>G. Cairo</v>
      </c>
      <c r="I2739" t="str">
        <f>VLOOKUP(Expenses[[#This Row],[Location]],Locations[[Location]:[BU]],2,0)</f>
        <v>Cairo</v>
      </c>
    </row>
    <row r="2740" spans="1:9" x14ac:dyDescent="0.25">
      <c r="A2740" s="10">
        <v>42705</v>
      </c>
      <c r="B2740" t="s">
        <v>1086</v>
      </c>
      <c r="C2740" t="s">
        <v>1077</v>
      </c>
      <c r="D2740" t="s">
        <v>1017</v>
      </c>
      <c r="E2740" s="17">
        <v>3566</v>
      </c>
      <c r="F2740" t="str">
        <f>VLOOKUP(Expenses[[#This Row],[Location]],Locations[[Location]:[BU]],5,0)</f>
        <v>Distribution</v>
      </c>
      <c r="G2740" t="str">
        <f>VLOOKUP(Expenses[[#This Row],[Department]],Departments[[Department]:[Code]],2,0)</f>
        <v>ACC</v>
      </c>
      <c r="H2740" t="str">
        <f>VLOOKUP(Expenses[[#This Row],[Location]],Locations[[Location]:[BU]],3,0)</f>
        <v>G. Cairo</v>
      </c>
      <c r="I2740" t="str">
        <f>VLOOKUP(Expenses[[#This Row],[Location]],Locations[[Location]:[BU]],2,0)</f>
        <v>Giza</v>
      </c>
    </row>
    <row r="2741" spans="1:9" x14ac:dyDescent="0.25">
      <c r="A2741" s="10">
        <v>42705</v>
      </c>
      <c r="B2741" t="s">
        <v>1086</v>
      </c>
      <c r="C2741" t="s">
        <v>1077</v>
      </c>
      <c r="D2741" t="s">
        <v>1032</v>
      </c>
      <c r="E2741" s="17">
        <v>3839</v>
      </c>
      <c r="F2741" t="str">
        <f>VLOOKUP(Expenses[[#This Row],[Location]],Locations[[Location]:[BU]],5,0)</f>
        <v>Distribution</v>
      </c>
      <c r="G2741" t="str">
        <f>VLOOKUP(Expenses[[#This Row],[Department]],Departments[[Department]:[Code]],2,0)</f>
        <v>ADM</v>
      </c>
      <c r="H2741" t="str">
        <f>VLOOKUP(Expenses[[#This Row],[Location]],Locations[[Location]:[BU]],3,0)</f>
        <v>G. Cairo</v>
      </c>
      <c r="I2741" t="str">
        <f>VLOOKUP(Expenses[[#This Row],[Location]],Locations[[Location]:[BU]],2,0)</f>
        <v>Giza</v>
      </c>
    </row>
    <row r="2742" spans="1:9" x14ac:dyDescent="0.25">
      <c r="A2742" s="10">
        <v>42705</v>
      </c>
      <c r="B2742" t="s">
        <v>1086</v>
      </c>
      <c r="C2742" t="s">
        <v>1069</v>
      </c>
      <c r="D2742" t="s">
        <v>1017</v>
      </c>
      <c r="E2742" s="17">
        <v>3774</v>
      </c>
      <c r="F2742" t="str">
        <f>VLOOKUP(Expenses[[#This Row],[Location]],Locations[[Location]:[BU]],5,0)</f>
        <v>Distribution</v>
      </c>
      <c r="G2742" t="str">
        <f>VLOOKUP(Expenses[[#This Row],[Department]],Departments[[Department]:[Code]],2,0)</f>
        <v>ACC</v>
      </c>
      <c r="H2742" t="str">
        <f>VLOOKUP(Expenses[[#This Row],[Location]],Locations[[Location]:[BU]],3,0)</f>
        <v>U. Egypt</v>
      </c>
      <c r="I2742" t="str">
        <f>VLOOKUP(Expenses[[#This Row],[Location]],Locations[[Location]:[BU]],2,0)</f>
        <v>Luxor</v>
      </c>
    </row>
    <row r="2743" spans="1:9" x14ac:dyDescent="0.25">
      <c r="A2743" s="10">
        <v>42705</v>
      </c>
      <c r="B2743" t="s">
        <v>1086</v>
      </c>
      <c r="C2743" t="s">
        <v>1069</v>
      </c>
      <c r="D2743" t="s">
        <v>1032</v>
      </c>
      <c r="E2743" s="17">
        <v>3411</v>
      </c>
      <c r="F2743" t="str">
        <f>VLOOKUP(Expenses[[#This Row],[Location]],Locations[[Location]:[BU]],5,0)</f>
        <v>Distribution</v>
      </c>
      <c r="G2743" t="str">
        <f>VLOOKUP(Expenses[[#This Row],[Department]],Departments[[Department]:[Code]],2,0)</f>
        <v>ADM</v>
      </c>
      <c r="H2743" t="str">
        <f>VLOOKUP(Expenses[[#This Row],[Location]],Locations[[Location]:[BU]],3,0)</f>
        <v>U. Egypt</v>
      </c>
      <c r="I2743" t="str">
        <f>VLOOKUP(Expenses[[#This Row],[Location]],Locations[[Location]:[BU]],2,0)</f>
        <v>Luxor</v>
      </c>
    </row>
    <row r="2744" spans="1:9" x14ac:dyDescent="0.25">
      <c r="A2744" s="10">
        <v>42705</v>
      </c>
      <c r="B2744" t="s">
        <v>1086</v>
      </c>
      <c r="C2744" t="s">
        <v>1054</v>
      </c>
      <c r="D2744" t="s">
        <v>1017</v>
      </c>
      <c r="E2744" s="17">
        <v>3290</v>
      </c>
      <c r="F2744" t="str">
        <f>VLOOKUP(Expenses[[#This Row],[Location]],Locations[[Location]:[BU]],5,0)</f>
        <v>Distribution</v>
      </c>
      <c r="G2744" t="str">
        <f>VLOOKUP(Expenses[[#This Row],[Department]],Departments[[Department]:[Code]],2,0)</f>
        <v>ACC</v>
      </c>
      <c r="H2744" t="str">
        <f>VLOOKUP(Expenses[[#This Row],[Location]],Locations[[Location]:[BU]],3,0)</f>
        <v>Delta</v>
      </c>
      <c r="I2744" t="str">
        <f>VLOOKUP(Expenses[[#This Row],[Location]],Locations[[Location]:[BU]],2,0)</f>
        <v>Dakahlia</v>
      </c>
    </row>
    <row r="2745" spans="1:9" x14ac:dyDescent="0.25">
      <c r="A2745" s="10">
        <v>42705</v>
      </c>
      <c r="B2745" t="s">
        <v>1086</v>
      </c>
      <c r="C2745" t="s">
        <v>1054</v>
      </c>
      <c r="D2745" t="s">
        <v>1032</v>
      </c>
      <c r="E2745" s="17">
        <v>2832</v>
      </c>
      <c r="F2745" t="str">
        <f>VLOOKUP(Expenses[[#This Row],[Location]],Locations[[Location]:[BU]],5,0)</f>
        <v>Distribution</v>
      </c>
      <c r="G2745" t="str">
        <f>VLOOKUP(Expenses[[#This Row],[Department]],Departments[[Department]:[Code]],2,0)</f>
        <v>ADM</v>
      </c>
      <c r="H2745" t="str">
        <f>VLOOKUP(Expenses[[#This Row],[Location]],Locations[[Location]:[BU]],3,0)</f>
        <v>Delta</v>
      </c>
      <c r="I2745" t="str">
        <f>VLOOKUP(Expenses[[#This Row],[Location]],Locations[[Location]:[BU]],2,0)</f>
        <v>Dakahlia</v>
      </c>
    </row>
    <row r="2746" spans="1:9" x14ac:dyDescent="0.25">
      <c r="A2746" s="10">
        <v>42705</v>
      </c>
      <c r="B2746" t="s">
        <v>1086</v>
      </c>
      <c r="C2746" t="s">
        <v>1062</v>
      </c>
      <c r="D2746" t="s">
        <v>1017</v>
      </c>
      <c r="E2746" s="17">
        <v>4168</v>
      </c>
      <c r="F2746" t="str">
        <f>VLOOKUP(Expenses[[#This Row],[Location]],Locations[[Location]:[BU]],5,0)</f>
        <v>Distribution</v>
      </c>
      <c r="G2746" t="str">
        <f>VLOOKUP(Expenses[[#This Row],[Department]],Departments[[Department]:[Code]],2,0)</f>
        <v>ACC</v>
      </c>
      <c r="H2746" t="str">
        <f>VLOOKUP(Expenses[[#This Row],[Location]],Locations[[Location]:[BU]],3,0)</f>
        <v>U. Egypt</v>
      </c>
      <c r="I2746" t="str">
        <f>VLOOKUP(Expenses[[#This Row],[Location]],Locations[[Location]:[BU]],2,0)</f>
        <v>Menia</v>
      </c>
    </row>
    <row r="2747" spans="1:9" x14ac:dyDescent="0.25">
      <c r="A2747" s="10">
        <v>42705</v>
      </c>
      <c r="B2747" t="s">
        <v>1086</v>
      </c>
      <c r="C2747" t="s">
        <v>1062</v>
      </c>
      <c r="D2747" t="s">
        <v>1032</v>
      </c>
      <c r="E2747" s="17">
        <v>2512</v>
      </c>
      <c r="F2747" t="str">
        <f>VLOOKUP(Expenses[[#This Row],[Location]],Locations[[Location]:[BU]],5,0)</f>
        <v>Distribution</v>
      </c>
      <c r="G2747" t="str">
        <f>VLOOKUP(Expenses[[#This Row],[Department]],Departments[[Department]:[Code]],2,0)</f>
        <v>ADM</v>
      </c>
      <c r="H2747" t="str">
        <f>VLOOKUP(Expenses[[#This Row],[Location]],Locations[[Location]:[BU]],3,0)</f>
        <v>U. Egypt</v>
      </c>
      <c r="I2747" t="str">
        <f>VLOOKUP(Expenses[[#This Row],[Location]],Locations[[Location]:[BU]],2,0)</f>
        <v>Menia</v>
      </c>
    </row>
    <row r="2748" spans="1:9" x14ac:dyDescent="0.25">
      <c r="A2748" s="10">
        <v>42705</v>
      </c>
      <c r="B2748" t="s">
        <v>1086</v>
      </c>
      <c r="C2748" t="s">
        <v>1059</v>
      </c>
      <c r="D2748" t="s">
        <v>1017</v>
      </c>
      <c r="E2748" s="17">
        <v>2727</v>
      </c>
      <c r="F2748" t="str">
        <f>VLOOKUP(Expenses[[#This Row],[Location]],Locations[[Location]:[BU]],5,0)</f>
        <v>Distribution</v>
      </c>
      <c r="G2748" t="str">
        <f>VLOOKUP(Expenses[[#This Row],[Department]],Departments[[Department]:[Code]],2,0)</f>
        <v>ACC</v>
      </c>
      <c r="H2748" t="str">
        <f>VLOOKUP(Expenses[[#This Row],[Location]],Locations[[Location]:[BU]],3,0)</f>
        <v>G. Cairo</v>
      </c>
      <c r="I2748" t="str">
        <f>VLOOKUP(Expenses[[#This Row],[Location]],Locations[[Location]:[BU]],2,0)</f>
        <v>Cairo</v>
      </c>
    </row>
    <row r="2749" spans="1:9" x14ac:dyDescent="0.25">
      <c r="A2749" s="10">
        <v>42705</v>
      </c>
      <c r="B2749" t="s">
        <v>1086</v>
      </c>
      <c r="C2749" t="s">
        <v>1059</v>
      </c>
      <c r="D2749" t="s">
        <v>1032</v>
      </c>
      <c r="E2749" s="17">
        <v>2687</v>
      </c>
      <c r="F2749" t="str">
        <f>VLOOKUP(Expenses[[#This Row],[Location]],Locations[[Location]:[BU]],5,0)</f>
        <v>Distribution</v>
      </c>
      <c r="G2749" t="str">
        <f>VLOOKUP(Expenses[[#This Row],[Department]],Departments[[Department]:[Code]],2,0)</f>
        <v>ADM</v>
      </c>
      <c r="H2749" t="str">
        <f>VLOOKUP(Expenses[[#This Row],[Location]],Locations[[Location]:[BU]],3,0)</f>
        <v>G. Cairo</v>
      </c>
      <c r="I2749" t="str">
        <f>VLOOKUP(Expenses[[#This Row],[Location]],Locations[[Location]:[BU]],2,0)</f>
        <v>Cairo</v>
      </c>
    </row>
    <row r="2750" spans="1:9" x14ac:dyDescent="0.25">
      <c r="A2750" s="10">
        <v>42705</v>
      </c>
      <c r="B2750" t="s">
        <v>1086</v>
      </c>
      <c r="C2750" t="s">
        <v>1073</v>
      </c>
      <c r="D2750" t="s">
        <v>1017</v>
      </c>
      <c r="E2750" s="17">
        <v>4129</v>
      </c>
      <c r="F2750" t="str">
        <f>VLOOKUP(Expenses[[#This Row],[Location]],Locations[[Location]:[BU]],5,0)</f>
        <v>Distribution</v>
      </c>
      <c r="G2750" t="str">
        <f>VLOOKUP(Expenses[[#This Row],[Department]],Departments[[Department]:[Code]],2,0)</f>
        <v>ACC</v>
      </c>
      <c r="H2750" t="str">
        <f>VLOOKUP(Expenses[[#This Row],[Location]],Locations[[Location]:[BU]],3,0)</f>
        <v>Delta</v>
      </c>
      <c r="I2750" t="str">
        <f>VLOOKUP(Expenses[[#This Row],[Location]],Locations[[Location]:[BU]],2,0)</f>
        <v>Sharkia</v>
      </c>
    </row>
    <row r="2751" spans="1:9" x14ac:dyDescent="0.25">
      <c r="A2751" s="10">
        <v>42705</v>
      </c>
      <c r="B2751" t="s">
        <v>1086</v>
      </c>
      <c r="C2751" t="s">
        <v>1073</v>
      </c>
      <c r="D2751" t="s">
        <v>1032</v>
      </c>
      <c r="E2751" s="17">
        <v>4051</v>
      </c>
      <c r="F2751" t="str">
        <f>VLOOKUP(Expenses[[#This Row],[Location]],Locations[[Location]:[BU]],5,0)</f>
        <v>Distribution</v>
      </c>
      <c r="G2751" t="str">
        <f>VLOOKUP(Expenses[[#This Row],[Department]],Departments[[Department]:[Code]],2,0)</f>
        <v>ADM</v>
      </c>
      <c r="H2751" t="str">
        <f>VLOOKUP(Expenses[[#This Row],[Location]],Locations[[Location]:[BU]],3,0)</f>
        <v>Delta</v>
      </c>
      <c r="I2751" t="str">
        <f>VLOOKUP(Expenses[[#This Row],[Location]],Locations[[Location]:[BU]],2,0)</f>
        <v>Sharkia</v>
      </c>
    </row>
    <row r="2752" spans="1:9" x14ac:dyDescent="0.25">
      <c r="A2752" s="10">
        <v>42705</v>
      </c>
      <c r="B2752" t="s">
        <v>1089</v>
      </c>
      <c r="C2752" t="s">
        <v>1083</v>
      </c>
      <c r="D2752" t="s">
        <v>1017</v>
      </c>
      <c r="E2752" s="17">
        <v>3983</v>
      </c>
      <c r="F2752" t="str">
        <f>VLOOKUP(Expenses[[#This Row],[Location]],Locations[[Location]:[BU]],5,0)</f>
        <v>Distribution</v>
      </c>
      <c r="G2752" t="str">
        <f>VLOOKUP(Expenses[[#This Row],[Department]],Departments[[Department]:[Code]],2,0)</f>
        <v>ACC</v>
      </c>
      <c r="H2752" t="str">
        <f>VLOOKUP(Expenses[[#This Row],[Location]],Locations[[Location]:[BU]],3,0)</f>
        <v>G. Cairo</v>
      </c>
      <c r="I2752" t="str">
        <f>VLOOKUP(Expenses[[#This Row],[Location]],Locations[[Location]:[BU]],2,0)</f>
        <v>Cairo</v>
      </c>
    </row>
    <row r="2753" spans="1:9" x14ac:dyDescent="0.25">
      <c r="A2753" s="10">
        <v>42705</v>
      </c>
      <c r="B2753" t="s">
        <v>1089</v>
      </c>
      <c r="C2753" t="s">
        <v>1083</v>
      </c>
      <c r="D2753" t="s">
        <v>1032</v>
      </c>
      <c r="E2753" s="17">
        <v>2750</v>
      </c>
      <c r="F2753" t="str">
        <f>VLOOKUP(Expenses[[#This Row],[Location]],Locations[[Location]:[BU]],5,0)</f>
        <v>Distribution</v>
      </c>
      <c r="G2753" t="str">
        <f>VLOOKUP(Expenses[[#This Row],[Department]],Departments[[Department]:[Code]],2,0)</f>
        <v>ADM</v>
      </c>
      <c r="H2753" t="str">
        <f>VLOOKUP(Expenses[[#This Row],[Location]],Locations[[Location]:[BU]],3,0)</f>
        <v>G. Cairo</v>
      </c>
      <c r="I2753" t="str">
        <f>VLOOKUP(Expenses[[#This Row],[Location]],Locations[[Location]:[BU]],2,0)</f>
        <v>Cairo</v>
      </c>
    </row>
    <row r="2754" spans="1:9" x14ac:dyDescent="0.25">
      <c r="A2754" s="10">
        <v>42705</v>
      </c>
      <c r="B2754" t="s">
        <v>1089</v>
      </c>
      <c r="C2754" t="s">
        <v>1077</v>
      </c>
      <c r="D2754" t="s">
        <v>1017</v>
      </c>
      <c r="E2754" s="17">
        <v>3265</v>
      </c>
      <c r="F2754" t="str">
        <f>VLOOKUP(Expenses[[#This Row],[Location]],Locations[[Location]:[BU]],5,0)</f>
        <v>Distribution</v>
      </c>
      <c r="G2754" t="str">
        <f>VLOOKUP(Expenses[[#This Row],[Department]],Departments[[Department]:[Code]],2,0)</f>
        <v>ACC</v>
      </c>
      <c r="H2754" t="str">
        <f>VLOOKUP(Expenses[[#This Row],[Location]],Locations[[Location]:[BU]],3,0)</f>
        <v>G. Cairo</v>
      </c>
      <c r="I2754" t="str">
        <f>VLOOKUP(Expenses[[#This Row],[Location]],Locations[[Location]:[BU]],2,0)</f>
        <v>Giza</v>
      </c>
    </row>
    <row r="2755" spans="1:9" x14ac:dyDescent="0.25">
      <c r="A2755" s="10">
        <v>42705</v>
      </c>
      <c r="B2755" t="s">
        <v>1089</v>
      </c>
      <c r="C2755" t="s">
        <v>1077</v>
      </c>
      <c r="D2755" t="s">
        <v>1032</v>
      </c>
      <c r="E2755" s="17">
        <v>3971</v>
      </c>
      <c r="F2755" t="str">
        <f>VLOOKUP(Expenses[[#This Row],[Location]],Locations[[Location]:[BU]],5,0)</f>
        <v>Distribution</v>
      </c>
      <c r="G2755" t="str">
        <f>VLOOKUP(Expenses[[#This Row],[Department]],Departments[[Department]:[Code]],2,0)</f>
        <v>ADM</v>
      </c>
      <c r="H2755" t="str">
        <f>VLOOKUP(Expenses[[#This Row],[Location]],Locations[[Location]:[BU]],3,0)</f>
        <v>G. Cairo</v>
      </c>
      <c r="I2755" t="str">
        <f>VLOOKUP(Expenses[[#This Row],[Location]],Locations[[Location]:[BU]],2,0)</f>
        <v>Giza</v>
      </c>
    </row>
    <row r="2756" spans="1:9" x14ac:dyDescent="0.25">
      <c r="A2756" s="10">
        <v>42705</v>
      </c>
      <c r="B2756" t="s">
        <v>1089</v>
      </c>
      <c r="C2756" t="s">
        <v>1069</v>
      </c>
      <c r="D2756" t="s">
        <v>1017</v>
      </c>
      <c r="E2756" s="17">
        <v>3073</v>
      </c>
      <c r="F2756" t="str">
        <f>VLOOKUP(Expenses[[#This Row],[Location]],Locations[[Location]:[BU]],5,0)</f>
        <v>Distribution</v>
      </c>
      <c r="G2756" t="str">
        <f>VLOOKUP(Expenses[[#This Row],[Department]],Departments[[Department]:[Code]],2,0)</f>
        <v>ACC</v>
      </c>
      <c r="H2756" t="str">
        <f>VLOOKUP(Expenses[[#This Row],[Location]],Locations[[Location]:[BU]],3,0)</f>
        <v>U. Egypt</v>
      </c>
      <c r="I2756" t="str">
        <f>VLOOKUP(Expenses[[#This Row],[Location]],Locations[[Location]:[BU]],2,0)</f>
        <v>Luxor</v>
      </c>
    </row>
    <row r="2757" spans="1:9" x14ac:dyDescent="0.25">
      <c r="A2757" s="10">
        <v>42705</v>
      </c>
      <c r="B2757" t="s">
        <v>1089</v>
      </c>
      <c r="C2757" t="s">
        <v>1069</v>
      </c>
      <c r="D2757" t="s">
        <v>1032</v>
      </c>
      <c r="E2757" s="17">
        <v>3238</v>
      </c>
      <c r="F2757" t="str">
        <f>VLOOKUP(Expenses[[#This Row],[Location]],Locations[[Location]:[BU]],5,0)</f>
        <v>Distribution</v>
      </c>
      <c r="G2757" t="str">
        <f>VLOOKUP(Expenses[[#This Row],[Department]],Departments[[Department]:[Code]],2,0)</f>
        <v>ADM</v>
      </c>
      <c r="H2757" t="str">
        <f>VLOOKUP(Expenses[[#This Row],[Location]],Locations[[Location]:[BU]],3,0)</f>
        <v>U. Egypt</v>
      </c>
      <c r="I2757" t="str">
        <f>VLOOKUP(Expenses[[#This Row],[Location]],Locations[[Location]:[BU]],2,0)</f>
        <v>Luxor</v>
      </c>
    </row>
    <row r="2758" spans="1:9" x14ac:dyDescent="0.25">
      <c r="A2758" s="10">
        <v>42705</v>
      </c>
      <c r="B2758" t="s">
        <v>1089</v>
      </c>
      <c r="C2758" t="s">
        <v>1054</v>
      </c>
      <c r="D2758" t="s">
        <v>1017</v>
      </c>
      <c r="E2758" s="17">
        <v>2859</v>
      </c>
      <c r="F2758" t="str">
        <f>VLOOKUP(Expenses[[#This Row],[Location]],Locations[[Location]:[BU]],5,0)</f>
        <v>Distribution</v>
      </c>
      <c r="G2758" t="str">
        <f>VLOOKUP(Expenses[[#This Row],[Department]],Departments[[Department]:[Code]],2,0)</f>
        <v>ACC</v>
      </c>
      <c r="H2758" t="str">
        <f>VLOOKUP(Expenses[[#This Row],[Location]],Locations[[Location]:[BU]],3,0)</f>
        <v>Delta</v>
      </c>
      <c r="I2758" t="str">
        <f>VLOOKUP(Expenses[[#This Row],[Location]],Locations[[Location]:[BU]],2,0)</f>
        <v>Dakahlia</v>
      </c>
    </row>
    <row r="2759" spans="1:9" x14ac:dyDescent="0.25">
      <c r="A2759" s="10">
        <v>42705</v>
      </c>
      <c r="B2759" t="s">
        <v>1089</v>
      </c>
      <c r="C2759" t="s">
        <v>1054</v>
      </c>
      <c r="D2759" t="s">
        <v>1032</v>
      </c>
      <c r="E2759" s="17">
        <v>2966</v>
      </c>
      <c r="F2759" t="str">
        <f>VLOOKUP(Expenses[[#This Row],[Location]],Locations[[Location]:[BU]],5,0)</f>
        <v>Distribution</v>
      </c>
      <c r="G2759" t="str">
        <f>VLOOKUP(Expenses[[#This Row],[Department]],Departments[[Department]:[Code]],2,0)</f>
        <v>ADM</v>
      </c>
      <c r="H2759" t="str">
        <f>VLOOKUP(Expenses[[#This Row],[Location]],Locations[[Location]:[BU]],3,0)</f>
        <v>Delta</v>
      </c>
      <c r="I2759" t="str">
        <f>VLOOKUP(Expenses[[#This Row],[Location]],Locations[[Location]:[BU]],2,0)</f>
        <v>Dakahlia</v>
      </c>
    </row>
    <row r="2760" spans="1:9" x14ac:dyDescent="0.25">
      <c r="A2760" s="10">
        <v>42705</v>
      </c>
      <c r="B2760" t="s">
        <v>1089</v>
      </c>
      <c r="C2760" t="s">
        <v>1062</v>
      </c>
      <c r="D2760" t="s">
        <v>1017</v>
      </c>
      <c r="E2760" s="17">
        <v>4336</v>
      </c>
      <c r="F2760" t="str">
        <f>VLOOKUP(Expenses[[#This Row],[Location]],Locations[[Location]:[BU]],5,0)</f>
        <v>Distribution</v>
      </c>
      <c r="G2760" t="str">
        <f>VLOOKUP(Expenses[[#This Row],[Department]],Departments[[Department]:[Code]],2,0)</f>
        <v>ACC</v>
      </c>
      <c r="H2760" t="str">
        <f>VLOOKUP(Expenses[[#This Row],[Location]],Locations[[Location]:[BU]],3,0)</f>
        <v>U. Egypt</v>
      </c>
      <c r="I2760" t="str">
        <f>VLOOKUP(Expenses[[#This Row],[Location]],Locations[[Location]:[BU]],2,0)</f>
        <v>Menia</v>
      </c>
    </row>
    <row r="2761" spans="1:9" x14ac:dyDescent="0.25">
      <c r="A2761" s="10">
        <v>42705</v>
      </c>
      <c r="B2761" t="s">
        <v>1089</v>
      </c>
      <c r="C2761" t="s">
        <v>1062</v>
      </c>
      <c r="D2761" t="s">
        <v>1032</v>
      </c>
      <c r="E2761" s="17">
        <v>4381</v>
      </c>
      <c r="F2761" t="str">
        <f>VLOOKUP(Expenses[[#This Row],[Location]],Locations[[Location]:[BU]],5,0)</f>
        <v>Distribution</v>
      </c>
      <c r="G2761" t="str">
        <f>VLOOKUP(Expenses[[#This Row],[Department]],Departments[[Department]:[Code]],2,0)</f>
        <v>ADM</v>
      </c>
      <c r="H2761" t="str">
        <f>VLOOKUP(Expenses[[#This Row],[Location]],Locations[[Location]:[BU]],3,0)</f>
        <v>U. Egypt</v>
      </c>
      <c r="I2761" t="str">
        <f>VLOOKUP(Expenses[[#This Row],[Location]],Locations[[Location]:[BU]],2,0)</f>
        <v>Menia</v>
      </c>
    </row>
    <row r="2762" spans="1:9" x14ac:dyDescent="0.25">
      <c r="A2762" s="10">
        <v>42705</v>
      </c>
      <c r="B2762" t="s">
        <v>1089</v>
      </c>
      <c r="C2762" t="s">
        <v>1059</v>
      </c>
      <c r="D2762" t="s">
        <v>1017</v>
      </c>
      <c r="E2762" s="17">
        <v>3983</v>
      </c>
      <c r="F2762" t="str">
        <f>VLOOKUP(Expenses[[#This Row],[Location]],Locations[[Location]:[BU]],5,0)</f>
        <v>Distribution</v>
      </c>
      <c r="G2762" t="str">
        <f>VLOOKUP(Expenses[[#This Row],[Department]],Departments[[Department]:[Code]],2,0)</f>
        <v>ACC</v>
      </c>
      <c r="H2762" t="str">
        <f>VLOOKUP(Expenses[[#This Row],[Location]],Locations[[Location]:[BU]],3,0)</f>
        <v>G. Cairo</v>
      </c>
      <c r="I2762" t="str">
        <f>VLOOKUP(Expenses[[#This Row],[Location]],Locations[[Location]:[BU]],2,0)</f>
        <v>Cairo</v>
      </c>
    </row>
    <row r="2763" spans="1:9" x14ac:dyDescent="0.25">
      <c r="A2763" s="10">
        <v>42705</v>
      </c>
      <c r="B2763" t="s">
        <v>1089</v>
      </c>
      <c r="C2763" t="s">
        <v>1059</v>
      </c>
      <c r="D2763" t="s">
        <v>1032</v>
      </c>
      <c r="E2763" s="17">
        <v>3496</v>
      </c>
      <c r="F2763" t="str">
        <f>VLOOKUP(Expenses[[#This Row],[Location]],Locations[[Location]:[BU]],5,0)</f>
        <v>Distribution</v>
      </c>
      <c r="G2763" t="str">
        <f>VLOOKUP(Expenses[[#This Row],[Department]],Departments[[Department]:[Code]],2,0)</f>
        <v>ADM</v>
      </c>
      <c r="H2763" t="str">
        <f>VLOOKUP(Expenses[[#This Row],[Location]],Locations[[Location]:[BU]],3,0)</f>
        <v>G. Cairo</v>
      </c>
      <c r="I2763" t="str">
        <f>VLOOKUP(Expenses[[#This Row],[Location]],Locations[[Location]:[BU]],2,0)</f>
        <v>Cairo</v>
      </c>
    </row>
    <row r="2764" spans="1:9" x14ac:dyDescent="0.25">
      <c r="A2764" s="10">
        <v>42705</v>
      </c>
      <c r="B2764" t="s">
        <v>1089</v>
      </c>
      <c r="C2764" t="s">
        <v>1073</v>
      </c>
      <c r="D2764" t="s">
        <v>1017</v>
      </c>
      <c r="E2764" s="17">
        <v>3797</v>
      </c>
      <c r="F2764" t="str">
        <f>VLOOKUP(Expenses[[#This Row],[Location]],Locations[[Location]:[BU]],5,0)</f>
        <v>Distribution</v>
      </c>
      <c r="G2764" t="str">
        <f>VLOOKUP(Expenses[[#This Row],[Department]],Departments[[Department]:[Code]],2,0)</f>
        <v>ACC</v>
      </c>
      <c r="H2764" t="str">
        <f>VLOOKUP(Expenses[[#This Row],[Location]],Locations[[Location]:[BU]],3,0)</f>
        <v>Delta</v>
      </c>
      <c r="I2764" t="str">
        <f>VLOOKUP(Expenses[[#This Row],[Location]],Locations[[Location]:[BU]],2,0)</f>
        <v>Sharkia</v>
      </c>
    </row>
    <row r="2765" spans="1:9" x14ac:dyDescent="0.25">
      <c r="A2765" s="10">
        <v>42705</v>
      </c>
      <c r="B2765" t="s">
        <v>1089</v>
      </c>
      <c r="C2765" t="s">
        <v>1073</v>
      </c>
      <c r="D2765" t="s">
        <v>1032</v>
      </c>
      <c r="E2765" s="17">
        <v>3995</v>
      </c>
      <c r="F2765" t="str">
        <f>VLOOKUP(Expenses[[#This Row],[Location]],Locations[[Location]:[BU]],5,0)</f>
        <v>Distribution</v>
      </c>
      <c r="G2765" t="str">
        <f>VLOOKUP(Expenses[[#This Row],[Department]],Departments[[Department]:[Code]],2,0)</f>
        <v>ADM</v>
      </c>
      <c r="H2765" t="str">
        <f>VLOOKUP(Expenses[[#This Row],[Location]],Locations[[Location]:[BU]],3,0)</f>
        <v>Delta</v>
      </c>
      <c r="I2765" t="str">
        <f>VLOOKUP(Expenses[[#This Row],[Location]],Locations[[Location]:[BU]],2,0)</f>
        <v>Sharkia</v>
      </c>
    </row>
    <row r="2766" spans="1:9" x14ac:dyDescent="0.25">
      <c r="A2766" s="10">
        <v>42705</v>
      </c>
      <c r="B2766" t="s">
        <v>1088</v>
      </c>
      <c r="C2766" t="s">
        <v>1083</v>
      </c>
      <c r="D2766" t="s">
        <v>1017</v>
      </c>
      <c r="E2766" s="17">
        <v>2854</v>
      </c>
      <c r="F2766" t="str">
        <f>VLOOKUP(Expenses[[#This Row],[Location]],Locations[[Location]:[BU]],5,0)</f>
        <v>Distribution</v>
      </c>
      <c r="G2766" t="str">
        <f>VLOOKUP(Expenses[[#This Row],[Department]],Departments[[Department]:[Code]],2,0)</f>
        <v>ACC</v>
      </c>
      <c r="H2766" t="str">
        <f>VLOOKUP(Expenses[[#This Row],[Location]],Locations[[Location]:[BU]],3,0)</f>
        <v>G. Cairo</v>
      </c>
      <c r="I2766" t="str">
        <f>VLOOKUP(Expenses[[#This Row],[Location]],Locations[[Location]:[BU]],2,0)</f>
        <v>Cairo</v>
      </c>
    </row>
    <row r="2767" spans="1:9" x14ac:dyDescent="0.25">
      <c r="A2767" s="10">
        <v>42705</v>
      </c>
      <c r="B2767" t="s">
        <v>1088</v>
      </c>
      <c r="C2767" t="s">
        <v>1083</v>
      </c>
      <c r="D2767" t="s">
        <v>1032</v>
      </c>
      <c r="E2767" s="17">
        <v>4243</v>
      </c>
      <c r="F2767" t="str">
        <f>VLOOKUP(Expenses[[#This Row],[Location]],Locations[[Location]:[BU]],5,0)</f>
        <v>Distribution</v>
      </c>
      <c r="G2767" t="str">
        <f>VLOOKUP(Expenses[[#This Row],[Department]],Departments[[Department]:[Code]],2,0)</f>
        <v>ADM</v>
      </c>
      <c r="H2767" t="str">
        <f>VLOOKUP(Expenses[[#This Row],[Location]],Locations[[Location]:[BU]],3,0)</f>
        <v>G. Cairo</v>
      </c>
      <c r="I2767" t="str">
        <f>VLOOKUP(Expenses[[#This Row],[Location]],Locations[[Location]:[BU]],2,0)</f>
        <v>Cairo</v>
      </c>
    </row>
    <row r="2768" spans="1:9" x14ac:dyDescent="0.25">
      <c r="A2768" s="10">
        <v>42705</v>
      </c>
      <c r="B2768" t="s">
        <v>1088</v>
      </c>
      <c r="C2768" t="s">
        <v>1077</v>
      </c>
      <c r="D2768" t="s">
        <v>1017</v>
      </c>
      <c r="E2768" s="17">
        <v>2522</v>
      </c>
      <c r="F2768" t="str">
        <f>VLOOKUP(Expenses[[#This Row],[Location]],Locations[[Location]:[BU]],5,0)</f>
        <v>Distribution</v>
      </c>
      <c r="G2768" t="str">
        <f>VLOOKUP(Expenses[[#This Row],[Department]],Departments[[Department]:[Code]],2,0)</f>
        <v>ACC</v>
      </c>
      <c r="H2768" t="str">
        <f>VLOOKUP(Expenses[[#This Row],[Location]],Locations[[Location]:[BU]],3,0)</f>
        <v>G. Cairo</v>
      </c>
      <c r="I2768" t="str">
        <f>VLOOKUP(Expenses[[#This Row],[Location]],Locations[[Location]:[BU]],2,0)</f>
        <v>Giza</v>
      </c>
    </row>
    <row r="2769" spans="1:9" x14ac:dyDescent="0.25">
      <c r="A2769" s="10">
        <v>42705</v>
      </c>
      <c r="B2769" t="s">
        <v>1088</v>
      </c>
      <c r="C2769" t="s">
        <v>1077</v>
      </c>
      <c r="D2769" t="s">
        <v>1032</v>
      </c>
      <c r="E2769" s="17">
        <v>2923</v>
      </c>
      <c r="F2769" t="str">
        <f>VLOOKUP(Expenses[[#This Row],[Location]],Locations[[Location]:[BU]],5,0)</f>
        <v>Distribution</v>
      </c>
      <c r="G2769" t="str">
        <f>VLOOKUP(Expenses[[#This Row],[Department]],Departments[[Department]:[Code]],2,0)</f>
        <v>ADM</v>
      </c>
      <c r="H2769" t="str">
        <f>VLOOKUP(Expenses[[#This Row],[Location]],Locations[[Location]:[BU]],3,0)</f>
        <v>G. Cairo</v>
      </c>
      <c r="I2769" t="str">
        <f>VLOOKUP(Expenses[[#This Row],[Location]],Locations[[Location]:[BU]],2,0)</f>
        <v>Giza</v>
      </c>
    </row>
    <row r="2770" spans="1:9" x14ac:dyDescent="0.25">
      <c r="A2770" s="10">
        <v>42705</v>
      </c>
      <c r="B2770" t="s">
        <v>1088</v>
      </c>
      <c r="C2770" t="s">
        <v>1069</v>
      </c>
      <c r="D2770" t="s">
        <v>1017</v>
      </c>
      <c r="E2770" s="17">
        <v>3023</v>
      </c>
      <c r="F2770" t="str">
        <f>VLOOKUP(Expenses[[#This Row],[Location]],Locations[[Location]:[BU]],5,0)</f>
        <v>Distribution</v>
      </c>
      <c r="G2770" t="str">
        <f>VLOOKUP(Expenses[[#This Row],[Department]],Departments[[Department]:[Code]],2,0)</f>
        <v>ACC</v>
      </c>
      <c r="H2770" t="str">
        <f>VLOOKUP(Expenses[[#This Row],[Location]],Locations[[Location]:[BU]],3,0)</f>
        <v>U. Egypt</v>
      </c>
      <c r="I2770" t="str">
        <f>VLOOKUP(Expenses[[#This Row],[Location]],Locations[[Location]:[BU]],2,0)</f>
        <v>Luxor</v>
      </c>
    </row>
    <row r="2771" spans="1:9" x14ac:dyDescent="0.25">
      <c r="A2771" s="10">
        <v>42705</v>
      </c>
      <c r="B2771" t="s">
        <v>1088</v>
      </c>
      <c r="C2771" t="s">
        <v>1069</v>
      </c>
      <c r="D2771" t="s">
        <v>1032</v>
      </c>
      <c r="E2771" s="17">
        <v>4331</v>
      </c>
      <c r="F2771" t="str">
        <f>VLOOKUP(Expenses[[#This Row],[Location]],Locations[[Location]:[BU]],5,0)</f>
        <v>Distribution</v>
      </c>
      <c r="G2771" t="str">
        <f>VLOOKUP(Expenses[[#This Row],[Department]],Departments[[Department]:[Code]],2,0)</f>
        <v>ADM</v>
      </c>
      <c r="H2771" t="str">
        <f>VLOOKUP(Expenses[[#This Row],[Location]],Locations[[Location]:[BU]],3,0)</f>
        <v>U. Egypt</v>
      </c>
      <c r="I2771" t="str">
        <f>VLOOKUP(Expenses[[#This Row],[Location]],Locations[[Location]:[BU]],2,0)</f>
        <v>Luxor</v>
      </c>
    </row>
    <row r="2772" spans="1:9" x14ac:dyDescent="0.25">
      <c r="A2772" s="10">
        <v>42705</v>
      </c>
      <c r="B2772" t="s">
        <v>1088</v>
      </c>
      <c r="C2772" t="s">
        <v>1054</v>
      </c>
      <c r="D2772" t="s">
        <v>1017</v>
      </c>
      <c r="E2772" s="17">
        <v>3701</v>
      </c>
      <c r="F2772" t="str">
        <f>VLOOKUP(Expenses[[#This Row],[Location]],Locations[[Location]:[BU]],5,0)</f>
        <v>Distribution</v>
      </c>
      <c r="G2772" t="str">
        <f>VLOOKUP(Expenses[[#This Row],[Department]],Departments[[Department]:[Code]],2,0)</f>
        <v>ACC</v>
      </c>
      <c r="H2772" t="str">
        <f>VLOOKUP(Expenses[[#This Row],[Location]],Locations[[Location]:[BU]],3,0)</f>
        <v>Delta</v>
      </c>
      <c r="I2772" t="str">
        <f>VLOOKUP(Expenses[[#This Row],[Location]],Locations[[Location]:[BU]],2,0)</f>
        <v>Dakahlia</v>
      </c>
    </row>
    <row r="2773" spans="1:9" x14ac:dyDescent="0.25">
      <c r="A2773" s="10">
        <v>42705</v>
      </c>
      <c r="B2773" t="s">
        <v>1088</v>
      </c>
      <c r="C2773" t="s">
        <v>1054</v>
      </c>
      <c r="D2773" t="s">
        <v>1032</v>
      </c>
      <c r="E2773" s="17">
        <v>3964</v>
      </c>
      <c r="F2773" t="str">
        <f>VLOOKUP(Expenses[[#This Row],[Location]],Locations[[Location]:[BU]],5,0)</f>
        <v>Distribution</v>
      </c>
      <c r="G2773" t="str">
        <f>VLOOKUP(Expenses[[#This Row],[Department]],Departments[[Department]:[Code]],2,0)</f>
        <v>ADM</v>
      </c>
      <c r="H2773" t="str">
        <f>VLOOKUP(Expenses[[#This Row],[Location]],Locations[[Location]:[BU]],3,0)</f>
        <v>Delta</v>
      </c>
      <c r="I2773" t="str">
        <f>VLOOKUP(Expenses[[#This Row],[Location]],Locations[[Location]:[BU]],2,0)</f>
        <v>Dakahlia</v>
      </c>
    </row>
    <row r="2774" spans="1:9" x14ac:dyDescent="0.25">
      <c r="A2774" s="10">
        <v>42705</v>
      </c>
      <c r="B2774" t="s">
        <v>1088</v>
      </c>
      <c r="C2774" t="s">
        <v>1062</v>
      </c>
      <c r="D2774" t="s">
        <v>1017</v>
      </c>
      <c r="E2774" s="17">
        <v>3843</v>
      </c>
      <c r="F2774" t="str">
        <f>VLOOKUP(Expenses[[#This Row],[Location]],Locations[[Location]:[BU]],5,0)</f>
        <v>Distribution</v>
      </c>
      <c r="G2774" t="str">
        <f>VLOOKUP(Expenses[[#This Row],[Department]],Departments[[Department]:[Code]],2,0)</f>
        <v>ACC</v>
      </c>
      <c r="H2774" t="str">
        <f>VLOOKUP(Expenses[[#This Row],[Location]],Locations[[Location]:[BU]],3,0)</f>
        <v>U. Egypt</v>
      </c>
      <c r="I2774" t="str">
        <f>VLOOKUP(Expenses[[#This Row],[Location]],Locations[[Location]:[BU]],2,0)</f>
        <v>Menia</v>
      </c>
    </row>
    <row r="2775" spans="1:9" x14ac:dyDescent="0.25">
      <c r="A2775" s="10">
        <v>42705</v>
      </c>
      <c r="B2775" t="s">
        <v>1088</v>
      </c>
      <c r="C2775" t="s">
        <v>1062</v>
      </c>
      <c r="D2775" t="s">
        <v>1032</v>
      </c>
      <c r="E2775" s="17">
        <v>3509</v>
      </c>
      <c r="F2775" t="str">
        <f>VLOOKUP(Expenses[[#This Row],[Location]],Locations[[Location]:[BU]],5,0)</f>
        <v>Distribution</v>
      </c>
      <c r="G2775" t="str">
        <f>VLOOKUP(Expenses[[#This Row],[Department]],Departments[[Department]:[Code]],2,0)</f>
        <v>ADM</v>
      </c>
      <c r="H2775" t="str">
        <f>VLOOKUP(Expenses[[#This Row],[Location]],Locations[[Location]:[BU]],3,0)</f>
        <v>U. Egypt</v>
      </c>
      <c r="I2775" t="str">
        <f>VLOOKUP(Expenses[[#This Row],[Location]],Locations[[Location]:[BU]],2,0)</f>
        <v>Menia</v>
      </c>
    </row>
    <row r="2776" spans="1:9" x14ac:dyDescent="0.25">
      <c r="A2776" s="10">
        <v>42705</v>
      </c>
      <c r="B2776" t="s">
        <v>1088</v>
      </c>
      <c r="C2776" t="s">
        <v>1059</v>
      </c>
      <c r="D2776" t="s">
        <v>1017</v>
      </c>
      <c r="E2776" s="17">
        <v>2653</v>
      </c>
      <c r="F2776" t="str">
        <f>VLOOKUP(Expenses[[#This Row],[Location]],Locations[[Location]:[BU]],5,0)</f>
        <v>Distribution</v>
      </c>
      <c r="G2776" t="str">
        <f>VLOOKUP(Expenses[[#This Row],[Department]],Departments[[Department]:[Code]],2,0)</f>
        <v>ACC</v>
      </c>
      <c r="H2776" t="str">
        <f>VLOOKUP(Expenses[[#This Row],[Location]],Locations[[Location]:[BU]],3,0)</f>
        <v>G. Cairo</v>
      </c>
      <c r="I2776" t="str">
        <f>VLOOKUP(Expenses[[#This Row],[Location]],Locations[[Location]:[BU]],2,0)</f>
        <v>Cairo</v>
      </c>
    </row>
    <row r="2777" spans="1:9" x14ac:dyDescent="0.25">
      <c r="A2777" s="10">
        <v>42705</v>
      </c>
      <c r="B2777" t="s">
        <v>1088</v>
      </c>
      <c r="C2777" t="s">
        <v>1059</v>
      </c>
      <c r="D2777" t="s">
        <v>1032</v>
      </c>
      <c r="E2777" s="17">
        <v>2796</v>
      </c>
      <c r="F2777" t="str">
        <f>VLOOKUP(Expenses[[#This Row],[Location]],Locations[[Location]:[BU]],5,0)</f>
        <v>Distribution</v>
      </c>
      <c r="G2777" t="str">
        <f>VLOOKUP(Expenses[[#This Row],[Department]],Departments[[Department]:[Code]],2,0)</f>
        <v>ADM</v>
      </c>
      <c r="H2777" t="str">
        <f>VLOOKUP(Expenses[[#This Row],[Location]],Locations[[Location]:[BU]],3,0)</f>
        <v>G. Cairo</v>
      </c>
      <c r="I2777" t="str">
        <f>VLOOKUP(Expenses[[#This Row],[Location]],Locations[[Location]:[BU]],2,0)</f>
        <v>Cairo</v>
      </c>
    </row>
    <row r="2778" spans="1:9" x14ac:dyDescent="0.25">
      <c r="A2778" s="10">
        <v>42705</v>
      </c>
      <c r="B2778" t="s">
        <v>1088</v>
      </c>
      <c r="C2778" t="s">
        <v>1073</v>
      </c>
      <c r="D2778" t="s">
        <v>1017</v>
      </c>
      <c r="E2778" s="17">
        <v>3491</v>
      </c>
      <c r="F2778" t="str">
        <f>VLOOKUP(Expenses[[#This Row],[Location]],Locations[[Location]:[BU]],5,0)</f>
        <v>Distribution</v>
      </c>
      <c r="G2778" t="str">
        <f>VLOOKUP(Expenses[[#This Row],[Department]],Departments[[Department]:[Code]],2,0)</f>
        <v>ACC</v>
      </c>
      <c r="H2778" t="str">
        <f>VLOOKUP(Expenses[[#This Row],[Location]],Locations[[Location]:[BU]],3,0)</f>
        <v>Delta</v>
      </c>
      <c r="I2778" t="str">
        <f>VLOOKUP(Expenses[[#This Row],[Location]],Locations[[Location]:[BU]],2,0)</f>
        <v>Sharkia</v>
      </c>
    </row>
    <row r="2779" spans="1:9" x14ac:dyDescent="0.25">
      <c r="A2779" s="10">
        <v>42705</v>
      </c>
      <c r="B2779" t="s">
        <v>1088</v>
      </c>
      <c r="C2779" t="s">
        <v>1073</v>
      </c>
      <c r="D2779" t="s">
        <v>1032</v>
      </c>
      <c r="E2779" s="17">
        <v>4151</v>
      </c>
      <c r="F2779" t="str">
        <f>VLOOKUP(Expenses[[#This Row],[Location]],Locations[[Location]:[BU]],5,0)</f>
        <v>Distribution</v>
      </c>
      <c r="G2779" t="str">
        <f>VLOOKUP(Expenses[[#This Row],[Department]],Departments[[Department]:[Code]],2,0)</f>
        <v>ADM</v>
      </c>
      <c r="H2779" t="str">
        <f>VLOOKUP(Expenses[[#This Row],[Location]],Locations[[Location]:[BU]],3,0)</f>
        <v>Delta</v>
      </c>
      <c r="I2779" t="str">
        <f>VLOOKUP(Expenses[[#This Row],[Location]],Locations[[Location]:[BU]],2,0)</f>
        <v>Sharkia</v>
      </c>
    </row>
    <row r="2780" spans="1:9" x14ac:dyDescent="0.25">
      <c r="A2780" s="10">
        <v>42705</v>
      </c>
      <c r="B2780" t="s">
        <v>1090</v>
      </c>
      <c r="C2780" t="s">
        <v>1083</v>
      </c>
      <c r="D2780" t="s">
        <v>1017</v>
      </c>
      <c r="E2780" s="17">
        <v>3327</v>
      </c>
      <c r="F2780" t="str">
        <f>VLOOKUP(Expenses[[#This Row],[Location]],Locations[[Location]:[BU]],5,0)</f>
        <v>Distribution</v>
      </c>
      <c r="G2780" t="str">
        <f>VLOOKUP(Expenses[[#This Row],[Department]],Departments[[Department]:[Code]],2,0)</f>
        <v>ACC</v>
      </c>
      <c r="H2780" t="str">
        <f>VLOOKUP(Expenses[[#This Row],[Location]],Locations[[Location]:[BU]],3,0)</f>
        <v>G. Cairo</v>
      </c>
      <c r="I2780" t="str">
        <f>VLOOKUP(Expenses[[#This Row],[Location]],Locations[[Location]:[BU]],2,0)</f>
        <v>Cairo</v>
      </c>
    </row>
    <row r="2781" spans="1:9" x14ac:dyDescent="0.25">
      <c r="A2781" s="10">
        <v>42705</v>
      </c>
      <c r="B2781" t="s">
        <v>1090</v>
      </c>
      <c r="C2781" t="s">
        <v>1083</v>
      </c>
      <c r="D2781" t="s">
        <v>1032</v>
      </c>
      <c r="E2781" s="17">
        <v>2720</v>
      </c>
      <c r="F2781" t="str">
        <f>VLOOKUP(Expenses[[#This Row],[Location]],Locations[[Location]:[BU]],5,0)</f>
        <v>Distribution</v>
      </c>
      <c r="G2781" t="str">
        <f>VLOOKUP(Expenses[[#This Row],[Department]],Departments[[Department]:[Code]],2,0)</f>
        <v>ADM</v>
      </c>
      <c r="H2781" t="str">
        <f>VLOOKUP(Expenses[[#This Row],[Location]],Locations[[Location]:[BU]],3,0)</f>
        <v>G. Cairo</v>
      </c>
      <c r="I2781" t="str">
        <f>VLOOKUP(Expenses[[#This Row],[Location]],Locations[[Location]:[BU]],2,0)</f>
        <v>Cairo</v>
      </c>
    </row>
    <row r="2782" spans="1:9" x14ac:dyDescent="0.25">
      <c r="A2782" s="10">
        <v>42705</v>
      </c>
      <c r="B2782" t="s">
        <v>1090</v>
      </c>
      <c r="C2782" t="s">
        <v>1077</v>
      </c>
      <c r="D2782" t="s">
        <v>1017</v>
      </c>
      <c r="E2782" s="17">
        <v>3073</v>
      </c>
      <c r="F2782" t="str">
        <f>VLOOKUP(Expenses[[#This Row],[Location]],Locations[[Location]:[BU]],5,0)</f>
        <v>Distribution</v>
      </c>
      <c r="G2782" t="str">
        <f>VLOOKUP(Expenses[[#This Row],[Department]],Departments[[Department]:[Code]],2,0)</f>
        <v>ACC</v>
      </c>
      <c r="H2782" t="str">
        <f>VLOOKUP(Expenses[[#This Row],[Location]],Locations[[Location]:[BU]],3,0)</f>
        <v>G. Cairo</v>
      </c>
      <c r="I2782" t="str">
        <f>VLOOKUP(Expenses[[#This Row],[Location]],Locations[[Location]:[BU]],2,0)</f>
        <v>Giza</v>
      </c>
    </row>
    <row r="2783" spans="1:9" x14ac:dyDescent="0.25">
      <c r="A2783" s="10">
        <v>42705</v>
      </c>
      <c r="B2783" t="s">
        <v>1090</v>
      </c>
      <c r="C2783" t="s">
        <v>1077</v>
      </c>
      <c r="D2783" t="s">
        <v>1032</v>
      </c>
      <c r="E2783" s="17">
        <v>3946</v>
      </c>
      <c r="F2783" t="str">
        <f>VLOOKUP(Expenses[[#This Row],[Location]],Locations[[Location]:[BU]],5,0)</f>
        <v>Distribution</v>
      </c>
      <c r="G2783" t="str">
        <f>VLOOKUP(Expenses[[#This Row],[Department]],Departments[[Department]:[Code]],2,0)</f>
        <v>ADM</v>
      </c>
      <c r="H2783" t="str">
        <f>VLOOKUP(Expenses[[#This Row],[Location]],Locations[[Location]:[BU]],3,0)</f>
        <v>G. Cairo</v>
      </c>
      <c r="I2783" t="str">
        <f>VLOOKUP(Expenses[[#This Row],[Location]],Locations[[Location]:[BU]],2,0)</f>
        <v>Giza</v>
      </c>
    </row>
    <row r="2784" spans="1:9" x14ac:dyDescent="0.25">
      <c r="A2784" s="10">
        <v>42705</v>
      </c>
      <c r="B2784" t="s">
        <v>1090</v>
      </c>
      <c r="C2784" t="s">
        <v>1069</v>
      </c>
      <c r="D2784" t="s">
        <v>1017</v>
      </c>
      <c r="E2784" s="17">
        <v>3864</v>
      </c>
      <c r="F2784" t="str">
        <f>VLOOKUP(Expenses[[#This Row],[Location]],Locations[[Location]:[BU]],5,0)</f>
        <v>Distribution</v>
      </c>
      <c r="G2784" t="str">
        <f>VLOOKUP(Expenses[[#This Row],[Department]],Departments[[Department]:[Code]],2,0)</f>
        <v>ACC</v>
      </c>
      <c r="H2784" t="str">
        <f>VLOOKUP(Expenses[[#This Row],[Location]],Locations[[Location]:[BU]],3,0)</f>
        <v>U. Egypt</v>
      </c>
      <c r="I2784" t="str">
        <f>VLOOKUP(Expenses[[#This Row],[Location]],Locations[[Location]:[BU]],2,0)</f>
        <v>Luxor</v>
      </c>
    </row>
    <row r="2785" spans="1:9" x14ac:dyDescent="0.25">
      <c r="A2785" s="10">
        <v>42705</v>
      </c>
      <c r="B2785" t="s">
        <v>1090</v>
      </c>
      <c r="C2785" t="s">
        <v>1069</v>
      </c>
      <c r="D2785" t="s">
        <v>1032</v>
      </c>
      <c r="E2785" s="17">
        <v>3137</v>
      </c>
      <c r="F2785" t="str">
        <f>VLOOKUP(Expenses[[#This Row],[Location]],Locations[[Location]:[BU]],5,0)</f>
        <v>Distribution</v>
      </c>
      <c r="G2785" t="str">
        <f>VLOOKUP(Expenses[[#This Row],[Department]],Departments[[Department]:[Code]],2,0)</f>
        <v>ADM</v>
      </c>
      <c r="H2785" t="str">
        <f>VLOOKUP(Expenses[[#This Row],[Location]],Locations[[Location]:[BU]],3,0)</f>
        <v>U. Egypt</v>
      </c>
      <c r="I2785" t="str">
        <f>VLOOKUP(Expenses[[#This Row],[Location]],Locations[[Location]:[BU]],2,0)</f>
        <v>Luxor</v>
      </c>
    </row>
    <row r="2786" spans="1:9" x14ac:dyDescent="0.25">
      <c r="A2786" s="10">
        <v>42705</v>
      </c>
      <c r="B2786" t="s">
        <v>1090</v>
      </c>
      <c r="C2786" t="s">
        <v>1054</v>
      </c>
      <c r="D2786" t="s">
        <v>1017</v>
      </c>
      <c r="E2786" s="17">
        <v>3607</v>
      </c>
      <c r="F2786" t="str">
        <f>VLOOKUP(Expenses[[#This Row],[Location]],Locations[[Location]:[BU]],5,0)</f>
        <v>Distribution</v>
      </c>
      <c r="G2786" t="str">
        <f>VLOOKUP(Expenses[[#This Row],[Department]],Departments[[Department]:[Code]],2,0)</f>
        <v>ACC</v>
      </c>
      <c r="H2786" t="str">
        <f>VLOOKUP(Expenses[[#This Row],[Location]],Locations[[Location]:[BU]],3,0)</f>
        <v>Delta</v>
      </c>
      <c r="I2786" t="str">
        <f>VLOOKUP(Expenses[[#This Row],[Location]],Locations[[Location]:[BU]],2,0)</f>
        <v>Dakahlia</v>
      </c>
    </row>
    <row r="2787" spans="1:9" x14ac:dyDescent="0.25">
      <c r="A2787" s="10">
        <v>42705</v>
      </c>
      <c r="B2787" t="s">
        <v>1090</v>
      </c>
      <c r="C2787" t="s">
        <v>1054</v>
      </c>
      <c r="D2787" t="s">
        <v>1032</v>
      </c>
      <c r="E2787" s="17">
        <v>2719</v>
      </c>
      <c r="F2787" t="str">
        <f>VLOOKUP(Expenses[[#This Row],[Location]],Locations[[Location]:[BU]],5,0)</f>
        <v>Distribution</v>
      </c>
      <c r="G2787" t="str">
        <f>VLOOKUP(Expenses[[#This Row],[Department]],Departments[[Department]:[Code]],2,0)</f>
        <v>ADM</v>
      </c>
      <c r="H2787" t="str">
        <f>VLOOKUP(Expenses[[#This Row],[Location]],Locations[[Location]:[BU]],3,0)</f>
        <v>Delta</v>
      </c>
      <c r="I2787" t="str">
        <f>VLOOKUP(Expenses[[#This Row],[Location]],Locations[[Location]:[BU]],2,0)</f>
        <v>Dakahlia</v>
      </c>
    </row>
    <row r="2788" spans="1:9" x14ac:dyDescent="0.25">
      <c r="A2788" s="10">
        <v>42705</v>
      </c>
      <c r="B2788" t="s">
        <v>1090</v>
      </c>
      <c r="C2788" t="s">
        <v>1062</v>
      </c>
      <c r="D2788" t="s">
        <v>1017</v>
      </c>
      <c r="E2788" s="17">
        <v>4081</v>
      </c>
      <c r="F2788" t="str">
        <f>VLOOKUP(Expenses[[#This Row],[Location]],Locations[[Location]:[BU]],5,0)</f>
        <v>Distribution</v>
      </c>
      <c r="G2788" t="str">
        <f>VLOOKUP(Expenses[[#This Row],[Department]],Departments[[Department]:[Code]],2,0)</f>
        <v>ACC</v>
      </c>
      <c r="H2788" t="str">
        <f>VLOOKUP(Expenses[[#This Row],[Location]],Locations[[Location]:[BU]],3,0)</f>
        <v>U. Egypt</v>
      </c>
      <c r="I2788" t="str">
        <f>VLOOKUP(Expenses[[#This Row],[Location]],Locations[[Location]:[BU]],2,0)</f>
        <v>Menia</v>
      </c>
    </row>
    <row r="2789" spans="1:9" x14ac:dyDescent="0.25">
      <c r="A2789" s="10">
        <v>42705</v>
      </c>
      <c r="B2789" t="s">
        <v>1090</v>
      </c>
      <c r="C2789" t="s">
        <v>1062</v>
      </c>
      <c r="D2789" t="s">
        <v>1032</v>
      </c>
      <c r="E2789" s="17">
        <v>3428</v>
      </c>
      <c r="F2789" t="str">
        <f>VLOOKUP(Expenses[[#This Row],[Location]],Locations[[Location]:[BU]],5,0)</f>
        <v>Distribution</v>
      </c>
      <c r="G2789" t="str">
        <f>VLOOKUP(Expenses[[#This Row],[Department]],Departments[[Department]:[Code]],2,0)</f>
        <v>ADM</v>
      </c>
      <c r="H2789" t="str">
        <f>VLOOKUP(Expenses[[#This Row],[Location]],Locations[[Location]:[BU]],3,0)</f>
        <v>U. Egypt</v>
      </c>
      <c r="I2789" t="str">
        <f>VLOOKUP(Expenses[[#This Row],[Location]],Locations[[Location]:[BU]],2,0)</f>
        <v>Menia</v>
      </c>
    </row>
    <row r="2790" spans="1:9" x14ac:dyDescent="0.25">
      <c r="A2790" s="10">
        <v>42705</v>
      </c>
      <c r="B2790" t="s">
        <v>1090</v>
      </c>
      <c r="C2790" t="s">
        <v>1059</v>
      </c>
      <c r="D2790" t="s">
        <v>1017</v>
      </c>
      <c r="E2790" s="17">
        <v>3121</v>
      </c>
      <c r="F2790" t="str">
        <f>VLOOKUP(Expenses[[#This Row],[Location]],Locations[[Location]:[BU]],5,0)</f>
        <v>Distribution</v>
      </c>
      <c r="G2790" t="str">
        <f>VLOOKUP(Expenses[[#This Row],[Department]],Departments[[Department]:[Code]],2,0)</f>
        <v>ACC</v>
      </c>
      <c r="H2790" t="str">
        <f>VLOOKUP(Expenses[[#This Row],[Location]],Locations[[Location]:[BU]],3,0)</f>
        <v>G. Cairo</v>
      </c>
      <c r="I2790" t="str">
        <f>VLOOKUP(Expenses[[#This Row],[Location]],Locations[[Location]:[BU]],2,0)</f>
        <v>Cairo</v>
      </c>
    </row>
    <row r="2791" spans="1:9" x14ac:dyDescent="0.25">
      <c r="A2791" s="10">
        <v>42705</v>
      </c>
      <c r="B2791" t="s">
        <v>1090</v>
      </c>
      <c r="C2791" t="s">
        <v>1059</v>
      </c>
      <c r="D2791" t="s">
        <v>1032</v>
      </c>
      <c r="E2791" s="17">
        <v>3820</v>
      </c>
      <c r="F2791" t="str">
        <f>VLOOKUP(Expenses[[#This Row],[Location]],Locations[[Location]:[BU]],5,0)</f>
        <v>Distribution</v>
      </c>
      <c r="G2791" t="str">
        <f>VLOOKUP(Expenses[[#This Row],[Department]],Departments[[Department]:[Code]],2,0)</f>
        <v>ADM</v>
      </c>
      <c r="H2791" t="str">
        <f>VLOOKUP(Expenses[[#This Row],[Location]],Locations[[Location]:[BU]],3,0)</f>
        <v>G. Cairo</v>
      </c>
      <c r="I2791" t="str">
        <f>VLOOKUP(Expenses[[#This Row],[Location]],Locations[[Location]:[BU]],2,0)</f>
        <v>Cairo</v>
      </c>
    </row>
    <row r="2792" spans="1:9" x14ac:dyDescent="0.25">
      <c r="A2792" s="10">
        <v>42705</v>
      </c>
      <c r="B2792" t="s">
        <v>1090</v>
      </c>
      <c r="C2792" t="s">
        <v>1073</v>
      </c>
      <c r="D2792" t="s">
        <v>1017</v>
      </c>
      <c r="E2792" s="17">
        <v>4043</v>
      </c>
      <c r="F2792" t="str">
        <f>VLOOKUP(Expenses[[#This Row],[Location]],Locations[[Location]:[BU]],5,0)</f>
        <v>Distribution</v>
      </c>
      <c r="G2792" t="str">
        <f>VLOOKUP(Expenses[[#This Row],[Department]],Departments[[Department]:[Code]],2,0)</f>
        <v>ACC</v>
      </c>
      <c r="H2792" t="str">
        <f>VLOOKUP(Expenses[[#This Row],[Location]],Locations[[Location]:[BU]],3,0)</f>
        <v>Delta</v>
      </c>
      <c r="I2792" t="str">
        <f>VLOOKUP(Expenses[[#This Row],[Location]],Locations[[Location]:[BU]],2,0)</f>
        <v>Sharkia</v>
      </c>
    </row>
    <row r="2793" spans="1:9" x14ac:dyDescent="0.25">
      <c r="A2793" s="10">
        <v>42705</v>
      </c>
      <c r="B2793" t="s">
        <v>1090</v>
      </c>
      <c r="C2793" t="s">
        <v>1073</v>
      </c>
      <c r="D2793" t="s">
        <v>1032</v>
      </c>
      <c r="E2793" s="17">
        <v>2691</v>
      </c>
      <c r="F2793" t="str">
        <f>VLOOKUP(Expenses[[#This Row],[Location]],Locations[[Location]:[BU]],5,0)</f>
        <v>Distribution</v>
      </c>
      <c r="G2793" t="str">
        <f>VLOOKUP(Expenses[[#This Row],[Department]],Departments[[Department]:[Code]],2,0)</f>
        <v>ADM</v>
      </c>
      <c r="H2793" t="str">
        <f>VLOOKUP(Expenses[[#This Row],[Location]],Locations[[Location]:[BU]],3,0)</f>
        <v>Delta</v>
      </c>
      <c r="I2793" t="str">
        <f>VLOOKUP(Expenses[[#This Row],[Location]],Locations[[Location]:[BU]],2,0)</f>
        <v>Sharkia</v>
      </c>
    </row>
    <row r="2794" spans="1:9" x14ac:dyDescent="0.25">
      <c r="A2794" s="10">
        <v>42705</v>
      </c>
      <c r="B2794" t="s">
        <v>1091</v>
      </c>
      <c r="C2794" t="s">
        <v>1083</v>
      </c>
      <c r="D2794" t="s">
        <v>1017</v>
      </c>
      <c r="E2794" s="17">
        <v>3861</v>
      </c>
      <c r="F2794" t="str">
        <f>VLOOKUP(Expenses[[#This Row],[Location]],Locations[[Location]:[BU]],5,0)</f>
        <v>Distribution</v>
      </c>
      <c r="G2794" t="str">
        <f>VLOOKUP(Expenses[[#This Row],[Department]],Departments[[Department]:[Code]],2,0)</f>
        <v>ACC</v>
      </c>
      <c r="H2794" t="str">
        <f>VLOOKUP(Expenses[[#This Row],[Location]],Locations[[Location]:[BU]],3,0)</f>
        <v>G. Cairo</v>
      </c>
      <c r="I2794" t="str">
        <f>VLOOKUP(Expenses[[#This Row],[Location]],Locations[[Location]:[BU]],2,0)</f>
        <v>Cairo</v>
      </c>
    </row>
    <row r="2795" spans="1:9" x14ac:dyDescent="0.25">
      <c r="A2795" s="10">
        <v>42705</v>
      </c>
      <c r="B2795" t="s">
        <v>1091</v>
      </c>
      <c r="C2795" t="s">
        <v>1083</v>
      </c>
      <c r="D2795" t="s">
        <v>1032</v>
      </c>
      <c r="E2795" s="17">
        <v>3299</v>
      </c>
      <c r="F2795" t="str">
        <f>VLOOKUP(Expenses[[#This Row],[Location]],Locations[[Location]:[BU]],5,0)</f>
        <v>Distribution</v>
      </c>
      <c r="G2795" t="str">
        <f>VLOOKUP(Expenses[[#This Row],[Department]],Departments[[Department]:[Code]],2,0)</f>
        <v>ADM</v>
      </c>
      <c r="H2795" t="str">
        <f>VLOOKUP(Expenses[[#This Row],[Location]],Locations[[Location]:[BU]],3,0)</f>
        <v>G. Cairo</v>
      </c>
      <c r="I2795" t="str">
        <f>VLOOKUP(Expenses[[#This Row],[Location]],Locations[[Location]:[BU]],2,0)</f>
        <v>Cairo</v>
      </c>
    </row>
    <row r="2796" spans="1:9" x14ac:dyDescent="0.25">
      <c r="A2796" s="10">
        <v>42705</v>
      </c>
      <c r="B2796" t="s">
        <v>1091</v>
      </c>
      <c r="C2796" t="s">
        <v>1077</v>
      </c>
      <c r="D2796" t="s">
        <v>1017</v>
      </c>
      <c r="E2796" s="17">
        <v>3948</v>
      </c>
      <c r="F2796" t="str">
        <f>VLOOKUP(Expenses[[#This Row],[Location]],Locations[[Location]:[BU]],5,0)</f>
        <v>Distribution</v>
      </c>
      <c r="G2796" t="str">
        <f>VLOOKUP(Expenses[[#This Row],[Department]],Departments[[Department]:[Code]],2,0)</f>
        <v>ACC</v>
      </c>
      <c r="H2796" t="str">
        <f>VLOOKUP(Expenses[[#This Row],[Location]],Locations[[Location]:[BU]],3,0)</f>
        <v>G. Cairo</v>
      </c>
      <c r="I2796" t="str">
        <f>VLOOKUP(Expenses[[#This Row],[Location]],Locations[[Location]:[BU]],2,0)</f>
        <v>Giza</v>
      </c>
    </row>
    <row r="2797" spans="1:9" x14ac:dyDescent="0.25">
      <c r="A2797" s="10">
        <v>42705</v>
      </c>
      <c r="B2797" t="s">
        <v>1091</v>
      </c>
      <c r="C2797" t="s">
        <v>1077</v>
      </c>
      <c r="D2797" t="s">
        <v>1032</v>
      </c>
      <c r="E2797" s="17">
        <v>3788</v>
      </c>
      <c r="F2797" t="str">
        <f>VLOOKUP(Expenses[[#This Row],[Location]],Locations[[Location]:[BU]],5,0)</f>
        <v>Distribution</v>
      </c>
      <c r="G2797" t="str">
        <f>VLOOKUP(Expenses[[#This Row],[Department]],Departments[[Department]:[Code]],2,0)</f>
        <v>ADM</v>
      </c>
      <c r="H2797" t="str">
        <f>VLOOKUP(Expenses[[#This Row],[Location]],Locations[[Location]:[BU]],3,0)</f>
        <v>G. Cairo</v>
      </c>
      <c r="I2797" t="str">
        <f>VLOOKUP(Expenses[[#This Row],[Location]],Locations[[Location]:[BU]],2,0)</f>
        <v>Giza</v>
      </c>
    </row>
    <row r="2798" spans="1:9" x14ac:dyDescent="0.25">
      <c r="A2798" s="10">
        <v>42705</v>
      </c>
      <c r="B2798" t="s">
        <v>1091</v>
      </c>
      <c r="C2798" t="s">
        <v>1069</v>
      </c>
      <c r="D2798" t="s">
        <v>1017</v>
      </c>
      <c r="E2798" s="17">
        <v>3646</v>
      </c>
      <c r="F2798" t="str">
        <f>VLOOKUP(Expenses[[#This Row],[Location]],Locations[[Location]:[BU]],5,0)</f>
        <v>Distribution</v>
      </c>
      <c r="G2798" t="str">
        <f>VLOOKUP(Expenses[[#This Row],[Department]],Departments[[Department]:[Code]],2,0)</f>
        <v>ACC</v>
      </c>
      <c r="H2798" t="str">
        <f>VLOOKUP(Expenses[[#This Row],[Location]],Locations[[Location]:[BU]],3,0)</f>
        <v>U. Egypt</v>
      </c>
      <c r="I2798" t="str">
        <f>VLOOKUP(Expenses[[#This Row],[Location]],Locations[[Location]:[BU]],2,0)</f>
        <v>Luxor</v>
      </c>
    </row>
    <row r="2799" spans="1:9" x14ac:dyDescent="0.25">
      <c r="A2799" s="10">
        <v>42705</v>
      </c>
      <c r="B2799" t="s">
        <v>1091</v>
      </c>
      <c r="C2799" t="s">
        <v>1069</v>
      </c>
      <c r="D2799" t="s">
        <v>1032</v>
      </c>
      <c r="E2799" s="17">
        <v>3079</v>
      </c>
      <c r="F2799" t="str">
        <f>VLOOKUP(Expenses[[#This Row],[Location]],Locations[[Location]:[BU]],5,0)</f>
        <v>Distribution</v>
      </c>
      <c r="G2799" t="str">
        <f>VLOOKUP(Expenses[[#This Row],[Department]],Departments[[Department]:[Code]],2,0)</f>
        <v>ADM</v>
      </c>
      <c r="H2799" t="str">
        <f>VLOOKUP(Expenses[[#This Row],[Location]],Locations[[Location]:[BU]],3,0)</f>
        <v>U. Egypt</v>
      </c>
      <c r="I2799" t="str">
        <f>VLOOKUP(Expenses[[#This Row],[Location]],Locations[[Location]:[BU]],2,0)</f>
        <v>Luxor</v>
      </c>
    </row>
    <row r="2800" spans="1:9" x14ac:dyDescent="0.25">
      <c r="A2800" s="10">
        <v>42705</v>
      </c>
      <c r="B2800" t="s">
        <v>1091</v>
      </c>
      <c r="C2800" t="s">
        <v>1054</v>
      </c>
      <c r="D2800" t="s">
        <v>1017</v>
      </c>
      <c r="E2800" s="17">
        <v>2576</v>
      </c>
      <c r="F2800" t="str">
        <f>VLOOKUP(Expenses[[#This Row],[Location]],Locations[[Location]:[BU]],5,0)</f>
        <v>Distribution</v>
      </c>
      <c r="G2800" t="str">
        <f>VLOOKUP(Expenses[[#This Row],[Department]],Departments[[Department]:[Code]],2,0)</f>
        <v>ACC</v>
      </c>
      <c r="H2800" t="str">
        <f>VLOOKUP(Expenses[[#This Row],[Location]],Locations[[Location]:[BU]],3,0)</f>
        <v>Delta</v>
      </c>
      <c r="I2800" t="str">
        <f>VLOOKUP(Expenses[[#This Row],[Location]],Locations[[Location]:[BU]],2,0)</f>
        <v>Dakahlia</v>
      </c>
    </row>
    <row r="2801" spans="1:9" x14ac:dyDescent="0.25">
      <c r="A2801" s="10">
        <v>42705</v>
      </c>
      <c r="B2801" t="s">
        <v>1091</v>
      </c>
      <c r="C2801" t="s">
        <v>1054</v>
      </c>
      <c r="D2801" t="s">
        <v>1032</v>
      </c>
      <c r="E2801" s="17">
        <v>2663</v>
      </c>
      <c r="F2801" t="str">
        <f>VLOOKUP(Expenses[[#This Row],[Location]],Locations[[Location]:[BU]],5,0)</f>
        <v>Distribution</v>
      </c>
      <c r="G2801" t="str">
        <f>VLOOKUP(Expenses[[#This Row],[Department]],Departments[[Department]:[Code]],2,0)</f>
        <v>ADM</v>
      </c>
      <c r="H2801" t="str">
        <f>VLOOKUP(Expenses[[#This Row],[Location]],Locations[[Location]:[BU]],3,0)</f>
        <v>Delta</v>
      </c>
      <c r="I2801" t="str">
        <f>VLOOKUP(Expenses[[#This Row],[Location]],Locations[[Location]:[BU]],2,0)</f>
        <v>Dakahlia</v>
      </c>
    </row>
    <row r="2802" spans="1:9" x14ac:dyDescent="0.25">
      <c r="A2802" s="10">
        <v>42705</v>
      </c>
      <c r="B2802" t="s">
        <v>1091</v>
      </c>
      <c r="C2802" t="s">
        <v>1062</v>
      </c>
      <c r="D2802" t="s">
        <v>1017</v>
      </c>
      <c r="E2802" s="17">
        <v>3554</v>
      </c>
      <c r="F2802" t="str">
        <f>VLOOKUP(Expenses[[#This Row],[Location]],Locations[[Location]:[BU]],5,0)</f>
        <v>Distribution</v>
      </c>
      <c r="G2802" t="str">
        <f>VLOOKUP(Expenses[[#This Row],[Department]],Departments[[Department]:[Code]],2,0)</f>
        <v>ACC</v>
      </c>
      <c r="H2802" t="str">
        <f>VLOOKUP(Expenses[[#This Row],[Location]],Locations[[Location]:[BU]],3,0)</f>
        <v>U. Egypt</v>
      </c>
      <c r="I2802" t="str">
        <f>VLOOKUP(Expenses[[#This Row],[Location]],Locations[[Location]:[BU]],2,0)</f>
        <v>Menia</v>
      </c>
    </row>
    <row r="2803" spans="1:9" x14ac:dyDescent="0.25">
      <c r="A2803" s="10">
        <v>42705</v>
      </c>
      <c r="B2803" t="s">
        <v>1091</v>
      </c>
      <c r="C2803" t="s">
        <v>1062</v>
      </c>
      <c r="D2803" t="s">
        <v>1032</v>
      </c>
      <c r="E2803" s="17">
        <v>3944</v>
      </c>
      <c r="F2803" t="str">
        <f>VLOOKUP(Expenses[[#This Row],[Location]],Locations[[Location]:[BU]],5,0)</f>
        <v>Distribution</v>
      </c>
      <c r="G2803" t="str">
        <f>VLOOKUP(Expenses[[#This Row],[Department]],Departments[[Department]:[Code]],2,0)</f>
        <v>ADM</v>
      </c>
      <c r="H2803" t="str">
        <f>VLOOKUP(Expenses[[#This Row],[Location]],Locations[[Location]:[BU]],3,0)</f>
        <v>U. Egypt</v>
      </c>
      <c r="I2803" t="str">
        <f>VLOOKUP(Expenses[[#This Row],[Location]],Locations[[Location]:[BU]],2,0)</f>
        <v>Menia</v>
      </c>
    </row>
    <row r="2804" spans="1:9" x14ac:dyDescent="0.25">
      <c r="A2804" s="10">
        <v>42705</v>
      </c>
      <c r="B2804" t="s">
        <v>1091</v>
      </c>
      <c r="C2804" t="s">
        <v>1059</v>
      </c>
      <c r="D2804" t="s">
        <v>1017</v>
      </c>
      <c r="E2804" s="17">
        <v>3698</v>
      </c>
      <c r="F2804" t="str">
        <f>VLOOKUP(Expenses[[#This Row],[Location]],Locations[[Location]:[BU]],5,0)</f>
        <v>Distribution</v>
      </c>
      <c r="G2804" t="str">
        <f>VLOOKUP(Expenses[[#This Row],[Department]],Departments[[Department]:[Code]],2,0)</f>
        <v>ACC</v>
      </c>
      <c r="H2804" t="str">
        <f>VLOOKUP(Expenses[[#This Row],[Location]],Locations[[Location]:[BU]],3,0)</f>
        <v>G. Cairo</v>
      </c>
      <c r="I2804" t="str">
        <f>VLOOKUP(Expenses[[#This Row],[Location]],Locations[[Location]:[BU]],2,0)</f>
        <v>Cairo</v>
      </c>
    </row>
    <row r="2805" spans="1:9" x14ac:dyDescent="0.25">
      <c r="A2805" s="10">
        <v>42705</v>
      </c>
      <c r="B2805" t="s">
        <v>1091</v>
      </c>
      <c r="C2805" t="s">
        <v>1059</v>
      </c>
      <c r="D2805" t="s">
        <v>1032</v>
      </c>
      <c r="E2805" s="17">
        <v>4271</v>
      </c>
      <c r="F2805" t="str">
        <f>VLOOKUP(Expenses[[#This Row],[Location]],Locations[[Location]:[BU]],5,0)</f>
        <v>Distribution</v>
      </c>
      <c r="G2805" t="str">
        <f>VLOOKUP(Expenses[[#This Row],[Department]],Departments[[Department]:[Code]],2,0)</f>
        <v>ADM</v>
      </c>
      <c r="H2805" t="str">
        <f>VLOOKUP(Expenses[[#This Row],[Location]],Locations[[Location]:[BU]],3,0)</f>
        <v>G. Cairo</v>
      </c>
      <c r="I2805" t="str">
        <f>VLOOKUP(Expenses[[#This Row],[Location]],Locations[[Location]:[BU]],2,0)</f>
        <v>Cairo</v>
      </c>
    </row>
    <row r="2806" spans="1:9" x14ac:dyDescent="0.25">
      <c r="A2806" s="10">
        <v>42705</v>
      </c>
      <c r="B2806" t="s">
        <v>1091</v>
      </c>
      <c r="C2806" t="s">
        <v>1073</v>
      </c>
      <c r="D2806" t="s">
        <v>1017</v>
      </c>
      <c r="E2806" s="17">
        <v>4467</v>
      </c>
      <c r="F2806" t="str">
        <f>VLOOKUP(Expenses[[#This Row],[Location]],Locations[[Location]:[BU]],5,0)</f>
        <v>Distribution</v>
      </c>
      <c r="G2806" t="str">
        <f>VLOOKUP(Expenses[[#This Row],[Department]],Departments[[Department]:[Code]],2,0)</f>
        <v>ACC</v>
      </c>
      <c r="H2806" t="str">
        <f>VLOOKUP(Expenses[[#This Row],[Location]],Locations[[Location]:[BU]],3,0)</f>
        <v>Delta</v>
      </c>
      <c r="I2806" t="str">
        <f>VLOOKUP(Expenses[[#This Row],[Location]],Locations[[Location]:[BU]],2,0)</f>
        <v>Sharkia</v>
      </c>
    </row>
    <row r="2807" spans="1:9" x14ac:dyDescent="0.25">
      <c r="A2807" s="10">
        <v>42705</v>
      </c>
      <c r="B2807" t="s">
        <v>1091</v>
      </c>
      <c r="C2807" t="s">
        <v>1073</v>
      </c>
      <c r="D2807" t="s">
        <v>1032</v>
      </c>
      <c r="E2807" s="17">
        <v>3981</v>
      </c>
      <c r="F2807" t="str">
        <f>VLOOKUP(Expenses[[#This Row],[Location]],Locations[[Location]:[BU]],5,0)</f>
        <v>Distribution</v>
      </c>
      <c r="G2807" t="str">
        <f>VLOOKUP(Expenses[[#This Row],[Department]],Departments[[Department]:[Code]],2,0)</f>
        <v>ADM</v>
      </c>
      <c r="H2807" t="str">
        <f>VLOOKUP(Expenses[[#This Row],[Location]],Locations[[Location]:[BU]],3,0)</f>
        <v>Delta</v>
      </c>
      <c r="I2807" t="str">
        <f>VLOOKUP(Expenses[[#This Row],[Location]],Locations[[Location]:[BU]],2,0)</f>
        <v>Sharkia</v>
      </c>
    </row>
    <row r="2808" spans="1:9" x14ac:dyDescent="0.25">
      <c r="A2808" s="10">
        <v>42705</v>
      </c>
      <c r="B2808" t="s">
        <v>1087</v>
      </c>
      <c r="C2808" t="s">
        <v>1083</v>
      </c>
      <c r="D2808" t="s">
        <v>1017</v>
      </c>
      <c r="E2808" s="17">
        <v>2548</v>
      </c>
      <c r="F2808" t="str">
        <f>VLOOKUP(Expenses[[#This Row],[Location]],Locations[[Location]:[BU]],5,0)</f>
        <v>Distribution</v>
      </c>
      <c r="G2808" t="str">
        <f>VLOOKUP(Expenses[[#This Row],[Department]],Departments[[Department]:[Code]],2,0)</f>
        <v>ACC</v>
      </c>
      <c r="H2808" t="str">
        <f>VLOOKUP(Expenses[[#This Row],[Location]],Locations[[Location]:[BU]],3,0)</f>
        <v>G. Cairo</v>
      </c>
      <c r="I2808" t="str">
        <f>VLOOKUP(Expenses[[#This Row],[Location]],Locations[[Location]:[BU]],2,0)</f>
        <v>Cairo</v>
      </c>
    </row>
    <row r="2809" spans="1:9" x14ac:dyDescent="0.25">
      <c r="A2809" s="10">
        <v>42705</v>
      </c>
      <c r="B2809" t="s">
        <v>1087</v>
      </c>
      <c r="C2809" t="s">
        <v>1083</v>
      </c>
      <c r="D2809" t="s">
        <v>1032</v>
      </c>
      <c r="E2809" s="17">
        <v>3189</v>
      </c>
      <c r="F2809" t="str">
        <f>VLOOKUP(Expenses[[#This Row],[Location]],Locations[[Location]:[BU]],5,0)</f>
        <v>Distribution</v>
      </c>
      <c r="G2809" t="str">
        <f>VLOOKUP(Expenses[[#This Row],[Department]],Departments[[Department]:[Code]],2,0)</f>
        <v>ADM</v>
      </c>
      <c r="H2809" t="str">
        <f>VLOOKUP(Expenses[[#This Row],[Location]],Locations[[Location]:[BU]],3,0)</f>
        <v>G. Cairo</v>
      </c>
      <c r="I2809" t="str">
        <f>VLOOKUP(Expenses[[#This Row],[Location]],Locations[[Location]:[BU]],2,0)</f>
        <v>Cairo</v>
      </c>
    </row>
    <row r="2810" spans="1:9" x14ac:dyDescent="0.25">
      <c r="A2810" s="10">
        <v>42705</v>
      </c>
      <c r="B2810" t="s">
        <v>1087</v>
      </c>
      <c r="C2810" t="s">
        <v>1077</v>
      </c>
      <c r="D2810" t="s">
        <v>1017</v>
      </c>
      <c r="E2810" s="17">
        <v>3803</v>
      </c>
      <c r="F2810" t="str">
        <f>VLOOKUP(Expenses[[#This Row],[Location]],Locations[[Location]:[BU]],5,0)</f>
        <v>Distribution</v>
      </c>
      <c r="G2810" t="str">
        <f>VLOOKUP(Expenses[[#This Row],[Department]],Departments[[Department]:[Code]],2,0)</f>
        <v>ACC</v>
      </c>
      <c r="H2810" t="str">
        <f>VLOOKUP(Expenses[[#This Row],[Location]],Locations[[Location]:[BU]],3,0)</f>
        <v>G. Cairo</v>
      </c>
      <c r="I2810" t="str">
        <f>VLOOKUP(Expenses[[#This Row],[Location]],Locations[[Location]:[BU]],2,0)</f>
        <v>Giza</v>
      </c>
    </row>
    <row r="2811" spans="1:9" x14ac:dyDescent="0.25">
      <c r="A2811" s="10">
        <v>42705</v>
      </c>
      <c r="B2811" t="s">
        <v>1087</v>
      </c>
      <c r="C2811" t="s">
        <v>1077</v>
      </c>
      <c r="D2811" t="s">
        <v>1032</v>
      </c>
      <c r="E2811" s="17">
        <v>4164</v>
      </c>
      <c r="F2811" t="str">
        <f>VLOOKUP(Expenses[[#This Row],[Location]],Locations[[Location]:[BU]],5,0)</f>
        <v>Distribution</v>
      </c>
      <c r="G2811" t="str">
        <f>VLOOKUP(Expenses[[#This Row],[Department]],Departments[[Department]:[Code]],2,0)</f>
        <v>ADM</v>
      </c>
      <c r="H2811" t="str">
        <f>VLOOKUP(Expenses[[#This Row],[Location]],Locations[[Location]:[BU]],3,0)</f>
        <v>G. Cairo</v>
      </c>
      <c r="I2811" t="str">
        <f>VLOOKUP(Expenses[[#This Row],[Location]],Locations[[Location]:[BU]],2,0)</f>
        <v>Giza</v>
      </c>
    </row>
    <row r="2812" spans="1:9" x14ac:dyDescent="0.25">
      <c r="A2812" s="10">
        <v>42705</v>
      </c>
      <c r="B2812" t="s">
        <v>1087</v>
      </c>
      <c r="C2812" t="s">
        <v>1069</v>
      </c>
      <c r="D2812" t="s">
        <v>1017</v>
      </c>
      <c r="E2812" s="17">
        <v>2917</v>
      </c>
      <c r="F2812" t="str">
        <f>VLOOKUP(Expenses[[#This Row],[Location]],Locations[[Location]:[BU]],5,0)</f>
        <v>Distribution</v>
      </c>
      <c r="G2812" t="str">
        <f>VLOOKUP(Expenses[[#This Row],[Department]],Departments[[Department]:[Code]],2,0)</f>
        <v>ACC</v>
      </c>
      <c r="H2812" t="str">
        <f>VLOOKUP(Expenses[[#This Row],[Location]],Locations[[Location]:[BU]],3,0)</f>
        <v>U. Egypt</v>
      </c>
      <c r="I2812" t="str">
        <f>VLOOKUP(Expenses[[#This Row],[Location]],Locations[[Location]:[BU]],2,0)</f>
        <v>Luxor</v>
      </c>
    </row>
    <row r="2813" spans="1:9" x14ac:dyDescent="0.25">
      <c r="A2813" s="10">
        <v>42705</v>
      </c>
      <c r="B2813" t="s">
        <v>1087</v>
      </c>
      <c r="C2813" t="s">
        <v>1069</v>
      </c>
      <c r="D2813" t="s">
        <v>1032</v>
      </c>
      <c r="E2813" s="17">
        <v>3520</v>
      </c>
      <c r="F2813" t="str">
        <f>VLOOKUP(Expenses[[#This Row],[Location]],Locations[[Location]:[BU]],5,0)</f>
        <v>Distribution</v>
      </c>
      <c r="G2813" t="str">
        <f>VLOOKUP(Expenses[[#This Row],[Department]],Departments[[Department]:[Code]],2,0)</f>
        <v>ADM</v>
      </c>
      <c r="H2813" t="str">
        <f>VLOOKUP(Expenses[[#This Row],[Location]],Locations[[Location]:[BU]],3,0)</f>
        <v>U. Egypt</v>
      </c>
      <c r="I2813" t="str">
        <f>VLOOKUP(Expenses[[#This Row],[Location]],Locations[[Location]:[BU]],2,0)</f>
        <v>Luxor</v>
      </c>
    </row>
    <row r="2814" spans="1:9" x14ac:dyDescent="0.25">
      <c r="A2814" s="10">
        <v>42705</v>
      </c>
      <c r="B2814" t="s">
        <v>1087</v>
      </c>
      <c r="C2814" t="s">
        <v>1054</v>
      </c>
      <c r="D2814" t="s">
        <v>1017</v>
      </c>
      <c r="E2814" s="17">
        <v>4359</v>
      </c>
      <c r="F2814" t="str">
        <f>VLOOKUP(Expenses[[#This Row],[Location]],Locations[[Location]:[BU]],5,0)</f>
        <v>Distribution</v>
      </c>
      <c r="G2814" t="str">
        <f>VLOOKUP(Expenses[[#This Row],[Department]],Departments[[Department]:[Code]],2,0)</f>
        <v>ACC</v>
      </c>
      <c r="H2814" t="str">
        <f>VLOOKUP(Expenses[[#This Row],[Location]],Locations[[Location]:[BU]],3,0)</f>
        <v>Delta</v>
      </c>
      <c r="I2814" t="str">
        <f>VLOOKUP(Expenses[[#This Row],[Location]],Locations[[Location]:[BU]],2,0)</f>
        <v>Dakahlia</v>
      </c>
    </row>
    <row r="2815" spans="1:9" x14ac:dyDescent="0.25">
      <c r="A2815" s="10">
        <v>42705</v>
      </c>
      <c r="B2815" t="s">
        <v>1087</v>
      </c>
      <c r="C2815" t="s">
        <v>1054</v>
      </c>
      <c r="D2815" t="s">
        <v>1032</v>
      </c>
      <c r="E2815" s="17">
        <v>4067</v>
      </c>
      <c r="F2815" t="str">
        <f>VLOOKUP(Expenses[[#This Row],[Location]],Locations[[Location]:[BU]],5,0)</f>
        <v>Distribution</v>
      </c>
      <c r="G2815" t="str">
        <f>VLOOKUP(Expenses[[#This Row],[Department]],Departments[[Department]:[Code]],2,0)</f>
        <v>ADM</v>
      </c>
      <c r="H2815" t="str">
        <f>VLOOKUP(Expenses[[#This Row],[Location]],Locations[[Location]:[BU]],3,0)</f>
        <v>Delta</v>
      </c>
      <c r="I2815" t="str">
        <f>VLOOKUP(Expenses[[#This Row],[Location]],Locations[[Location]:[BU]],2,0)</f>
        <v>Dakahlia</v>
      </c>
    </row>
    <row r="2816" spans="1:9" x14ac:dyDescent="0.25">
      <c r="A2816" s="10">
        <v>42705</v>
      </c>
      <c r="B2816" t="s">
        <v>1087</v>
      </c>
      <c r="C2816" t="s">
        <v>1062</v>
      </c>
      <c r="D2816" t="s">
        <v>1017</v>
      </c>
      <c r="E2816" s="17">
        <v>4105</v>
      </c>
      <c r="F2816" t="str">
        <f>VLOOKUP(Expenses[[#This Row],[Location]],Locations[[Location]:[BU]],5,0)</f>
        <v>Distribution</v>
      </c>
      <c r="G2816" t="str">
        <f>VLOOKUP(Expenses[[#This Row],[Department]],Departments[[Department]:[Code]],2,0)</f>
        <v>ACC</v>
      </c>
      <c r="H2816" t="str">
        <f>VLOOKUP(Expenses[[#This Row],[Location]],Locations[[Location]:[BU]],3,0)</f>
        <v>U. Egypt</v>
      </c>
      <c r="I2816" t="str">
        <f>VLOOKUP(Expenses[[#This Row],[Location]],Locations[[Location]:[BU]],2,0)</f>
        <v>Menia</v>
      </c>
    </row>
    <row r="2817" spans="1:9" x14ac:dyDescent="0.25">
      <c r="A2817" s="10">
        <v>42705</v>
      </c>
      <c r="B2817" t="s">
        <v>1087</v>
      </c>
      <c r="C2817" t="s">
        <v>1062</v>
      </c>
      <c r="D2817" t="s">
        <v>1032</v>
      </c>
      <c r="E2817" s="17">
        <v>3569</v>
      </c>
      <c r="F2817" t="str">
        <f>VLOOKUP(Expenses[[#This Row],[Location]],Locations[[Location]:[BU]],5,0)</f>
        <v>Distribution</v>
      </c>
      <c r="G2817" t="str">
        <f>VLOOKUP(Expenses[[#This Row],[Department]],Departments[[Department]:[Code]],2,0)</f>
        <v>ADM</v>
      </c>
      <c r="H2817" t="str">
        <f>VLOOKUP(Expenses[[#This Row],[Location]],Locations[[Location]:[BU]],3,0)</f>
        <v>U. Egypt</v>
      </c>
      <c r="I2817" t="str">
        <f>VLOOKUP(Expenses[[#This Row],[Location]],Locations[[Location]:[BU]],2,0)</f>
        <v>Menia</v>
      </c>
    </row>
    <row r="2818" spans="1:9" x14ac:dyDescent="0.25">
      <c r="A2818" s="10">
        <v>42705</v>
      </c>
      <c r="B2818" t="s">
        <v>1087</v>
      </c>
      <c r="C2818" t="s">
        <v>1059</v>
      </c>
      <c r="D2818" t="s">
        <v>1017</v>
      </c>
      <c r="E2818" s="17">
        <v>4058</v>
      </c>
      <c r="F2818" t="str">
        <f>VLOOKUP(Expenses[[#This Row],[Location]],Locations[[Location]:[BU]],5,0)</f>
        <v>Distribution</v>
      </c>
      <c r="G2818" t="str">
        <f>VLOOKUP(Expenses[[#This Row],[Department]],Departments[[Department]:[Code]],2,0)</f>
        <v>ACC</v>
      </c>
      <c r="H2818" t="str">
        <f>VLOOKUP(Expenses[[#This Row],[Location]],Locations[[Location]:[BU]],3,0)</f>
        <v>G. Cairo</v>
      </c>
      <c r="I2818" t="str">
        <f>VLOOKUP(Expenses[[#This Row],[Location]],Locations[[Location]:[BU]],2,0)</f>
        <v>Cairo</v>
      </c>
    </row>
    <row r="2819" spans="1:9" x14ac:dyDescent="0.25">
      <c r="A2819" s="10">
        <v>42705</v>
      </c>
      <c r="B2819" t="s">
        <v>1087</v>
      </c>
      <c r="C2819" t="s">
        <v>1059</v>
      </c>
      <c r="D2819" t="s">
        <v>1032</v>
      </c>
      <c r="E2819" s="17">
        <v>4295</v>
      </c>
      <c r="F2819" t="str">
        <f>VLOOKUP(Expenses[[#This Row],[Location]],Locations[[Location]:[BU]],5,0)</f>
        <v>Distribution</v>
      </c>
      <c r="G2819" t="str">
        <f>VLOOKUP(Expenses[[#This Row],[Department]],Departments[[Department]:[Code]],2,0)</f>
        <v>ADM</v>
      </c>
      <c r="H2819" t="str">
        <f>VLOOKUP(Expenses[[#This Row],[Location]],Locations[[Location]:[BU]],3,0)</f>
        <v>G. Cairo</v>
      </c>
      <c r="I2819" t="str">
        <f>VLOOKUP(Expenses[[#This Row],[Location]],Locations[[Location]:[BU]],2,0)</f>
        <v>Cairo</v>
      </c>
    </row>
    <row r="2820" spans="1:9" x14ac:dyDescent="0.25">
      <c r="A2820" s="10">
        <v>42705</v>
      </c>
      <c r="B2820" t="s">
        <v>1087</v>
      </c>
      <c r="C2820" t="s">
        <v>1073</v>
      </c>
      <c r="D2820" t="s">
        <v>1017</v>
      </c>
      <c r="E2820" s="17">
        <v>2865</v>
      </c>
      <c r="F2820" t="str">
        <f>VLOOKUP(Expenses[[#This Row],[Location]],Locations[[Location]:[BU]],5,0)</f>
        <v>Distribution</v>
      </c>
      <c r="G2820" t="str">
        <f>VLOOKUP(Expenses[[#This Row],[Department]],Departments[[Department]:[Code]],2,0)</f>
        <v>ACC</v>
      </c>
      <c r="H2820" t="str">
        <f>VLOOKUP(Expenses[[#This Row],[Location]],Locations[[Location]:[BU]],3,0)</f>
        <v>Delta</v>
      </c>
      <c r="I2820" t="str">
        <f>VLOOKUP(Expenses[[#This Row],[Location]],Locations[[Location]:[BU]],2,0)</f>
        <v>Sharkia</v>
      </c>
    </row>
    <row r="2821" spans="1:9" x14ac:dyDescent="0.25">
      <c r="A2821" s="10">
        <v>42705</v>
      </c>
      <c r="B2821" t="s">
        <v>1087</v>
      </c>
      <c r="C2821" t="s">
        <v>1073</v>
      </c>
      <c r="D2821" t="s">
        <v>1032</v>
      </c>
      <c r="E2821" s="17">
        <v>2908</v>
      </c>
      <c r="F2821" t="str">
        <f>VLOOKUP(Expenses[[#This Row],[Location]],Locations[[Location]:[BU]],5,0)</f>
        <v>Distribution</v>
      </c>
      <c r="G2821" t="str">
        <f>VLOOKUP(Expenses[[#This Row],[Department]],Departments[[Department]:[Code]],2,0)</f>
        <v>ADM</v>
      </c>
      <c r="H2821" t="str">
        <f>VLOOKUP(Expenses[[#This Row],[Location]],Locations[[Location]:[BU]],3,0)</f>
        <v>Delta</v>
      </c>
      <c r="I2821" t="str">
        <f>VLOOKUP(Expenses[[#This Row],[Location]],Locations[[Location]:[BU]],2,0)</f>
        <v>Sharkia</v>
      </c>
    </row>
  </sheetData>
  <sortState ref="A2:F7249">
    <sortCondition ref="A2"/>
  </sortState>
  <pageMargins left="0.7" right="0.7" top="0.75" bottom="0.75" header="0.3" footer="0.3"/>
  <pageSetup paperSize="9" orientation="portrait" horizontalDpi="300" verticalDpi="0" copies="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1001"/>
  <sheetViews>
    <sheetView showGridLines="0" topLeftCell="A11" workbookViewId="0">
      <selection activeCell="N11" sqref="N11"/>
    </sheetView>
  </sheetViews>
  <sheetFormatPr defaultRowHeight="15" x14ac:dyDescent="0.25"/>
  <cols>
    <col min="1" max="1" width="11.7109375" customWidth="1"/>
    <col min="2" max="2" width="12.28515625" customWidth="1"/>
    <col min="3" max="3" width="13.140625" customWidth="1"/>
    <col min="4" max="4" width="10.7109375" bestFit="1" customWidth="1"/>
    <col min="5" max="6" width="13" customWidth="1"/>
    <col min="7" max="7" width="10.140625" customWidth="1"/>
    <col min="8" max="8" width="11.140625" customWidth="1"/>
    <col min="10" max="10" width="13.28515625" customWidth="1"/>
    <col min="11" max="11" width="6.140625" customWidth="1"/>
    <col min="12" max="12" width="13.5703125" customWidth="1"/>
    <col min="13" max="13" width="14" bestFit="1" customWidth="1"/>
    <col min="14" max="14" width="15.28515625" bestFit="1" customWidth="1"/>
  </cols>
  <sheetData>
    <row r="1" spans="1:14" x14ac:dyDescent="0.25">
      <c r="A1" s="12" t="s">
        <v>0</v>
      </c>
      <c r="B1" s="12" t="s">
        <v>1</v>
      </c>
      <c r="C1" s="12" t="s">
        <v>7</v>
      </c>
      <c r="D1" s="12" t="s">
        <v>2</v>
      </c>
      <c r="E1" s="12" t="s">
        <v>3</v>
      </c>
      <c r="F1" s="12" t="s">
        <v>4</v>
      </c>
      <c r="G1" s="12" t="s">
        <v>5</v>
      </c>
      <c r="H1" s="12" t="s">
        <v>1042</v>
      </c>
      <c r="I1" s="12" t="s">
        <v>6</v>
      </c>
      <c r="J1" s="12" t="s">
        <v>8</v>
      </c>
      <c r="K1" s="9" t="s">
        <v>2114</v>
      </c>
      <c r="L1" s="9" t="s">
        <v>1011</v>
      </c>
      <c r="M1" s="9" t="s">
        <v>1041</v>
      </c>
      <c r="N1" s="9" t="s">
        <v>2110</v>
      </c>
    </row>
    <row r="2" spans="1:14" hidden="1" x14ac:dyDescent="0.25">
      <c r="A2" t="s">
        <v>1854</v>
      </c>
      <c r="B2" t="s">
        <v>770</v>
      </c>
      <c r="C2" t="s">
        <v>1039</v>
      </c>
      <c r="D2" s="10">
        <v>29146</v>
      </c>
      <c r="E2" s="10">
        <v>39818</v>
      </c>
      <c r="F2" t="s">
        <v>1020</v>
      </c>
      <c r="G2" t="s">
        <v>1078</v>
      </c>
      <c r="H2" t="s">
        <v>1061</v>
      </c>
      <c r="J2" s="10"/>
      <c r="K2" t="str">
        <f>VLOOKUP(EmpData[[#This Row],[Department]],Departments[[Department]:[Code]],2,0)</f>
        <v>RTL</v>
      </c>
      <c r="L2" t="str">
        <f>VLOOKUP(EmpData[[#This Row],[Location]],Locations[[Location]:[BU]],2,0)</f>
        <v>Cairo</v>
      </c>
      <c r="M2" t="str">
        <f>VLOOKUP(EmpData[[#This Row],[Location]],Locations[[Location]:[BU]],3,0)</f>
        <v>G. Cairo</v>
      </c>
      <c r="N2" t="str">
        <f>IF(EmpData[[#This Row],[Resign Date]]&lt;&gt;"","NO","Yes")</f>
        <v>Yes</v>
      </c>
    </row>
    <row r="3" spans="1:14" hidden="1" x14ac:dyDescent="0.25">
      <c r="A3" t="s">
        <v>1695</v>
      </c>
      <c r="B3" t="s">
        <v>611</v>
      </c>
      <c r="C3" t="s">
        <v>1039</v>
      </c>
      <c r="D3" s="10">
        <v>35477</v>
      </c>
      <c r="E3" s="10">
        <v>39818</v>
      </c>
      <c r="F3" t="s">
        <v>1020</v>
      </c>
      <c r="G3" t="s">
        <v>1050</v>
      </c>
      <c r="H3" t="s">
        <v>1045</v>
      </c>
      <c r="J3" s="10"/>
      <c r="K3" t="str">
        <f>VLOOKUP(EmpData[[#This Row],[Department]],Departments[[Department]:[Code]],2,0)</f>
        <v>RTL</v>
      </c>
      <c r="L3" t="str">
        <f>VLOOKUP(EmpData[[#This Row],[Location]],Locations[[Location]:[BU]],2,0)</f>
        <v>Alex</v>
      </c>
      <c r="M3" t="str">
        <f>VLOOKUP(EmpData[[#This Row],[Location]],Locations[[Location]:[BU]],3,0)</f>
        <v>Alex</v>
      </c>
      <c r="N3" t="str">
        <f>IF(EmpData[[#This Row],[Resign Date]]&lt;&gt;"","NO","Yes")</f>
        <v>Yes</v>
      </c>
    </row>
    <row r="4" spans="1:14" hidden="1" x14ac:dyDescent="0.25">
      <c r="A4" t="s">
        <v>1159</v>
      </c>
      <c r="B4" t="s">
        <v>75</v>
      </c>
      <c r="C4" t="s">
        <v>1040</v>
      </c>
      <c r="D4" s="10">
        <v>16125</v>
      </c>
      <c r="E4" s="10">
        <v>39819</v>
      </c>
      <c r="F4" t="s">
        <v>1017</v>
      </c>
      <c r="G4" t="s">
        <v>1014</v>
      </c>
      <c r="H4" t="s">
        <v>1014</v>
      </c>
      <c r="J4" s="10"/>
      <c r="K4" t="str">
        <f>VLOOKUP(EmpData[[#This Row],[Department]],Departments[[Department]:[Code]],2,0)</f>
        <v>ACC</v>
      </c>
      <c r="L4" t="str">
        <f>VLOOKUP(EmpData[[#This Row],[Location]],Locations[[Location]:[BU]],2,0)</f>
        <v>Cairo</v>
      </c>
      <c r="M4" t="str">
        <f>VLOOKUP(EmpData[[#This Row],[Location]],Locations[[Location]:[BU]],3,0)</f>
        <v>G. Cairo</v>
      </c>
      <c r="N4" t="str">
        <f>IF(EmpData[[#This Row],[Resign Date]]&lt;&gt;"","NO","Yes")</f>
        <v>Yes</v>
      </c>
    </row>
    <row r="5" spans="1:14" hidden="1" x14ac:dyDescent="0.25">
      <c r="A5" t="s">
        <v>2049</v>
      </c>
      <c r="B5" t="s">
        <v>965</v>
      </c>
      <c r="C5" t="s">
        <v>1039</v>
      </c>
      <c r="D5" s="10">
        <v>17806</v>
      </c>
      <c r="E5" s="10">
        <v>39833</v>
      </c>
      <c r="F5" t="s">
        <v>2115</v>
      </c>
      <c r="G5" t="s">
        <v>1052</v>
      </c>
      <c r="H5" t="s">
        <v>1057</v>
      </c>
      <c r="J5" s="10"/>
      <c r="K5" t="str">
        <f>VLOOKUP(EmpData[[#This Row],[Department]],Departments[[Department]:[Code]],2,0)</f>
        <v>SLS</v>
      </c>
      <c r="L5" t="str">
        <f>VLOOKUP(EmpData[[#This Row],[Location]],Locations[[Location]:[BU]],2,0)</f>
        <v>Alex</v>
      </c>
      <c r="M5" t="str">
        <f>VLOOKUP(EmpData[[#This Row],[Location]],Locations[[Location]:[BU]],3,0)</f>
        <v>Alex</v>
      </c>
      <c r="N5" t="str">
        <f>IF(EmpData[[#This Row],[Resign Date]]&lt;&gt;"","NO","Yes")</f>
        <v>Yes</v>
      </c>
    </row>
    <row r="6" spans="1:14" hidden="1" x14ac:dyDescent="0.25">
      <c r="A6" t="s">
        <v>1196</v>
      </c>
      <c r="B6" t="s">
        <v>112</v>
      </c>
      <c r="C6" t="s">
        <v>1039</v>
      </c>
      <c r="D6" s="10">
        <v>22297</v>
      </c>
      <c r="E6" s="10">
        <v>39833</v>
      </c>
      <c r="F6" t="s">
        <v>1020</v>
      </c>
      <c r="G6" t="s">
        <v>1067</v>
      </c>
      <c r="H6" t="s">
        <v>1061</v>
      </c>
      <c r="J6" s="10"/>
      <c r="K6" t="str">
        <f>VLOOKUP(EmpData[[#This Row],[Department]],Departments[[Department]:[Code]],2,0)</f>
        <v>RTL</v>
      </c>
      <c r="L6" t="str">
        <f>VLOOKUP(EmpData[[#This Row],[Location]],Locations[[Location]:[BU]],2,0)</f>
        <v>Alex</v>
      </c>
      <c r="M6" t="str">
        <f>VLOOKUP(EmpData[[#This Row],[Location]],Locations[[Location]:[BU]],3,0)</f>
        <v>Alex</v>
      </c>
      <c r="N6" t="str">
        <f>IF(EmpData[[#This Row],[Resign Date]]&lt;&gt;"","NO","Yes")</f>
        <v>Yes</v>
      </c>
    </row>
    <row r="7" spans="1:14" hidden="1" x14ac:dyDescent="0.25">
      <c r="A7" t="s">
        <v>1947</v>
      </c>
      <c r="B7" t="s">
        <v>863</v>
      </c>
      <c r="C7" t="s">
        <v>1039</v>
      </c>
      <c r="D7" s="10">
        <v>34175</v>
      </c>
      <c r="E7" s="10">
        <v>39840</v>
      </c>
      <c r="F7" t="s">
        <v>1020</v>
      </c>
      <c r="G7" t="s">
        <v>1076</v>
      </c>
      <c r="H7" t="s">
        <v>1061</v>
      </c>
      <c r="J7" s="10"/>
      <c r="K7" t="str">
        <f>VLOOKUP(EmpData[[#This Row],[Department]],Departments[[Department]:[Code]],2,0)</f>
        <v>RTL</v>
      </c>
      <c r="L7" t="str">
        <f>VLOOKUP(EmpData[[#This Row],[Location]],Locations[[Location]:[BU]],2,0)</f>
        <v>Cairo</v>
      </c>
      <c r="M7" t="str">
        <f>VLOOKUP(EmpData[[#This Row],[Location]],Locations[[Location]:[BU]],3,0)</f>
        <v>G. Cairo</v>
      </c>
      <c r="N7" t="str">
        <f>IF(EmpData[[#This Row],[Resign Date]]&lt;&gt;"","NO","Yes")</f>
        <v>Yes</v>
      </c>
    </row>
    <row r="8" spans="1:14" hidden="1" x14ac:dyDescent="0.25">
      <c r="A8" t="s">
        <v>1655</v>
      </c>
      <c r="B8" t="s">
        <v>571</v>
      </c>
      <c r="C8" t="s">
        <v>1040</v>
      </c>
      <c r="D8" s="10">
        <v>25411</v>
      </c>
      <c r="E8" s="10">
        <v>39841</v>
      </c>
      <c r="F8" t="s">
        <v>1025</v>
      </c>
      <c r="G8" t="s">
        <v>1052</v>
      </c>
      <c r="H8" t="s">
        <v>1057</v>
      </c>
      <c r="J8" s="10"/>
      <c r="K8" t="str">
        <f>VLOOKUP(EmpData[[#This Row],[Department]],Departments[[Department]:[Code]],2,0)</f>
        <v>SLS</v>
      </c>
      <c r="L8" t="str">
        <f>VLOOKUP(EmpData[[#This Row],[Location]],Locations[[Location]:[BU]],2,0)</f>
        <v>Alex</v>
      </c>
      <c r="M8" t="str">
        <f>VLOOKUP(EmpData[[#This Row],[Location]],Locations[[Location]:[BU]],3,0)</f>
        <v>Alex</v>
      </c>
      <c r="N8" t="str">
        <f>IF(EmpData[[#This Row],[Resign Date]]&lt;&gt;"","NO","Yes")</f>
        <v>Yes</v>
      </c>
    </row>
    <row r="9" spans="1:14" hidden="1" x14ac:dyDescent="0.25">
      <c r="A9" t="s">
        <v>1735</v>
      </c>
      <c r="B9" t="s">
        <v>651</v>
      </c>
      <c r="C9" t="s">
        <v>1040</v>
      </c>
      <c r="D9" s="10">
        <v>30706</v>
      </c>
      <c r="E9" s="10">
        <v>39843</v>
      </c>
      <c r="F9" t="s">
        <v>1020</v>
      </c>
      <c r="G9" t="s">
        <v>1058</v>
      </c>
      <c r="H9" t="s">
        <v>1048</v>
      </c>
      <c r="J9" s="10">
        <v>40449</v>
      </c>
      <c r="K9" t="str">
        <f>VLOOKUP(EmpData[[#This Row],[Department]],Departments[[Department]:[Code]],2,0)</f>
        <v>RTL</v>
      </c>
      <c r="L9" t="str">
        <f>VLOOKUP(EmpData[[#This Row],[Location]],Locations[[Location]:[BU]],2,0)</f>
        <v>Cairo</v>
      </c>
      <c r="M9" t="str">
        <f>VLOOKUP(EmpData[[#This Row],[Location]],Locations[[Location]:[BU]],3,0)</f>
        <v>G. Cairo</v>
      </c>
      <c r="N9" t="str">
        <f>IF(EmpData[[#This Row],[Resign Date]]&lt;&gt;"","NO","Yes")</f>
        <v>NO</v>
      </c>
    </row>
    <row r="10" spans="1:14" hidden="1" x14ac:dyDescent="0.25">
      <c r="A10" t="s">
        <v>1212</v>
      </c>
      <c r="B10" t="s">
        <v>128</v>
      </c>
      <c r="C10" t="s">
        <v>1039</v>
      </c>
      <c r="D10" s="10">
        <v>24102</v>
      </c>
      <c r="E10" s="10">
        <v>39845</v>
      </c>
      <c r="F10" t="s">
        <v>1025</v>
      </c>
      <c r="G10" t="s">
        <v>1052</v>
      </c>
      <c r="H10" t="s">
        <v>1057</v>
      </c>
      <c r="J10" s="10"/>
      <c r="K10" t="str">
        <f>VLOOKUP(EmpData[[#This Row],[Department]],Departments[[Department]:[Code]],2,0)</f>
        <v>SLS</v>
      </c>
      <c r="L10" t="str">
        <f>VLOOKUP(EmpData[[#This Row],[Location]],Locations[[Location]:[BU]],2,0)</f>
        <v>Alex</v>
      </c>
      <c r="M10" t="str">
        <f>VLOOKUP(EmpData[[#This Row],[Location]],Locations[[Location]:[BU]],3,0)</f>
        <v>Alex</v>
      </c>
      <c r="N10" t="str">
        <f>IF(EmpData[[#This Row],[Resign Date]]&lt;&gt;"","NO","Yes")</f>
        <v>Yes</v>
      </c>
    </row>
    <row r="11" spans="1:14" x14ac:dyDescent="0.25">
      <c r="A11" t="s">
        <v>1932</v>
      </c>
      <c r="B11" t="s">
        <v>848</v>
      </c>
      <c r="C11" t="s">
        <v>1039</v>
      </c>
      <c r="D11" s="10">
        <v>31449</v>
      </c>
      <c r="E11" s="10">
        <v>39845</v>
      </c>
      <c r="F11" t="s">
        <v>2115</v>
      </c>
      <c r="G11" t="s">
        <v>1062</v>
      </c>
      <c r="H11" t="s">
        <v>1057</v>
      </c>
      <c r="J11" s="10"/>
      <c r="K11" t="str">
        <f>VLOOKUP(EmpData[[#This Row],[Department]],Departments[[Department]:[Code]],2,0)</f>
        <v>SLS</v>
      </c>
      <c r="L11" t="str">
        <f>VLOOKUP(EmpData[[#This Row],[Location]],Locations[[Location]:[BU]],2,0)</f>
        <v>Menia</v>
      </c>
      <c r="M11" t="str">
        <f>VLOOKUP(EmpData[[#This Row],[Location]],Locations[[Location]:[BU]],3,0)</f>
        <v>U. Egypt</v>
      </c>
      <c r="N11" t="str">
        <f>IF(EmpData[[#This Row],[Resign Date]]&lt;&gt;"","NO","Yes")</f>
        <v>Yes</v>
      </c>
    </row>
    <row r="12" spans="1:14" hidden="1" x14ac:dyDescent="0.25">
      <c r="A12" t="s">
        <v>1842</v>
      </c>
      <c r="B12" t="s">
        <v>758</v>
      </c>
      <c r="C12" t="s">
        <v>1039</v>
      </c>
      <c r="D12" s="10">
        <v>33051</v>
      </c>
      <c r="E12" s="10">
        <v>39849</v>
      </c>
      <c r="F12" t="s">
        <v>1020</v>
      </c>
      <c r="G12" t="s">
        <v>1047</v>
      </c>
      <c r="H12" t="s">
        <v>1048</v>
      </c>
      <c r="J12" s="10"/>
      <c r="K12" t="str">
        <f>VLOOKUP(EmpData[[#This Row],[Department]],Departments[[Department]:[Code]],2,0)</f>
        <v>RTL</v>
      </c>
      <c r="L12" t="str">
        <f>VLOOKUP(EmpData[[#This Row],[Location]],Locations[[Location]:[BU]],2,0)</f>
        <v>Giza</v>
      </c>
      <c r="M12" t="str">
        <f>VLOOKUP(EmpData[[#This Row],[Location]],Locations[[Location]:[BU]],3,0)</f>
        <v>G. Cairo</v>
      </c>
      <c r="N12" t="str">
        <f>IF(EmpData[[#This Row],[Resign Date]]&lt;&gt;"","NO","Yes")</f>
        <v>Yes</v>
      </c>
    </row>
    <row r="13" spans="1:14" x14ac:dyDescent="0.25">
      <c r="A13" t="s">
        <v>1574</v>
      </c>
      <c r="B13" t="s">
        <v>490</v>
      </c>
      <c r="C13" t="s">
        <v>1039</v>
      </c>
      <c r="D13" s="10">
        <v>15518</v>
      </c>
      <c r="E13" s="10">
        <v>39851</v>
      </c>
      <c r="F13" t="s">
        <v>2115</v>
      </c>
      <c r="G13" t="s">
        <v>1075</v>
      </c>
      <c r="H13" t="s">
        <v>1057</v>
      </c>
      <c r="J13" s="10"/>
      <c r="K13" t="str">
        <f>VLOOKUP(EmpData[[#This Row],[Department]],Departments[[Department]:[Code]],2,0)</f>
        <v>SLS</v>
      </c>
      <c r="L13" t="str">
        <f>VLOOKUP(EmpData[[#This Row],[Location]],Locations[[Location]:[BU]],2,0)</f>
        <v>Assuit</v>
      </c>
      <c r="M13" t="str">
        <f>VLOOKUP(EmpData[[#This Row],[Location]],Locations[[Location]:[BU]],3,0)</f>
        <v>U. Egypt</v>
      </c>
      <c r="N13" t="str">
        <f>IF(EmpData[[#This Row],[Resign Date]]&lt;&gt;"","NO","Yes")</f>
        <v>Yes</v>
      </c>
    </row>
    <row r="14" spans="1:14" hidden="1" x14ac:dyDescent="0.25">
      <c r="A14" t="s">
        <v>1134</v>
      </c>
      <c r="B14" t="s">
        <v>50</v>
      </c>
      <c r="C14" t="s">
        <v>1039</v>
      </c>
      <c r="D14" s="10">
        <v>30927</v>
      </c>
      <c r="E14" s="10">
        <v>39851</v>
      </c>
      <c r="F14" t="s">
        <v>1017</v>
      </c>
      <c r="G14" t="s">
        <v>1014</v>
      </c>
      <c r="H14" t="s">
        <v>1014</v>
      </c>
      <c r="J14" s="10"/>
      <c r="K14" t="str">
        <f>VLOOKUP(EmpData[[#This Row],[Department]],Departments[[Department]:[Code]],2,0)</f>
        <v>ACC</v>
      </c>
      <c r="L14" t="str">
        <f>VLOOKUP(EmpData[[#This Row],[Location]],Locations[[Location]:[BU]],2,0)</f>
        <v>Cairo</v>
      </c>
      <c r="M14" t="str">
        <f>VLOOKUP(EmpData[[#This Row],[Location]],Locations[[Location]:[BU]],3,0)</f>
        <v>G. Cairo</v>
      </c>
      <c r="N14" t="str">
        <f>IF(EmpData[[#This Row],[Resign Date]]&lt;&gt;"","NO","Yes")</f>
        <v>Yes</v>
      </c>
    </row>
    <row r="15" spans="1:14" hidden="1" x14ac:dyDescent="0.25">
      <c r="A15" t="s">
        <v>1955</v>
      </c>
      <c r="B15" t="s">
        <v>871</v>
      </c>
      <c r="C15" t="s">
        <v>1040</v>
      </c>
      <c r="D15" s="10">
        <v>22149</v>
      </c>
      <c r="E15" s="10">
        <v>39853</v>
      </c>
      <c r="F15" t="s">
        <v>1020</v>
      </c>
      <c r="G15" t="s">
        <v>1050</v>
      </c>
      <c r="H15" t="s">
        <v>1045</v>
      </c>
      <c r="J15" s="10">
        <v>40655</v>
      </c>
      <c r="K15" t="str">
        <f>VLOOKUP(EmpData[[#This Row],[Department]],Departments[[Department]:[Code]],2,0)</f>
        <v>RTL</v>
      </c>
      <c r="L15" t="str">
        <f>VLOOKUP(EmpData[[#This Row],[Location]],Locations[[Location]:[BU]],2,0)</f>
        <v>Alex</v>
      </c>
      <c r="M15" t="str">
        <f>VLOOKUP(EmpData[[#This Row],[Location]],Locations[[Location]:[BU]],3,0)</f>
        <v>Alex</v>
      </c>
      <c r="N15" t="str">
        <f>IF(EmpData[[#This Row],[Resign Date]]&lt;&gt;"","NO","Yes")</f>
        <v>NO</v>
      </c>
    </row>
    <row r="16" spans="1:14" hidden="1" x14ac:dyDescent="0.25">
      <c r="A16" t="s">
        <v>1413</v>
      </c>
      <c r="B16" t="s">
        <v>329</v>
      </c>
      <c r="C16" t="s">
        <v>1039</v>
      </c>
      <c r="D16" s="10">
        <v>16112</v>
      </c>
      <c r="E16" s="10">
        <v>39853</v>
      </c>
      <c r="F16" t="s">
        <v>1020</v>
      </c>
      <c r="G16" t="s">
        <v>1072</v>
      </c>
      <c r="H16" t="s">
        <v>1048</v>
      </c>
      <c r="J16" s="10"/>
      <c r="K16" t="str">
        <f>VLOOKUP(EmpData[[#This Row],[Department]],Departments[[Department]:[Code]],2,0)</f>
        <v>RTL</v>
      </c>
      <c r="L16" t="str">
        <f>VLOOKUP(EmpData[[#This Row],[Location]],Locations[[Location]:[BU]],2,0)</f>
        <v>Alex</v>
      </c>
      <c r="M16" t="str">
        <f>VLOOKUP(EmpData[[#This Row],[Location]],Locations[[Location]:[BU]],3,0)</f>
        <v>Alex</v>
      </c>
      <c r="N16" t="str">
        <f>IF(EmpData[[#This Row],[Resign Date]]&lt;&gt;"","NO","Yes")</f>
        <v>Yes</v>
      </c>
    </row>
    <row r="17" spans="1:14" hidden="1" x14ac:dyDescent="0.25">
      <c r="A17" t="s">
        <v>1705</v>
      </c>
      <c r="B17" t="s">
        <v>621</v>
      </c>
      <c r="C17" t="s">
        <v>1039</v>
      </c>
      <c r="D17" s="10">
        <v>18788</v>
      </c>
      <c r="E17" s="10">
        <v>39854</v>
      </c>
      <c r="F17" t="s">
        <v>1020</v>
      </c>
      <c r="G17" t="s">
        <v>1064</v>
      </c>
      <c r="H17" t="s">
        <v>1045</v>
      </c>
      <c r="J17" s="10"/>
      <c r="K17" t="str">
        <f>VLOOKUP(EmpData[[#This Row],[Department]],Departments[[Department]:[Code]],2,0)</f>
        <v>RTL</v>
      </c>
      <c r="L17" t="str">
        <f>VLOOKUP(EmpData[[#This Row],[Location]],Locations[[Location]:[BU]],2,0)</f>
        <v>Giza</v>
      </c>
      <c r="M17" t="str">
        <f>VLOOKUP(EmpData[[#This Row],[Location]],Locations[[Location]:[BU]],3,0)</f>
        <v>G. Cairo</v>
      </c>
      <c r="N17" t="str">
        <f>IF(EmpData[[#This Row],[Resign Date]]&lt;&gt;"","NO","Yes")</f>
        <v>Yes</v>
      </c>
    </row>
    <row r="18" spans="1:14" hidden="1" x14ac:dyDescent="0.25">
      <c r="A18" t="s">
        <v>1518</v>
      </c>
      <c r="B18" t="s">
        <v>434</v>
      </c>
      <c r="C18" t="s">
        <v>1039</v>
      </c>
      <c r="D18" s="10">
        <v>25480</v>
      </c>
      <c r="E18" s="10">
        <v>39863</v>
      </c>
      <c r="F18" t="s">
        <v>1020</v>
      </c>
      <c r="G18" t="s">
        <v>1072</v>
      </c>
      <c r="H18" t="s">
        <v>1048</v>
      </c>
      <c r="J18" s="10"/>
      <c r="K18" t="str">
        <f>VLOOKUP(EmpData[[#This Row],[Department]],Departments[[Department]:[Code]],2,0)</f>
        <v>RTL</v>
      </c>
      <c r="L18" t="str">
        <f>VLOOKUP(EmpData[[#This Row],[Location]],Locations[[Location]:[BU]],2,0)</f>
        <v>Alex</v>
      </c>
      <c r="M18" t="str">
        <f>VLOOKUP(EmpData[[#This Row],[Location]],Locations[[Location]:[BU]],3,0)</f>
        <v>Alex</v>
      </c>
      <c r="N18" t="str">
        <f>IF(EmpData[[#This Row],[Resign Date]]&lt;&gt;"","NO","Yes")</f>
        <v>Yes</v>
      </c>
    </row>
    <row r="19" spans="1:14" hidden="1" x14ac:dyDescent="0.25">
      <c r="A19" t="s">
        <v>1726</v>
      </c>
      <c r="B19" t="s">
        <v>642</v>
      </c>
      <c r="C19" t="s">
        <v>1039</v>
      </c>
      <c r="D19" s="10">
        <v>27319</v>
      </c>
      <c r="E19" s="10">
        <v>39870</v>
      </c>
      <c r="F19" t="s">
        <v>1020</v>
      </c>
      <c r="G19" t="s">
        <v>1068</v>
      </c>
      <c r="H19" t="s">
        <v>1061</v>
      </c>
      <c r="J19" s="10"/>
      <c r="K19" t="str">
        <f>VLOOKUP(EmpData[[#This Row],[Department]],Departments[[Department]:[Code]],2,0)</f>
        <v>RTL</v>
      </c>
      <c r="L19" t="str">
        <f>VLOOKUP(EmpData[[#This Row],[Location]],Locations[[Location]:[BU]],2,0)</f>
        <v>Gharbia</v>
      </c>
      <c r="M19" t="str">
        <f>VLOOKUP(EmpData[[#This Row],[Location]],Locations[[Location]:[BU]],3,0)</f>
        <v>Delta</v>
      </c>
      <c r="N19" t="str">
        <f>IF(EmpData[[#This Row],[Resign Date]]&lt;&gt;"","NO","Yes")</f>
        <v>Yes</v>
      </c>
    </row>
    <row r="20" spans="1:14" hidden="1" x14ac:dyDescent="0.25">
      <c r="A20" t="s">
        <v>1441</v>
      </c>
      <c r="B20" t="s">
        <v>357</v>
      </c>
      <c r="C20" t="s">
        <v>1039</v>
      </c>
      <c r="D20" s="10">
        <v>24067</v>
      </c>
      <c r="E20" s="10">
        <v>39874</v>
      </c>
      <c r="F20" t="s">
        <v>2115</v>
      </c>
      <c r="G20" t="s">
        <v>1077</v>
      </c>
      <c r="H20" t="s">
        <v>1057</v>
      </c>
      <c r="J20" s="10"/>
      <c r="K20" t="str">
        <f>VLOOKUP(EmpData[[#This Row],[Department]],Departments[[Department]:[Code]],2,0)</f>
        <v>SLS</v>
      </c>
      <c r="L20" t="str">
        <f>VLOOKUP(EmpData[[#This Row],[Location]],Locations[[Location]:[BU]],2,0)</f>
        <v>Giza</v>
      </c>
      <c r="M20" t="str">
        <f>VLOOKUP(EmpData[[#This Row],[Location]],Locations[[Location]:[BU]],3,0)</f>
        <v>G. Cairo</v>
      </c>
      <c r="N20" t="str">
        <f>IF(EmpData[[#This Row],[Resign Date]]&lt;&gt;"","NO","Yes")</f>
        <v>Yes</v>
      </c>
    </row>
    <row r="21" spans="1:14" hidden="1" x14ac:dyDescent="0.25">
      <c r="A21" t="s">
        <v>1108</v>
      </c>
      <c r="B21" t="s">
        <v>24</v>
      </c>
      <c r="C21" t="s">
        <v>1039</v>
      </c>
      <c r="D21" s="10">
        <v>22734</v>
      </c>
      <c r="E21" s="10">
        <v>39876</v>
      </c>
      <c r="F21" t="s">
        <v>1027</v>
      </c>
      <c r="G21" t="s">
        <v>1014</v>
      </c>
      <c r="H21" t="s">
        <v>1014</v>
      </c>
      <c r="J21" s="10"/>
      <c r="K21" t="str">
        <f>VLOOKUP(EmpData[[#This Row],[Department]],Departments[[Department]:[Code]],2,0)</f>
        <v>LOG</v>
      </c>
      <c r="L21" t="str">
        <f>VLOOKUP(EmpData[[#This Row],[Location]],Locations[[Location]:[BU]],2,0)</f>
        <v>Cairo</v>
      </c>
      <c r="M21" t="str">
        <f>VLOOKUP(EmpData[[#This Row],[Location]],Locations[[Location]:[BU]],3,0)</f>
        <v>G. Cairo</v>
      </c>
      <c r="N21" t="str">
        <f>IF(EmpData[[#This Row],[Resign Date]]&lt;&gt;"","NO","Yes")</f>
        <v>Yes</v>
      </c>
    </row>
    <row r="22" spans="1:14" x14ac:dyDescent="0.25">
      <c r="A22" t="s">
        <v>1709</v>
      </c>
      <c r="B22" t="s">
        <v>625</v>
      </c>
      <c r="C22" t="s">
        <v>1039</v>
      </c>
      <c r="D22" s="10">
        <v>29385</v>
      </c>
      <c r="E22" s="10">
        <v>39877</v>
      </c>
      <c r="F22" t="s">
        <v>2115</v>
      </c>
      <c r="G22" t="s">
        <v>1062</v>
      </c>
      <c r="H22" t="s">
        <v>1057</v>
      </c>
      <c r="J22" s="10"/>
      <c r="K22" t="str">
        <f>VLOOKUP(EmpData[[#This Row],[Department]],Departments[[Department]:[Code]],2,0)</f>
        <v>SLS</v>
      </c>
      <c r="L22" t="str">
        <f>VLOOKUP(EmpData[[#This Row],[Location]],Locations[[Location]:[BU]],2,0)</f>
        <v>Menia</v>
      </c>
      <c r="M22" t="str">
        <f>VLOOKUP(EmpData[[#This Row],[Location]],Locations[[Location]:[BU]],3,0)</f>
        <v>U. Egypt</v>
      </c>
      <c r="N22" t="str">
        <f>IF(EmpData[[#This Row],[Resign Date]]&lt;&gt;"","NO","Yes")</f>
        <v>Yes</v>
      </c>
    </row>
    <row r="23" spans="1:14" hidden="1" x14ac:dyDescent="0.25">
      <c r="A23" t="s">
        <v>1892</v>
      </c>
      <c r="B23" t="s">
        <v>808</v>
      </c>
      <c r="C23" t="s">
        <v>1039</v>
      </c>
      <c r="D23" s="10">
        <v>35449</v>
      </c>
      <c r="E23" s="10">
        <v>39881</v>
      </c>
      <c r="F23" t="s">
        <v>1020</v>
      </c>
      <c r="G23" t="s">
        <v>1060</v>
      </c>
      <c r="H23" t="s">
        <v>1061</v>
      </c>
      <c r="J23" s="10"/>
      <c r="K23" t="str">
        <f>VLOOKUP(EmpData[[#This Row],[Department]],Departments[[Department]:[Code]],2,0)</f>
        <v>RTL</v>
      </c>
      <c r="L23" t="str">
        <f>VLOOKUP(EmpData[[#This Row],[Location]],Locations[[Location]:[BU]],2,0)</f>
        <v>Alex</v>
      </c>
      <c r="M23" t="str">
        <f>VLOOKUP(EmpData[[#This Row],[Location]],Locations[[Location]:[BU]],3,0)</f>
        <v>Alex</v>
      </c>
      <c r="N23" t="str">
        <f>IF(EmpData[[#This Row],[Resign Date]]&lt;&gt;"","NO","Yes")</f>
        <v>Yes</v>
      </c>
    </row>
    <row r="24" spans="1:14" hidden="1" x14ac:dyDescent="0.25">
      <c r="A24" t="s">
        <v>1609</v>
      </c>
      <c r="B24" t="s">
        <v>525</v>
      </c>
      <c r="C24" t="s">
        <v>1039</v>
      </c>
      <c r="D24" s="10">
        <v>20123</v>
      </c>
      <c r="E24" s="10">
        <v>39881</v>
      </c>
      <c r="F24" t="s">
        <v>1020</v>
      </c>
      <c r="G24" t="s">
        <v>1047</v>
      </c>
      <c r="H24" t="s">
        <v>1048</v>
      </c>
      <c r="J24" s="10"/>
      <c r="K24" t="str">
        <f>VLOOKUP(EmpData[[#This Row],[Department]],Departments[[Department]:[Code]],2,0)</f>
        <v>RTL</v>
      </c>
      <c r="L24" t="str">
        <f>VLOOKUP(EmpData[[#This Row],[Location]],Locations[[Location]:[BU]],2,0)</f>
        <v>Giza</v>
      </c>
      <c r="M24" t="str">
        <f>VLOOKUP(EmpData[[#This Row],[Location]],Locations[[Location]:[BU]],3,0)</f>
        <v>G. Cairo</v>
      </c>
      <c r="N24" t="str">
        <f>IF(EmpData[[#This Row],[Resign Date]]&lt;&gt;"","NO","Yes")</f>
        <v>Yes</v>
      </c>
    </row>
    <row r="25" spans="1:14" hidden="1" x14ac:dyDescent="0.25">
      <c r="A25" t="s">
        <v>1986</v>
      </c>
      <c r="B25" t="s">
        <v>902</v>
      </c>
      <c r="C25" t="s">
        <v>1039</v>
      </c>
      <c r="D25" s="10">
        <v>21892</v>
      </c>
      <c r="E25" s="10">
        <v>39888</v>
      </c>
      <c r="F25" t="s">
        <v>1020</v>
      </c>
      <c r="G25" t="s">
        <v>1060</v>
      </c>
      <c r="H25" t="s">
        <v>1061</v>
      </c>
      <c r="J25" s="10">
        <v>40759</v>
      </c>
      <c r="K25" t="str">
        <f>VLOOKUP(EmpData[[#This Row],[Department]],Departments[[Department]:[Code]],2,0)</f>
        <v>RTL</v>
      </c>
      <c r="L25" t="str">
        <f>VLOOKUP(EmpData[[#This Row],[Location]],Locations[[Location]:[BU]],2,0)</f>
        <v>Alex</v>
      </c>
      <c r="M25" t="str">
        <f>VLOOKUP(EmpData[[#This Row],[Location]],Locations[[Location]:[BU]],3,0)</f>
        <v>Alex</v>
      </c>
      <c r="N25" t="str">
        <f>IF(EmpData[[#This Row],[Resign Date]]&lt;&gt;"","NO","Yes")</f>
        <v>NO</v>
      </c>
    </row>
    <row r="26" spans="1:14" x14ac:dyDescent="0.25">
      <c r="A26" t="s">
        <v>1657</v>
      </c>
      <c r="B26" t="s">
        <v>573</v>
      </c>
      <c r="C26" t="s">
        <v>1039</v>
      </c>
      <c r="D26" s="10">
        <v>29500</v>
      </c>
      <c r="E26" s="10">
        <v>39892</v>
      </c>
      <c r="F26" t="s">
        <v>2115</v>
      </c>
      <c r="G26" t="s">
        <v>1062</v>
      </c>
      <c r="H26" t="s">
        <v>1057</v>
      </c>
      <c r="J26" s="10"/>
      <c r="K26" t="str">
        <f>VLOOKUP(EmpData[[#This Row],[Department]],Departments[[Department]:[Code]],2,0)</f>
        <v>SLS</v>
      </c>
      <c r="L26" t="str">
        <f>VLOOKUP(EmpData[[#This Row],[Location]],Locations[[Location]:[BU]],2,0)</f>
        <v>Menia</v>
      </c>
      <c r="M26" t="str">
        <f>VLOOKUP(EmpData[[#This Row],[Location]],Locations[[Location]:[BU]],3,0)</f>
        <v>U. Egypt</v>
      </c>
      <c r="N26" t="str">
        <f>IF(EmpData[[#This Row],[Resign Date]]&lt;&gt;"","NO","Yes")</f>
        <v>Yes</v>
      </c>
    </row>
    <row r="27" spans="1:14" hidden="1" x14ac:dyDescent="0.25">
      <c r="A27" t="s">
        <v>1479</v>
      </c>
      <c r="B27" t="s">
        <v>395</v>
      </c>
      <c r="C27" t="s">
        <v>1039</v>
      </c>
      <c r="D27" s="10">
        <v>27867</v>
      </c>
      <c r="E27" s="10">
        <v>39897</v>
      </c>
      <c r="F27" t="s">
        <v>1020</v>
      </c>
      <c r="G27" t="s">
        <v>1044</v>
      </c>
      <c r="H27" t="s">
        <v>1045</v>
      </c>
      <c r="J27" s="10"/>
      <c r="K27" t="str">
        <f>VLOOKUP(EmpData[[#This Row],[Department]],Departments[[Department]:[Code]],2,0)</f>
        <v>RTL</v>
      </c>
      <c r="L27" t="str">
        <f>VLOOKUP(EmpData[[#This Row],[Location]],Locations[[Location]:[BU]],2,0)</f>
        <v>Cairo</v>
      </c>
      <c r="M27" t="str">
        <f>VLOOKUP(EmpData[[#This Row],[Location]],Locations[[Location]:[BU]],3,0)</f>
        <v>G. Cairo</v>
      </c>
      <c r="N27" t="str">
        <f>IF(EmpData[[#This Row],[Resign Date]]&lt;&gt;"","NO","Yes")</f>
        <v>Yes</v>
      </c>
    </row>
    <row r="28" spans="1:14" hidden="1" x14ac:dyDescent="0.25">
      <c r="A28" t="s">
        <v>1967</v>
      </c>
      <c r="B28" t="s">
        <v>883</v>
      </c>
      <c r="C28" t="s">
        <v>1039</v>
      </c>
      <c r="D28" s="10">
        <v>19369</v>
      </c>
      <c r="E28" s="10">
        <v>39899</v>
      </c>
      <c r="F28" t="s">
        <v>1020</v>
      </c>
      <c r="G28" t="s">
        <v>1067</v>
      </c>
      <c r="H28" t="s">
        <v>1061</v>
      </c>
      <c r="J28" s="10"/>
      <c r="K28" t="str">
        <f>VLOOKUP(EmpData[[#This Row],[Department]],Departments[[Department]:[Code]],2,0)</f>
        <v>RTL</v>
      </c>
      <c r="L28" t="str">
        <f>VLOOKUP(EmpData[[#This Row],[Location]],Locations[[Location]:[BU]],2,0)</f>
        <v>Alex</v>
      </c>
      <c r="M28" t="str">
        <f>VLOOKUP(EmpData[[#This Row],[Location]],Locations[[Location]:[BU]],3,0)</f>
        <v>Alex</v>
      </c>
      <c r="N28" t="str">
        <f>IF(EmpData[[#This Row],[Resign Date]]&lt;&gt;"","NO","Yes")</f>
        <v>Yes</v>
      </c>
    </row>
    <row r="29" spans="1:14" hidden="1" x14ac:dyDescent="0.25">
      <c r="A29" t="s">
        <v>1327</v>
      </c>
      <c r="B29" t="s">
        <v>243</v>
      </c>
      <c r="C29" t="s">
        <v>1039</v>
      </c>
      <c r="D29" s="10">
        <v>31321</v>
      </c>
      <c r="E29" s="10">
        <v>39900</v>
      </c>
      <c r="F29" t="s">
        <v>2115</v>
      </c>
      <c r="G29" t="s">
        <v>1059</v>
      </c>
      <c r="H29" t="s">
        <v>1057</v>
      </c>
      <c r="J29" s="10"/>
      <c r="K29" t="str">
        <f>VLOOKUP(EmpData[[#This Row],[Department]],Departments[[Department]:[Code]],2,0)</f>
        <v>SLS</v>
      </c>
      <c r="L29" t="str">
        <f>VLOOKUP(EmpData[[#This Row],[Location]],Locations[[Location]:[BU]],2,0)</f>
        <v>Cairo</v>
      </c>
      <c r="M29" t="str">
        <f>VLOOKUP(EmpData[[#This Row],[Location]],Locations[[Location]:[BU]],3,0)</f>
        <v>G. Cairo</v>
      </c>
      <c r="N29" t="str">
        <f>IF(EmpData[[#This Row],[Resign Date]]&lt;&gt;"","NO","Yes")</f>
        <v>Yes</v>
      </c>
    </row>
    <row r="30" spans="1:14" hidden="1" x14ac:dyDescent="0.25">
      <c r="A30" t="s">
        <v>1710</v>
      </c>
      <c r="B30" t="s">
        <v>626</v>
      </c>
      <c r="C30" t="s">
        <v>1039</v>
      </c>
      <c r="D30" s="10">
        <v>28260</v>
      </c>
      <c r="E30" s="10">
        <v>39912</v>
      </c>
      <c r="F30" t="s">
        <v>1020</v>
      </c>
      <c r="G30" t="s">
        <v>1071</v>
      </c>
      <c r="H30" t="s">
        <v>1048</v>
      </c>
      <c r="J30" s="10"/>
      <c r="K30" t="str">
        <f>VLOOKUP(EmpData[[#This Row],[Department]],Departments[[Department]:[Code]],2,0)</f>
        <v>RTL</v>
      </c>
      <c r="L30" t="str">
        <f>VLOOKUP(EmpData[[#This Row],[Location]],Locations[[Location]:[BU]],2,0)</f>
        <v>Giza</v>
      </c>
      <c r="M30" t="str">
        <f>VLOOKUP(EmpData[[#This Row],[Location]],Locations[[Location]:[BU]],3,0)</f>
        <v>G. Cairo</v>
      </c>
      <c r="N30" t="str">
        <f>IF(EmpData[[#This Row],[Resign Date]]&lt;&gt;"","NO","Yes")</f>
        <v>Yes</v>
      </c>
    </row>
    <row r="31" spans="1:14" x14ac:dyDescent="0.25">
      <c r="A31" t="s">
        <v>2000</v>
      </c>
      <c r="B31" t="s">
        <v>916</v>
      </c>
      <c r="C31" t="s">
        <v>1039</v>
      </c>
      <c r="D31" s="10">
        <v>19309</v>
      </c>
      <c r="E31" s="10">
        <v>39914</v>
      </c>
      <c r="F31" t="s">
        <v>2115</v>
      </c>
      <c r="G31" t="s">
        <v>1062</v>
      </c>
      <c r="H31" t="s">
        <v>1057</v>
      </c>
      <c r="J31" s="10"/>
      <c r="K31" t="str">
        <f>VLOOKUP(EmpData[[#This Row],[Department]],Departments[[Department]:[Code]],2,0)</f>
        <v>SLS</v>
      </c>
      <c r="L31" t="str">
        <f>VLOOKUP(EmpData[[#This Row],[Location]],Locations[[Location]:[BU]],2,0)</f>
        <v>Menia</v>
      </c>
      <c r="M31" t="str">
        <f>VLOOKUP(EmpData[[#This Row],[Location]],Locations[[Location]:[BU]],3,0)</f>
        <v>U. Egypt</v>
      </c>
      <c r="N31" t="str">
        <f>IF(EmpData[[#This Row],[Resign Date]]&lt;&gt;"","NO","Yes")</f>
        <v>Yes</v>
      </c>
    </row>
    <row r="32" spans="1:14" hidden="1" x14ac:dyDescent="0.25">
      <c r="A32" t="s">
        <v>1306</v>
      </c>
      <c r="B32" t="s">
        <v>222</v>
      </c>
      <c r="C32" t="s">
        <v>1039</v>
      </c>
      <c r="D32" s="10">
        <v>28160</v>
      </c>
      <c r="E32" s="10">
        <v>39917</v>
      </c>
      <c r="F32" t="s">
        <v>1025</v>
      </c>
      <c r="G32" t="s">
        <v>1046</v>
      </c>
      <c r="H32" t="s">
        <v>1057</v>
      </c>
      <c r="J32" s="10"/>
      <c r="K32" t="str">
        <f>VLOOKUP(EmpData[[#This Row],[Department]],Departments[[Department]:[Code]],2,0)</f>
        <v>SLS</v>
      </c>
      <c r="L32" t="str">
        <f>VLOOKUP(EmpData[[#This Row],[Location]],Locations[[Location]:[BU]],2,0)</f>
        <v>Giza</v>
      </c>
      <c r="M32" t="str">
        <f>VLOOKUP(EmpData[[#This Row],[Location]],Locations[[Location]:[BU]],3,0)</f>
        <v>G. Cairo</v>
      </c>
      <c r="N32" t="str">
        <f>IF(EmpData[[#This Row],[Resign Date]]&lt;&gt;"","NO","Yes")</f>
        <v>Yes</v>
      </c>
    </row>
    <row r="33" spans="1:14" hidden="1" x14ac:dyDescent="0.25">
      <c r="A33" t="s">
        <v>1846</v>
      </c>
      <c r="B33" t="s">
        <v>762</v>
      </c>
      <c r="C33" t="s">
        <v>1039</v>
      </c>
      <c r="D33" s="10">
        <v>29477</v>
      </c>
      <c r="E33" s="10">
        <v>39923</v>
      </c>
      <c r="F33" t="s">
        <v>1020</v>
      </c>
      <c r="G33" t="s">
        <v>1044</v>
      </c>
      <c r="H33" t="s">
        <v>1045</v>
      </c>
      <c r="J33" s="10"/>
      <c r="K33" t="str">
        <f>VLOOKUP(EmpData[[#This Row],[Department]],Departments[[Department]:[Code]],2,0)</f>
        <v>RTL</v>
      </c>
      <c r="L33" t="str">
        <f>VLOOKUP(EmpData[[#This Row],[Location]],Locations[[Location]:[BU]],2,0)</f>
        <v>Cairo</v>
      </c>
      <c r="M33" t="str">
        <f>VLOOKUP(EmpData[[#This Row],[Location]],Locations[[Location]:[BU]],3,0)</f>
        <v>G. Cairo</v>
      </c>
      <c r="N33" t="str">
        <f>IF(EmpData[[#This Row],[Resign Date]]&lt;&gt;"","NO","Yes")</f>
        <v>Yes</v>
      </c>
    </row>
    <row r="34" spans="1:14" hidden="1" x14ac:dyDescent="0.25">
      <c r="A34" t="s">
        <v>1259</v>
      </c>
      <c r="B34" t="s">
        <v>175</v>
      </c>
      <c r="C34" t="s">
        <v>1039</v>
      </c>
      <c r="D34" s="10">
        <v>35669</v>
      </c>
      <c r="E34" s="10">
        <v>39926</v>
      </c>
      <c r="F34" t="s">
        <v>2115</v>
      </c>
      <c r="G34" t="s">
        <v>1046</v>
      </c>
      <c r="H34" t="s">
        <v>1057</v>
      </c>
      <c r="J34" s="10"/>
      <c r="K34" t="str">
        <f>VLOOKUP(EmpData[[#This Row],[Department]],Departments[[Department]:[Code]],2,0)</f>
        <v>SLS</v>
      </c>
      <c r="L34" t="str">
        <f>VLOOKUP(EmpData[[#This Row],[Location]],Locations[[Location]:[BU]],2,0)</f>
        <v>Giza</v>
      </c>
      <c r="M34" t="str">
        <f>VLOOKUP(EmpData[[#This Row],[Location]],Locations[[Location]:[BU]],3,0)</f>
        <v>G. Cairo</v>
      </c>
      <c r="N34" t="str">
        <f>IF(EmpData[[#This Row],[Resign Date]]&lt;&gt;"","NO","Yes")</f>
        <v>Yes</v>
      </c>
    </row>
    <row r="35" spans="1:14" hidden="1" x14ac:dyDescent="0.25">
      <c r="A35" t="s">
        <v>1759</v>
      </c>
      <c r="B35" t="s">
        <v>675</v>
      </c>
      <c r="C35" t="s">
        <v>1039</v>
      </c>
      <c r="D35" s="10">
        <v>17416</v>
      </c>
      <c r="E35" s="10">
        <v>39938</v>
      </c>
      <c r="F35" t="s">
        <v>1025</v>
      </c>
      <c r="G35" t="s">
        <v>1065</v>
      </c>
      <c r="H35" t="s">
        <v>1057</v>
      </c>
      <c r="J35" s="10"/>
      <c r="K35" t="str">
        <f>VLOOKUP(EmpData[[#This Row],[Department]],Departments[[Department]:[Code]],2,0)</f>
        <v>SLS</v>
      </c>
      <c r="L35" t="str">
        <f>VLOOKUP(EmpData[[#This Row],[Location]],Locations[[Location]:[BU]],2,0)</f>
        <v>Gharbia</v>
      </c>
      <c r="M35" t="str">
        <f>VLOOKUP(EmpData[[#This Row],[Location]],Locations[[Location]:[BU]],3,0)</f>
        <v>Delta</v>
      </c>
      <c r="N35" t="str">
        <f>IF(EmpData[[#This Row],[Resign Date]]&lt;&gt;"","NO","Yes")</f>
        <v>Yes</v>
      </c>
    </row>
    <row r="36" spans="1:14" hidden="1" x14ac:dyDescent="0.25">
      <c r="A36" t="s">
        <v>1603</v>
      </c>
      <c r="B36" t="s">
        <v>519</v>
      </c>
      <c r="C36" t="s">
        <v>1039</v>
      </c>
      <c r="D36" s="10">
        <v>20437</v>
      </c>
      <c r="E36" s="10">
        <v>39938</v>
      </c>
      <c r="F36" t="s">
        <v>2115</v>
      </c>
      <c r="G36" t="s">
        <v>1046</v>
      </c>
      <c r="H36" t="s">
        <v>1057</v>
      </c>
      <c r="J36" s="10"/>
      <c r="K36" t="str">
        <f>VLOOKUP(EmpData[[#This Row],[Department]],Departments[[Department]:[Code]],2,0)</f>
        <v>SLS</v>
      </c>
      <c r="L36" t="str">
        <f>VLOOKUP(EmpData[[#This Row],[Location]],Locations[[Location]:[BU]],2,0)</f>
        <v>Giza</v>
      </c>
      <c r="M36" t="str">
        <f>VLOOKUP(EmpData[[#This Row],[Location]],Locations[[Location]:[BU]],3,0)</f>
        <v>G. Cairo</v>
      </c>
      <c r="N36" t="str">
        <f>IF(EmpData[[#This Row],[Resign Date]]&lt;&gt;"","NO","Yes")</f>
        <v>Yes</v>
      </c>
    </row>
    <row r="37" spans="1:14" hidden="1" x14ac:dyDescent="0.25">
      <c r="A37" t="s">
        <v>1245</v>
      </c>
      <c r="B37" t="s">
        <v>161</v>
      </c>
      <c r="C37" t="s">
        <v>1039</v>
      </c>
      <c r="D37" s="10">
        <v>30887</v>
      </c>
      <c r="E37" s="10">
        <v>39942</v>
      </c>
      <c r="F37" t="s">
        <v>1020</v>
      </c>
      <c r="G37" t="s">
        <v>1047</v>
      </c>
      <c r="H37" t="s">
        <v>1048</v>
      </c>
      <c r="J37" s="10"/>
      <c r="K37" t="str">
        <f>VLOOKUP(EmpData[[#This Row],[Department]],Departments[[Department]:[Code]],2,0)</f>
        <v>RTL</v>
      </c>
      <c r="L37" t="str">
        <f>VLOOKUP(EmpData[[#This Row],[Location]],Locations[[Location]:[BU]],2,0)</f>
        <v>Giza</v>
      </c>
      <c r="M37" t="str">
        <f>VLOOKUP(EmpData[[#This Row],[Location]],Locations[[Location]:[BU]],3,0)</f>
        <v>G. Cairo</v>
      </c>
      <c r="N37" t="str">
        <f>IF(EmpData[[#This Row],[Resign Date]]&lt;&gt;"","NO","Yes")</f>
        <v>Yes</v>
      </c>
    </row>
    <row r="38" spans="1:14" hidden="1" x14ac:dyDescent="0.25">
      <c r="A38" t="s">
        <v>2055</v>
      </c>
      <c r="B38" t="s">
        <v>971</v>
      </c>
      <c r="C38" t="s">
        <v>1040</v>
      </c>
      <c r="D38" s="10">
        <v>29948</v>
      </c>
      <c r="E38" s="10">
        <v>39943</v>
      </c>
      <c r="F38" t="s">
        <v>1020</v>
      </c>
      <c r="G38" t="s">
        <v>1064</v>
      </c>
      <c r="H38" t="s">
        <v>1045</v>
      </c>
      <c r="J38" s="10">
        <v>40505</v>
      </c>
      <c r="K38" t="str">
        <f>VLOOKUP(EmpData[[#This Row],[Department]],Departments[[Department]:[Code]],2,0)</f>
        <v>RTL</v>
      </c>
      <c r="L38" t="str">
        <f>VLOOKUP(EmpData[[#This Row],[Location]],Locations[[Location]:[BU]],2,0)</f>
        <v>Giza</v>
      </c>
      <c r="M38" t="str">
        <f>VLOOKUP(EmpData[[#This Row],[Location]],Locations[[Location]:[BU]],3,0)</f>
        <v>G. Cairo</v>
      </c>
      <c r="N38" t="str">
        <f>IF(EmpData[[#This Row],[Resign Date]]&lt;&gt;"","NO","Yes")</f>
        <v>NO</v>
      </c>
    </row>
    <row r="39" spans="1:14" hidden="1" x14ac:dyDescent="0.25">
      <c r="A39" t="s">
        <v>2077</v>
      </c>
      <c r="B39" t="s">
        <v>993</v>
      </c>
      <c r="C39" t="s">
        <v>1039</v>
      </c>
      <c r="D39" s="10">
        <v>27822</v>
      </c>
      <c r="E39" s="10">
        <v>39943</v>
      </c>
      <c r="F39" t="s">
        <v>1020</v>
      </c>
      <c r="G39" t="s">
        <v>1070</v>
      </c>
      <c r="H39" t="s">
        <v>1048</v>
      </c>
      <c r="J39" s="10"/>
      <c r="K39" t="str">
        <f>VLOOKUP(EmpData[[#This Row],[Department]],Departments[[Department]:[Code]],2,0)</f>
        <v>RTL</v>
      </c>
      <c r="L39" t="str">
        <f>VLOOKUP(EmpData[[#This Row],[Location]],Locations[[Location]:[BU]],2,0)</f>
        <v>Marasa Matrouh</v>
      </c>
      <c r="M39" t="str">
        <f>VLOOKUP(EmpData[[#This Row],[Location]],Locations[[Location]:[BU]],3,0)</f>
        <v>Alex</v>
      </c>
      <c r="N39" t="str">
        <f>IF(EmpData[[#This Row],[Resign Date]]&lt;&gt;"","NO","Yes")</f>
        <v>Yes</v>
      </c>
    </row>
    <row r="40" spans="1:14" hidden="1" x14ac:dyDescent="0.25">
      <c r="A40" t="s">
        <v>1392</v>
      </c>
      <c r="B40" t="s">
        <v>308</v>
      </c>
      <c r="C40" t="s">
        <v>1039</v>
      </c>
      <c r="D40" s="10">
        <v>35806</v>
      </c>
      <c r="E40" s="10">
        <v>39949</v>
      </c>
      <c r="F40" t="s">
        <v>1020</v>
      </c>
      <c r="G40" t="s">
        <v>1078</v>
      </c>
      <c r="H40" t="s">
        <v>1061</v>
      </c>
      <c r="J40" s="10"/>
      <c r="K40" t="str">
        <f>VLOOKUP(EmpData[[#This Row],[Department]],Departments[[Department]:[Code]],2,0)</f>
        <v>RTL</v>
      </c>
      <c r="L40" t="str">
        <f>VLOOKUP(EmpData[[#This Row],[Location]],Locations[[Location]:[BU]],2,0)</f>
        <v>Cairo</v>
      </c>
      <c r="M40" t="str">
        <f>VLOOKUP(EmpData[[#This Row],[Location]],Locations[[Location]:[BU]],3,0)</f>
        <v>G. Cairo</v>
      </c>
      <c r="N40" t="str">
        <f>IF(EmpData[[#This Row],[Resign Date]]&lt;&gt;"","NO","Yes")</f>
        <v>Yes</v>
      </c>
    </row>
    <row r="41" spans="1:14" hidden="1" x14ac:dyDescent="0.25">
      <c r="A41" t="s">
        <v>1595</v>
      </c>
      <c r="B41" t="s">
        <v>511</v>
      </c>
      <c r="C41" t="s">
        <v>1039</v>
      </c>
      <c r="D41" s="10">
        <v>32737</v>
      </c>
      <c r="E41" s="10">
        <v>39956</v>
      </c>
      <c r="F41" t="s">
        <v>1020</v>
      </c>
      <c r="G41" t="s">
        <v>1044</v>
      </c>
      <c r="H41" t="s">
        <v>1045</v>
      </c>
      <c r="J41" s="10"/>
      <c r="K41" t="str">
        <f>VLOOKUP(EmpData[[#This Row],[Department]],Departments[[Department]:[Code]],2,0)</f>
        <v>RTL</v>
      </c>
      <c r="L41" t="str">
        <f>VLOOKUP(EmpData[[#This Row],[Location]],Locations[[Location]:[BU]],2,0)</f>
        <v>Cairo</v>
      </c>
      <c r="M41" t="str">
        <f>VLOOKUP(EmpData[[#This Row],[Location]],Locations[[Location]:[BU]],3,0)</f>
        <v>G. Cairo</v>
      </c>
      <c r="N41" t="str">
        <f>IF(EmpData[[#This Row],[Resign Date]]&lt;&gt;"","NO","Yes")</f>
        <v>Yes</v>
      </c>
    </row>
    <row r="42" spans="1:14" hidden="1" x14ac:dyDescent="0.25">
      <c r="A42" t="s">
        <v>1162</v>
      </c>
      <c r="B42" t="s">
        <v>78</v>
      </c>
      <c r="C42" t="s">
        <v>1039</v>
      </c>
      <c r="D42" s="10">
        <v>20350</v>
      </c>
      <c r="E42" s="10">
        <v>39958</v>
      </c>
      <c r="F42" t="s">
        <v>1025</v>
      </c>
      <c r="G42" t="s">
        <v>1068</v>
      </c>
      <c r="H42" t="s">
        <v>1061</v>
      </c>
      <c r="J42" s="10"/>
      <c r="K42" t="str">
        <f>VLOOKUP(EmpData[[#This Row],[Department]],Departments[[Department]:[Code]],2,0)</f>
        <v>SLS</v>
      </c>
      <c r="L42" t="str">
        <f>VLOOKUP(EmpData[[#This Row],[Location]],Locations[[Location]:[BU]],2,0)</f>
        <v>Gharbia</v>
      </c>
      <c r="M42" t="str">
        <f>VLOOKUP(EmpData[[#This Row],[Location]],Locations[[Location]:[BU]],3,0)</f>
        <v>Delta</v>
      </c>
      <c r="N42" t="str">
        <f>IF(EmpData[[#This Row],[Resign Date]]&lt;&gt;"","NO","Yes")</f>
        <v>Yes</v>
      </c>
    </row>
    <row r="43" spans="1:14" hidden="1" x14ac:dyDescent="0.25">
      <c r="A43" t="s">
        <v>2027</v>
      </c>
      <c r="B43" t="s">
        <v>943</v>
      </c>
      <c r="C43" t="s">
        <v>1039</v>
      </c>
      <c r="D43" s="10">
        <v>15463</v>
      </c>
      <c r="E43" s="10">
        <v>39959</v>
      </c>
      <c r="F43" t="s">
        <v>1020</v>
      </c>
      <c r="G43" t="s">
        <v>1047</v>
      </c>
      <c r="H43" t="s">
        <v>1048</v>
      </c>
      <c r="J43" s="10">
        <v>41031</v>
      </c>
      <c r="K43" t="str">
        <f>VLOOKUP(EmpData[[#This Row],[Department]],Departments[[Department]:[Code]],2,0)</f>
        <v>RTL</v>
      </c>
      <c r="L43" t="str">
        <f>VLOOKUP(EmpData[[#This Row],[Location]],Locations[[Location]:[BU]],2,0)</f>
        <v>Giza</v>
      </c>
      <c r="M43" t="str">
        <f>VLOOKUP(EmpData[[#This Row],[Location]],Locations[[Location]:[BU]],3,0)</f>
        <v>G. Cairo</v>
      </c>
      <c r="N43" t="str">
        <f>IF(EmpData[[#This Row],[Resign Date]]&lt;&gt;"","NO","Yes")</f>
        <v>NO</v>
      </c>
    </row>
    <row r="44" spans="1:14" hidden="1" x14ac:dyDescent="0.25">
      <c r="A44" t="s">
        <v>1316</v>
      </c>
      <c r="B44" t="s">
        <v>232</v>
      </c>
      <c r="C44" t="s">
        <v>1040</v>
      </c>
      <c r="D44" s="10">
        <v>21877</v>
      </c>
      <c r="E44" s="10">
        <v>39961</v>
      </c>
      <c r="F44" t="s">
        <v>2115</v>
      </c>
      <c r="G44" t="s">
        <v>1077</v>
      </c>
      <c r="H44" t="s">
        <v>1057</v>
      </c>
      <c r="J44" s="10"/>
      <c r="K44" t="str">
        <f>VLOOKUP(EmpData[[#This Row],[Department]],Departments[[Department]:[Code]],2,0)</f>
        <v>SLS</v>
      </c>
      <c r="L44" t="str">
        <f>VLOOKUP(EmpData[[#This Row],[Location]],Locations[[Location]:[BU]],2,0)</f>
        <v>Giza</v>
      </c>
      <c r="M44" t="str">
        <f>VLOOKUP(EmpData[[#This Row],[Location]],Locations[[Location]:[BU]],3,0)</f>
        <v>G. Cairo</v>
      </c>
      <c r="N44" t="str">
        <f>IF(EmpData[[#This Row],[Resign Date]]&lt;&gt;"","NO","Yes")</f>
        <v>Yes</v>
      </c>
    </row>
    <row r="45" spans="1:14" hidden="1" x14ac:dyDescent="0.25">
      <c r="A45" t="s">
        <v>1366</v>
      </c>
      <c r="B45" t="s">
        <v>282</v>
      </c>
      <c r="C45" t="s">
        <v>1039</v>
      </c>
      <c r="D45" s="10">
        <v>24091</v>
      </c>
      <c r="E45" s="10">
        <v>39971</v>
      </c>
      <c r="F45" t="s">
        <v>2115</v>
      </c>
      <c r="G45" t="s">
        <v>1069</v>
      </c>
      <c r="H45" t="s">
        <v>1057</v>
      </c>
      <c r="J45" s="10"/>
      <c r="K45" t="str">
        <f>VLOOKUP(EmpData[[#This Row],[Department]],Departments[[Department]:[Code]],2,0)</f>
        <v>SLS</v>
      </c>
      <c r="L45" t="str">
        <f>VLOOKUP(EmpData[[#This Row],[Location]],Locations[[Location]:[BU]],2,0)</f>
        <v>Luxor</v>
      </c>
      <c r="M45" t="str">
        <f>VLOOKUP(EmpData[[#This Row],[Location]],Locations[[Location]:[BU]],3,0)</f>
        <v>U. Egypt</v>
      </c>
      <c r="N45" t="str">
        <f>IF(EmpData[[#This Row],[Resign Date]]&lt;&gt;"","NO","Yes")</f>
        <v>Yes</v>
      </c>
    </row>
    <row r="46" spans="1:14" hidden="1" x14ac:dyDescent="0.25">
      <c r="A46" t="s">
        <v>1271</v>
      </c>
      <c r="B46" t="s">
        <v>187</v>
      </c>
      <c r="C46" t="s">
        <v>1040</v>
      </c>
      <c r="D46" s="10">
        <v>28802</v>
      </c>
      <c r="E46" s="10">
        <v>39975</v>
      </c>
      <c r="F46" t="s">
        <v>2115</v>
      </c>
      <c r="G46" t="s">
        <v>1083</v>
      </c>
      <c r="H46" t="s">
        <v>1057</v>
      </c>
      <c r="J46" s="10"/>
      <c r="K46" t="str">
        <f>VLOOKUP(EmpData[[#This Row],[Department]],Departments[[Department]:[Code]],2,0)</f>
        <v>SLS</v>
      </c>
      <c r="L46" t="str">
        <f>VLOOKUP(EmpData[[#This Row],[Location]],Locations[[Location]:[BU]],2,0)</f>
        <v>Cairo</v>
      </c>
      <c r="M46" t="str">
        <f>VLOOKUP(EmpData[[#This Row],[Location]],Locations[[Location]:[BU]],3,0)</f>
        <v>G. Cairo</v>
      </c>
      <c r="N46" t="str">
        <f>IF(EmpData[[#This Row],[Resign Date]]&lt;&gt;"","NO","Yes")</f>
        <v>Yes</v>
      </c>
    </row>
    <row r="47" spans="1:14" hidden="1" x14ac:dyDescent="0.25">
      <c r="A47" t="s">
        <v>1324</v>
      </c>
      <c r="B47" t="s">
        <v>240</v>
      </c>
      <c r="C47" t="s">
        <v>1039</v>
      </c>
      <c r="D47" s="10">
        <v>32643</v>
      </c>
      <c r="E47" s="10">
        <v>39979</v>
      </c>
      <c r="F47" t="s">
        <v>1020</v>
      </c>
      <c r="G47" t="s">
        <v>1049</v>
      </c>
      <c r="H47" t="s">
        <v>1045</v>
      </c>
      <c r="J47" s="10"/>
      <c r="K47" t="str">
        <f>VLOOKUP(EmpData[[#This Row],[Department]],Departments[[Department]:[Code]],2,0)</f>
        <v>RTL</v>
      </c>
      <c r="L47" t="str">
        <f>VLOOKUP(EmpData[[#This Row],[Location]],Locations[[Location]:[BU]],2,0)</f>
        <v>Cairo</v>
      </c>
      <c r="M47" t="str">
        <f>VLOOKUP(EmpData[[#This Row],[Location]],Locations[[Location]:[BU]],3,0)</f>
        <v>G. Cairo</v>
      </c>
      <c r="N47" t="str">
        <f>IF(EmpData[[#This Row],[Resign Date]]&lt;&gt;"","NO","Yes")</f>
        <v>Yes</v>
      </c>
    </row>
    <row r="48" spans="1:14" hidden="1" x14ac:dyDescent="0.25">
      <c r="A48" t="s">
        <v>1131</v>
      </c>
      <c r="B48" t="s">
        <v>47</v>
      </c>
      <c r="C48" t="s">
        <v>1039</v>
      </c>
      <c r="D48" s="10">
        <v>18517</v>
      </c>
      <c r="E48" s="10">
        <v>39982</v>
      </c>
      <c r="F48" t="s">
        <v>1028</v>
      </c>
      <c r="G48" t="s">
        <v>1014</v>
      </c>
      <c r="H48" t="s">
        <v>1014</v>
      </c>
      <c r="J48" s="10"/>
      <c r="K48" t="str">
        <f>VLOOKUP(EmpData[[#This Row],[Department]],Departments[[Department]:[Code]],2,0)</f>
        <v>BRD</v>
      </c>
      <c r="L48" t="str">
        <f>VLOOKUP(EmpData[[#This Row],[Location]],Locations[[Location]:[BU]],2,0)</f>
        <v>Cairo</v>
      </c>
      <c r="M48" t="str">
        <f>VLOOKUP(EmpData[[#This Row],[Location]],Locations[[Location]:[BU]],3,0)</f>
        <v>G. Cairo</v>
      </c>
      <c r="N48" t="str">
        <f>IF(EmpData[[#This Row],[Resign Date]]&lt;&gt;"","NO","Yes")</f>
        <v>Yes</v>
      </c>
    </row>
    <row r="49" spans="1:14" hidden="1" x14ac:dyDescent="0.25">
      <c r="A49" t="s">
        <v>1512</v>
      </c>
      <c r="B49" t="s">
        <v>428</v>
      </c>
      <c r="C49" t="s">
        <v>1039</v>
      </c>
      <c r="D49" s="10">
        <v>20644</v>
      </c>
      <c r="E49" s="10">
        <v>39983</v>
      </c>
      <c r="F49" t="s">
        <v>2115</v>
      </c>
      <c r="G49" t="s">
        <v>1073</v>
      </c>
      <c r="H49" t="s">
        <v>1057</v>
      </c>
      <c r="J49" s="10">
        <v>41077</v>
      </c>
      <c r="K49" t="str">
        <f>VLOOKUP(EmpData[[#This Row],[Department]],Departments[[Department]:[Code]],2,0)</f>
        <v>SLS</v>
      </c>
      <c r="L49" t="str">
        <f>VLOOKUP(EmpData[[#This Row],[Location]],Locations[[Location]:[BU]],2,0)</f>
        <v>Sharkia</v>
      </c>
      <c r="M49" t="str">
        <f>VLOOKUP(EmpData[[#This Row],[Location]],Locations[[Location]:[BU]],3,0)</f>
        <v>Delta</v>
      </c>
      <c r="N49" t="str">
        <f>IF(EmpData[[#This Row],[Resign Date]]&lt;&gt;"","NO","Yes")</f>
        <v>NO</v>
      </c>
    </row>
    <row r="50" spans="1:14" hidden="1" x14ac:dyDescent="0.25">
      <c r="A50" t="s">
        <v>1356</v>
      </c>
      <c r="B50" t="s">
        <v>272</v>
      </c>
      <c r="C50" t="s">
        <v>1039</v>
      </c>
      <c r="D50" s="10">
        <v>31972</v>
      </c>
      <c r="E50" s="10">
        <v>39984</v>
      </c>
      <c r="F50" t="s">
        <v>1025</v>
      </c>
      <c r="G50" t="s">
        <v>1059</v>
      </c>
      <c r="H50" t="s">
        <v>1057</v>
      </c>
      <c r="J50" s="10"/>
      <c r="K50" t="str">
        <f>VLOOKUP(EmpData[[#This Row],[Department]],Departments[[Department]:[Code]],2,0)</f>
        <v>SLS</v>
      </c>
      <c r="L50" t="str">
        <f>VLOOKUP(EmpData[[#This Row],[Location]],Locations[[Location]:[BU]],2,0)</f>
        <v>Cairo</v>
      </c>
      <c r="M50" t="str">
        <f>VLOOKUP(EmpData[[#This Row],[Location]],Locations[[Location]:[BU]],3,0)</f>
        <v>G. Cairo</v>
      </c>
      <c r="N50" t="str">
        <f>IF(EmpData[[#This Row],[Resign Date]]&lt;&gt;"","NO","Yes")</f>
        <v>Yes</v>
      </c>
    </row>
    <row r="51" spans="1:14" hidden="1" x14ac:dyDescent="0.25">
      <c r="A51" t="s">
        <v>1626</v>
      </c>
      <c r="B51" t="s">
        <v>542</v>
      </c>
      <c r="C51" t="s">
        <v>1039</v>
      </c>
      <c r="D51" s="10">
        <v>20452</v>
      </c>
      <c r="E51" s="10">
        <v>39986</v>
      </c>
      <c r="F51" t="s">
        <v>1020</v>
      </c>
      <c r="G51" t="s">
        <v>1053</v>
      </c>
      <c r="H51" t="s">
        <v>1045</v>
      </c>
      <c r="J51" s="10"/>
      <c r="K51" t="str">
        <f>VLOOKUP(EmpData[[#This Row],[Department]],Departments[[Department]:[Code]],2,0)</f>
        <v>RTL</v>
      </c>
      <c r="L51" t="str">
        <f>VLOOKUP(EmpData[[#This Row],[Location]],Locations[[Location]:[BU]],2,0)</f>
        <v>Giza</v>
      </c>
      <c r="M51" t="str">
        <f>VLOOKUP(EmpData[[#This Row],[Location]],Locations[[Location]:[BU]],3,0)</f>
        <v>G. Cairo</v>
      </c>
      <c r="N51" t="str">
        <f>IF(EmpData[[#This Row],[Resign Date]]&lt;&gt;"","NO","Yes")</f>
        <v>Yes</v>
      </c>
    </row>
    <row r="52" spans="1:14" hidden="1" x14ac:dyDescent="0.25">
      <c r="A52" t="s">
        <v>1898</v>
      </c>
      <c r="B52" t="s">
        <v>814</v>
      </c>
      <c r="C52" t="s">
        <v>1039</v>
      </c>
      <c r="D52" s="10">
        <v>25968</v>
      </c>
      <c r="E52" s="10">
        <v>39986</v>
      </c>
      <c r="F52" t="s">
        <v>2115</v>
      </c>
      <c r="G52" t="s">
        <v>1046</v>
      </c>
      <c r="H52" t="s">
        <v>1057</v>
      </c>
      <c r="J52" s="10"/>
      <c r="K52" t="str">
        <f>VLOOKUP(EmpData[[#This Row],[Department]],Departments[[Department]:[Code]],2,0)</f>
        <v>SLS</v>
      </c>
      <c r="L52" t="str">
        <f>VLOOKUP(EmpData[[#This Row],[Location]],Locations[[Location]:[BU]],2,0)</f>
        <v>Giza</v>
      </c>
      <c r="M52" t="str">
        <f>VLOOKUP(EmpData[[#This Row],[Location]],Locations[[Location]:[BU]],3,0)</f>
        <v>G. Cairo</v>
      </c>
      <c r="N52" t="str">
        <f>IF(EmpData[[#This Row],[Resign Date]]&lt;&gt;"","NO","Yes")</f>
        <v>Yes</v>
      </c>
    </row>
    <row r="53" spans="1:14" hidden="1" x14ac:dyDescent="0.25">
      <c r="A53" t="s">
        <v>1164</v>
      </c>
      <c r="B53" t="s">
        <v>80</v>
      </c>
      <c r="C53" t="s">
        <v>1039</v>
      </c>
      <c r="D53" s="10">
        <v>26479</v>
      </c>
      <c r="E53" s="10">
        <v>39987</v>
      </c>
      <c r="F53" t="s">
        <v>1032</v>
      </c>
      <c r="G53" t="s">
        <v>1079</v>
      </c>
      <c r="H53" t="s">
        <v>1045</v>
      </c>
      <c r="J53" s="10">
        <v>40425</v>
      </c>
      <c r="K53" t="str">
        <f>VLOOKUP(EmpData[[#This Row],[Department]],Departments[[Department]:[Code]],2,0)</f>
        <v>ADM</v>
      </c>
      <c r="L53" t="str">
        <f>VLOOKUP(EmpData[[#This Row],[Location]],Locations[[Location]:[BU]],2,0)</f>
        <v>Giza</v>
      </c>
      <c r="M53" t="str">
        <f>VLOOKUP(EmpData[[#This Row],[Location]],Locations[[Location]:[BU]],3,0)</f>
        <v>G. Cairo</v>
      </c>
      <c r="N53" t="str">
        <f>IF(EmpData[[#This Row],[Resign Date]]&lt;&gt;"","NO","Yes")</f>
        <v>NO</v>
      </c>
    </row>
    <row r="54" spans="1:14" hidden="1" x14ac:dyDescent="0.25">
      <c r="A54" t="s">
        <v>1838</v>
      </c>
      <c r="B54" t="s">
        <v>754</v>
      </c>
      <c r="C54" t="s">
        <v>1040</v>
      </c>
      <c r="D54" s="10">
        <v>25305</v>
      </c>
      <c r="E54" s="10">
        <v>39993</v>
      </c>
      <c r="F54" t="s">
        <v>2115</v>
      </c>
      <c r="G54" t="s">
        <v>1083</v>
      </c>
      <c r="H54" t="s">
        <v>1057</v>
      </c>
      <c r="J54" s="10"/>
      <c r="K54" t="str">
        <f>VLOOKUP(EmpData[[#This Row],[Department]],Departments[[Department]:[Code]],2,0)</f>
        <v>SLS</v>
      </c>
      <c r="L54" t="str">
        <f>VLOOKUP(EmpData[[#This Row],[Location]],Locations[[Location]:[BU]],2,0)</f>
        <v>Cairo</v>
      </c>
      <c r="M54" t="str">
        <f>VLOOKUP(EmpData[[#This Row],[Location]],Locations[[Location]:[BU]],3,0)</f>
        <v>G. Cairo</v>
      </c>
      <c r="N54" t="str">
        <f>IF(EmpData[[#This Row],[Resign Date]]&lt;&gt;"","NO","Yes")</f>
        <v>Yes</v>
      </c>
    </row>
    <row r="55" spans="1:14" hidden="1" x14ac:dyDescent="0.25">
      <c r="A55" t="s">
        <v>1424</v>
      </c>
      <c r="B55" t="s">
        <v>340</v>
      </c>
      <c r="C55" t="s">
        <v>1039</v>
      </c>
      <c r="D55" s="10">
        <v>21128</v>
      </c>
      <c r="E55" s="10">
        <v>40000</v>
      </c>
      <c r="F55" t="s">
        <v>1020</v>
      </c>
      <c r="G55" t="s">
        <v>1071</v>
      </c>
      <c r="H55" t="s">
        <v>1048</v>
      </c>
      <c r="J55" s="10">
        <v>40639</v>
      </c>
      <c r="K55" t="str">
        <f>VLOOKUP(EmpData[[#This Row],[Department]],Departments[[Department]:[Code]],2,0)</f>
        <v>RTL</v>
      </c>
      <c r="L55" t="str">
        <f>VLOOKUP(EmpData[[#This Row],[Location]],Locations[[Location]:[BU]],2,0)</f>
        <v>Giza</v>
      </c>
      <c r="M55" t="str">
        <f>VLOOKUP(EmpData[[#This Row],[Location]],Locations[[Location]:[BU]],3,0)</f>
        <v>G. Cairo</v>
      </c>
      <c r="N55" t="str">
        <f>IF(EmpData[[#This Row],[Resign Date]]&lt;&gt;"","NO","Yes")</f>
        <v>NO</v>
      </c>
    </row>
    <row r="56" spans="1:14" hidden="1" x14ac:dyDescent="0.25">
      <c r="A56" t="s">
        <v>1243</v>
      </c>
      <c r="B56" t="s">
        <v>159</v>
      </c>
      <c r="C56" t="s">
        <v>1040</v>
      </c>
      <c r="D56" s="10">
        <v>34638</v>
      </c>
      <c r="E56" s="10">
        <v>40013</v>
      </c>
      <c r="F56" t="s">
        <v>1025</v>
      </c>
      <c r="G56" t="s">
        <v>1069</v>
      </c>
      <c r="H56" t="s">
        <v>1057</v>
      </c>
      <c r="J56" s="10">
        <v>40682</v>
      </c>
      <c r="K56" t="str">
        <f>VLOOKUP(EmpData[[#This Row],[Department]],Departments[[Department]:[Code]],2,0)</f>
        <v>SLS</v>
      </c>
      <c r="L56" t="str">
        <f>VLOOKUP(EmpData[[#This Row],[Location]],Locations[[Location]:[BU]],2,0)</f>
        <v>Luxor</v>
      </c>
      <c r="M56" t="str">
        <f>VLOOKUP(EmpData[[#This Row],[Location]],Locations[[Location]:[BU]],3,0)</f>
        <v>U. Egypt</v>
      </c>
      <c r="N56" t="str">
        <f>IF(EmpData[[#This Row],[Resign Date]]&lt;&gt;"","NO","Yes")</f>
        <v>NO</v>
      </c>
    </row>
    <row r="57" spans="1:14" hidden="1" x14ac:dyDescent="0.25">
      <c r="A57" t="s">
        <v>1610</v>
      </c>
      <c r="B57" t="s">
        <v>526</v>
      </c>
      <c r="C57" t="s">
        <v>1039</v>
      </c>
      <c r="D57" s="10">
        <v>33160</v>
      </c>
      <c r="E57" s="10">
        <v>40015</v>
      </c>
      <c r="F57" t="s">
        <v>2115</v>
      </c>
      <c r="G57" t="s">
        <v>1059</v>
      </c>
      <c r="H57" t="s">
        <v>1057</v>
      </c>
      <c r="J57" s="10"/>
      <c r="K57" t="str">
        <f>VLOOKUP(EmpData[[#This Row],[Department]],Departments[[Department]:[Code]],2,0)</f>
        <v>SLS</v>
      </c>
      <c r="L57" t="str">
        <f>VLOOKUP(EmpData[[#This Row],[Location]],Locations[[Location]:[BU]],2,0)</f>
        <v>Cairo</v>
      </c>
      <c r="M57" t="str">
        <f>VLOOKUP(EmpData[[#This Row],[Location]],Locations[[Location]:[BU]],3,0)</f>
        <v>G. Cairo</v>
      </c>
      <c r="N57" t="str">
        <f>IF(EmpData[[#This Row],[Resign Date]]&lt;&gt;"","NO","Yes")</f>
        <v>Yes</v>
      </c>
    </row>
    <row r="58" spans="1:14" hidden="1" x14ac:dyDescent="0.25">
      <c r="A58" t="s">
        <v>1943</v>
      </c>
      <c r="B58" t="s">
        <v>859</v>
      </c>
      <c r="C58" t="s">
        <v>1039</v>
      </c>
      <c r="D58" s="10">
        <v>29579</v>
      </c>
      <c r="E58" s="10">
        <v>40021</v>
      </c>
      <c r="F58" t="s">
        <v>2115</v>
      </c>
      <c r="G58" t="s">
        <v>1046</v>
      </c>
      <c r="H58" t="s">
        <v>1057</v>
      </c>
      <c r="J58" s="10"/>
      <c r="K58" t="str">
        <f>VLOOKUP(EmpData[[#This Row],[Department]],Departments[[Department]:[Code]],2,0)</f>
        <v>SLS</v>
      </c>
      <c r="L58" t="str">
        <f>VLOOKUP(EmpData[[#This Row],[Location]],Locations[[Location]:[BU]],2,0)</f>
        <v>Giza</v>
      </c>
      <c r="M58" t="str">
        <f>VLOOKUP(EmpData[[#This Row],[Location]],Locations[[Location]:[BU]],3,0)</f>
        <v>G. Cairo</v>
      </c>
      <c r="N58" t="str">
        <f>IF(EmpData[[#This Row],[Resign Date]]&lt;&gt;"","NO","Yes")</f>
        <v>Yes</v>
      </c>
    </row>
    <row r="59" spans="1:14" hidden="1" x14ac:dyDescent="0.25">
      <c r="A59" t="s">
        <v>1959</v>
      </c>
      <c r="B59" t="s">
        <v>875</v>
      </c>
      <c r="C59" t="s">
        <v>1040</v>
      </c>
      <c r="D59" s="10">
        <v>30613</v>
      </c>
      <c r="E59" s="10">
        <v>40023</v>
      </c>
      <c r="F59" t="s">
        <v>2115</v>
      </c>
      <c r="G59" t="s">
        <v>1059</v>
      </c>
      <c r="H59" t="s">
        <v>1057</v>
      </c>
      <c r="J59" s="10">
        <v>40700</v>
      </c>
      <c r="K59" t="str">
        <f>VLOOKUP(EmpData[[#This Row],[Department]],Departments[[Department]:[Code]],2,0)</f>
        <v>SLS</v>
      </c>
      <c r="L59" t="str">
        <f>VLOOKUP(EmpData[[#This Row],[Location]],Locations[[Location]:[BU]],2,0)</f>
        <v>Cairo</v>
      </c>
      <c r="M59" t="str">
        <f>VLOOKUP(EmpData[[#This Row],[Location]],Locations[[Location]:[BU]],3,0)</f>
        <v>G. Cairo</v>
      </c>
      <c r="N59" t="str">
        <f>IF(EmpData[[#This Row],[Resign Date]]&lt;&gt;"","NO","Yes")</f>
        <v>NO</v>
      </c>
    </row>
    <row r="60" spans="1:14" hidden="1" x14ac:dyDescent="0.25">
      <c r="A60" t="s">
        <v>1770</v>
      </c>
      <c r="B60" t="s">
        <v>686</v>
      </c>
      <c r="C60" t="s">
        <v>1039</v>
      </c>
      <c r="D60" s="10">
        <v>24274</v>
      </c>
      <c r="E60" s="10">
        <v>40029</v>
      </c>
      <c r="F60" t="s">
        <v>1020</v>
      </c>
      <c r="G60" t="s">
        <v>1047</v>
      </c>
      <c r="H60" t="s">
        <v>1048</v>
      </c>
      <c r="J60" s="10"/>
      <c r="K60" t="str">
        <f>VLOOKUP(EmpData[[#This Row],[Department]],Departments[[Department]:[Code]],2,0)</f>
        <v>RTL</v>
      </c>
      <c r="L60" t="str">
        <f>VLOOKUP(EmpData[[#This Row],[Location]],Locations[[Location]:[BU]],2,0)</f>
        <v>Giza</v>
      </c>
      <c r="M60" t="str">
        <f>VLOOKUP(EmpData[[#This Row],[Location]],Locations[[Location]:[BU]],3,0)</f>
        <v>G. Cairo</v>
      </c>
      <c r="N60" t="str">
        <f>IF(EmpData[[#This Row],[Resign Date]]&lt;&gt;"","NO","Yes")</f>
        <v>Yes</v>
      </c>
    </row>
    <row r="61" spans="1:14" hidden="1" x14ac:dyDescent="0.25">
      <c r="A61" t="s">
        <v>1427</v>
      </c>
      <c r="B61" t="s">
        <v>343</v>
      </c>
      <c r="C61" t="s">
        <v>1039</v>
      </c>
      <c r="D61" s="10">
        <v>15800</v>
      </c>
      <c r="E61" s="10">
        <v>40030</v>
      </c>
      <c r="F61" t="s">
        <v>1025</v>
      </c>
      <c r="G61" t="s">
        <v>1052</v>
      </c>
      <c r="H61" t="s">
        <v>1057</v>
      </c>
      <c r="J61" s="10"/>
      <c r="K61" t="str">
        <f>VLOOKUP(EmpData[[#This Row],[Department]],Departments[[Department]:[Code]],2,0)</f>
        <v>SLS</v>
      </c>
      <c r="L61" t="str">
        <f>VLOOKUP(EmpData[[#This Row],[Location]],Locations[[Location]:[BU]],2,0)</f>
        <v>Alex</v>
      </c>
      <c r="M61" t="str">
        <f>VLOOKUP(EmpData[[#This Row],[Location]],Locations[[Location]:[BU]],3,0)</f>
        <v>Alex</v>
      </c>
      <c r="N61" t="str">
        <f>IF(EmpData[[#This Row],[Resign Date]]&lt;&gt;"","NO","Yes")</f>
        <v>Yes</v>
      </c>
    </row>
    <row r="62" spans="1:14" x14ac:dyDescent="0.25">
      <c r="A62" t="s">
        <v>1527</v>
      </c>
      <c r="B62" t="s">
        <v>443</v>
      </c>
      <c r="C62" t="s">
        <v>1039</v>
      </c>
      <c r="D62" s="10">
        <v>26607</v>
      </c>
      <c r="E62" s="10">
        <v>40031</v>
      </c>
      <c r="F62" t="s">
        <v>2115</v>
      </c>
      <c r="G62" t="s">
        <v>1075</v>
      </c>
      <c r="H62" t="s">
        <v>1057</v>
      </c>
      <c r="J62" s="10"/>
      <c r="K62" t="str">
        <f>VLOOKUP(EmpData[[#This Row],[Department]],Departments[[Department]:[Code]],2,0)</f>
        <v>SLS</v>
      </c>
      <c r="L62" t="str">
        <f>VLOOKUP(EmpData[[#This Row],[Location]],Locations[[Location]:[BU]],2,0)</f>
        <v>Assuit</v>
      </c>
      <c r="M62" t="str">
        <f>VLOOKUP(EmpData[[#This Row],[Location]],Locations[[Location]:[BU]],3,0)</f>
        <v>U. Egypt</v>
      </c>
      <c r="N62" t="str">
        <f>IF(EmpData[[#This Row],[Resign Date]]&lt;&gt;"","NO","Yes")</f>
        <v>Yes</v>
      </c>
    </row>
    <row r="63" spans="1:14" hidden="1" x14ac:dyDescent="0.25">
      <c r="A63" t="s">
        <v>1774</v>
      </c>
      <c r="B63" t="s">
        <v>690</v>
      </c>
      <c r="C63" t="s">
        <v>1039</v>
      </c>
      <c r="D63" s="10">
        <v>17339</v>
      </c>
      <c r="E63" s="10">
        <v>40035</v>
      </c>
      <c r="F63" t="s">
        <v>1025</v>
      </c>
      <c r="G63" t="s">
        <v>1077</v>
      </c>
      <c r="H63" t="s">
        <v>1057</v>
      </c>
      <c r="J63" s="10"/>
      <c r="K63" t="str">
        <f>VLOOKUP(EmpData[[#This Row],[Department]],Departments[[Department]:[Code]],2,0)</f>
        <v>SLS</v>
      </c>
      <c r="L63" t="str">
        <f>VLOOKUP(EmpData[[#This Row],[Location]],Locations[[Location]:[BU]],2,0)</f>
        <v>Giza</v>
      </c>
      <c r="M63" t="str">
        <f>VLOOKUP(EmpData[[#This Row],[Location]],Locations[[Location]:[BU]],3,0)</f>
        <v>G. Cairo</v>
      </c>
      <c r="N63" t="str">
        <f>IF(EmpData[[#This Row],[Resign Date]]&lt;&gt;"","NO","Yes")</f>
        <v>Yes</v>
      </c>
    </row>
    <row r="64" spans="1:14" hidden="1" x14ac:dyDescent="0.25">
      <c r="A64" t="s">
        <v>1924</v>
      </c>
      <c r="B64" t="s">
        <v>840</v>
      </c>
      <c r="C64" t="s">
        <v>1040</v>
      </c>
      <c r="D64" s="10">
        <v>30861</v>
      </c>
      <c r="E64" s="10">
        <v>40035</v>
      </c>
      <c r="F64" t="s">
        <v>1020</v>
      </c>
      <c r="G64" t="s">
        <v>1058</v>
      </c>
      <c r="H64" t="s">
        <v>1048</v>
      </c>
      <c r="J64" s="10"/>
      <c r="K64" t="str">
        <f>VLOOKUP(EmpData[[#This Row],[Department]],Departments[[Department]:[Code]],2,0)</f>
        <v>RTL</v>
      </c>
      <c r="L64" t="str">
        <f>VLOOKUP(EmpData[[#This Row],[Location]],Locations[[Location]:[BU]],2,0)</f>
        <v>Cairo</v>
      </c>
      <c r="M64" t="str">
        <f>VLOOKUP(EmpData[[#This Row],[Location]],Locations[[Location]:[BU]],3,0)</f>
        <v>G. Cairo</v>
      </c>
      <c r="N64" t="str">
        <f>IF(EmpData[[#This Row],[Resign Date]]&lt;&gt;"","NO","Yes")</f>
        <v>Yes</v>
      </c>
    </row>
    <row r="65" spans="1:14" hidden="1" x14ac:dyDescent="0.25">
      <c r="A65" t="s">
        <v>1323</v>
      </c>
      <c r="B65" t="s">
        <v>239</v>
      </c>
      <c r="C65" t="s">
        <v>1039</v>
      </c>
      <c r="D65" s="10">
        <v>18579</v>
      </c>
      <c r="E65" s="10">
        <v>40037</v>
      </c>
      <c r="F65" t="s">
        <v>2115</v>
      </c>
      <c r="G65" t="s">
        <v>1077</v>
      </c>
      <c r="H65" t="s">
        <v>1057</v>
      </c>
      <c r="J65" s="10">
        <v>41027</v>
      </c>
      <c r="K65" t="str">
        <f>VLOOKUP(EmpData[[#This Row],[Department]],Departments[[Department]:[Code]],2,0)</f>
        <v>SLS</v>
      </c>
      <c r="L65" t="str">
        <f>VLOOKUP(EmpData[[#This Row],[Location]],Locations[[Location]:[BU]],2,0)</f>
        <v>Giza</v>
      </c>
      <c r="M65" t="str">
        <f>VLOOKUP(EmpData[[#This Row],[Location]],Locations[[Location]:[BU]],3,0)</f>
        <v>G. Cairo</v>
      </c>
      <c r="N65" t="str">
        <f>IF(EmpData[[#This Row],[Resign Date]]&lt;&gt;"","NO","Yes")</f>
        <v>NO</v>
      </c>
    </row>
    <row r="66" spans="1:14" hidden="1" x14ac:dyDescent="0.25">
      <c r="A66" t="s">
        <v>1692</v>
      </c>
      <c r="B66" t="s">
        <v>608</v>
      </c>
      <c r="C66" t="s">
        <v>1040</v>
      </c>
      <c r="D66" s="10">
        <v>29722</v>
      </c>
      <c r="E66" s="10">
        <v>40039</v>
      </c>
      <c r="F66" t="s">
        <v>2115</v>
      </c>
      <c r="G66" t="s">
        <v>1080</v>
      </c>
      <c r="H66" t="s">
        <v>1057</v>
      </c>
      <c r="J66" s="10"/>
      <c r="K66" t="str">
        <f>VLOOKUP(EmpData[[#This Row],[Department]],Departments[[Department]:[Code]],2,0)</f>
        <v>SLS</v>
      </c>
      <c r="L66" t="str">
        <f>VLOOKUP(EmpData[[#This Row],[Location]],Locations[[Location]:[BU]],2,0)</f>
        <v>Giza</v>
      </c>
      <c r="M66" t="str">
        <f>VLOOKUP(EmpData[[#This Row],[Location]],Locations[[Location]:[BU]],3,0)</f>
        <v>G. Cairo</v>
      </c>
      <c r="N66" t="str">
        <f>IF(EmpData[[#This Row],[Resign Date]]&lt;&gt;"","NO","Yes")</f>
        <v>Yes</v>
      </c>
    </row>
    <row r="67" spans="1:14" hidden="1" x14ac:dyDescent="0.25">
      <c r="A67" t="s">
        <v>1596</v>
      </c>
      <c r="B67" t="s">
        <v>512</v>
      </c>
      <c r="C67" t="s">
        <v>1039</v>
      </c>
      <c r="D67" s="10">
        <v>23531</v>
      </c>
      <c r="E67" s="10">
        <v>40041</v>
      </c>
      <c r="F67" t="s">
        <v>1020</v>
      </c>
      <c r="G67" t="s">
        <v>1082</v>
      </c>
      <c r="H67" t="s">
        <v>1061</v>
      </c>
      <c r="J67" s="10"/>
      <c r="K67" t="str">
        <f>VLOOKUP(EmpData[[#This Row],[Department]],Departments[[Department]:[Code]],2,0)</f>
        <v>RTL</v>
      </c>
      <c r="L67" t="str">
        <f>VLOOKUP(EmpData[[#This Row],[Location]],Locations[[Location]:[BU]],2,0)</f>
        <v>Cairo</v>
      </c>
      <c r="M67" t="str">
        <f>VLOOKUP(EmpData[[#This Row],[Location]],Locations[[Location]:[BU]],3,0)</f>
        <v>G. Cairo</v>
      </c>
      <c r="N67" t="str">
        <f>IF(EmpData[[#This Row],[Resign Date]]&lt;&gt;"","NO","Yes")</f>
        <v>Yes</v>
      </c>
    </row>
    <row r="68" spans="1:14" hidden="1" x14ac:dyDescent="0.25">
      <c r="A68" t="s">
        <v>1321</v>
      </c>
      <c r="B68" t="s">
        <v>237</v>
      </c>
      <c r="C68" t="s">
        <v>1039</v>
      </c>
      <c r="D68" s="10">
        <v>29567</v>
      </c>
      <c r="E68" s="10">
        <v>40042</v>
      </c>
      <c r="F68" t="s">
        <v>2115</v>
      </c>
      <c r="G68" t="s">
        <v>1080</v>
      </c>
      <c r="H68" t="s">
        <v>1057</v>
      </c>
      <c r="J68" s="10"/>
      <c r="K68" t="str">
        <f>VLOOKUP(EmpData[[#This Row],[Department]],Departments[[Department]:[Code]],2,0)</f>
        <v>SLS</v>
      </c>
      <c r="L68" t="str">
        <f>VLOOKUP(EmpData[[#This Row],[Location]],Locations[[Location]:[BU]],2,0)</f>
        <v>Giza</v>
      </c>
      <c r="M68" t="str">
        <f>VLOOKUP(EmpData[[#This Row],[Location]],Locations[[Location]:[BU]],3,0)</f>
        <v>G. Cairo</v>
      </c>
      <c r="N68" t="str">
        <f>IF(EmpData[[#This Row],[Resign Date]]&lt;&gt;"","NO","Yes")</f>
        <v>Yes</v>
      </c>
    </row>
    <row r="69" spans="1:14" hidden="1" x14ac:dyDescent="0.25">
      <c r="A69" t="s">
        <v>1969</v>
      </c>
      <c r="B69" t="s">
        <v>885</v>
      </c>
      <c r="C69" t="s">
        <v>1040</v>
      </c>
      <c r="D69" s="10">
        <v>16988</v>
      </c>
      <c r="E69" s="10">
        <v>40043</v>
      </c>
      <c r="F69" t="s">
        <v>1020</v>
      </c>
      <c r="G69" t="s">
        <v>1060</v>
      </c>
      <c r="H69" t="s">
        <v>1061</v>
      </c>
      <c r="J69" s="10"/>
      <c r="K69" t="str">
        <f>VLOOKUP(EmpData[[#This Row],[Department]],Departments[[Department]:[Code]],2,0)</f>
        <v>RTL</v>
      </c>
      <c r="L69" t="str">
        <f>VLOOKUP(EmpData[[#This Row],[Location]],Locations[[Location]:[BU]],2,0)</f>
        <v>Alex</v>
      </c>
      <c r="M69" t="str">
        <f>VLOOKUP(EmpData[[#This Row],[Location]],Locations[[Location]:[BU]],3,0)</f>
        <v>Alex</v>
      </c>
      <c r="N69" t="str">
        <f>IF(EmpData[[#This Row],[Resign Date]]&lt;&gt;"","NO","Yes")</f>
        <v>Yes</v>
      </c>
    </row>
    <row r="70" spans="1:14" hidden="1" x14ac:dyDescent="0.25">
      <c r="A70" t="s">
        <v>1872</v>
      </c>
      <c r="B70" t="s">
        <v>788</v>
      </c>
      <c r="C70" t="s">
        <v>1039</v>
      </c>
      <c r="D70" s="10">
        <v>28224</v>
      </c>
      <c r="E70" s="10">
        <v>40046</v>
      </c>
      <c r="F70" t="s">
        <v>1020</v>
      </c>
      <c r="G70" t="s">
        <v>1070</v>
      </c>
      <c r="H70" t="s">
        <v>1048</v>
      </c>
      <c r="J70" s="10"/>
      <c r="K70" t="str">
        <f>VLOOKUP(EmpData[[#This Row],[Department]],Departments[[Department]:[Code]],2,0)</f>
        <v>RTL</v>
      </c>
      <c r="L70" t="str">
        <f>VLOOKUP(EmpData[[#This Row],[Location]],Locations[[Location]:[BU]],2,0)</f>
        <v>Marasa Matrouh</v>
      </c>
      <c r="M70" t="str">
        <f>VLOOKUP(EmpData[[#This Row],[Location]],Locations[[Location]:[BU]],3,0)</f>
        <v>Alex</v>
      </c>
      <c r="N70" t="str">
        <f>IF(EmpData[[#This Row],[Resign Date]]&lt;&gt;"","NO","Yes")</f>
        <v>Yes</v>
      </c>
    </row>
    <row r="71" spans="1:14" hidden="1" x14ac:dyDescent="0.25">
      <c r="A71" t="s">
        <v>1263</v>
      </c>
      <c r="B71" t="s">
        <v>179</v>
      </c>
      <c r="C71" t="s">
        <v>1039</v>
      </c>
      <c r="D71" s="10">
        <v>29788</v>
      </c>
      <c r="E71" s="10">
        <v>40047</v>
      </c>
      <c r="F71" t="s">
        <v>2115</v>
      </c>
      <c r="G71" t="s">
        <v>1069</v>
      </c>
      <c r="H71" t="s">
        <v>1057</v>
      </c>
      <c r="J71" s="10"/>
      <c r="K71" t="str">
        <f>VLOOKUP(EmpData[[#This Row],[Department]],Departments[[Department]:[Code]],2,0)</f>
        <v>SLS</v>
      </c>
      <c r="L71" t="str">
        <f>VLOOKUP(EmpData[[#This Row],[Location]],Locations[[Location]:[BU]],2,0)</f>
        <v>Luxor</v>
      </c>
      <c r="M71" t="str">
        <f>VLOOKUP(EmpData[[#This Row],[Location]],Locations[[Location]:[BU]],3,0)</f>
        <v>U. Egypt</v>
      </c>
      <c r="N71" t="str">
        <f>IF(EmpData[[#This Row],[Resign Date]]&lt;&gt;"","NO","Yes")</f>
        <v>Yes</v>
      </c>
    </row>
    <row r="72" spans="1:14" hidden="1" x14ac:dyDescent="0.25">
      <c r="A72" t="s">
        <v>1811</v>
      </c>
      <c r="B72" t="s">
        <v>727</v>
      </c>
      <c r="C72" t="s">
        <v>1039</v>
      </c>
      <c r="D72" s="10">
        <v>31451</v>
      </c>
      <c r="E72" s="10">
        <v>40047</v>
      </c>
      <c r="F72" t="s">
        <v>1025</v>
      </c>
      <c r="G72" t="s">
        <v>1065</v>
      </c>
      <c r="H72" t="s">
        <v>1057</v>
      </c>
      <c r="J72" s="10"/>
      <c r="K72" t="str">
        <f>VLOOKUP(EmpData[[#This Row],[Department]],Departments[[Department]:[Code]],2,0)</f>
        <v>SLS</v>
      </c>
      <c r="L72" t="str">
        <f>VLOOKUP(EmpData[[#This Row],[Location]],Locations[[Location]:[BU]],2,0)</f>
        <v>Gharbia</v>
      </c>
      <c r="M72" t="str">
        <f>VLOOKUP(EmpData[[#This Row],[Location]],Locations[[Location]:[BU]],3,0)</f>
        <v>Delta</v>
      </c>
      <c r="N72" t="str">
        <f>IF(EmpData[[#This Row],[Resign Date]]&lt;&gt;"","NO","Yes")</f>
        <v>Yes</v>
      </c>
    </row>
    <row r="73" spans="1:14" hidden="1" x14ac:dyDescent="0.25">
      <c r="A73" t="s">
        <v>1395</v>
      </c>
      <c r="B73" t="s">
        <v>311</v>
      </c>
      <c r="C73" t="s">
        <v>1039</v>
      </c>
      <c r="D73" s="10">
        <v>31882</v>
      </c>
      <c r="E73" s="10">
        <v>40051</v>
      </c>
      <c r="F73" t="s">
        <v>2115</v>
      </c>
      <c r="G73" t="s">
        <v>1077</v>
      </c>
      <c r="H73" t="s">
        <v>1057</v>
      </c>
      <c r="J73" s="10"/>
      <c r="K73" t="str">
        <f>VLOOKUP(EmpData[[#This Row],[Department]],Departments[[Department]:[Code]],2,0)</f>
        <v>SLS</v>
      </c>
      <c r="L73" t="str">
        <f>VLOOKUP(EmpData[[#This Row],[Location]],Locations[[Location]:[BU]],2,0)</f>
        <v>Giza</v>
      </c>
      <c r="M73" t="str">
        <f>VLOOKUP(EmpData[[#This Row],[Location]],Locations[[Location]:[BU]],3,0)</f>
        <v>G. Cairo</v>
      </c>
      <c r="N73" t="str">
        <f>IF(EmpData[[#This Row],[Resign Date]]&lt;&gt;"","NO","Yes")</f>
        <v>Yes</v>
      </c>
    </row>
    <row r="74" spans="1:14" hidden="1" x14ac:dyDescent="0.25">
      <c r="A74" t="s">
        <v>1567</v>
      </c>
      <c r="B74" t="s">
        <v>483</v>
      </c>
      <c r="C74" t="s">
        <v>1040</v>
      </c>
      <c r="D74" s="10">
        <v>28090</v>
      </c>
      <c r="E74" s="10">
        <v>40054</v>
      </c>
      <c r="F74" t="s">
        <v>1020</v>
      </c>
      <c r="G74" t="s">
        <v>1053</v>
      </c>
      <c r="H74" t="s">
        <v>1045</v>
      </c>
      <c r="J74" s="10"/>
      <c r="K74" t="str">
        <f>VLOOKUP(EmpData[[#This Row],[Department]],Departments[[Department]:[Code]],2,0)</f>
        <v>RTL</v>
      </c>
      <c r="L74" t="str">
        <f>VLOOKUP(EmpData[[#This Row],[Location]],Locations[[Location]:[BU]],2,0)</f>
        <v>Giza</v>
      </c>
      <c r="M74" t="str">
        <f>VLOOKUP(EmpData[[#This Row],[Location]],Locations[[Location]:[BU]],3,0)</f>
        <v>G. Cairo</v>
      </c>
      <c r="N74" t="str">
        <f>IF(EmpData[[#This Row],[Resign Date]]&lt;&gt;"","NO","Yes")</f>
        <v>Yes</v>
      </c>
    </row>
    <row r="75" spans="1:14" hidden="1" x14ac:dyDescent="0.25">
      <c r="A75" t="s">
        <v>1976</v>
      </c>
      <c r="B75" t="s">
        <v>892</v>
      </c>
      <c r="C75" t="s">
        <v>1039</v>
      </c>
      <c r="D75" s="10">
        <v>31676</v>
      </c>
      <c r="E75" s="10">
        <v>40061</v>
      </c>
      <c r="F75" t="s">
        <v>1020</v>
      </c>
      <c r="G75" t="s">
        <v>1068</v>
      </c>
      <c r="H75" t="s">
        <v>1061</v>
      </c>
      <c r="J75" s="10">
        <v>40662</v>
      </c>
      <c r="K75" t="str">
        <f>VLOOKUP(EmpData[[#This Row],[Department]],Departments[[Department]:[Code]],2,0)</f>
        <v>RTL</v>
      </c>
      <c r="L75" t="str">
        <f>VLOOKUP(EmpData[[#This Row],[Location]],Locations[[Location]:[BU]],2,0)</f>
        <v>Gharbia</v>
      </c>
      <c r="M75" t="str">
        <f>VLOOKUP(EmpData[[#This Row],[Location]],Locations[[Location]:[BU]],3,0)</f>
        <v>Delta</v>
      </c>
      <c r="N75" t="str">
        <f>IF(EmpData[[#This Row],[Resign Date]]&lt;&gt;"","NO","Yes")</f>
        <v>NO</v>
      </c>
    </row>
    <row r="76" spans="1:14" hidden="1" x14ac:dyDescent="0.25">
      <c r="A76" t="s">
        <v>1723</v>
      </c>
      <c r="B76" t="s">
        <v>639</v>
      </c>
      <c r="C76" t="s">
        <v>1039</v>
      </c>
      <c r="D76" s="10">
        <v>16707</v>
      </c>
      <c r="E76" s="10">
        <v>40061</v>
      </c>
      <c r="F76" t="s">
        <v>2115</v>
      </c>
      <c r="G76" t="s">
        <v>1073</v>
      </c>
      <c r="H76" t="s">
        <v>1057</v>
      </c>
      <c r="J76" s="10"/>
      <c r="K76" t="str">
        <f>VLOOKUP(EmpData[[#This Row],[Department]],Departments[[Department]:[Code]],2,0)</f>
        <v>SLS</v>
      </c>
      <c r="L76" t="str">
        <f>VLOOKUP(EmpData[[#This Row],[Location]],Locations[[Location]:[BU]],2,0)</f>
        <v>Sharkia</v>
      </c>
      <c r="M76" t="str">
        <f>VLOOKUP(EmpData[[#This Row],[Location]],Locations[[Location]:[BU]],3,0)</f>
        <v>Delta</v>
      </c>
      <c r="N76" t="str">
        <f>IF(EmpData[[#This Row],[Resign Date]]&lt;&gt;"","NO","Yes")</f>
        <v>Yes</v>
      </c>
    </row>
    <row r="77" spans="1:14" hidden="1" x14ac:dyDescent="0.25">
      <c r="A77" t="s">
        <v>1429</v>
      </c>
      <c r="B77" t="s">
        <v>345</v>
      </c>
      <c r="C77" t="s">
        <v>1039</v>
      </c>
      <c r="D77" s="10">
        <v>31219</v>
      </c>
      <c r="E77" s="10">
        <v>40062</v>
      </c>
      <c r="F77" t="s">
        <v>1020</v>
      </c>
      <c r="G77" t="s">
        <v>1081</v>
      </c>
      <c r="H77" t="s">
        <v>1045</v>
      </c>
      <c r="J77" s="10">
        <v>40590</v>
      </c>
      <c r="K77" t="str">
        <f>VLOOKUP(EmpData[[#This Row],[Department]],Departments[[Department]:[Code]],2,0)</f>
        <v>RTL</v>
      </c>
      <c r="L77" t="str">
        <f>VLOOKUP(EmpData[[#This Row],[Location]],Locations[[Location]:[BU]],2,0)</f>
        <v>Giza</v>
      </c>
      <c r="M77" t="str">
        <f>VLOOKUP(EmpData[[#This Row],[Location]],Locations[[Location]:[BU]],3,0)</f>
        <v>G. Cairo</v>
      </c>
      <c r="N77" t="str">
        <f>IF(EmpData[[#This Row],[Resign Date]]&lt;&gt;"","NO","Yes")</f>
        <v>NO</v>
      </c>
    </row>
    <row r="78" spans="1:14" hidden="1" x14ac:dyDescent="0.25">
      <c r="A78" t="s">
        <v>1674</v>
      </c>
      <c r="B78" t="s">
        <v>590</v>
      </c>
      <c r="C78" t="s">
        <v>1039</v>
      </c>
      <c r="D78" s="10">
        <v>27026</v>
      </c>
      <c r="E78" s="10">
        <v>40062</v>
      </c>
      <c r="F78" t="s">
        <v>1025</v>
      </c>
      <c r="G78" t="s">
        <v>1054</v>
      </c>
      <c r="H78" t="s">
        <v>1057</v>
      </c>
      <c r="J78" s="10">
        <v>41183</v>
      </c>
      <c r="K78" t="str">
        <f>VLOOKUP(EmpData[[#This Row],[Department]],Departments[[Department]:[Code]],2,0)</f>
        <v>SLS</v>
      </c>
      <c r="L78" t="str">
        <f>VLOOKUP(EmpData[[#This Row],[Location]],Locations[[Location]:[BU]],2,0)</f>
        <v>Dakahlia</v>
      </c>
      <c r="M78" t="str">
        <f>VLOOKUP(EmpData[[#This Row],[Location]],Locations[[Location]:[BU]],3,0)</f>
        <v>Delta</v>
      </c>
      <c r="N78" t="str">
        <f>IF(EmpData[[#This Row],[Resign Date]]&lt;&gt;"","NO","Yes")</f>
        <v>NO</v>
      </c>
    </row>
    <row r="79" spans="1:14" hidden="1" x14ac:dyDescent="0.25">
      <c r="A79" t="s">
        <v>1847</v>
      </c>
      <c r="B79" t="s">
        <v>763</v>
      </c>
      <c r="C79" t="s">
        <v>1039</v>
      </c>
      <c r="D79" s="10">
        <v>23914</v>
      </c>
      <c r="E79" s="10">
        <v>40063</v>
      </c>
      <c r="F79" t="s">
        <v>1020</v>
      </c>
      <c r="G79" t="s">
        <v>1064</v>
      </c>
      <c r="H79" t="s">
        <v>1045</v>
      </c>
      <c r="J79" s="10"/>
      <c r="K79" t="str">
        <f>VLOOKUP(EmpData[[#This Row],[Department]],Departments[[Department]:[Code]],2,0)</f>
        <v>RTL</v>
      </c>
      <c r="L79" t="str">
        <f>VLOOKUP(EmpData[[#This Row],[Location]],Locations[[Location]:[BU]],2,0)</f>
        <v>Giza</v>
      </c>
      <c r="M79" t="str">
        <f>VLOOKUP(EmpData[[#This Row],[Location]],Locations[[Location]:[BU]],3,0)</f>
        <v>G. Cairo</v>
      </c>
      <c r="N79" t="str">
        <f>IF(EmpData[[#This Row],[Resign Date]]&lt;&gt;"","NO","Yes")</f>
        <v>Yes</v>
      </c>
    </row>
    <row r="80" spans="1:14" hidden="1" x14ac:dyDescent="0.25">
      <c r="A80" t="s">
        <v>1299</v>
      </c>
      <c r="B80" t="s">
        <v>215</v>
      </c>
      <c r="C80" t="s">
        <v>1039</v>
      </c>
      <c r="D80" s="10">
        <v>26653</v>
      </c>
      <c r="E80" s="10">
        <v>40066</v>
      </c>
      <c r="F80" t="s">
        <v>1020</v>
      </c>
      <c r="G80" t="s">
        <v>1082</v>
      </c>
      <c r="H80" t="s">
        <v>1061</v>
      </c>
      <c r="J80" s="10"/>
      <c r="K80" t="str">
        <f>VLOOKUP(EmpData[[#This Row],[Department]],Departments[[Department]:[Code]],2,0)</f>
        <v>RTL</v>
      </c>
      <c r="L80" t="str">
        <f>VLOOKUP(EmpData[[#This Row],[Location]],Locations[[Location]:[BU]],2,0)</f>
        <v>Cairo</v>
      </c>
      <c r="M80" t="str">
        <f>VLOOKUP(EmpData[[#This Row],[Location]],Locations[[Location]:[BU]],3,0)</f>
        <v>G. Cairo</v>
      </c>
      <c r="N80" t="str">
        <f>IF(EmpData[[#This Row],[Resign Date]]&lt;&gt;"","NO","Yes")</f>
        <v>Yes</v>
      </c>
    </row>
    <row r="81" spans="1:14" hidden="1" x14ac:dyDescent="0.25">
      <c r="A81" t="s">
        <v>1135</v>
      </c>
      <c r="B81" t="s">
        <v>51</v>
      </c>
      <c r="C81" t="s">
        <v>1039</v>
      </c>
      <c r="D81" s="10">
        <v>27819</v>
      </c>
      <c r="E81" s="10">
        <v>40070</v>
      </c>
      <c r="F81" t="s">
        <v>1028</v>
      </c>
      <c r="G81" t="s">
        <v>1014</v>
      </c>
      <c r="H81" t="s">
        <v>1014</v>
      </c>
      <c r="J81" s="10"/>
      <c r="K81" t="str">
        <f>VLOOKUP(EmpData[[#This Row],[Department]],Departments[[Department]:[Code]],2,0)</f>
        <v>BRD</v>
      </c>
      <c r="L81" t="str">
        <f>VLOOKUP(EmpData[[#This Row],[Location]],Locations[[Location]:[BU]],2,0)</f>
        <v>Cairo</v>
      </c>
      <c r="M81" t="str">
        <f>VLOOKUP(EmpData[[#This Row],[Location]],Locations[[Location]:[BU]],3,0)</f>
        <v>G. Cairo</v>
      </c>
      <c r="N81" t="str">
        <f>IF(EmpData[[#This Row],[Resign Date]]&lt;&gt;"","NO","Yes")</f>
        <v>Yes</v>
      </c>
    </row>
    <row r="82" spans="1:14" hidden="1" x14ac:dyDescent="0.25">
      <c r="A82" t="s">
        <v>1827</v>
      </c>
      <c r="B82" t="s">
        <v>743</v>
      </c>
      <c r="C82" t="s">
        <v>1039</v>
      </c>
      <c r="D82" s="10">
        <v>32691</v>
      </c>
      <c r="E82" s="10">
        <v>40077</v>
      </c>
      <c r="F82" t="s">
        <v>1020</v>
      </c>
      <c r="G82" t="s">
        <v>1049</v>
      </c>
      <c r="H82" t="s">
        <v>1045</v>
      </c>
      <c r="J82" s="10"/>
      <c r="K82" t="str">
        <f>VLOOKUP(EmpData[[#This Row],[Department]],Departments[[Department]:[Code]],2,0)</f>
        <v>RTL</v>
      </c>
      <c r="L82" t="str">
        <f>VLOOKUP(EmpData[[#This Row],[Location]],Locations[[Location]:[BU]],2,0)</f>
        <v>Cairo</v>
      </c>
      <c r="M82" t="str">
        <f>VLOOKUP(EmpData[[#This Row],[Location]],Locations[[Location]:[BU]],3,0)</f>
        <v>G. Cairo</v>
      </c>
      <c r="N82" t="str">
        <f>IF(EmpData[[#This Row],[Resign Date]]&lt;&gt;"","NO","Yes")</f>
        <v>Yes</v>
      </c>
    </row>
    <row r="83" spans="1:14" hidden="1" x14ac:dyDescent="0.25">
      <c r="A83" t="s">
        <v>1962</v>
      </c>
      <c r="B83" t="s">
        <v>878</v>
      </c>
      <c r="C83" t="s">
        <v>1039</v>
      </c>
      <c r="D83" s="10">
        <v>19591</v>
      </c>
      <c r="E83" s="10">
        <v>40082</v>
      </c>
      <c r="F83" t="s">
        <v>1020</v>
      </c>
      <c r="G83" t="s">
        <v>1064</v>
      </c>
      <c r="H83" t="s">
        <v>1045</v>
      </c>
      <c r="J83" s="10"/>
      <c r="K83" t="str">
        <f>VLOOKUP(EmpData[[#This Row],[Department]],Departments[[Department]:[Code]],2,0)</f>
        <v>RTL</v>
      </c>
      <c r="L83" t="str">
        <f>VLOOKUP(EmpData[[#This Row],[Location]],Locations[[Location]:[BU]],2,0)</f>
        <v>Giza</v>
      </c>
      <c r="M83" t="str">
        <f>VLOOKUP(EmpData[[#This Row],[Location]],Locations[[Location]:[BU]],3,0)</f>
        <v>G. Cairo</v>
      </c>
      <c r="N83" t="str">
        <f>IF(EmpData[[#This Row],[Resign Date]]&lt;&gt;"","NO","Yes")</f>
        <v>Yes</v>
      </c>
    </row>
    <row r="84" spans="1:14" hidden="1" x14ac:dyDescent="0.25">
      <c r="A84" t="s">
        <v>1143</v>
      </c>
      <c r="B84" t="s">
        <v>59</v>
      </c>
      <c r="C84" t="s">
        <v>1040</v>
      </c>
      <c r="D84" s="10">
        <v>26970</v>
      </c>
      <c r="E84" s="10">
        <v>40085</v>
      </c>
      <c r="F84" t="s">
        <v>1025</v>
      </c>
      <c r="G84" t="s">
        <v>1014</v>
      </c>
      <c r="H84" t="s">
        <v>1014</v>
      </c>
      <c r="J84" s="10"/>
      <c r="K84" t="str">
        <f>VLOOKUP(EmpData[[#This Row],[Department]],Departments[[Department]:[Code]],2,0)</f>
        <v>SLS</v>
      </c>
      <c r="L84" t="str">
        <f>VLOOKUP(EmpData[[#This Row],[Location]],Locations[[Location]:[BU]],2,0)</f>
        <v>Cairo</v>
      </c>
      <c r="M84" t="str">
        <f>VLOOKUP(EmpData[[#This Row],[Location]],Locations[[Location]:[BU]],3,0)</f>
        <v>G. Cairo</v>
      </c>
      <c r="N84" t="str">
        <f>IF(EmpData[[#This Row],[Resign Date]]&lt;&gt;"","NO","Yes")</f>
        <v>Yes</v>
      </c>
    </row>
    <row r="85" spans="1:14" x14ac:dyDescent="0.25">
      <c r="A85" t="s">
        <v>2016</v>
      </c>
      <c r="B85" t="s">
        <v>932</v>
      </c>
      <c r="C85" t="s">
        <v>1040</v>
      </c>
      <c r="D85" s="10">
        <v>34929</v>
      </c>
      <c r="E85" s="10">
        <v>40086</v>
      </c>
      <c r="F85" t="s">
        <v>2115</v>
      </c>
      <c r="G85" t="s">
        <v>1075</v>
      </c>
      <c r="H85" t="s">
        <v>1057</v>
      </c>
      <c r="J85" s="10"/>
      <c r="K85" t="str">
        <f>VLOOKUP(EmpData[[#This Row],[Department]],Departments[[Department]:[Code]],2,0)</f>
        <v>SLS</v>
      </c>
      <c r="L85" t="str">
        <f>VLOOKUP(EmpData[[#This Row],[Location]],Locations[[Location]:[BU]],2,0)</f>
        <v>Assuit</v>
      </c>
      <c r="M85" t="str">
        <f>VLOOKUP(EmpData[[#This Row],[Location]],Locations[[Location]:[BU]],3,0)</f>
        <v>U. Egypt</v>
      </c>
      <c r="N85" t="str">
        <f>IF(EmpData[[#This Row],[Resign Date]]&lt;&gt;"","NO","Yes")</f>
        <v>Yes</v>
      </c>
    </row>
    <row r="86" spans="1:14" hidden="1" x14ac:dyDescent="0.25">
      <c r="A86" t="s">
        <v>1352</v>
      </c>
      <c r="B86" t="s">
        <v>268</v>
      </c>
      <c r="C86" t="s">
        <v>1039</v>
      </c>
      <c r="D86" s="10">
        <v>25004</v>
      </c>
      <c r="E86" s="10">
        <v>40087</v>
      </c>
      <c r="F86" t="s">
        <v>1020</v>
      </c>
      <c r="G86" t="s">
        <v>1053</v>
      </c>
      <c r="H86" t="s">
        <v>1045</v>
      </c>
      <c r="J86" s="10"/>
      <c r="K86" t="str">
        <f>VLOOKUP(EmpData[[#This Row],[Department]],Departments[[Department]:[Code]],2,0)</f>
        <v>RTL</v>
      </c>
      <c r="L86" t="str">
        <f>VLOOKUP(EmpData[[#This Row],[Location]],Locations[[Location]:[BU]],2,0)</f>
        <v>Giza</v>
      </c>
      <c r="M86" t="str">
        <f>VLOOKUP(EmpData[[#This Row],[Location]],Locations[[Location]:[BU]],3,0)</f>
        <v>G. Cairo</v>
      </c>
      <c r="N86" t="str">
        <f>IF(EmpData[[#This Row],[Resign Date]]&lt;&gt;"","NO","Yes")</f>
        <v>Yes</v>
      </c>
    </row>
    <row r="87" spans="1:14" hidden="1" x14ac:dyDescent="0.25">
      <c r="A87" t="s">
        <v>2067</v>
      </c>
      <c r="B87" t="s">
        <v>983</v>
      </c>
      <c r="C87" t="s">
        <v>1039</v>
      </c>
      <c r="D87" s="10">
        <v>28561</v>
      </c>
      <c r="E87" s="10">
        <v>40089</v>
      </c>
      <c r="F87" t="s">
        <v>1020</v>
      </c>
      <c r="G87" t="s">
        <v>1078</v>
      </c>
      <c r="H87" t="s">
        <v>1061</v>
      </c>
      <c r="J87" s="10"/>
      <c r="K87" t="str">
        <f>VLOOKUP(EmpData[[#This Row],[Department]],Departments[[Department]:[Code]],2,0)</f>
        <v>RTL</v>
      </c>
      <c r="L87" t="str">
        <f>VLOOKUP(EmpData[[#This Row],[Location]],Locations[[Location]:[BU]],2,0)</f>
        <v>Cairo</v>
      </c>
      <c r="M87" t="str">
        <f>VLOOKUP(EmpData[[#This Row],[Location]],Locations[[Location]:[BU]],3,0)</f>
        <v>G. Cairo</v>
      </c>
      <c r="N87" t="str">
        <f>IF(EmpData[[#This Row],[Resign Date]]&lt;&gt;"","NO","Yes")</f>
        <v>Yes</v>
      </c>
    </row>
    <row r="88" spans="1:14" hidden="1" x14ac:dyDescent="0.25">
      <c r="A88" t="s">
        <v>1866</v>
      </c>
      <c r="B88" t="s">
        <v>782</v>
      </c>
      <c r="C88" t="s">
        <v>1039</v>
      </c>
      <c r="D88" s="10">
        <v>27312</v>
      </c>
      <c r="E88" s="10">
        <v>40089</v>
      </c>
      <c r="F88" t="s">
        <v>1020</v>
      </c>
      <c r="G88" t="s">
        <v>1084</v>
      </c>
      <c r="H88" t="s">
        <v>1048</v>
      </c>
      <c r="J88" s="10"/>
      <c r="K88" t="str">
        <f>VLOOKUP(EmpData[[#This Row],[Department]],Departments[[Department]:[Code]],2,0)</f>
        <v>RTL</v>
      </c>
      <c r="L88" t="str">
        <f>VLOOKUP(EmpData[[#This Row],[Location]],Locations[[Location]:[BU]],2,0)</f>
        <v>Cairo</v>
      </c>
      <c r="M88" t="str">
        <f>VLOOKUP(EmpData[[#This Row],[Location]],Locations[[Location]:[BU]],3,0)</f>
        <v>G. Cairo</v>
      </c>
      <c r="N88" t="str">
        <f>IF(EmpData[[#This Row],[Resign Date]]&lt;&gt;"","NO","Yes")</f>
        <v>Yes</v>
      </c>
    </row>
    <row r="89" spans="1:14" hidden="1" x14ac:dyDescent="0.25">
      <c r="A89" t="s">
        <v>1722</v>
      </c>
      <c r="B89" t="s">
        <v>638</v>
      </c>
      <c r="C89" t="s">
        <v>1040</v>
      </c>
      <c r="D89" s="10">
        <v>34013</v>
      </c>
      <c r="E89" s="10">
        <v>40093</v>
      </c>
      <c r="F89" t="s">
        <v>1020</v>
      </c>
      <c r="G89" t="s">
        <v>1065</v>
      </c>
      <c r="H89" t="s">
        <v>1061</v>
      </c>
      <c r="J89" s="10">
        <v>41107</v>
      </c>
      <c r="K89" t="str">
        <f>VLOOKUP(EmpData[[#This Row],[Department]],Departments[[Department]:[Code]],2,0)</f>
        <v>RTL</v>
      </c>
      <c r="L89" t="str">
        <f>VLOOKUP(EmpData[[#This Row],[Location]],Locations[[Location]:[BU]],2,0)</f>
        <v>Gharbia</v>
      </c>
      <c r="M89" t="str">
        <f>VLOOKUP(EmpData[[#This Row],[Location]],Locations[[Location]:[BU]],3,0)</f>
        <v>Delta</v>
      </c>
      <c r="N89" t="str">
        <f>IF(EmpData[[#This Row],[Resign Date]]&lt;&gt;"","NO","Yes")</f>
        <v>NO</v>
      </c>
    </row>
    <row r="90" spans="1:14" hidden="1" x14ac:dyDescent="0.25">
      <c r="A90" t="s">
        <v>2085</v>
      </c>
      <c r="B90" t="s">
        <v>1001</v>
      </c>
      <c r="C90" t="s">
        <v>1039</v>
      </c>
      <c r="D90" s="10">
        <v>35274</v>
      </c>
      <c r="E90" s="10">
        <v>40095</v>
      </c>
      <c r="F90" t="s">
        <v>2115</v>
      </c>
      <c r="G90" t="s">
        <v>1052</v>
      </c>
      <c r="H90" t="s">
        <v>1057</v>
      </c>
      <c r="J90" s="10"/>
      <c r="K90" t="str">
        <f>VLOOKUP(EmpData[[#This Row],[Department]],Departments[[Department]:[Code]],2,0)</f>
        <v>SLS</v>
      </c>
      <c r="L90" t="str">
        <f>VLOOKUP(EmpData[[#This Row],[Location]],Locations[[Location]:[BU]],2,0)</f>
        <v>Alex</v>
      </c>
      <c r="M90" t="str">
        <f>VLOOKUP(EmpData[[#This Row],[Location]],Locations[[Location]:[BU]],3,0)</f>
        <v>Alex</v>
      </c>
      <c r="N90" t="str">
        <f>IF(EmpData[[#This Row],[Resign Date]]&lt;&gt;"","NO","Yes")</f>
        <v>Yes</v>
      </c>
    </row>
    <row r="91" spans="1:14" hidden="1" x14ac:dyDescent="0.25">
      <c r="A91" t="s">
        <v>1361</v>
      </c>
      <c r="B91" t="s">
        <v>277</v>
      </c>
      <c r="C91" t="s">
        <v>1039</v>
      </c>
      <c r="D91" s="10">
        <v>19415</v>
      </c>
      <c r="E91" s="10">
        <v>40095</v>
      </c>
      <c r="F91" t="s">
        <v>1020</v>
      </c>
      <c r="G91" t="s">
        <v>1058</v>
      </c>
      <c r="H91" t="s">
        <v>1048</v>
      </c>
      <c r="J91" s="10"/>
      <c r="K91" t="str">
        <f>VLOOKUP(EmpData[[#This Row],[Department]],Departments[[Department]:[Code]],2,0)</f>
        <v>RTL</v>
      </c>
      <c r="L91" t="str">
        <f>VLOOKUP(EmpData[[#This Row],[Location]],Locations[[Location]:[BU]],2,0)</f>
        <v>Cairo</v>
      </c>
      <c r="M91" t="str">
        <f>VLOOKUP(EmpData[[#This Row],[Location]],Locations[[Location]:[BU]],3,0)</f>
        <v>G. Cairo</v>
      </c>
      <c r="N91" t="str">
        <f>IF(EmpData[[#This Row],[Resign Date]]&lt;&gt;"","NO","Yes")</f>
        <v>Yes</v>
      </c>
    </row>
    <row r="92" spans="1:14" hidden="1" x14ac:dyDescent="0.25">
      <c r="A92" t="s">
        <v>1934</v>
      </c>
      <c r="B92" t="s">
        <v>850</v>
      </c>
      <c r="C92" t="s">
        <v>1040</v>
      </c>
      <c r="D92" s="10">
        <v>29930</v>
      </c>
      <c r="E92" s="10">
        <v>40098</v>
      </c>
      <c r="F92" t="s">
        <v>2115</v>
      </c>
      <c r="G92" t="s">
        <v>1052</v>
      </c>
      <c r="H92" t="s">
        <v>1057</v>
      </c>
      <c r="J92" s="10"/>
      <c r="K92" t="str">
        <f>VLOOKUP(EmpData[[#This Row],[Department]],Departments[[Department]:[Code]],2,0)</f>
        <v>SLS</v>
      </c>
      <c r="L92" t="str">
        <f>VLOOKUP(EmpData[[#This Row],[Location]],Locations[[Location]:[BU]],2,0)</f>
        <v>Alex</v>
      </c>
      <c r="M92" t="str">
        <f>VLOOKUP(EmpData[[#This Row],[Location]],Locations[[Location]:[BU]],3,0)</f>
        <v>Alex</v>
      </c>
      <c r="N92" t="str">
        <f>IF(EmpData[[#This Row],[Resign Date]]&lt;&gt;"","NO","Yes")</f>
        <v>Yes</v>
      </c>
    </row>
    <row r="93" spans="1:14" hidden="1" x14ac:dyDescent="0.25">
      <c r="A93" t="s">
        <v>1535</v>
      </c>
      <c r="B93" t="s">
        <v>451</v>
      </c>
      <c r="C93" t="s">
        <v>1039</v>
      </c>
      <c r="D93" s="10">
        <v>19245</v>
      </c>
      <c r="E93" s="10">
        <v>40098</v>
      </c>
      <c r="F93" t="s">
        <v>2115</v>
      </c>
      <c r="G93" t="s">
        <v>1073</v>
      </c>
      <c r="H93" t="s">
        <v>1057</v>
      </c>
      <c r="J93" s="10"/>
      <c r="K93" t="str">
        <f>VLOOKUP(EmpData[[#This Row],[Department]],Departments[[Department]:[Code]],2,0)</f>
        <v>SLS</v>
      </c>
      <c r="L93" t="str">
        <f>VLOOKUP(EmpData[[#This Row],[Location]],Locations[[Location]:[BU]],2,0)</f>
        <v>Sharkia</v>
      </c>
      <c r="M93" t="str">
        <f>VLOOKUP(EmpData[[#This Row],[Location]],Locations[[Location]:[BU]],3,0)</f>
        <v>Delta</v>
      </c>
      <c r="N93" t="str">
        <f>IF(EmpData[[#This Row],[Resign Date]]&lt;&gt;"","NO","Yes")</f>
        <v>Yes</v>
      </c>
    </row>
    <row r="94" spans="1:14" hidden="1" x14ac:dyDescent="0.25">
      <c r="A94" t="s">
        <v>1121</v>
      </c>
      <c r="B94" t="s">
        <v>37</v>
      </c>
      <c r="C94" t="s">
        <v>1039</v>
      </c>
      <c r="D94" s="10">
        <v>22298</v>
      </c>
      <c r="E94" s="10">
        <v>40104</v>
      </c>
      <c r="F94" t="s">
        <v>1027</v>
      </c>
      <c r="G94" t="s">
        <v>1014</v>
      </c>
      <c r="H94" t="s">
        <v>1014</v>
      </c>
      <c r="J94" s="10"/>
      <c r="K94" t="str">
        <f>VLOOKUP(EmpData[[#This Row],[Department]],Departments[[Department]:[Code]],2,0)</f>
        <v>LOG</v>
      </c>
      <c r="L94" t="str">
        <f>VLOOKUP(EmpData[[#This Row],[Location]],Locations[[Location]:[BU]],2,0)</f>
        <v>Cairo</v>
      </c>
      <c r="M94" t="str">
        <f>VLOOKUP(EmpData[[#This Row],[Location]],Locations[[Location]:[BU]],3,0)</f>
        <v>G. Cairo</v>
      </c>
      <c r="N94" t="str">
        <f>IF(EmpData[[#This Row],[Resign Date]]&lt;&gt;"","NO","Yes")</f>
        <v>Yes</v>
      </c>
    </row>
    <row r="95" spans="1:14" hidden="1" x14ac:dyDescent="0.25">
      <c r="A95" t="s">
        <v>1105</v>
      </c>
      <c r="B95" t="s">
        <v>21</v>
      </c>
      <c r="C95" t="s">
        <v>1039</v>
      </c>
      <c r="D95" s="10">
        <v>22529</v>
      </c>
      <c r="E95" s="10">
        <v>40106</v>
      </c>
      <c r="F95" t="s">
        <v>1013</v>
      </c>
      <c r="G95" t="s">
        <v>1014</v>
      </c>
      <c r="H95" t="s">
        <v>1014</v>
      </c>
      <c r="J95" s="10"/>
      <c r="K95" t="str">
        <f>VLOOKUP(EmpData[[#This Row],[Department]],Departments[[Department]:[Code]],2,0)</f>
        <v>FIN</v>
      </c>
      <c r="L95" t="str">
        <f>VLOOKUP(EmpData[[#This Row],[Location]],Locations[[Location]:[BU]],2,0)</f>
        <v>Cairo</v>
      </c>
      <c r="M95" t="str">
        <f>VLOOKUP(EmpData[[#This Row],[Location]],Locations[[Location]:[BU]],3,0)</f>
        <v>G. Cairo</v>
      </c>
      <c r="N95" t="str">
        <f>IF(EmpData[[#This Row],[Resign Date]]&lt;&gt;"","NO","Yes")</f>
        <v>Yes</v>
      </c>
    </row>
    <row r="96" spans="1:14" hidden="1" x14ac:dyDescent="0.25">
      <c r="A96" t="s">
        <v>1260</v>
      </c>
      <c r="B96" t="s">
        <v>176</v>
      </c>
      <c r="C96" t="s">
        <v>1039</v>
      </c>
      <c r="D96" s="10">
        <v>31912</v>
      </c>
      <c r="E96" s="10">
        <v>40108</v>
      </c>
      <c r="F96" t="s">
        <v>1020</v>
      </c>
      <c r="G96" t="s">
        <v>1047</v>
      </c>
      <c r="H96" t="s">
        <v>1048</v>
      </c>
      <c r="J96" s="10"/>
      <c r="K96" t="str">
        <f>VLOOKUP(EmpData[[#This Row],[Department]],Departments[[Department]:[Code]],2,0)</f>
        <v>RTL</v>
      </c>
      <c r="L96" t="str">
        <f>VLOOKUP(EmpData[[#This Row],[Location]],Locations[[Location]:[BU]],2,0)</f>
        <v>Giza</v>
      </c>
      <c r="M96" t="str">
        <f>VLOOKUP(EmpData[[#This Row],[Location]],Locations[[Location]:[BU]],3,0)</f>
        <v>G. Cairo</v>
      </c>
      <c r="N96" t="str">
        <f>IF(EmpData[[#This Row],[Resign Date]]&lt;&gt;"","NO","Yes")</f>
        <v>Yes</v>
      </c>
    </row>
    <row r="97" spans="1:14" hidden="1" x14ac:dyDescent="0.25">
      <c r="A97" t="s">
        <v>1762</v>
      </c>
      <c r="B97" t="s">
        <v>678</v>
      </c>
      <c r="C97" t="s">
        <v>1039</v>
      </c>
      <c r="D97" s="10">
        <v>18613</v>
      </c>
      <c r="E97" s="10">
        <v>40113</v>
      </c>
      <c r="F97" t="s">
        <v>2115</v>
      </c>
      <c r="G97" t="s">
        <v>1069</v>
      </c>
      <c r="H97" t="s">
        <v>1057</v>
      </c>
      <c r="J97" s="10"/>
      <c r="K97" t="str">
        <f>VLOOKUP(EmpData[[#This Row],[Department]],Departments[[Department]:[Code]],2,0)</f>
        <v>SLS</v>
      </c>
      <c r="L97" t="str">
        <f>VLOOKUP(EmpData[[#This Row],[Location]],Locations[[Location]:[BU]],2,0)</f>
        <v>Luxor</v>
      </c>
      <c r="M97" t="str">
        <f>VLOOKUP(EmpData[[#This Row],[Location]],Locations[[Location]:[BU]],3,0)</f>
        <v>U. Egypt</v>
      </c>
      <c r="N97" t="str">
        <f>IF(EmpData[[#This Row],[Resign Date]]&lt;&gt;"","NO","Yes")</f>
        <v>Yes</v>
      </c>
    </row>
    <row r="98" spans="1:14" hidden="1" x14ac:dyDescent="0.25">
      <c r="A98" t="s">
        <v>1517</v>
      </c>
      <c r="B98" t="s">
        <v>433</v>
      </c>
      <c r="C98" t="s">
        <v>1039</v>
      </c>
      <c r="D98" s="10">
        <v>21343</v>
      </c>
      <c r="E98" s="10">
        <v>40116</v>
      </c>
      <c r="F98" t="s">
        <v>2115</v>
      </c>
      <c r="G98" t="s">
        <v>1052</v>
      </c>
      <c r="H98" t="s">
        <v>1057</v>
      </c>
      <c r="J98" s="10"/>
      <c r="K98" t="str">
        <f>VLOOKUP(EmpData[[#This Row],[Department]],Departments[[Department]:[Code]],2,0)</f>
        <v>SLS</v>
      </c>
      <c r="L98" t="str">
        <f>VLOOKUP(EmpData[[#This Row],[Location]],Locations[[Location]:[BU]],2,0)</f>
        <v>Alex</v>
      </c>
      <c r="M98" t="str">
        <f>VLOOKUP(EmpData[[#This Row],[Location]],Locations[[Location]:[BU]],3,0)</f>
        <v>Alex</v>
      </c>
      <c r="N98" t="str">
        <f>IF(EmpData[[#This Row],[Resign Date]]&lt;&gt;"","NO","Yes")</f>
        <v>Yes</v>
      </c>
    </row>
    <row r="99" spans="1:14" hidden="1" x14ac:dyDescent="0.25">
      <c r="A99" t="s">
        <v>1418</v>
      </c>
      <c r="B99" t="s">
        <v>334</v>
      </c>
      <c r="C99" t="s">
        <v>1039</v>
      </c>
      <c r="D99" s="10">
        <v>24512</v>
      </c>
      <c r="E99" s="10">
        <v>40127</v>
      </c>
      <c r="F99" t="s">
        <v>1020</v>
      </c>
      <c r="G99" t="s">
        <v>1050</v>
      </c>
      <c r="H99" t="s">
        <v>1045</v>
      </c>
      <c r="J99" s="10"/>
      <c r="K99" t="str">
        <f>VLOOKUP(EmpData[[#This Row],[Department]],Departments[[Department]:[Code]],2,0)</f>
        <v>RTL</v>
      </c>
      <c r="L99" t="str">
        <f>VLOOKUP(EmpData[[#This Row],[Location]],Locations[[Location]:[BU]],2,0)</f>
        <v>Alex</v>
      </c>
      <c r="M99" t="str">
        <f>VLOOKUP(EmpData[[#This Row],[Location]],Locations[[Location]:[BU]],3,0)</f>
        <v>Alex</v>
      </c>
      <c r="N99" t="str">
        <f>IF(EmpData[[#This Row],[Resign Date]]&lt;&gt;"","NO","Yes")</f>
        <v>Yes</v>
      </c>
    </row>
    <row r="100" spans="1:14" hidden="1" x14ac:dyDescent="0.25">
      <c r="A100" t="s">
        <v>1614</v>
      </c>
      <c r="B100" t="s">
        <v>530</v>
      </c>
      <c r="C100" t="s">
        <v>1039</v>
      </c>
      <c r="D100" s="10">
        <v>34770</v>
      </c>
      <c r="E100" s="10">
        <v>40130</v>
      </c>
      <c r="F100" t="s">
        <v>2115</v>
      </c>
      <c r="G100" t="s">
        <v>1073</v>
      </c>
      <c r="H100" t="s">
        <v>1057</v>
      </c>
      <c r="J100" s="10">
        <v>41117</v>
      </c>
      <c r="K100" t="str">
        <f>VLOOKUP(EmpData[[#This Row],[Department]],Departments[[Department]:[Code]],2,0)</f>
        <v>SLS</v>
      </c>
      <c r="L100" t="str">
        <f>VLOOKUP(EmpData[[#This Row],[Location]],Locations[[Location]:[BU]],2,0)</f>
        <v>Sharkia</v>
      </c>
      <c r="M100" t="str">
        <f>VLOOKUP(EmpData[[#This Row],[Location]],Locations[[Location]:[BU]],3,0)</f>
        <v>Delta</v>
      </c>
      <c r="N100" t="str">
        <f>IF(EmpData[[#This Row],[Resign Date]]&lt;&gt;"","NO","Yes")</f>
        <v>NO</v>
      </c>
    </row>
    <row r="101" spans="1:14" hidden="1" x14ac:dyDescent="0.25">
      <c r="A101" t="s">
        <v>1461</v>
      </c>
      <c r="B101" t="s">
        <v>377</v>
      </c>
      <c r="C101" t="s">
        <v>1040</v>
      </c>
      <c r="D101" s="10">
        <v>31621</v>
      </c>
      <c r="E101" s="10">
        <v>40133</v>
      </c>
      <c r="F101" t="s">
        <v>2115</v>
      </c>
      <c r="G101" t="s">
        <v>1077</v>
      </c>
      <c r="H101" t="s">
        <v>1057</v>
      </c>
      <c r="J101" s="10"/>
      <c r="K101" t="str">
        <f>VLOOKUP(EmpData[[#This Row],[Department]],Departments[[Department]:[Code]],2,0)</f>
        <v>SLS</v>
      </c>
      <c r="L101" t="str">
        <f>VLOOKUP(EmpData[[#This Row],[Location]],Locations[[Location]:[BU]],2,0)</f>
        <v>Giza</v>
      </c>
      <c r="M101" t="str">
        <f>VLOOKUP(EmpData[[#This Row],[Location]],Locations[[Location]:[BU]],3,0)</f>
        <v>G. Cairo</v>
      </c>
      <c r="N101" t="str">
        <f>IF(EmpData[[#This Row],[Resign Date]]&lt;&gt;"","NO","Yes")</f>
        <v>Yes</v>
      </c>
    </row>
    <row r="102" spans="1:14" hidden="1" x14ac:dyDescent="0.25">
      <c r="A102" t="s">
        <v>1355</v>
      </c>
      <c r="B102" t="s">
        <v>271</v>
      </c>
      <c r="C102" t="s">
        <v>1039</v>
      </c>
      <c r="D102" s="10">
        <v>20802</v>
      </c>
      <c r="E102" s="10">
        <v>40138</v>
      </c>
      <c r="F102" t="s">
        <v>1020</v>
      </c>
      <c r="G102" t="s">
        <v>1079</v>
      </c>
      <c r="H102" t="s">
        <v>1045</v>
      </c>
      <c r="J102" s="10"/>
      <c r="K102" t="str">
        <f>VLOOKUP(EmpData[[#This Row],[Department]],Departments[[Department]:[Code]],2,0)</f>
        <v>RTL</v>
      </c>
      <c r="L102" t="str">
        <f>VLOOKUP(EmpData[[#This Row],[Location]],Locations[[Location]:[BU]],2,0)</f>
        <v>Giza</v>
      </c>
      <c r="M102" t="str">
        <f>VLOOKUP(EmpData[[#This Row],[Location]],Locations[[Location]:[BU]],3,0)</f>
        <v>G. Cairo</v>
      </c>
      <c r="N102" t="str">
        <f>IF(EmpData[[#This Row],[Resign Date]]&lt;&gt;"","NO","Yes")</f>
        <v>Yes</v>
      </c>
    </row>
    <row r="103" spans="1:14" hidden="1" x14ac:dyDescent="0.25">
      <c r="A103" t="s">
        <v>1736</v>
      </c>
      <c r="B103" t="s">
        <v>652</v>
      </c>
      <c r="C103" t="s">
        <v>1040</v>
      </c>
      <c r="D103" s="10">
        <v>21047</v>
      </c>
      <c r="E103" s="10">
        <v>40140</v>
      </c>
      <c r="F103" t="s">
        <v>1020</v>
      </c>
      <c r="G103" t="s">
        <v>1082</v>
      </c>
      <c r="H103" t="s">
        <v>1061</v>
      </c>
      <c r="J103" s="10">
        <v>40905</v>
      </c>
      <c r="K103" t="str">
        <f>VLOOKUP(EmpData[[#This Row],[Department]],Departments[[Department]:[Code]],2,0)</f>
        <v>RTL</v>
      </c>
      <c r="L103" t="str">
        <f>VLOOKUP(EmpData[[#This Row],[Location]],Locations[[Location]:[BU]],2,0)</f>
        <v>Cairo</v>
      </c>
      <c r="M103" t="str">
        <f>VLOOKUP(EmpData[[#This Row],[Location]],Locations[[Location]:[BU]],3,0)</f>
        <v>G. Cairo</v>
      </c>
      <c r="N103" t="str">
        <f>IF(EmpData[[#This Row],[Resign Date]]&lt;&gt;"","NO","Yes")</f>
        <v>NO</v>
      </c>
    </row>
    <row r="104" spans="1:14" hidden="1" x14ac:dyDescent="0.25">
      <c r="A104" t="s">
        <v>1244</v>
      </c>
      <c r="B104" t="s">
        <v>160</v>
      </c>
      <c r="C104" t="s">
        <v>1039</v>
      </c>
      <c r="D104" s="10">
        <v>23515</v>
      </c>
      <c r="E104" s="10">
        <v>40145</v>
      </c>
      <c r="F104" t="s">
        <v>2115</v>
      </c>
      <c r="G104" t="s">
        <v>1046</v>
      </c>
      <c r="H104" t="s">
        <v>1057</v>
      </c>
      <c r="J104" s="10"/>
      <c r="K104" t="str">
        <f>VLOOKUP(EmpData[[#This Row],[Department]],Departments[[Department]:[Code]],2,0)</f>
        <v>SLS</v>
      </c>
      <c r="L104" t="str">
        <f>VLOOKUP(EmpData[[#This Row],[Location]],Locations[[Location]:[BU]],2,0)</f>
        <v>Giza</v>
      </c>
      <c r="M104" t="str">
        <f>VLOOKUP(EmpData[[#This Row],[Location]],Locations[[Location]:[BU]],3,0)</f>
        <v>G. Cairo</v>
      </c>
      <c r="N104" t="str">
        <f>IF(EmpData[[#This Row],[Resign Date]]&lt;&gt;"","NO","Yes")</f>
        <v>Yes</v>
      </c>
    </row>
    <row r="105" spans="1:14" hidden="1" x14ac:dyDescent="0.25">
      <c r="A105" t="s">
        <v>1750</v>
      </c>
      <c r="B105" t="s">
        <v>666</v>
      </c>
      <c r="C105" t="s">
        <v>1039</v>
      </c>
      <c r="D105" s="10">
        <v>28330</v>
      </c>
      <c r="E105" s="10">
        <v>40146</v>
      </c>
      <c r="F105" t="s">
        <v>1025</v>
      </c>
      <c r="G105" t="s">
        <v>1065</v>
      </c>
      <c r="H105" t="s">
        <v>1057</v>
      </c>
      <c r="J105" s="10"/>
      <c r="K105" t="str">
        <f>VLOOKUP(EmpData[[#This Row],[Department]],Departments[[Department]:[Code]],2,0)</f>
        <v>SLS</v>
      </c>
      <c r="L105" t="str">
        <f>VLOOKUP(EmpData[[#This Row],[Location]],Locations[[Location]:[BU]],2,0)</f>
        <v>Gharbia</v>
      </c>
      <c r="M105" t="str">
        <f>VLOOKUP(EmpData[[#This Row],[Location]],Locations[[Location]:[BU]],3,0)</f>
        <v>Delta</v>
      </c>
      <c r="N105" t="str">
        <f>IF(EmpData[[#This Row],[Resign Date]]&lt;&gt;"","NO","Yes")</f>
        <v>Yes</v>
      </c>
    </row>
    <row r="106" spans="1:14" hidden="1" x14ac:dyDescent="0.25">
      <c r="A106" t="s">
        <v>1539</v>
      </c>
      <c r="B106" t="s">
        <v>455</v>
      </c>
      <c r="C106" t="s">
        <v>1039</v>
      </c>
      <c r="D106" s="10">
        <v>34494</v>
      </c>
      <c r="E106" s="10">
        <v>40148</v>
      </c>
      <c r="F106" t="s">
        <v>1020</v>
      </c>
      <c r="G106" t="s">
        <v>1082</v>
      </c>
      <c r="H106" t="s">
        <v>1061</v>
      </c>
      <c r="J106" s="10"/>
      <c r="K106" t="str">
        <f>VLOOKUP(EmpData[[#This Row],[Department]],Departments[[Department]:[Code]],2,0)</f>
        <v>RTL</v>
      </c>
      <c r="L106" t="str">
        <f>VLOOKUP(EmpData[[#This Row],[Location]],Locations[[Location]:[BU]],2,0)</f>
        <v>Cairo</v>
      </c>
      <c r="M106" t="str">
        <f>VLOOKUP(EmpData[[#This Row],[Location]],Locations[[Location]:[BU]],3,0)</f>
        <v>G. Cairo</v>
      </c>
      <c r="N106" t="str">
        <f>IF(EmpData[[#This Row],[Resign Date]]&lt;&gt;"","NO","Yes")</f>
        <v>Yes</v>
      </c>
    </row>
    <row r="107" spans="1:14" hidden="1" x14ac:dyDescent="0.25">
      <c r="A107" t="s">
        <v>1532</v>
      </c>
      <c r="B107" t="s">
        <v>448</v>
      </c>
      <c r="C107" t="s">
        <v>1040</v>
      </c>
      <c r="D107" s="10">
        <v>20993</v>
      </c>
      <c r="E107" s="10">
        <v>40151</v>
      </c>
      <c r="F107" t="s">
        <v>1020</v>
      </c>
      <c r="G107" t="s">
        <v>1050</v>
      </c>
      <c r="H107" t="s">
        <v>1045</v>
      </c>
      <c r="J107" s="10"/>
      <c r="K107" t="str">
        <f>VLOOKUP(EmpData[[#This Row],[Department]],Departments[[Department]:[Code]],2,0)</f>
        <v>RTL</v>
      </c>
      <c r="L107" t="str">
        <f>VLOOKUP(EmpData[[#This Row],[Location]],Locations[[Location]:[BU]],2,0)</f>
        <v>Alex</v>
      </c>
      <c r="M107" t="str">
        <f>VLOOKUP(EmpData[[#This Row],[Location]],Locations[[Location]:[BU]],3,0)</f>
        <v>Alex</v>
      </c>
      <c r="N107" t="str">
        <f>IF(EmpData[[#This Row],[Resign Date]]&lt;&gt;"","NO","Yes")</f>
        <v>Yes</v>
      </c>
    </row>
    <row r="108" spans="1:14" hidden="1" x14ac:dyDescent="0.25">
      <c r="A108" t="s">
        <v>1834</v>
      </c>
      <c r="B108" t="s">
        <v>750</v>
      </c>
      <c r="C108" t="s">
        <v>1040</v>
      </c>
      <c r="D108" s="10">
        <v>19570</v>
      </c>
      <c r="E108" s="10">
        <v>40157</v>
      </c>
      <c r="F108" t="s">
        <v>1025</v>
      </c>
      <c r="G108" t="s">
        <v>1073</v>
      </c>
      <c r="H108" t="s">
        <v>1057</v>
      </c>
      <c r="J108" s="10"/>
      <c r="K108" t="str">
        <f>VLOOKUP(EmpData[[#This Row],[Department]],Departments[[Department]:[Code]],2,0)</f>
        <v>SLS</v>
      </c>
      <c r="L108" t="str">
        <f>VLOOKUP(EmpData[[#This Row],[Location]],Locations[[Location]:[BU]],2,0)</f>
        <v>Sharkia</v>
      </c>
      <c r="M108" t="str">
        <f>VLOOKUP(EmpData[[#This Row],[Location]],Locations[[Location]:[BU]],3,0)</f>
        <v>Delta</v>
      </c>
      <c r="N108" t="str">
        <f>IF(EmpData[[#This Row],[Resign Date]]&lt;&gt;"","NO","Yes")</f>
        <v>Yes</v>
      </c>
    </row>
    <row r="109" spans="1:14" hidden="1" x14ac:dyDescent="0.25">
      <c r="A109" t="s">
        <v>1449</v>
      </c>
      <c r="B109" t="s">
        <v>365</v>
      </c>
      <c r="C109" t="s">
        <v>1039</v>
      </c>
      <c r="D109" s="10">
        <v>14855</v>
      </c>
      <c r="E109" s="10">
        <v>40159</v>
      </c>
      <c r="F109" t="s">
        <v>1020</v>
      </c>
      <c r="G109" t="s">
        <v>1078</v>
      </c>
      <c r="H109" t="s">
        <v>1061</v>
      </c>
      <c r="J109" s="10"/>
      <c r="K109" t="str">
        <f>VLOOKUP(EmpData[[#This Row],[Department]],Departments[[Department]:[Code]],2,0)</f>
        <v>RTL</v>
      </c>
      <c r="L109" t="str">
        <f>VLOOKUP(EmpData[[#This Row],[Location]],Locations[[Location]:[BU]],2,0)</f>
        <v>Cairo</v>
      </c>
      <c r="M109" t="str">
        <f>VLOOKUP(EmpData[[#This Row],[Location]],Locations[[Location]:[BU]],3,0)</f>
        <v>G. Cairo</v>
      </c>
      <c r="N109" t="str">
        <f>IF(EmpData[[#This Row],[Resign Date]]&lt;&gt;"","NO","Yes")</f>
        <v>Yes</v>
      </c>
    </row>
    <row r="110" spans="1:14" hidden="1" x14ac:dyDescent="0.25">
      <c r="A110" t="s">
        <v>1746</v>
      </c>
      <c r="B110" t="s">
        <v>662</v>
      </c>
      <c r="C110" t="s">
        <v>1039</v>
      </c>
      <c r="D110" s="10">
        <v>32982</v>
      </c>
      <c r="E110" s="10">
        <v>40163</v>
      </c>
      <c r="F110" t="s">
        <v>1020</v>
      </c>
      <c r="G110" t="s">
        <v>1064</v>
      </c>
      <c r="H110" t="s">
        <v>1045</v>
      </c>
      <c r="J110" s="10"/>
      <c r="K110" t="str">
        <f>VLOOKUP(EmpData[[#This Row],[Department]],Departments[[Department]:[Code]],2,0)</f>
        <v>RTL</v>
      </c>
      <c r="L110" t="str">
        <f>VLOOKUP(EmpData[[#This Row],[Location]],Locations[[Location]:[BU]],2,0)</f>
        <v>Giza</v>
      </c>
      <c r="M110" t="str">
        <f>VLOOKUP(EmpData[[#This Row],[Location]],Locations[[Location]:[BU]],3,0)</f>
        <v>G. Cairo</v>
      </c>
      <c r="N110" t="str">
        <f>IF(EmpData[[#This Row],[Resign Date]]&lt;&gt;"","NO","Yes")</f>
        <v>Yes</v>
      </c>
    </row>
    <row r="111" spans="1:14" hidden="1" x14ac:dyDescent="0.25">
      <c r="A111" t="s">
        <v>1826</v>
      </c>
      <c r="B111" t="s">
        <v>742</v>
      </c>
      <c r="C111" t="s">
        <v>1040</v>
      </c>
      <c r="D111" s="10">
        <v>23530</v>
      </c>
      <c r="E111" s="10">
        <v>40166</v>
      </c>
      <c r="F111" t="s">
        <v>1020</v>
      </c>
      <c r="G111" t="s">
        <v>1047</v>
      </c>
      <c r="H111" t="s">
        <v>1048</v>
      </c>
      <c r="J111" s="10"/>
      <c r="K111" t="str">
        <f>VLOOKUP(EmpData[[#This Row],[Department]],Departments[[Department]:[Code]],2,0)</f>
        <v>RTL</v>
      </c>
      <c r="L111" t="str">
        <f>VLOOKUP(EmpData[[#This Row],[Location]],Locations[[Location]:[BU]],2,0)</f>
        <v>Giza</v>
      </c>
      <c r="M111" t="str">
        <f>VLOOKUP(EmpData[[#This Row],[Location]],Locations[[Location]:[BU]],3,0)</f>
        <v>G. Cairo</v>
      </c>
      <c r="N111" t="str">
        <f>IF(EmpData[[#This Row],[Resign Date]]&lt;&gt;"","NO","Yes")</f>
        <v>Yes</v>
      </c>
    </row>
    <row r="112" spans="1:14" hidden="1" x14ac:dyDescent="0.25">
      <c r="A112" t="s">
        <v>1203</v>
      </c>
      <c r="B112" t="s">
        <v>119</v>
      </c>
      <c r="C112" t="s">
        <v>1039</v>
      </c>
      <c r="D112" s="10">
        <v>32975</v>
      </c>
      <c r="E112" s="10">
        <v>40170</v>
      </c>
      <c r="F112" t="s">
        <v>1025</v>
      </c>
      <c r="G112" t="s">
        <v>1046</v>
      </c>
      <c r="H112" t="s">
        <v>1057</v>
      </c>
      <c r="J112" s="10"/>
      <c r="K112" t="str">
        <f>VLOOKUP(EmpData[[#This Row],[Department]],Departments[[Department]:[Code]],2,0)</f>
        <v>SLS</v>
      </c>
      <c r="L112" t="str">
        <f>VLOOKUP(EmpData[[#This Row],[Location]],Locations[[Location]:[BU]],2,0)</f>
        <v>Giza</v>
      </c>
      <c r="M112" t="str">
        <f>VLOOKUP(EmpData[[#This Row],[Location]],Locations[[Location]:[BU]],3,0)</f>
        <v>G. Cairo</v>
      </c>
      <c r="N112" t="str">
        <f>IF(EmpData[[#This Row],[Resign Date]]&lt;&gt;"","NO","Yes")</f>
        <v>Yes</v>
      </c>
    </row>
    <row r="113" spans="1:14" hidden="1" x14ac:dyDescent="0.25">
      <c r="A113" t="s">
        <v>1794</v>
      </c>
      <c r="B113" t="s">
        <v>710</v>
      </c>
      <c r="C113" t="s">
        <v>1039</v>
      </c>
      <c r="D113" s="10">
        <v>30387</v>
      </c>
      <c r="E113" s="10">
        <v>40173</v>
      </c>
      <c r="F113" t="s">
        <v>1020</v>
      </c>
      <c r="G113" t="s">
        <v>1058</v>
      </c>
      <c r="H113" t="s">
        <v>1048</v>
      </c>
      <c r="J113" s="10"/>
      <c r="K113" t="str">
        <f>VLOOKUP(EmpData[[#This Row],[Department]],Departments[[Department]:[Code]],2,0)</f>
        <v>RTL</v>
      </c>
      <c r="L113" t="str">
        <f>VLOOKUP(EmpData[[#This Row],[Location]],Locations[[Location]:[BU]],2,0)</f>
        <v>Cairo</v>
      </c>
      <c r="M113" t="str">
        <f>VLOOKUP(EmpData[[#This Row],[Location]],Locations[[Location]:[BU]],3,0)</f>
        <v>G. Cairo</v>
      </c>
      <c r="N113" t="str">
        <f>IF(EmpData[[#This Row],[Resign Date]]&lt;&gt;"","NO","Yes")</f>
        <v>Yes</v>
      </c>
    </row>
    <row r="114" spans="1:14" hidden="1" x14ac:dyDescent="0.25">
      <c r="A114" t="s">
        <v>1332</v>
      </c>
      <c r="B114" t="s">
        <v>248</v>
      </c>
      <c r="C114" t="s">
        <v>1039</v>
      </c>
      <c r="D114" s="10">
        <v>28382</v>
      </c>
      <c r="E114" s="10">
        <v>40174</v>
      </c>
      <c r="F114" t="s">
        <v>1020</v>
      </c>
      <c r="G114" t="s">
        <v>1053</v>
      </c>
      <c r="H114" t="s">
        <v>1045</v>
      </c>
      <c r="J114" s="10"/>
      <c r="K114" t="str">
        <f>VLOOKUP(EmpData[[#This Row],[Department]],Departments[[Department]:[Code]],2,0)</f>
        <v>RTL</v>
      </c>
      <c r="L114" t="str">
        <f>VLOOKUP(EmpData[[#This Row],[Location]],Locations[[Location]:[BU]],2,0)</f>
        <v>Giza</v>
      </c>
      <c r="M114" t="str">
        <f>VLOOKUP(EmpData[[#This Row],[Location]],Locations[[Location]:[BU]],3,0)</f>
        <v>G. Cairo</v>
      </c>
      <c r="N114" t="str">
        <f>IF(EmpData[[#This Row],[Resign Date]]&lt;&gt;"","NO","Yes")</f>
        <v>Yes</v>
      </c>
    </row>
    <row r="115" spans="1:14" hidden="1" x14ac:dyDescent="0.25">
      <c r="A115" t="s">
        <v>2021</v>
      </c>
      <c r="B115" t="s">
        <v>937</v>
      </c>
      <c r="C115" t="s">
        <v>1039</v>
      </c>
      <c r="D115" s="10">
        <v>15377</v>
      </c>
      <c r="E115" s="10">
        <v>40180</v>
      </c>
      <c r="F115" t="s">
        <v>1020</v>
      </c>
      <c r="G115" t="s">
        <v>1082</v>
      </c>
      <c r="H115" t="s">
        <v>1061</v>
      </c>
      <c r="J115" s="10"/>
      <c r="K115" t="str">
        <f>VLOOKUP(EmpData[[#This Row],[Department]],Departments[[Department]:[Code]],2,0)</f>
        <v>RTL</v>
      </c>
      <c r="L115" t="str">
        <f>VLOOKUP(EmpData[[#This Row],[Location]],Locations[[Location]:[BU]],2,0)</f>
        <v>Cairo</v>
      </c>
      <c r="M115" t="str">
        <f>VLOOKUP(EmpData[[#This Row],[Location]],Locations[[Location]:[BU]],3,0)</f>
        <v>G. Cairo</v>
      </c>
      <c r="N115" t="str">
        <f>IF(EmpData[[#This Row],[Resign Date]]&lt;&gt;"","NO","Yes")</f>
        <v>Yes</v>
      </c>
    </row>
    <row r="116" spans="1:14" hidden="1" x14ac:dyDescent="0.25">
      <c r="A116" t="s">
        <v>1795</v>
      </c>
      <c r="B116" t="s">
        <v>711</v>
      </c>
      <c r="C116" t="s">
        <v>1040</v>
      </c>
      <c r="D116" s="10">
        <v>21510</v>
      </c>
      <c r="E116" s="10">
        <v>40182</v>
      </c>
      <c r="F116" t="s">
        <v>1025</v>
      </c>
      <c r="G116" t="s">
        <v>1065</v>
      </c>
      <c r="H116" t="s">
        <v>1057</v>
      </c>
      <c r="J116" s="10"/>
      <c r="K116" t="str">
        <f>VLOOKUP(EmpData[[#This Row],[Department]],Departments[[Department]:[Code]],2,0)</f>
        <v>SLS</v>
      </c>
      <c r="L116" t="str">
        <f>VLOOKUP(EmpData[[#This Row],[Location]],Locations[[Location]:[BU]],2,0)</f>
        <v>Gharbia</v>
      </c>
      <c r="M116" t="str">
        <f>VLOOKUP(EmpData[[#This Row],[Location]],Locations[[Location]:[BU]],3,0)</f>
        <v>Delta</v>
      </c>
      <c r="N116" t="str">
        <f>IF(EmpData[[#This Row],[Resign Date]]&lt;&gt;"","NO","Yes")</f>
        <v>Yes</v>
      </c>
    </row>
    <row r="117" spans="1:14" hidden="1" x14ac:dyDescent="0.25">
      <c r="A117" t="s">
        <v>1509</v>
      </c>
      <c r="B117" t="s">
        <v>425</v>
      </c>
      <c r="C117" t="s">
        <v>1039</v>
      </c>
      <c r="D117" s="10">
        <v>19552</v>
      </c>
      <c r="E117" s="10">
        <v>40183</v>
      </c>
      <c r="F117" t="s">
        <v>1020</v>
      </c>
      <c r="G117" t="s">
        <v>1079</v>
      </c>
      <c r="H117" t="s">
        <v>1045</v>
      </c>
      <c r="J117" s="10"/>
      <c r="K117" t="str">
        <f>VLOOKUP(EmpData[[#This Row],[Department]],Departments[[Department]:[Code]],2,0)</f>
        <v>RTL</v>
      </c>
      <c r="L117" t="str">
        <f>VLOOKUP(EmpData[[#This Row],[Location]],Locations[[Location]:[BU]],2,0)</f>
        <v>Giza</v>
      </c>
      <c r="M117" t="str">
        <f>VLOOKUP(EmpData[[#This Row],[Location]],Locations[[Location]:[BU]],3,0)</f>
        <v>G. Cairo</v>
      </c>
      <c r="N117" t="str">
        <f>IF(EmpData[[#This Row],[Resign Date]]&lt;&gt;"","NO","Yes")</f>
        <v>Yes</v>
      </c>
    </row>
    <row r="118" spans="1:14" hidden="1" x14ac:dyDescent="0.25">
      <c r="A118" t="s">
        <v>1368</v>
      </c>
      <c r="B118" t="s">
        <v>284</v>
      </c>
      <c r="C118" t="s">
        <v>1039</v>
      </c>
      <c r="D118" s="10">
        <v>25051</v>
      </c>
      <c r="E118" s="10">
        <v>40186</v>
      </c>
      <c r="F118" t="s">
        <v>1025</v>
      </c>
      <c r="G118" t="s">
        <v>1052</v>
      </c>
      <c r="H118" t="s">
        <v>1057</v>
      </c>
      <c r="J118" s="10"/>
      <c r="K118" t="str">
        <f>VLOOKUP(EmpData[[#This Row],[Department]],Departments[[Department]:[Code]],2,0)</f>
        <v>SLS</v>
      </c>
      <c r="L118" t="str">
        <f>VLOOKUP(EmpData[[#This Row],[Location]],Locations[[Location]:[BU]],2,0)</f>
        <v>Alex</v>
      </c>
      <c r="M118" t="str">
        <f>VLOOKUP(EmpData[[#This Row],[Location]],Locations[[Location]:[BU]],3,0)</f>
        <v>Alex</v>
      </c>
      <c r="N118" t="str">
        <f>IF(EmpData[[#This Row],[Resign Date]]&lt;&gt;"","NO","Yes")</f>
        <v>Yes</v>
      </c>
    </row>
    <row r="119" spans="1:14" hidden="1" x14ac:dyDescent="0.25">
      <c r="A119" t="s">
        <v>1598</v>
      </c>
      <c r="B119" t="s">
        <v>514</v>
      </c>
      <c r="C119" t="s">
        <v>1039</v>
      </c>
      <c r="D119" s="10">
        <v>31016</v>
      </c>
      <c r="E119" s="10">
        <v>40186</v>
      </c>
      <c r="F119" t="s">
        <v>1020</v>
      </c>
      <c r="G119" t="s">
        <v>1084</v>
      </c>
      <c r="H119" t="s">
        <v>1048</v>
      </c>
      <c r="J119" s="10"/>
      <c r="K119" t="str">
        <f>VLOOKUP(EmpData[[#This Row],[Department]],Departments[[Department]:[Code]],2,0)</f>
        <v>RTL</v>
      </c>
      <c r="L119" t="str">
        <f>VLOOKUP(EmpData[[#This Row],[Location]],Locations[[Location]:[BU]],2,0)</f>
        <v>Cairo</v>
      </c>
      <c r="M119" t="str">
        <f>VLOOKUP(EmpData[[#This Row],[Location]],Locations[[Location]:[BU]],3,0)</f>
        <v>G. Cairo</v>
      </c>
      <c r="N119" t="str">
        <f>IF(EmpData[[#This Row],[Resign Date]]&lt;&gt;"","NO","Yes")</f>
        <v>Yes</v>
      </c>
    </row>
    <row r="120" spans="1:14" hidden="1" x14ac:dyDescent="0.25">
      <c r="A120" t="s">
        <v>1948</v>
      </c>
      <c r="B120" t="s">
        <v>864</v>
      </c>
      <c r="C120" t="s">
        <v>1040</v>
      </c>
      <c r="D120" s="10">
        <v>33043</v>
      </c>
      <c r="E120" s="10">
        <v>40198</v>
      </c>
      <c r="F120" t="s">
        <v>1020</v>
      </c>
      <c r="G120" t="s">
        <v>1072</v>
      </c>
      <c r="H120" t="s">
        <v>1048</v>
      </c>
      <c r="J120" s="10"/>
      <c r="K120" t="str">
        <f>VLOOKUP(EmpData[[#This Row],[Department]],Departments[[Department]:[Code]],2,0)</f>
        <v>RTL</v>
      </c>
      <c r="L120" t="str">
        <f>VLOOKUP(EmpData[[#This Row],[Location]],Locations[[Location]:[BU]],2,0)</f>
        <v>Alex</v>
      </c>
      <c r="M120" t="str">
        <f>VLOOKUP(EmpData[[#This Row],[Location]],Locations[[Location]:[BU]],3,0)</f>
        <v>Alex</v>
      </c>
      <c r="N120" t="str">
        <f>IF(EmpData[[#This Row],[Resign Date]]&lt;&gt;"","NO","Yes")</f>
        <v>Yes</v>
      </c>
    </row>
    <row r="121" spans="1:14" hidden="1" x14ac:dyDescent="0.25">
      <c r="A121" t="s">
        <v>1421</v>
      </c>
      <c r="B121" t="s">
        <v>337</v>
      </c>
      <c r="C121" t="s">
        <v>1039</v>
      </c>
      <c r="D121" s="10">
        <v>22843</v>
      </c>
      <c r="E121" s="10">
        <v>40201</v>
      </c>
      <c r="F121" t="s">
        <v>1020</v>
      </c>
      <c r="G121" t="s">
        <v>1058</v>
      </c>
      <c r="H121" t="s">
        <v>1048</v>
      </c>
      <c r="J121" s="10"/>
      <c r="K121" t="str">
        <f>VLOOKUP(EmpData[[#This Row],[Department]],Departments[[Department]:[Code]],2,0)</f>
        <v>RTL</v>
      </c>
      <c r="L121" t="str">
        <f>VLOOKUP(EmpData[[#This Row],[Location]],Locations[[Location]:[BU]],2,0)</f>
        <v>Cairo</v>
      </c>
      <c r="M121" t="str">
        <f>VLOOKUP(EmpData[[#This Row],[Location]],Locations[[Location]:[BU]],3,0)</f>
        <v>G. Cairo</v>
      </c>
      <c r="N121" t="str">
        <f>IF(EmpData[[#This Row],[Resign Date]]&lt;&gt;"","NO","Yes")</f>
        <v>Yes</v>
      </c>
    </row>
    <row r="122" spans="1:14" hidden="1" x14ac:dyDescent="0.25">
      <c r="A122" t="s">
        <v>1607</v>
      </c>
      <c r="B122" t="s">
        <v>523</v>
      </c>
      <c r="C122" t="s">
        <v>1040</v>
      </c>
      <c r="D122" s="10">
        <v>30496</v>
      </c>
      <c r="E122" s="10">
        <v>40202</v>
      </c>
      <c r="F122" t="s">
        <v>1020</v>
      </c>
      <c r="G122" t="s">
        <v>1058</v>
      </c>
      <c r="H122" t="s">
        <v>1048</v>
      </c>
      <c r="J122" s="10"/>
      <c r="K122" t="str">
        <f>VLOOKUP(EmpData[[#This Row],[Department]],Departments[[Department]:[Code]],2,0)</f>
        <v>RTL</v>
      </c>
      <c r="L122" t="str">
        <f>VLOOKUP(EmpData[[#This Row],[Location]],Locations[[Location]:[BU]],2,0)</f>
        <v>Cairo</v>
      </c>
      <c r="M122" t="str">
        <f>VLOOKUP(EmpData[[#This Row],[Location]],Locations[[Location]:[BU]],3,0)</f>
        <v>G. Cairo</v>
      </c>
      <c r="N122" t="str">
        <f>IF(EmpData[[#This Row],[Resign Date]]&lt;&gt;"","NO","Yes")</f>
        <v>Yes</v>
      </c>
    </row>
    <row r="123" spans="1:14" hidden="1" x14ac:dyDescent="0.25">
      <c r="A123" t="s">
        <v>1649</v>
      </c>
      <c r="B123" t="s">
        <v>565</v>
      </c>
      <c r="C123" t="s">
        <v>1039</v>
      </c>
      <c r="D123" s="10">
        <v>16326</v>
      </c>
      <c r="E123" s="10">
        <v>40203</v>
      </c>
      <c r="F123" t="s">
        <v>1020</v>
      </c>
      <c r="G123" t="s">
        <v>1014</v>
      </c>
      <c r="H123" t="s">
        <v>1014</v>
      </c>
      <c r="J123" s="10"/>
      <c r="K123" t="str">
        <f>VLOOKUP(EmpData[[#This Row],[Department]],Departments[[Department]:[Code]],2,0)</f>
        <v>RTL</v>
      </c>
      <c r="L123" t="str">
        <f>VLOOKUP(EmpData[[#This Row],[Location]],Locations[[Location]:[BU]],2,0)</f>
        <v>Cairo</v>
      </c>
      <c r="M123" t="str">
        <f>VLOOKUP(EmpData[[#This Row],[Location]],Locations[[Location]:[BU]],3,0)</f>
        <v>G. Cairo</v>
      </c>
      <c r="N123" t="str">
        <f>IF(EmpData[[#This Row],[Resign Date]]&lt;&gt;"","NO","Yes")</f>
        <v>Yes</v>
      </c>
    </row>
    <row r="124" spans="1:14" hidden="1" x14ac:dyDescent="0.25">
      <c r="A124" t="s">
        <v>1308</v>
      </c>
      <c r="B124" t="s">
        <v>224</v>
      </c>
      <c r="C124" t="s">
        <v>1039</v>
      </c>
      <c r="D124" s="10">
        <v>25165</v>
      </c>
      <c r="E124" s="10">
        <v>40205</v>
      </c>
      <c r="F124" t="s">
        <v>1025</v>
      </c>
      <c r="G124" t="s">
        <v>1053</v>
      </c>
      <c r="H124" t="s">
        <v>1045</v>
      </c>
      <c r="J124" s="10"/>
      <c r="K124" t="str">
        <f>VLOOKUP(EmpData[[#This Row],[Department]],Departments[[Department]:[Code]],2,0)</f>
        <v>SLS</v>
      </c>
      <c r="L124" t="str">
        <f>VLOOKUP(EmpData[[#This Row],[Location]],Locations[[Location]:[BU]],2,0)</f>
        <v>Giza</v>
      </c>
      <c r="M124" t="str">
        <f>VLOOKUP(EmpData[[#This Row],[Location]],Locations[[Location]:[BU]],3,0)</f>
        <v>G. Cairo</v>
      </c>
      <c r="N124" t="str">
        <f>IF(EmpData[[#This Row],[Resign Date]]&lt;&gt;"","NO","Yes")</f>
        <v>Yes</v>
      </c>
    </row>
    <row r="125" spans="1:14" hidden="1" x14ac:dyDescent="0.25">
      <c r="A125" t="s">
        <v>1387</v>
      </c>
      <c r="B125" t="s">
        <v>303</v>
      </c>
      <c r="C125" t="s">
        <v>1039</v>
      </c>
      <c r="D125" s="10">
        <v>17681</v>
      </c>
      <c r="E125" s="10">
        <v>40208</v>
      </c>
      <c r="F125" t="s">
        <v>1020</v>
      </c>
      <c r="G125" t="s">
        <v>1053</v>
      </c>
      <c r="H125" t="s">
        <v>1045</v>
      </c>
      <c r="J125" s="10"/>
      <c r="K125" t="str">
        <f>VLOOKUP(EmpData[[#This Row],[Department]],Departments[[Department]:[Code]],2,0)</f>
        <v>RTL</v>
      </c>
      <c r="L125" t="str">
        <f>VLOOKUP(EmpData[[#This Row],[Location]],Locations[[Location]:[BU]],2,0)</f>
        <v>Giza</v>
      </c>
      <c r="M125" t="str">
        <f>VLOOKUP(EmpData[[#This Row],[Location]],Locations[[Location]:[BU]],3,0)</f>
        <v>G. Cairo</v>
      </c>
      <c r="N125" t="str">
        <f>IF(EmpData[[#This Row],[Resign Date]]&lt;&gt;"","NO","Yes")</f>
        <v>Yes</v>
      </c>
    </row>
    <row r="126" spans="1:14" x14ac:dyDescent="0.25">
      <c r="A126" t="s">
        <v>1990</v>
      </c>
      <c r="B126" t="s">
        <v>906</v>
      </c>
      <c r="C126" t="s">
        <v>1039</v>
      </c>
      <c r="D126" s="10">
        <v>29126</v>
      </c>
      <c r="E126" s="10">
        <v>40210</v>
      </c>
      <c r="F126" t="s">
        <v>1025</v>
      </c>
      <c r="G126" t="s">
        <v>1062</v>
      </c>
      <c r="H126" t="s">
        <v>1057</v>
      </c>
      <c r="J126" s="10"/>
      <c r="K126" t="str">
        <f>VLOOKUP(EmpData[[#This Row],[Department]],Departments[[Department]:[Code]],2,0)</f>
        <v>SLS</v>
      </c>
      <c r="L126" t="str">
        <f>VLOOKUP(EmpData[[#This Row],[Location]],Locations[[Location]:[BU]],2,0)</f>
        <v>Menia</v>
      </c>
      <c r="M126" t="str">
        <f>VLOOKUP(EmpData[[#This Row],[Location]],Locations[[Location]:[BU]],3,0)</f>
        <v>U. Egypt</v>
      </c>
      <c r="N126" t="str">
        <f>IF(EmpData[[#This Row],[Resign Date]]&lt;&gt;"","NO","Yes")</f>
        <v>Yes</v>
      </c>
    </row>
    <row r="127" spans="1:14" hidden="1" x14ac:dyDescent="0.25">
      <c r="A127" t="s">
        <v>1422</v>
      </c>
      <c r="B127" t="s">
        <v>338</v>
      </c>
      <c r="C127" t="s">
        <v>1039</v>
      </c>
      <c r="D127" s="10">
        <v>31764</v>
      </c>
      <c r="E127" s="10">
        <v>40213</v>
      </c>
      <c r="F127" t="s">
        <v>1020</v>
      </c>
      <c r="G127" t="s">
        <v>1070</v>
      </c>
      <c r="H127" t="s">
        <v>1048</v>
      </c>
      <c r="J127" s="10"/>
      <c r="K127" t="str">
        <f>VLOOKUP(EmpData[[#This Row],[Department]],Departments[[Department]:[Code]],2,0)</f>
        <v>RTL</v>
      </c>
      <c r="L127" t="str">
        <f>VLOOKUP(EmpData[[#This Row],[Location]],Locations[[Location]:[BU]],2,0)</f>
        <v>Marasa Matrouh</v>
      </c>
      <c r="M127" t="str">
        <f>VLOOKUP(EmpData[[#This Row],[Location]],Locations[[Location]:[BU]],3,0)</f>
        <v>Alex</v>
      </c>
      <c r="N127" t="str">
        <f>IF(EmpData[[#This Row],[Resign Date]]&lt;&gt;"","NO","Yes")</f>
        <v>Yes</v>
      </c>
    </row>
    <row r="128" spans="1:14" hidden="1" x14ac:dyDescent="0.25">
      <c r="A128" t="s">
        <v>1550</v>
      </c>
      <c r="B128" t="s">
        <v>466</v>
      </c>
      <c r="C128" t="s">
        <v>1039</v>
      </c>
      <c r="D128" s="10">
        <v>26870</v>
      </c>
      <c r="E128" s="10">
        <v>40213</v>
      </c>
      <c r="F128" t="s">
        <v>2115</v>
      </c>
      <c r="G128" t="s">
        <v>1069</v>
      </c>
      <c r="H128" t="s">
        <v>1057</v>
      </c>
      <c r="J128" s="10"/>
      <c r="K128" t="str">
        <f>VLOOKUP(EmpData[[#This Row],[Department]],Departments[[Department]:[Code]],2,0)</f>
        <v>SLS</v>
      </c>
      <c r="L128" t="str">
        <f>VLOOKUP(EmpData[[#This Row],[Location]],Locations[[Location]:[BU]],2,0)</f>
        <v>Luxor</v>
      </c>
      <c r="M128" t="str">
        <f>VLOOKUP(EmpData[[#This Row],[Location]],Locations[[Location]:[BU]],3,0)</f>
        <v>U. Egypt</v>
      </c>
      <c r="N128" t="str">
        <f>IF(EmpData[[#This Row],[Resign Date]]&lt;&gt;"","NO","Yes")</f>
        <v>Yes</v>
      </c>
    </row>
    <row r="129" spans="1:14" hidden="1" x14ac:dyDescent="0.25">
      <c r="A129" t="s">
        <v>1684</v>
      </c>
      <c r="B129" t="s">
        <v>600</v>
      </c>
      <c r="C129" t="s">
        <v>1039</v>
      </c>
      <c r="D129" s="10">
        <v>30863</v>
      </c>
      <c r="E129" s="10">
        <v>40214</v>
      </c>
      <c r="F129" t="s">
        <v>1020</v>
      </c>
      <c r="G129" t="s">
        <v>1064</v>
      </c>
      <c r="H129" t="s">
        <v>1045</v>
      </c>
      <c r="J129" s="10"/>
      <c r="K129" t="str">
        <f>VLOOKUP(EmpData[[#This Row],[Department]],Departments[[Department]:[Code]],2,0)</f>
        <v>RTL</v>
      </c>
      <c r="L129" t="str">
        <f>VLOOKUP(EmpData[[#This Row],[Location]],Locations[[Location]:[BU]],2,0)</f>
        <v>Giza</v>
      </c>
      <c r="M129" t="str">
        <f>VLOOKUP(EmpData[[#This Row],[Location]],Locations[[Location]:[BU]],3,0)</f>
        <v>G. Cairo</v>
      </c>
      <c r="N129" t="str">
        <f>IF(EmpData[[#This Row],[Resign Date]]&lt;&gt;"","NO","Yes")</f>
        <v>Yes</v>
      </c>
    </row>
    <row r="130" spans="1:14" hidden="1" x14ac:dyDescent="0.25">
      <c r="A130" t="s">
        <v>1173</v>
      </c>
      <c r="B130" t="s">
        <v>89</v>
      </c>
      <c r="C130" t="s">
        <v>1040</v>
      </c>
      <c r="D130" s="10">
        <v>29603</v>
      </c>
      <c r="E130" s="10">
        <v>40218</v>
      </c>
      <c r="F130" t="s">
        <v>1030</v>
      </c>
      <c r="G130" t="s">
        <v>1078</v>
      </c>
      <c r="H130" t="s">
        <v>1061</v>
      </c>
      <c r="J130" s="10"/>
      <c r="K130" t="str">
        <f>VLOOKUP(EmpData[[#This Row],[Department]],Departments[[Department]:[Code]],2,0)</f>
        <v>AFS</v>
      </c>
      <c r="L130" t="str">
        <f>VLOOKUP(EmpData[[#This Row],[Location]],Locations[[Location]:[BU]],2,0)</f>
        <v>Cairo</v>
      </c>
      <c r="M130" t="str">
        <f>VLOOKUP(EmpData[[#This Row],[Location]],Locations[[Location]:[BU]],3,0)</f>
        <v>G. Cairo</v>
      </c>
      <c r="N130" t="str">
        <f>IF(EmpData[[#This Row],[Resign Date]]&lt;&gt;"","NO","Yes")</f>
        <v>Yes</v>
      </c>
    </row>
    <row r="131" spans="1:14" hidden="1" x14ac:dyDescent="0.25">
      <c r="A131" t="s">
        <v>1267</v>
      </c>
      <c r="B131" t="s">
        <v>183</v>
      </c>
      <c r="C131" t="s">
        <v>1039</v>
      </c>
      <c r="D131" s="10">
        <v>31235</v>
      </c>
      <c r="E131" s="10">
        <v>40220</v>
      </c>
      <c r="F131" t="s">
        <v>1020</v>
      </c>
      <c r="G131" t="s">
        <v>1068</v>
      </c>
      <c r="H131" t="s">
        <v>1061</v>
      </c>
      <c r="J131" s="10"/>
      <c r="K131" t="str">
        <f>VLOOKUP(EmpData[[#This Row],[Department]],Departments[[Department]:[Code]],2,0)</f>
        <v>RTL</v>
      </c>
      <c r="L131" t="str">
        <f>VLOOKUP(EmpData[[#This Row],[Location]],Locations[[Location]:[BU]],2,0)</f>
        <v>Gharbia</v>
      </c>
      <c r="M131" t="str">
        <f>VLOOKUP(EmpData[[#This Row],[Location]],Locations[[Location]:[BU]],3,0)</f>
        <v>Delta</v>
      </c>
      <c r="N131" t="str">
        <f>IF(EmpData[[#This Row],[Resign Date]]&lt;&gt;"","NO","Yes")</f>
        <v>Yes</v>
      </c>
    </row>
    <row r="132" spans="1:14" hidden="1" x14ac:dyDescent="0.25">
      <c r="A132" t="s">
        <v>1980</v>
      </c>
      <c r="B132" t="s">
        <v>896</v>
      </c>
      <c r="C132" t="s">
        <v>1039</v>
      </c>
      <c r="D132" s="10">
        <v>16589</v>
      </c>
      <c r="E132" s="10">
        <v>40223</v>
      </c>
      <c r="F132" t="s">
        <v>2115</v>
      </c>
      <c r="G132" t="s">
        <v>1073</v>
      </c>
      <c r="H132" t="s">
        <v>1057</v>
      </c>
      <c r="J132" s="10">
        <v>40909</v>
      </c>
      <c r="K132" t="str">
        <f>VLOOKUP(EmpData[[#This Row],[Department]],Departments[[Department]:[Code]],2,0)</f>
        <v>SLS</v>
      </c>
      <c r="L132" t="str">
        <f>VLOOKUP(EmpData[[#This Row],[Location]],Locations[[Location]:[BU]],2,0)</f>
        <v>Sharkia</v>
      </c>
      <c r="M132" t="str">
        <f>VLOOKUP(EmpData[[#This Row],[Location]],Locations[[Location]:[BU]],3,0)</f>
        <v>Delta</v>
      </c>
      <c r="N132" t="str">
        <f>IF(EmpData[[#This Row],[Resign Date]]&lt;&gt;"","NO","Yes")</f>
        <v>NO</v>
      </c>
    </row>
    <row r="133" spans="1:14" hidden="1" x14ac:dyDescent="0.25">
      <c r="A133" t="s">
        <v>1565</v>
      </c>
      <c r="B133" t="s">
        <v>481</v>
      </c>
      <c r="C133" t="s">
        <v>1040</v>
      </c>
      <c r="D133" s="10">
        <v>32567</v>
      </c>
      <c r="E133" s="10">
        <v>40229</v>
      </c>
      <c r="F133" t="s">
        <v>1020</v>
      </c>
      <c r="G133" t="s">
        <v>1047</v>
      </c>
      <c r="H133" t="s">
        <v>1048</v>
      </c>
      <c r="J133" s="10"/>
      <c r="K133" t="str">
        <f>VLOOKUP(EmpData[[#This Row],[Department]],Departments[[Department]:[Code]],2,0)</f>
        <v>RTL</v>
      </c>
      <c r="L133" t="str">
        <f>VLOOKUP(EmpData[[#This Row],[Location]],Locations[[Location]:[BU]],2,0)</f>
        <v>Giza</v>
      </c>
      <c r="M133" t="str">
        <f>VLOOKUP(EmpData[[#This Row],[Location]],Locations[[Location]:[BU]],3,0)</f>
        <v>G. Cairo</v>
      </c>
      <c r="N133" t="str">
        <f>IF(EmpData[[#This Row],[Resign Date]]&lt;&gt;"","NO","Yes")</f>
        <v>Yes</v>
      </c>
    </row>
    <row r="134" spans="1:14" hidden="1" x14ac:dyDescent="0.25">
      <c r="A134" t="s">
        <v>1816</v>
      </c>
      <c r="B134" t="s">
        <v>732</v>
      </c>
      <c r="C134" t="s">
        <v>1040</v>
      </c>
      <c r="D134" s="10">
        <v>18554</v>
      </c>
      <c r="E134" s="10">
        <v>40230</v>
      </c>
      <c r="F134" t="s">
        <v>1025</v>
      </c>
      <c r="G134" t="s">
        <v>1077</v>
      </c>
      <c r="H134" t="s">
        <v>1057</v>
      </c>
      <c r="J134" s="10"/>
      <c r="K134" t="str">
        <f>VLOOKUP(EmpData[[#This Row],[Department]],Departments[[Department]:[Code]],2,0)</f>
        <v>SLS</v>
      </c>
      <c r="L134" t="str">
        <f>VLOOKUP(EmpData[[#This Row],[Location]],Locations[[Location]:[BU]],2,0)</f>
        <v>Giza</v>
      </c>
      <c r="M134" t="str">
        <f>VLOOKUP(EmpData[[#This Row],[Location]],Locations[[Location]:[BU]],3,0)</f>
        <v>G. Cairo</v>
      </c>
      <c r="N134" t="str">
        <f>IF(EmpData[[#This Row],[Resign Date]]&lt;&gt;"","NO","Yes")</f>
        <v>Yes</v>
      </c>
    </row>
    <row r="135" spans="1:14" x14ac:dyDescent="0.25">
      <c r="A135" t="s">
        <v>1208</v>
      </c>
      <c r="B135" t="s">
        <v>124</v>
      </c>
      <c r="C135" t="s">
        <v>1039</v>
      </c>
      <c r="D135" s="10">
        <v>18455</v>
      </c>
      <c r="E135" s="10">
        <v>40231</v>
      </c>
      <c r="F135" t="s">
        <v>2115</v>
      </c>
      <c r="G135" t="s">
        <v>1062</v>
      </c>
      <c r="H135" t="s">
        <v>1057</v>
      </c>
      <c r="J135" s="10"/>
      <c r="K135" t="str">
        <f>VLOOKUP(EmpData[[#This Row],[Department]],Departments[[Department]:[Code]],2,0)</f>
        <v>SLS</v>
      </c>
      <c r="L135" t="str">
        <f>VLOOKUP(EmpData[[#This Row],[Location]],Locations[[Location]:[BU]],2,0)</f>
        <v>Menia</v>
      </c>
      <c r="M135" t="str">
        <f>VLOOKUP(EmpData[[#This Row],[Location]],Locations[[Location]:[BU]],3,0)</f>
        <v>U. Egypt</v>
      </c>
      <c r="N135" t="str">
        <f>IF(EmpData[[#This Row],[Resign Date]]&lt;&gt;"","NO","Yes")</f>
        <v>Yes</v>
      </c>
    </row>
    <row r="136" spans="1:14" hidden="1" x14ac:dyDescent="0.25">
      <c r="A136" t="s">
        <v>1773</v>
      </c>
      <c r="B136" t="s">
        <v>689</v>
      </c>
      <c r="C136" t="s">
        <v>1039</v>
      </c>
      <c r="D136" s="10">
        <v>28138</v>
      </c>
      <c r="E136" s="10">
        <v>40232</v>
      </c>
      <c r="F136" t="s">
        <v>1025</v>
      </c>
      <c r="G136" t="s">
        <v>1084</v>
      </c>
      <c r="H136" t="s">
        <v>1048</v>
      </c>
      <c r="J136" s="10"/>
      <c r="K136" t="str">
        <f>VLOOKUP(EmpData[[#This Row],[Department]],Departments[[Department]:[Code]],2,0)</f>
        <v>SLS</v>
      </c>
      <c r="L136" t="str">
        <f>VLOOKUP(EmpData[[#This Row],[Location]],Locations[[Location]:[BU]],2,0)</f>
        <v>Cairo</v>
      </c>
      <c r="M136" t="str">
        <f>VLOOKUP(EmpData[[#This Row],[Location]],Locations[[Location]:[BU]],3,0)</f>
        <v>G. Cairo</v>
      </c>
      <c r="N136" t="str">
        <f>IF(EmpData[[#This Row],[Resign Date]]&lt;&gt;"","NO","Yes")</f>
        <v>Yes</v>
      </c>
    </row>
    <row r="137" spans="1:14" hidden="1" x14ac:dyDescent="0.25">
      <c r="A137" t="s">
        <v>1734</v>
      </c>
      <c r="B137" t="s">
        <v>650</v>
      </c>
      <c r="C137" t="s">
        <v>1039</v>
      </c>
      <c r="D137" s="10">
        <v>15447</v>
      </c>
      <c r="E137" s="10">
        <v>40233</v>
      </c>
      <c r="F137" t="s">
        <v>2115</v>
      </c>
      <c r="G137" t="s">
        <v>1077</v>
      </c>
      <c r="H137" t="s">
        <v>1057</v>
      </c>
      <c r="J137" s="10"/>
      <c r="K137" t="str">
        <f>VLOOKUP(EmpData[[#This Row],[Department]],Departments[[Department]:[Code]],2,0)</f>
        <v>SLS</v>
      </c>
      <c r="L137" t="str">
        <f>VLOOKUP(EmpData[[#This Row],[Location]],Locations[[Location]:[BU]],2,0)</f>
        <v>Giza</v>
      </c>
      <c r="M137" t="str">
        <f>VLOOKUP(EmpData[[#This Row],[Location]],Locations[[Location]:[BU]],3,0)</f>
        <v>G. Cairo</v>
      </c>
      <c r="N137" t="str">
        <f>IF(EmpData[[#This Row],[Resign Date]]&lt;&gt;"","NO","Yes")</f>
        <v>Yes</v>
      </c>
    </row>
    <row r="138" spans="1:14" hidden="1" x14ac:dyDescent="0.25">
      <c r="A138" t="s">
        <v>1451</v>
      </c>
      <c r="B138" t="s">
        <v>367</v>
      </c>
      <c r="C138" t="s">
        <v>1040</v>
      </c>
      <c r="D138" s="10">
        <v>33121</v>
      </c>
      <c r="E138" s="10">
        <v>40235</v>
      </c>
      <c r="F138" t="s">
        <v>1020</v>
      </c>
      <c r="G138" t="s">
        <v>1068</v>
      </c>
      <c r="H138" t="s">
        <v>1061</v>
      </c>
      <c r="J138" s="10">
        <v>41316</v>
      </c>
      <c r="K138" t="str">
        <f>VLOOKUP(EmpData[[#This Row],[Department]],Departments[[Department]:[Code]],2,0)</f>
        <v>RTL</v>
      </c>
      <c r="L138" t="str">
        <f>VLOOKUP(EmpData[[#This Row],[Location]],Locations[[Location]:[BU]],2,0)</f>
        <v>Gharbia</v>
      </c>
      <c r="M138" t="str">
        <f>VLOOKUP(EmpData[[#This Row],[Location]],Locations[[Location]:[BU]],3,0)</f>
        <v>Delta</v>
      </c>
      <c r="N138" t="str">
        <f>IF(EmpData[[#This Row],[Resign Date]]&lt;&gt;"","NO","Yes")</f>
        <v>NO</v>
      </c>
    </row>
    <row r="139" spans="1:14" hidden="1" x14ac:dyDescent="0.25">
      <c r="A139" t="s">
        <v>1382</v>
      </c>
      <c r="B139" t="s">
        <v>298</v>
      </c>
      <c r="C139" t="s">
        <v>1039</v>
      </c>
      <c r="D139" s="10">
        <v>26640</v>
      </c>
      <c r="E139" s="10">
        <v>40239</v>
      </c>
      <c r="F139" t="s">
        <v>1020</v>
      </c>
      <c r="G139" t="s">
        <v>1078</v>
      </c>
      <c r="H139" t="s">
        <v>1061</v>
      </c>
      <c r="J139" s="10"/>
      <c r="K139" t="str">
        <f>VLOOKUP(EmpData[[#This Row],[Department]],Departments[[Department]:[Code]],2,0)</f>
        <v>RTL</v>
      </c>
      <c r="L139" t="str">
        <f>VLOOKUP(EmpData[[#This Row],[Location]],Locations[[Location]:[BU]],2,0)</f>
        <v>Cairo</v>
      </c>
      <c r="M139" t="str">
        <f>VLOOKUP(EmpData[[#This Row],[Location]],Locations[[Location]:[BU]],3,0)</f>
        <v>G. Cairo</v>
      </c>
      <c r="N139" t="str">
        <f>IF(EmpData[[#This Row],[Resign Date]]&lt;&gt;"","NO","Yes")</f>
        <v>Yes</v>
      </c>
    </row>
    <row r="140" spans="1:14" hidden="1" x14ac:dyDescent="0.25">
      <c r="A140" t="s">
        <v>1176</v>
      </c>
      <c r="B140" t="s">
        <v>92</v>
      </c>
      <c r="C140" t="s">
        <v>1039</v>
      </c>
      <c r="D140" s="10">
        <v>30609</v>
      </c>
      <c r="E140" s="10">
        <v>40247</v>
      </c>
      <c r="F140" t="s">
        <v>1020</v>
      </c>
      <c r="G140" t="s">
        <v>1044</v>
      </c>
      <c r="H140" t="s">
        <v>1045</v>
      </c>
      <c r="J140" s="10"/>
      <c r="K140" t="str">
        <f>VLOOKUP(EmpData[[#This Row],[Department]],Departments[[Department]:[Code]],2,0)</f>
        <v>RTL</v>
      </c>
      <c r="L140" t="str">
        <f>VLOOKUP(EmpData[[#This Row],[Location]],Locations[[Location]:[BU]],2,0)</f>
        <v>Cairo</v>
      </c>
      <c r="M140" t="str">
        <f>VLOOKUP(EmpData[[#This Row],[Location]],Locations[[Location]:[BU]],3,0)</f>
        <v>G. Cairo</v>
      </c>
      <c r="N140" t="str">
        <f>IF(EmpData[[#This Row],[Resign Date]]&lt;&gt;"","NO","Yes")</f>
        <v>Yes</v>
      </c>
    </row>
    <row r="141" spans="1:14" hidden="1" x14ac:dyDescent="0.25">
      <c r="A141" t="s">
        <v>1749</v>
      </c>
      <c r="B141" t="s">
        <v>665</v>
      </c>
      <c r="C141" t="s">
        <v>1039</v>
      </c>
      <c r="D141" s="10">
        <v>23016</v>
      </c>
      <c r="E141" s="10">
        <v>40251</v>
      </c>
      <c r="F141" t="s">
        <v>1020</v>
      </c>
      <c r="G141" t="s">
        <v>1075</v>
      </c>
      <c r="H141" t="s">
        <v>1061</v>
      </c>
      <c r="J141" s="10">
        <v>41196</v>
      </c>
      <c r="K141" t="str">
        <f>VLOOKUP(EmpData[[#This Row],[Department]],Departments[[Department]:[Code]],2,0)</f>
        <v>RTL</v>
      </c>
      <c r="L141" t="str">
        <f>VLOOKUP(EmpData[[#This Row],[Location]],Locations[[Location]:[BU]],2,0)</f>
        <v>Assuit</v>
      </c>
      <c r="M141" t="str">
        <f>VLOOKUP(EmpData[[#This Row],[Location]],Locations[[Location]:[BU]],3,0)</f>
        <v>U. Egypt</v>
      </c>
      <c r="N141" t="str">
        <f>IF(EmpData[[#This Row],[Resign Date]]&lt;&gt;"","NO","Yes")</f>
        <v>NO</v>
      </c>
    </row>
    <row r="142" spans="1:14" hidden="1" x14ac:dyDescent="0.25">
      <c r="A142" t="s">
        <v>1910</v>
      </c>
      <c r="B142" t="s">
        <v>826</v>
      </c>
      <c r="C142" t="s">
        <v>1039</v>
      </c>
      <c r="D142" s="10">
        <v>18184</v>
      </c>
      <c r="E142" s="10">
        <v>40253</v>
      </c>
      <c r="F142" t="s">
        <v>1025</v>
      </c>
      <c r="G142" t="s">
        <v>1077</v>
      </c>
      <c r="H142" t="s">
        <v>1057</v>
      </c>
      <c r="J142" s="10"/>
      <c r="K142" t="str">
        <f>VLOOKUP(EmpData[[#This Row],[Department]],Departments[[Department]:[Code]],2,0)</f>
        <v>SLS</v>
      </c>
      <c r="L142" t="str">
        <f>VLOOKUP(EmpData[[#This Row],[Location]],Locations[[Location]:[BU]],2,0)</f>
        <v>Giza</v>
      </c>
      <c r="M142" t="str">
        <f>VLOOKUP(EmpData[[#This Row],[Location]],Locations[[Location]:[BU]],3,0)</f>
        <v>G. Cairo</v>
      </c>
      <c r="N142" t="str">
        <f>IF(EmpData[[#This Row],[Resign Date]]&lt;&gt;"","NO","Yes")</f>
        <v>Yes</v>
      </c>
    </row>
    <row r="143" spans="1:14" hidden="1" x14ac:dyDescent="0.25">
      <c r="A143" t="s">
        <v>1896</v>
      </c>
      <c r="B143" t="s">
        <v>812</v>
      </c>
      <c r="C143" t="s">
        <v>1040</v>
      </c>
      <c r="D143" s="10">
        <v>23769</v>
      </c>
      <c r="E143" s="10">
        <v>40256</v>
      </c>
      <c r="F143" t="s">
        <v>1025</v>
      </c>
      <c r="G143" t="s">
        <v>1077</v>
      </c>
      <c r="H143" t="s">
        <v>1057</v>
      </c>
      <c r="J143" s="10"/>
      <c r="K143" t="str">
        <f>VLOOKUP(EmpData[[#This Row],[Department]],Departments[[Department]:[Code]],2,0)</f>
        <v>SLS</v>
      </c>
      <c r="L143" t="str">
        <f>VLOOKUP(EmpData[[#This Row],[Location]],Locations[[Location]:[BU]],2,0)</f>
        <v>Giza</v>
      </c>
      <c r="M143" t="str">
        <f>VLOOKUP(EmpData[[#This Row],[Location]],Locations[[Location]:[BU]],3,0)</f>
        <v>G. Cairo</v>
      </c>
      <c r="N143" t="str">
        <f>IF(EmpData[[#This Row],[Resign Date]]&lt;&gt;"","NO","Yes")</f>
        <v>Yes</v>
      </c>
    </row>
    <row r="144" spans="1:14" hidden="1" x14ac:dyDescent="0.25">
      <c r="A144" t="s">
        <v>1627</v>
      </c>
      <c r="B144" t="s">
        <v>543</v>
      </c>
      <c r="C144" t="s">
        <v>1039</v>
      </c>
      <c r="D144" s="10">
        <v>26076</v>
      </c>
      <c r="E144" s="10">
        <v>40259</v>
      </c>
      <c r="F144" t="s">
        <v>1025</v>
      </c>
      <c r="G144" t="s">
        <v>1054</v>
      </c>
      <c r="H144" t="s">
        <v>1057</v>
      </c>
      <c r="J144" s="10"/>
      <c r="K144" t="str">
        <f>VLOOKUP(EmpData[[#This Row],[Department]],Departments[[Department]:[Code]],2,0)</f>
        <v>SLS</v>
      </c>
      <c r="L144" t="str">
        <f>VLOOKUP(EmpData[[#This Row],[Location]],Locations[[Location]:[BU]],2,0)</f>
        <v>Dakahlia</v>
      </c>
      <c r="M144" t="str">
        <f>VLOOKUP(EmpData[[#This Row],[Location]],Locations[[Location]:[BU]],3,0)</f>
        <v>Delta</v>
      </c>
      <c r="N144" t="str">
        <f>IF(EmpData[[#This Row],[Resign Date]]&lt;&gt;"","NO","Yes")</f>
        <v>Yes</v>
      </c>
    </row>
    <row r="145" spans="1:14" hidden="1" x14ac:dyDescent="0.25">
      <c r="A145" t="s">
        <v>1805</v>
      </c>
      <c r="B145" t="s">
        <v>721</v>
      </c>
      <c r="C145" t="s">
        <v>1039</v>
      </c>
      <c r="D145" s="10">
        <v>30716</v>
      </c>
      <c r="E145" s="10">
        <v>40259</v>
      </c>
      <c r="F145" t="s">
        <v>2115</v>
      </c>
      <c r="G145" t="s">
        <v>1077</v>
      </c>
      <c r="H145" t="s">
        <v>1057</v>
      </c>
      <c r="J145" s="10"/>
      <c r="K145" t="str">
        <f>VLOOKUP(EmpData[[#This Row],[Department]],Departments[[Department]:[Code]],2,0)</f>
        <v>SLS</v>
      </c>
      <c r="L145" t="str">
        <f>VLOOKUP(EmpData[[#This Row],[Location]],Locations[[Location]:[BU]],2,0)</f>
        <v>Giza</v>
      </c>
      <c r="M145" t="str">
        <f>VLOOKUP(EmpData[[#This Row],[Location]],Locations[[Location]:[BU]],3,0)</f>
        <v>G. Cairo</v>
      </c>
      <c r="N145" t="str">
        <f>IF(EmpData[[#This Row],[Resign Date]]&lt;&gt;"","NO","Yes")</f>
        <v>Yes</v>
      </c>
    </row>
    <row r="146" spans="1:14" hidden="1" x14ac:dyDescent="0.25">
      <c r="A146" t="s">
        <v>1718</v>
      </c>
      <c r="B146" t="s">
        <v>634</v>
      </c>
      <c r="C146" t="s">
        <v>1039</v>
      </c>
      <c r="D146" s="10">
        <v>17411</v>
      </c>
      <c r="E146" s="10">
        <v>40266</v>
      </c>
      <c r="F146" t="s">
        <v>1020</v>
      </c>
      <c r="G146" t="s">
        <v>1070</v>
      </c>
      <c r="H146" t="s">
        <v>1048</v>
      </c>
      <c r="J146" s="10"/>
      <c r="K146" t="str">
        <f>VLOOKUP(EmpData[[#This Row],[Department]],Departments[[Department]:[Code]],2,0)</f>
        <v>RTL</v>
      </c>
      <c r="L146" t="str">
        <f>VLOOKUP(EmpData[[#This Row],[Location]],Locations[[Location]:[BU]],2,0)</f>
        <v>Marasa Matrouh</v>
      </c>
      <c r="M146" t="str">
        <f>VLOOKUP(EmpData[[#This Row],[Location]],Locations[[Location]:[BU]],3,0)</f>
        <v>Alex</v>
      </c>
      <c r="N146" t="str">
        <f>IF(EmpData[[#This Row],[Resign Date]]&lt;&gt;"","NO","Yes")</f>
        <v>Yes</v>
      </c>
    </row>
    <row r="147" spans="1:14" hidden="1" x14ac:dyDescent="0.25">
      <c r="A147" t="s">
        <v>1640</v>
      </c>
      <c r="B147" t="s">
        <v>556</v>
      </c>
      <c r="C147" t="s">
        <v>1039</v>
      </c>
      <c r="D147" s="10">
        <v>35622</v>
      </c>
      <c r="E147" s="10">
        <v>40272</v>
      </c>
      <c r="F147" t="s">
        <v>1020</v>
      </c>
      <c r="G147" t="s">
        <v>1079</v>
      </c>
      <c r="H147" t="s">
        <v>1045</v>
      </c>
      <c r="J147" s="10"/>
      <c r="K147" t="str">
        <f>VLOOKUP(EmpData[[#This Row],[Department]],Departments[[Department]:[Code]],2,0)</f>
        <v>RTL</v>
      </c>
      <c r="L147" t="str">
        <f>VLOOKUP(EmpData[[#This Row],[Location]],Locations[[Location]:[BU]],2,0)</f>
        <v>Giza</v>
      </c>
      <c r="M147" t="str">
        <f>VLOOKUP(EmpData[[#This Row],[Location]],Locations[[Location]:[BU]],3,0)</f>
        <v>G. Cairo</v>
      </c>
      <c r="N147" t="str">
        <f>IF(EmpData[[#This Row],[Resign Date]]&lt;&gt;"","NO","Yes")</f>
        <v>Yes</v>
      </c>
    </row>
    <row r="148" spans="1:14" hidden="1" x14ac:dyDescent="0.25">
      <c r="A148" t="s">
        <v>1241</v>
      </c>
      <c r="B148" t="s">
        <v>157</v>
      </c>
      <c r="C148" t="s">
        <v>1039</v>
      </c>
      <c r="D148" s="10">
        <v>21216</v>
      </c>
      <c r="E148" s="10">
        <v>40275</v>
      </c>
      <c r="F148" t="s">
        <v>1020</v>
      </c>
      <c r="G148" t="s">
        <v>1079</v>
      </c>
      <c r="H148" t="s">
        <v>1045</v>
      </c>
      <c r="J148" s="10">
        <v>40734</v>
      </c>
      <c r="K148" t="str">
        <f>VLOOKUP(EmpData[[#This Row],[Department]],Departments[[Department]:[Code]],2,0)</f>
        <v>RTL</v>
      </c>
      <c r="L148" t="str">
        <f>VLOOKUP(EmpData[[#This Row],[Location]],Locations[[Location]:[BU]],2,0)</f>
        <v>Giza</v>
      </c>
      <c r="M148" t="str">
        <f>VLOOKUP(EmpData[[#This Row],[Location]],Locations[[Location]:[BU]],3,0)</f>
        <v>G. Cairo</v>
      </c>
      <c r="N148" t="str">
        <f>IF(EmpData[[#This Row],[Resign Date]]&lt;&gt;"","NO","Yes")</f>
        <v>NO</v>
      </c>
    </row>
    <row r="149" spans="1:14" hidden="1" x14ac:dyDescent="0.25">
      <c r="A149" t="s">
        <v>1894</v>
      </c>
      <c r="B149" t="s">
        <v>810</v>
      </c>
      <c r="C149" t="s">
        <v>1040</v>
      </c>
      <c r="D149" s="10">
        <v>21442</v>
      </c>
      <c r="E149" s="10">
        <v>40275</v>
      </c>
      <c r="F149" t="s">
        <v>1020</v>
      </c>
      <c r="G149" t="s">
        <v>1014</v>
      </c>
      <c r="H149" t="s">
        <v>1014</v>
      </c>
      <c r="J149" s="10"/>
      <c r="K149" t="str">
        <f>VLOOKUP(EmpData[[#This Row],[Department]],Departments[[Department]:[Code]],2,0)</f>
        <v>RTL</v>
      </c>
      <c r="L149" t="str">
        <f>VLOOKUP(EmpData[[#This Row],[Location]],Locations[[Location]:[BU]],2,0)</f>
        <v>Cairo</v>
      </c>
      <c r="M149" t="str">
        <f>VLOOKUP(EmpData[[#This Row],[Location]],Locations[[Location]:[BU]],3,0)</f>
        <v>G. Cairo</v>
      </c>
      <c r="N149" t="str">
        <f>IF(EmpData[[#This Row],[Resign Date]]&lt;&gt;"","NO","Yes")</f>
        <v>Yes</v>
      </c>
    </row>
    <row r="150" spans="1:14" hidden="1" x14ac:dyDescent="0.25">
      <c r="A150" t="s">
        <v>1579</v>
      </c>
      <c r="B150" t="s">
        <v>495</v>
      </c>
      <c r="C150" t="s">
        <v>1039</v>
      </c>
      <c r="D150" s="10">
        <v>22804</v>
      </c>
      <c r="E150" s="10">
        <v>40275</v>
      </c>
      <c r="F150" t="s">
        <v>2115</v>
      </c>
      <c r="G150" t="s">
        <v>1073</v>
      </c>
      <c r="H150" t="s">
        <v>1057</v>
      </c>
      <c r="J150" s="10"/>
      <c r="K150" t="str">
        <f>VLOOKUP(EmpData[[#This Row],[Department]],Departments[[Department]:[Code]],2,0)</f>
        <v>SLS</v>
      </c>
      <c r="L150" t="str">
        <f>VLOOKUP(EmpData[[#This Row],[Location]],Locations[[Location]:[BU]],2,0)</f>
        <v>Sharkia</v>
      </c>
      <c r="M150" t="str">
        <f>VLOOKUP(EmpData[[#This Row],[Location]],Locations[[Location]:[BU]],3,0)</f>
        <v>Delta</v>
      </c>
      <c r="N150" t="str">
        <f>IF(EmpData[[#This Row],[Resign Date]]&lt;&gt;"","NO","Yes")</f>
        <v>Yes</v>
      </c>
    </row>
    <row r="151" spans="1:14" hidden="1" x14ac:dyDescent="0.25">
      <c r="A151" t="s">
        <v>1662</v>
      </c>
      <c r="B151" t="s">
        <v>578</v>
      </c>
      <c r="C151" t="s">
        <v>1039</v>
      </c>
      <c r="D151" s="10">
        <v>22155</v>
      </c>
      <c r="E151" s="10">
        <v>40276</v>
      </c>
      <c r="F151" t="s">
        <v>2115</v>
      </c>
      <c r="G151" t="s">
        <v>1077</v>
      </c>
      <c r="H151" t="s">
        <v>1057</v>
      </c>
      <c r="J151" s="10">
        <v>40672</v>
      </c>
      <c r="K151" t="str">
        <f>VLOOKUP(EmpData[[#This Row],[Department]],Departments[[Department]:[Code]],2,0)</f>
        <v>SLS</v>
      </c>
      <c r="L151" t="str">
        <f>VLOOKUP(EmpData[[#This Row],[Location]],Locations[[Location]:[BU]],2,0)</f>
        <v>Giza</v>
      </c>
      <c r="M151" t="str">
        <f>VLOOKUP(EmpData[[#This Row],[Location]],Locations[[Location]:[BU]],3,0)</f>
        <v>G. Cairo</v>
      </c>
      <c r="N151" t="str">
        <f>IF(EmpData[[#This Row],[Resign Date]]&lt;&gt;"","NO","Yes")</f>
        <v>NO</v>
      </c>
    </row>
    <row r="152" spans="1:14" hidden="1" x14ac:dyDescent="0.25">
      <c r="A152" t="s">
        <v>1868</v>
      </c>
      <c r="B152" t="s">
        <v>784</v>
      </c>
      <c r="C152" t="s">
        <v>1039</v>
      </c>
      <c r="D152" s="10">
        <v>16492</v>
      </c>
      <c r="E152" s="10">
        <v>40281</v>
      </c>
      <c r="F152" t="s">
        <v>1025</v>
      </c>
      <c r="G152" t="s">
        <v>1059</v>
      </c>
      <c r="H152" t="s">
        <v>1057</v>
      </c>
      <c r="J152" s="10"/>
      <c r="K152" t="str">
        <f>VLOOKUP(EmpData[[#This Row],[Department]],Departments[[Department]:[Code]],2,0)</f>
        <v>SLS</v>
      </c>
      <c r="L152" t="str">
        <f>VLOOKUP(EmpData[[#This Row],[Location]],Locations[[Location]:[BU]],2,0)</f>
        <v>Cairo</v>
      </c>
      <c r="M152" t="str">
        <f>VLOOKUP(EmpData[[#This Row],[Location]],Locations[[Location]:[BU]],3,0)</f>
        <v>G. Cairo</v>
      </c>
      <c r="N152" t="str">
        <f>IF(EmpData[[#This Row],[Resign Date]]&lt;&gt;"","NO","Yes")</f>
        <v>Yes</v>
      </c>
    </row>
    <row r="153" spans="1:14" hidden="1" x14ac:dyDescent="0.25">
      <c r="A153" t="s">
        <v>1786</v>
      </c>
      <c r="B153" t="s">
        <v>702</v>
      </c>
      <c r="C153" t="s">
        <v>1039</v>
      </c>
      <c r="D153" s="10">
        <v>24949</v>
      </c>
      <c r="E153" s="10">
        <v>40282</v>
      </c>
      <c r="F153" t="s">
        <v>1020</v>
      </c>
      <c r="G153" t="s">
        <v>1060</v>
      </c>
      <c r="H153" t="s">
        <v>1061</v>
      </c>
      <c r="J153" s="10"/>
      <c r="K153" t="str">
        <f>VLOOKUP(EmpData[[#This Row],[Department]],Departments[[Department]:[Code]],2,0)</f>
        <v>RTL</v>
      </c>
      <c r="L153" t="str">
        <f>VLOOKUP(EmpData[[#This Row],[Location]],Locations[[Location]:[BU]],2,0)</f>
        <v>Alex</v>
      </c>
      <c r="M153" t="str">
        <f>VLOOKUP(EmpData[[#This Row],[Location]],Locations[[Location]:[BU]],3,0)</f>
        <v>Alex</v>
      </c>
      <c r="N153" t="str">
        <f>IF(EmpData[[#This Row],[Resign Date]]&lt;&gt;"","NO","Yes")</f>
        <v>Yes</v>
      </c>
    </row>
    <row r="154" spans="1:14" hidden="1" x14ac:dyDescent="0.25">
      <c r="A154" t="s">
        <v>1408</v>
      </c>
      <c r="B154" t="s">
        <v>324</v>
      </c>
      <c r="C154" t="s">
        <v>1039</v>
      </c>
      <c r="D154" s="10">
        <v>31600</v>
      </c>
      <c r="E154" s="10">
        <v>40284</v>
      </c>
      <c r="F154" t="s">
        <v>1020</v>
      </c>
      <c r="G154" t="s">
        <v>1072</v>
      </c>
      <c r="H154" t="s">
        <v>1048</v>
      </c>
      <c r="J154" s="10">
        <v>41135</v>
      </c>
      <c r="K154" t="str">
        <f>VLOOKUP(EmpData[[#This Row],[Department]],Departments[[Department]:[Code]],2,0)</f>
        <v>RTL</v>
      </c>
      <c r="L154" t="str">
        <f>VLOOKUP(EmpData[[#This Row],[Location]],Locations[[Location]:[BU]],2,0)</f>
        <v>Alex</v>
      </c>
      <c r="M154" t="str">
        <f>VLOOKUP(EmpData[[#This Row],[Location]],Locations[[Location]:[BU]],3,0)</f>
        <v>Alex</v>
      </c>
      <c r="N154" t="str">
        <f>IF(EmpData[[#This Row],[Resign Date]]&lt;&gt;"","NO","Yes")</f>
        <v>NO</v>
      </c>
    </row>
    <row r="155" spans="1:14" hidden="1" x14ac:dyDescent="0.25">
      <c r="A155" t="s">
        <v>1804</v>
      </c>
      <c r="B155" t="s">
        <v>720</v>
      </c>
      <c r="C155" t="s">
        <v>1039</v>
      </c>
      <c r="D155" s="10">
        <v>33675</v>
      </c>
      <c r="E155" s="10">
        <v>40285</v>
      </c>
      <c r="F155" t="s">
        <v>1020</v>
      </c>
      <c r="G155" t="s">
        <v>1075</v>
      </c>
      <c r="H155" t="s">
        <v>1061</v>
      </c>
      <c r="J155" s="10">
        <v>41195</v>
      </c>
      <c r="K155" t="str">
        <f>VLOOKUP(EmpData[[#This Row],[Department]],Departments[[Department]:[Code]],2,0)</f>
        <v>RTL</v>
      </c>
      <c r="L155" t="str">
        <f>VLOOKUP(EmpData[[#This Row],[Location]],Locations[[Location]:[BU]],2,0)</f>
        <v>Assuit</v>
      </c>
      <c r="M155" t="str">
        <f>VLOOKUP(EmpData[[#This Row],[Location]],Locations[[Location]:[BU]],3,0)</f>
        <v>U. Egypt</v>
      </c>
      <c r="N155" t="str">
        <f>IF(EmpData[[#This Row],[Resign Date]]&lt;&gt;"","NO","Yes")</f>
        <v>NO</v>
      </c>
    </row>
    <row r="156" spans="1:14" hidden="1" x14ac:dyDescent="0.25">
      <c r="A156" t="s">
        <v>1192</v>
      </c>
      <c r="B156" t="s">
        <v>108</v>
      </c>
      <c r="C156" t="s">
        <v>1039</v>
      </c>
      <c r="D156" s="10">
        <v>35653</v>
      </c>
      <c r="E156" s="10">
        <v>40285</v>
      </c>
      <c r="F156" t="s">
        <v>1031</v>
      </c>
      <c r="G156" t="s">
        <v>1014</v>
      </c>
      <c r="H156" t="s">
        <v>1014</v>
      </c>
      <c r="J156" s="10"/>
      <c r="K156" t="str">
        <f>VLOOKUP(EmpData[[#This Row],[Department]],Departments[[Department]:[Code]],2,0)</f>
        <v>ITC</v>
      </c>
      <c r="L156" t="str">
        <f>VLOOKUP(EmpData[[#This Row],[Location]],Locations[[Location]:[BU]],2,0)</f>
        <v>Cairo</v>
      </c>
      <c r="M156" t="str">
        <f>VLOOKUP(EmpData[[#This Row],[Location]],Locations[[Location]:[BU]],3,0)</f>
        <v>G. Cairo</v>
      </c>
      <c r="N156" t="str">
        <f>IF(EmpData[[#This Row],[Resign Date]]&lt;&gt;"","NO","Yes")</f>
        <v>Yes</v>
      </c>
    </row>
    <row r="157" spans="1:14" hidden="1" x14ac:dyDescent="0.25">
      <c r="A157" t="s">
        <v>1945</v>
      </c>
      <c r="B157" t="s">
        <v>861</v>
      </c>
      <c r="C157" t="s">
        <v>1040</v>
      </c>
      <c r="D157" s="10">
        <v>32267</v>
      </c>
      <c r="E157" s="10">
        <v>40287</v>
      </c>
      <c r="F157" t="s">
        <v>1025</v>
      </c>
      <c r="G157" t="s">
        <v>1068</v>
      </c>
      <c r="H157" t="s">
        <v>1061</v>
      </c>
      <c r="J157" s="10"/>
      <c r="K157" t="str">
        <f>VLOOKUP(EmpData[[#This Row],[Department]],Departments[[Department]:[Code]],2,0)</f>
        <v>SLS</v>
      </c>
      <c r="L157" t="str">
        <f>VLOOKUP(EmpData[[#This Row],[Location]],Locations[[Location]:[BU]],2,0)</f>
        <v>Gharbia</v>
      </c>
      <c r="M157" t="str">
        <f>VLOOKUP(EmpData[[#This Row],[Location]],Locations[[Location]:[BU]],3,0)</f>
        <v>Delta</v>
      </c>
      <c r="N157" t="str">
        <f>IF(EmpData[[#This Row],[Resign Date]]&lt;&gt;"","NO","Yes")</f>
        <v>Yes</v>
      </c>
    </row>
    <row r="158" spans="1:14" hidden="1" x14ac:dyDescent="0.25">
      <c r="A158" t="s">
        <v>1658</v>
      </c>
      <c r="B158" t="s">
        <v>574</v>
      </c>
      <c r="C158" t="s">
        <v>1039</v>
      </c>
      <c r="D158" s="10">
        <v>35399</v>
      </c>
      <c r="E158" s="10">
        <v>40289</v>
      </c>
      <c r="F158" t="s">
        <v>1020</v>
      </c>
      <c r="G158" t="s">
        <v>1071</v>
      </c>
      <c r="H158" t="s">
        <v>1048</v>
      </c>
      <c r="J158" s="10"/>
      <c r="K158" t="str">
        <f>VLOOKUP(EmpData[[#This Row],[Department]],Departments[[Department]:[Code]],2,0)</f>
        <v>RTL</v>
      </c>
      <c r="L158" t="str">
        <f>VLOOKUP(EmpData[[#This Row],[Location]],Locations[[Location]:[BU]],2,0)</f>
        <v>Giza</v>
      </c>
      <c r="M158" t="str">
        <f>VLOOKUP(EmpData[[#This Row],[Location]],Locations[[Location]:[BU]],3,0)</f>
        <v>G. Cairo</v>
      </c>
      <c r="N158" t="str">
        <f>IF(EmpData[[#This Row],[Resign Date]]&lt;&gt;"","NO","Yes")</f>
        <v>Yes</v>
      </c>
    </row>
    <row r="159" spans="1:14" hidden="1" x14ac:dyDescent="0.25">
      <c r="A159" t="s">
        <v>1183</v>
      </c>
      <c r="B159" t="s">
        <v>99</v>
      </c>
      <c r="C159" t="s">
        <v>1039</v>
      </c>
      <c r="D159" s="10">
        <v>26200</v>
      </c>
      <c r="E159" s="10">
        <v>40290</v>
      </c>
      <c r="F159" t="s">
        <v>1017</v>
      </c>
      <c r="G159" t="s">
        <v>1014</v>
      </c>
      <c r="H159" t="s">
        <v>1014</v>
      </c>
      <c r="J159" s="10"/>
      <c r="K159" t="str">
        <f>VLOOKUP(EmpData[[#This Row],[Department]],Departments[[Department]:[Code]],2,0)</f>
        <v>ACC</v>
      </c>
      <c r="L159" t="str">
        <f>VLOOKUP(EmpData[[#This Row],[Location]],Locations[[Location]:[BU]],2,0)</f>
        <v>Cairo</v>
      </c>
      <c r="M159" t="str">
        <f>VLOOKUP(EmpData[[#This Row],[Location]],Locations[[Location]:[BU]],3,0)</f>
        <v>G. Cairo</v>
      </c>
      <c r="N159" t="str">
        <f>IF(EmpData[[#This Row],[Resign Date]]&lt;&gt;"","NO","Yes")</f>
        <v>Yes</v>
      </c>
    </row>
    <row r="160" spans="1:14" hidden="1" x14ac:dyDescent="0.25">
      <c r="A160" t="s">
        <v>1580</v>
      </c>
      <c r="B160" t="s">
        <v>496</v>
      </c>
      <c r="C160" t="s">
        <v>1040</v>
      </c>
      <c r="D160" s="10">
        <v>23565</v>
      </c>
      <c r="E160" s="10">
        <v>40292</v>
      </c>
      <c r="F160" t="s">
        <v>2115</v>
      </c>
      <c r="G160" t="s">
        <v>1073</v>
      </c>
      <c r="H160" t="s">
        <v>1057</v>
      </c>
      <c r="J160" s="10"/>
      <c r="K160" t="str">
        <f>VLOOKUP(EmpData[[#This Row],[Department]],Departments[[Department]:[Code]],2,0)</f>
        <v>SLS</v>
      </c>
      <c r="L160" t="str">
        <f>VLOOKUP(EmpData[[#This Row],[Location]],Locations[[Location]:[BU]],2,0)</f>
        <v>Sharkia</v>
      </c>
      <c r="M160" t="str">
        <f>VLOOKUP(EmpData[[#This Row],[Location]],Locations[[Location]:[BU]],3,0)</f>
        <v>Delta</v>
      </c>
      <c r="N160" t="str">
        <f>IF(EmpData[[#This Row],[Resign Date]]&lt;&gt;"","NO","Yes")</f>
        <v>Yes</v>
      </c>
    </row>
    <row r="161" spans="1:14" hidden="1" x14ac:dyDescent="0.25">
      <c r="A161" t="s">
        <v>1897</v>
      </c>
      <c r="B161" t="s">
        <v>813</v>
      </c>
      <c r="C161" t="s">
        <v>1039</v>
      </c>
      <c r="D161" s="10">
        <v>20143</v>
      </c>
      <c r="E161" s="10">
        <v>40297</v>
      </c>
      <c r="F161" t="s">
        <v>1020</v>
      </c>
      <c r="G161" t="s">
        <v>1072</v>
      </c>
      <c r="H161" t="s">
        <v>1048</v>
      </c>
      <c r="J161" s="10"/>
      <c r="K161" t="str">
        <f>VLOOKUP(EmpData[[#This Row],[Department]],Departments[[Department]:[Code]],2,0)</f>
        <v>RTL</v>
      </c>
      <c r="L161" t="str">
        <f>VLOOKUP(EmpData[[#This Row],[Location]],Locations[[Location]:[BU]],2,0)</f>
        <v>Alex</v>
      </c>
      <c r="M161" t="str">
        <f>VLOOKUP(EmpData[[#This Row],[Location]],Locations[[Location]:[BU]],3,0)</f>
        <v>Alex</v>
      </c>
      <c r="N161" t="str">
        <f>IF(EmpData[[#This Row],[Resign Date]]&lt;&gt;"","NO","Yes")</f>
        <v>Yes</v>
      </c>
    </row>
    <row r="162" spans="1:14" hidden="1" x14ac:dyDescent="0.25">
      <c r="A162" t="s">
        <v>1586</v>
      </c>
      <c r="B162" t="s">
        <v>502</v>
      </c>
      <c r="C162" t="s">
        <v>1039</v>
      </c>
      <c r="D162" s="10">
        <v>15208</v>
      </c>
      <c r="E162" s="10">
        <v>40299</v>
      </c>
      <c r="F162" t="s">
        <v>2115</v>
      </c>
      <c r="G162" t="s">
        <v>1069</v>
      </c>
      <c r="H162" t="s">
        <v>1057</v>
      </c>
      <c r="J162" s="10"/>
      <c r="K162" t="str">
        <f>VLOOKUP(EmpData[[#This Row],[Department]],Departments[[Department]:[Code]],2,0)</f>
        <v>SLS</v>
      </c>
      <c r="L162" t="str">
        <f>VLOOKUP(EmpData[[#This Row],[Location]],Locations[[Location]:[BU]],2,0)</f>
        <v>Luxor</v>
      </c>
      <c r="M162" t="str">
        <f>VLOOKUP(EmpData[[#This Row],[Location]],Locations[[Location]:[BU]],3,0)</f>
        <v>U. Egypt</v>
      </c>
      <c r="N162" t="str">
        <f>IF(EmpData[[#This Row],[Resign Date]]&lt;&gt;"","NO","Yes")</f>
        <v>Yes</v>
      </c>
    </row>
    <row r="163" spans="1:14" hidden="1" x14ac:dyDescent="0.25">
      <c r="A163" t="s">
        <v>1291</v>
      </c>
      <c r="B163" t="s">
        <v>207</v>
      </c>
      <c r="C163" t="s">
        <v>1039</v>
      </c>
      <c r="D163" s="10">
        <v>27448</v>
      </c>
      <c r="E163" s="10">
        <v>40301</v>
      </c>
      <c r="F163" t="s">
        <v>2115</v>
      </c>
      <c r="G163" t="s">
        <v>1083</v>
      </c>
      <c r="H163" t="s">
        <v>1057</v>
      </c>
      <c r="J163" s="10"/>
      <c r="K163" t="str">
        <f>VLOOKUP(EmpData[[#This Row],[Department]],Departments[[Department]:[Code]],2,0)</f>
        <v>SLS</v>
      </c>
      <c r="L163" t="str">
        <f>VLOOKUP(EmpData[[#This Row],[Location]],Locations[[Location]:[BU]],2,0)</f>
        <v>Cairo</v>
      </c>
      <c r="M163" t="str">
        <f>VLOOKUP(EmpData[[#This Row],[Location]],Locations[[Location]:[BU]],3,0)</f>
        <v>G. Cairo</v>
      </c>
      <c r="N163" t="str">
        <f>IF(EmpData[[#This Row],[Resign Date]]&lt;&gt;"","NO","Yes")</f>
        <v>Yes</v>
      </c>
    </row>
    <row r="164" spans="1:14" hidden="1" x14ac:dyDescent="0.25">
      <c r="A164" t="s">
        <v>1938</v>
      </c>
      <c r="B164" t="s">
        <v>854</v>
      </c>
      <c r="C164" t="s">
        <v>1039</v>
      </c>
      <c r="D164" s="10">
        <v>24119</v>
      </c>
      <c r="E164" s="10">
        <v>40308</v>
      </c>
      <c r="F164" t="s">
        <v>1025</v>
      </c>
      <c r="G164" t="s">
        <v>1077</v>
      </c>
      <c r="H164" t="s">
        <v>1057</v>
      </c>
      <c r="J164" s="10"/>
      <c r="K164" t="str">
        <f>VLOOKUP(EmpData[[#This Row],[Department]],Departments[[Department]:[Code]],2,0)</f>
        <v>SLS</v>
      </c>
      <c r="L164" t="str">
        <f>VLOOKUP(EmpData[[#This Row],[Location]],Locations[[Location]:[BU]],2,0)</f>
        <v>Giza</v>
      </c>
      <c r="M164" t="str">
        <f>VLOOKUP(EmpData[[#This Row],[Location]],Locations[[Location]:[BU]],3,0)</f>
        <v>G. Cairo</v>
      </c>
      <c r="N164" t="str">
        <f>IF(EmpData[[#This Row],[Resign Date]]&lt;&gt;"","NO","Yes")</f>
        <v>Yes</v>
      </c>
    </row>
    <row r="165" spans="1:14" hidden="1" x14ac:dyDescent="0.25">
      <c r="A165" t="s">
        <v>1776</v>
      </c>
      <c r="B165" t="s">
        <v>692</v>
      </c>
      <c r="C165" t="s">
        <v>1039</v>
      </c>
      <c r="D165" s="10">
        <v>23801</v>
      </c>
      <c r="E165" s="10">
        <v>40311</v>
      </c>
      <c r="F165" t="s">
        <v>1025</v>
      </c>
      <c r="G165" t="s">
        <v>1065</v>
      </c>
      <c r="H165" t="s">
        <v>1057</v>
      </c>
      <c r="J165" s="10"/>
      <c r="K165" t="str">
        <f>VLOOKUP(EmpData[[#This Row],[Department]],Departments[[Department]:[Code]],2,0)</f>
        <v>SLS</v>
      </c>
      <c r="L165" t="str">
        <f>VLOOKUP(EmpData[[#This Row],[Location]],Locations[[Location]:[BU]],2,0)</f>
        <v>Gharbia</v>
      </c>
      <c r="M165" t="str">
        <f>VLOOKUP(EmpData[[#This Row],[Location]],Locations[[Location]:[BU]],3,0)</f>
        <v>Delta</v>
      </c>
      <c r="N165" t="str">
        <f>IF(EmpData[[#This Row],[Resign Date]]&lt;&gt;"","NO","Yes")</f>
        <v>Yes</v>
      </c>
    </row>
    <row r="166" spans="1:14" hidden="1" x14ac:dyDescent="0.25">
      <c r="A166" t="s">
        <v>1918</v>
      </c>
      <c r="B166" t="s">
        <v>834</v>
      </c>
      <c r="C166" t="s">
        <v>1039</v>
      </c>
      <c r="D166" s="10">
        <v>26277</v>
      </c>
      <c r="E166" s="10">
        <v>40311</v>
      </c>
      <c r="F166" t="s">
        <v>2115</v>
      </c>
      <c r="G166" t="s">
        <v>1054</v>
      </c>
      <c r="H166" t="s">
        <v>1057</v>
      </c>
      <c r="J166" s="10"/>
      <c r="K166" t="str">
        <f>VLOOKUP(EmpData[[#This Row],[Department]],Departments[[Department]:[Code]],2,0)</f>
        <v>SLS</v>
      </c>
      <c r="L166" t="str">
        <f>VLOOKUP(EmpData[[#This Row],[Location]],Locations[[Location]:[BU]],2,0)</f>
        <v>Dakahlia</v>
      </c>
      <c r="M166" t="str">
        <f>VLOOKUP(EmpData[[#This Row],[Location]],Locations[[Location]:[BU]],3,0)</f>
        <v>Delta</v>
      </c>
      <c r="N166" t="str">
        <f>IF(EmpData[[#This Row],[Resign Date]]&lt;&gt;"","NO","Yes")</f>
        <v>Yes</v>
      </c>
    </row>
    <row r="167" spans="1:14" hidden="1" x14ac:dyDescent="0.25">
      <c r="A167" t="s">
        <v>1670</v>
      </c>
      <c r="B167" t="s">
        <v>586</v>
      </c>
      <c r="C167" t="s">
        <v>1039</v>
      </c>
      <c r="D167" s="10">
        <v>33457</v>
      </c>
      <c r="E167" s="10">
        <v>40317</v>
      </c>
      <c r="F167" t="s">
        <v>1020</v>
      </c>
      <c r="G167" t="s">
        <v>1060</v>
      </c>
      <c r="H167" t="s">
        <v>1061</v>
      </c>
      <c r="J167" s="10"/>
      <c r="K167" t="str">
        <f>VLOOKUP(EmpData[[#This Row],[Department]],Departments[[Department]:[Code]],2,0)</f>
        <v>RTL</v>
      </c>
      <c r="L167" t="str">
        <f>VLOOKUP(EmpData[[#This Row],[Location]],Locations[[Location]:[BU]],2,0)</f>
        <v>Alex</v>
      </c>
      <c r="M167" t="str">
        <f>VLOOKUP(EmpData[[#This Row],[Location]],Locations[[Location]:[BU]],3,0)</f>
        <v>Alex</v>
      </c>
      <c r="N167" t="str">
        <f>IF(EmpData[[#This Row],[Resign Date]]&lt;&gt;"","NO","Yes")</f>
        <v>Yes</v>
      </c>
    </row>
    <row r="168" spans="1:14" hidden="1" x14ac:dyDescent="0.25">
      <c r="A168" t="s">
        <v>1405</v>
      </c>
      <c r="B168" t="s">
        <v>321</v>
      </c>
      <c r="C168" t="s">
        <v>1039</v>
      </c>
      <c r="D168" s="10">
        <v>35568</v>
      </c>
      <c r="E168" s="10">
        <v>40318</v>
      </c>
      <c r="F168" t="s">
        <v>1020</v>
      </c>
      <c r="G168" t="s">
        <v>1064</v>
      </c>
      <c r="H168" t="s">
        <v>1045</v>
      </c>
      <c r="J168" s="10"/>
      <c r="K168" t="str">
        <f>VLOOKUP(EmpData[[#This Row],[Department]],Departments[[Department]:[Code]],2,0)</f>
        <v>RTL</v>
      </c>
      <c r="L168" t="str">
        <f>VLOOKUP(EmpData[[#This Row],[Location]],Locations[[Location]:[BU]],2,0)</f>
        <v>Giza</v>
      </c>
      <c r="M168" t="str">
        <f>VLOOKUP(EmpData[[#This Row],[Location]],Locations[[Location]:[BU]],3,0)</f>
        <v>G. Cairo</v>
      </c>
      <c r="N168" t="str">
        <f>IF(EmpData[[#This Row],[Resign Date]]&lt;&gt;"","NO","Yes")</f>
        <v>Yes</v>
      </c>
    </row>
    <row r="169" spans="1:14" hidden="1" x14ac:dyDescent="0.25">
      <c r="A169" t="s">
        <v>1275</v>
      </c>
      <c r="B169" t="s">
        <v>191</v>
      </c>
      <c r="C169" t="s">
        <v>1039</v>
      </c>
      <c r="D169" s="10">
        <v>28809</v>
      </c>
      <c r="E169" s="10">
        <v>40318</v>
      </c>
      <c r="F169" t="s">
        <v>1020</v>
      </c>
      <c r="G169" t="s">
        <v>1047</v>
      </c>
      <c r="H169" t="s">
        <v>1048</v>
      </c>
      <c r="J169" s="10"/>
      <c r="K169" t="str">
        <f>VLOOKUP(EmpData[[#This Row],[Department]],Departments[[Department]:[Code]],2,0)</f>
        <v>RTL</v>
      </c>
      <c r="L169" t="str">
        <f>VLOOKUP(EmpData[[#This Row],[Location]],Locations[[Location]:[BU]],2,0)</f>
        <v>Giza</v>
      </c>
      <c r="M169" t="str">
        <f>VLOOKUP(EmpData[[#This Row],[Location]],Locations[[Location]:[BU]],3,0)</f>
        <v>G. Cairo</v>
      </c>
      <c r="N169" t="str">
        <f>IF(EmpData[[#This Row],[Resign Date]]&lt;&gt;"","NO","Yes")</f>
        <v>Yes</v>
      </c>
    </row>
    <row r="170" spans="1:14" hidden="1" x14ac:dyDescent="0.25">
      <c r="A170" t="s">
        <v>1563</v>
      </c>
      <c r="B170" t="s">
        <v>479</v>
      </c>
      <c r="C170" t="s">
        <v>1039</v>
      </c>
      <c r="D170" s="10">
        <v>23669</v>
      </c>
      <c r="E170" s="10">
        <v>40320</v>
      </c>
      <c r="F170" t="s">
        <v>1020</v>
      </c>
      <c r="G170" t="s">
        <v>1047</v>
      </c>
      <c r="H170" t="s">
        <v>1048</v>
      </c>
      <c r="J170" s="10"/>
      <c r="K170" t="str">
        <f>VLOOKUP(EmpData[[#This Row],[Department]],Departments[[Department]:[Code]],2,0)</f>
        <v>RTL</v>
      </c>
      <c r="L170" t="str">
        <f>VLOOKUP(EmpData[[#This Row],[Location]],Locations[[Location]:[BU]],2,0)</f>
        <v>Giza</v>
      </c>
      <c r="M170" t="str">
        <f>VLOOKUP(EmpData[[#This Row],[Location]],Locations[[Location]:[BU]],3,0)</f>
        <v>G. Cairo</v>
      </c>
      <c r="N170" t="str">
        <f>IF(EmpData[[#This Row],[Resign Date]]&lt;&gt;"","NO","Yes")</f>
        <v>Yes</v>
      </c>
    </row>
    <row r="171" spans="1:14" hidden="1" x14ac:dyDescent="0.25">
      <c r="A171" t="s">
        <v>1982</v>
      </c>
      <c r="B171" t="s">
        <v>898</v>
      </c>
      <c r="C171" t="s">
        <v>1039</v>
      </c>
      <c r="D171" s="10">
        <v>22334</v>
      </c>
      <c r="E171" s="10">
        <v>40321</v>
      </c>
      <c r="F171" t="s">
        <v>1025</v>
      </c>
      <c r="G171" t="s">
        <v>1069</v>
      </c>
      <c r="H171" t="s">
        <v>1057</v>
      </c>
      <c r="J171" s="10"/>
      <c r="K171" t="str">
        <f>VLOOKUP(EmpData[[#This Row],[Department]],Departments[[Department]:[Code]],2,0)</f>
        <v>SLS</v>
      </c>
      <c r="L171" t="str">
        <f>VLOOKUP(EmpData[[#This Row],[Location]],Locations[[Location]:[BU]],2,0)</f>
        <v>Luxor</v>
      </c>
      <c r="M171" t="str">
        <f>VLOOKUP(EmpData[[#This Row],[Location]],Locations[[Location]:[BU]],3,0)</f>
        <v>U. Egypt</v>
      </c>
      <c r="N171" t="str">
        <f>IF(EmpData[[#This Row],[Resign Date]]&lt;&gt;"","NO","Yes")</f>
        <v>Yes</v>
      </c>
    </row>
    <row r="172" spans="1:14" x14ac:dyDescent="0.25">
      <c r="A172" t="s">
        <v>1273</v>
      </c>
      <c r="B172" t="s">
        <v>189</v>
      </c>
      <c r="C172" t="s">
        <v>1039</v>
      </c>
      <c r="D172" s="10">
        <v>23460</v>
      </c>
      <c r="E172" s="10">
        <v>40322</v>
      </c>
      <c r="F172" t="s">
        <v>2115</v>
      </c>
      <c r="G172" t="s">
        <v>1075</v>
      </c>
      <c r="H172" t="s">
        <v>1057</v>
      </c>
      <c r="J172" s="10"/>
      <c r="K172" t="str">
        <f>VLOOKUP(EmpData[[#This Row],[Department]],Departments[[Department]:[Code]],2,0)</f>
        <v>SLS</v>
      </c>
      <c r="L172" t="str">
        <f>VLOOKUP(EmpData[[#This Row],[Location]],Locations[[Location]:[BU]],2,0)</f>
        <v>Assuit</v>
      </c>
      <c r="M172" t="str">
        <f>VLOOKUP(EmpData[[#This Row],[Location]],Locations[[Location]:[BU]],3,0)</f>
        <v>U. Egypt</v>
      </c>
      <c r="N172" t="str">
        <f>IF(EmpData[[#This Row],[Resign Date]]&lt;&gt;"","NO","Yes")</f>
        <v>Yes</v>
      </c>
    </row>
    <row r="173" spans="1:14" hidden="1" x14ac:dyDescent="0.25">
      <c r="A173" t="s">
        <v>1753</v>
      </c>
      <c r="B173" t="s">
        <v>669</v>
      </c>
      <c r="C173" t="s">
        <v>1039</v>
      </c>
      <c r="D173" s="10">
        <v>35619</v>
      </c>
      <c r="E173" s="10">
        <v>40324</v>
      </c>
      <c r="F173" t="s">
        <v>1025</v>
      </c>
      <c r="G173" t="s">
        <v>1054</v>
      </c>
      <c r="H173" t="s">
        <v>1057</v>
      </c>
      <c r="J173" s="10"/>
      <c r="K173" t="str">
        <f>VLOOKUP(EmpData[[#This Row],[Department]],Departments[[Department]:[Code]],2,0)</f>
        <v>SLS</v>
      </c>
      <c r="L173" t="str">
        <f>VLOOKUP(EmpData[[#This Row],[Location]],Locations[[Location]:[BU]],2,0)</f>
        <v>Dakahlia</v>
      </c>
      <c r="M173" t="str">
        <f>VLOOKUP(EmpData[[#This Row],[Location]],Locations[[Location]:[BU]],3,0)</f>
        <v>Delta</v>
      </c>
      <c r="N173" t="str">
        <f>IF(EmpData[[#This Row],[Resign Date]]&lt;&gt;"","NO","Yes")</f>
        <v>Yes</v>
      </c>
    </row>
    <row r="174" spans="1:14" hidden="1" x14ac:dyDescent="0.25">
      <c r="A174" t="s">
        <v>1218</v>
      </c>
      <c r="B174" t="s">
        <v>134</v>
      </c>
      <c r="C174" t="s">
        <v>1039</v>
      </c>
      <c r="D174" s="10">
        <v>36126</v>
      </c>
      <c r="E174" s="10">
        <v>40333</v>
      </c>
      <c r="F174" t="s">
        <v>1020</v>
      </c>
      <c r="G174" t="s">
        <v>1050</v>
      </c>
      <c r="H174" t="s">
        <v>1045</v>
      </c>
      <c r="J174" s="10"/>
      <c r="K174" t="str">
        <f>VLOOKUP(EmpData[[#This Row],[Department]],Departments[[Department]:[Code]],2,0)</f>
        <v>RTL</v>
      </c>
      <c r="L174" t="str">
        <f>VLOOKUP(EmpData[[#This Row],[Location]],Locations[[Location]:[BU]],2,0)</f>
        <v>Alex</v>
      </c>
      <c r="M174" t="str">
        <f>VLOOKUP(EmpData[[#This Row],[Location]],Locations[[Location]:[BU]],3,0)</f>
        <v>Alex</v>
      </c>
      <c r="N174" t="str">
        <f>IF(EmpData[[#This Row],[Resign Date]]&lt;&gt;"","NO","Yes")</f>
        <v>Yes</v>
      </c>
    </row>
    <row r="175" spans="1:14" hidden="1" x14ac:dyDescent="0.25">
      <c r="A175" t="s">
        <v>1720</v>
      </c>
      <c r="B175" t="s">
        <v>636</v>
      </c>
      <c r="C175" t="s">
        <v>1040</v>
      </c>
      <c r="D175" s="10">
        <v>19710</v>
      </c>
      <c r="E175" s="10">
        <v>40343</v>
      </c>
      <c r="F175" t="s">
        <v>1020</v>
      </c>
      <c r="G175" t="s">
        <v>1060</v>
      </c>
      <c r="H175" t="s">
        <v>1061</v>
      </c>
      <c r="J175" s="10"/>
      <c r="K175" t="str">
        <f>VLOOKUP(EmpData[[#This Row],[Department]],Departments[[Department]:[Code]],2,0)</f>
        <v>RTL</v>
      </c>
      <c r="L175" t="str">
        <f>VLOOKUP(EmpData[[#This Row],[Location]],Locations[[Location]:[BU]],2,0)</f>
        <v>Alex</v>
      </c>
      <c r="M175" t="str">
        <f>VLOOKUP(EmpData[[#This Row],[Location]],Locations[[Location]:[BU]],3,0)</f>
        <v>Alex</v>
      </c>
      <c r="N175" t="str">
        <f>IF(EmpData[[#This Row],[Resign Date]]&lt;&gt;"","NO","Yes")</f>
        <v>Yes</v>
      </c>
    </row>
    <row r="176" spans="1:14" hidden="1" x14ac:dyDescent="0.25">
      <c r="A176" t="s">
        <v>1526</v>
      </c>
      <c r="B176" t="s">
        <v>442</v>
      </c>
      <c r="C176" t="s">
        <v>1040</v>
      </c>
      <c r="D176" s="10">
        <v>20976</v>
      </c>
      <c r="E176" s="10">
        <v>40346</v>
      </c>
      <c r="F176" t="s">
        <v>1020</v>
      </c>
      <c r="G176" t="s">
        <v>1084</v>
      </c>
      <c r="H176" t="s">
        <v>1048</v>
      </c>
      <c r="J176" s="10">
        <v>41085</v>
      </c>
      <c r="K176" t="str">
        <f>VLOOKUP(EmpData[[#This Row],[Department]],Departments[[Department]:[Code]],2,0)</f>
        <v>RTL</v>
      </c>
      <c r="L176" t="str">
        <f>VLOOKUP(EmpData[[#This Row],[Location]],Locations[[Location]:[BU]],2,0)</f>
        <v>Cairo</v>
      </c>
      <c r="M176" t="str">
        <f>VLOOKUP(EmpData[[#This Row],[Location]],Locations[[Location]:[BU]],3,0)</f>
        <v>G. Cairo</v>
      </c>
      <c r="N176" t="str">
        <f>IF(EmpData[[#This Row],[Resign Date]]&lt;&gt;"","NO","Yes")</f>
        <v>NO</v>
      </c>
    </row>
    <row r="177" spans="1:14" hidden="1" x14ac:dyDescent="0.25">
      <c r="A177" t="s">
        <v>1903</v>
      </c>
      <c r="B177" t="s">
        <v>819</v>
      </c>
      <c r="C177" t="s">
        <v>1040</v>
      </c>
      <c r="D177" s="10">
        <v>31348</v>
      </c>
      <c r="E177" s="10">
        <v>40349</v>
      </c>
      <c r="F177" t="s">
        <v>1020</v>
      </c>
      <c r="G177" t="s">
        <v>1044</v>
      </c>
      <c r="H177" t="s">
        <v>1045</v>
      </c>
      <c r="J177" s="10">
        <v>41110</v>
      </c>
      <c r="K177" t="str">
        <f>VLOOKUP(EmpData[[#This Row],[Department]],Departments[[Department]:[Code]],2,0)</f>
        <v>RTL</v>
      </c>
      <c r="L177" t="str">
        <f>VLOOKUP(EmpData[[#This Row],[Location]],Locations[[Location]:[BU]],2,0)</f>
        <v>Cairo</v>
      </c>
      <c r="M177" t="str">
        <f>VLOOKUP(EmpData[[#This Row],[Location]],Locations[[Location]:[BU]],3,0)</f>
        <v>G. Cairo</v>
      </c>
      <c r="N177" t="str">
        <f>IF(EmpData[[#This Row],[Resign Date]]&lt;&gt;"","NO","Yes")</f>
        <v>NO</v>
      </c>
    </row>
    <row r="178" spans="1:14" hidden="1" x14ac:dyDescent="0.25">
      <c r="A178" t="s">
        <v>1210</v>
      </c>
      <c r="B178" t="s">
        <v>126</v>
      </c>
      <c r="C178" t="s">
        <v>1039</v>
      </c>
      <c r="D178" s="10">
        <v>14625</v>
      </c>
      <c r="E178" s="10">
        <v>40349</v>
      </c>
      <c r="F178" t="s">
        <v>1033</v>
      </c>
      <c r="G178" t="s">
        <v>1014</v>
      </c>
      <c r="H178" t="s">
        <v>1014</v>
      </c>
      <c r="J178" s="10"/>
      <c r="K178" t="str">
        <f>VLOOKUP(EmpData[[#This Row],[Department]],Departments[[Department]:[Code]],2,0)</f>
        <v>HRM</v>
      </c>
      <c r="L178" t="str">
        <f>VLOOKUP(EmpData[[#This Row],[Location]],Locations[[Location]:[BU]],2,0)</f>
        <v>Cairo</v>
      </c>
      <c r="M178" t="str">
        <f>VLOOKUP(EmpData[[#This Row],[Location]],Locations[[Location]:[BU]],3,0)</f>
        <v>G. Cairo</v>
      </c>
      <c r="N178" t="str">
        <f>IF(EmpData[[#This Row],[Resign Date]]&lt;&gt;"","NO","Yes")</f>
        <v>Yes</v>
      </c>
    </row>
    <row r="179" spans="1:14" hidden="1" x14ac:dyDescent="0.25">
      <c r="A179" t="s">
        <v>1648</v>
      </c>
      <c r="B179" t="s">
        <v>564</v>
      </c>
      <c r="C179" t="s">
        <v>1039</v>
      </c>
      <c r="D179" s="10">
        <v>34488</v>
      </c>
      <c r="E179" s="10">
        <v>40351</v>
      </c>
      <c r="F179" t="s">
        <v>1025</v>
      </c>
      <c r="G179" t="s">
        <v>1070</v>
      </c>
      <c r="H179" t="s">
        <v>1048</v>
      </c>
      <c r="J179" s="10"/>
      <c r="K179" t="str">
        <f>VLOOKUP(EmpData[[#This Row],[Department]],Departments[[Department]:[Code]],2,0)</f>
        <v>SLS</v>
      </c>
      <c r="L179" t="str">
        <f>VLOOKUP(EmpData[[#This Row],[Location]],Locations[[Location]:[BU]],2,0)</f>
        <v>Marasa Matrouh</v>
      </c>
      <c r="M179" t="str">
        <f>VLOOKUP(EmpData[[#This Row],[Location]],Locations[[Location]:[BU]],3,0)</f>
        <v>Alex</v>
      </c>
      <c r="N179" t="str">
        <f>IF(EmpData[[#This Row],[Resign Date]]&lt;&gt;"","NO","Yes")</f>
        <v>Yes</v>
      </c>
    </row>
    <row r="180" spans="1:14" hidden="1" x14ac:dyDescent="0.25">
      <c r="A180" t="s">
        <v>1651</v>
      </c>
      <c r="B180" t="s">
        <v>567</v>
      </c>
      <c r="C180" t="s">
        <v>1039</v>
      </c>
      <c r="D180" s="10">
        <v>35438</v>
      </c>
      <c r="E180" s="10">
        <v>40352</v>
      </c>
      <c r="F180" t="s">
        <v>1025</v>
      </c>
      <c r="G180" t="s">
        <v>1083</v>
      </c>
      <c r="H180" t="s">
        <v>1057</v>
      </c>
      <c r="J180" s="10"/>
      <c r="K180" t="str">
        <f>VLOOKUP(EmpData[[#This Row],[Department]],Departments[[Department]:[Code]],2,0)</f>
        <v>SLS</v>
      </c>
      <c r="L180" t="str">
        <f>VLOOKUP(EmpData[[#This Row],[Location]],Locations[[Location]:[BU]],2,0)</f>
        <v>Cairo</v>
      </c>
      <c r="M180" t="str">
        <f>VLOOKUP(EmpData[[#This Row],[Location]],Locations[[Location]:[BU]],3,0)</f>
        <v>G. Cairo</v>
      </c>
      <c r="N180" t="str">
        <f>IF(EmpData[[#This Row],[Resign Date]]&lt;&gt;"","NO","Yes")</f>
        <v>Yes</v>
      </c>
    </row>
    <row r="181" spans="1:14" hidden="1" x14ac:dyDescent="0.25">
      <c r="A181" t="s">
        <v>1920</v>
      </c>
      <c r="B181" t="s">
        <v>836</v>
      </c>
      <c r="C181" t="s">
        <v>1039</v>
      </c>
      <c r="D181" s="10">
        <v>16046</v>
      </c>
      <c r="E181" s="10">
        <v>40352</v>
      </c>
      <c r="F181" t="s">
        <v>1025</v>
      </c>
      <c r="G181" t="s">
        <v>1065</v>
      </c>
      <c r="H181" t="s">
        <v>1057</v>
      </c>
      <c r="J181" s="10"/>
      <c r="K181" t="str">
        <f>VLOOKUP(EmpData[[#This Row],[Department]],Departments[[Department]:[Code]],2,0)</f>
        <v>SLS</v>
      </c>
      <c r="L181" t="str">
        <f>VLOOKUP(EmpData[[#This Row],[Location]],Locations[[Location]:[BU]],2,0)</f>
        <v>Gharbia</v>
      </c>
      <c r="M181" t="str">
        <f>VLOOKUP(EmpData[[#This Row],[Location]],Locations[[Location]:[BU]],3,0)</f>
        <v>Delta</v>
      </c>
      <c r="N181" t="str">
        <f>IF(EmpData[[#This Row],[Resign Date]]&lt;&gt;"","NO","Yes")</f>
        <v>Yes</v>
      </c>
    </row>
    <row r="182" spans="1:14" hidden="1" x14ac:dyDescent="0.25">
      <c r="A182" t="s">
        <v>1751</v>
      </c>
      <c r="B182" t="s">
        <v>667</v>
      </c>
      <c r="C182" t="s">
        <v>1040</v>
      </c>
      <c r="D182" s="10">
        <v>16804</v>
      </c>
      <c r="E182" s="10">
        <v>40354</v>
      </c>
      <c r="F182" t="s">
        <v>1025</v>
      </c>
      <c r="G182" t="s">
        <v>1065</v>
      </c>
      <c r="H182" t="s">
        <v>1057</v>
      </c>
      <c r="J182" s="10"/>
      <c r="K182" t="str">
        <f>VLOOKUP(EmpData[[#This Row],[Department]],Departments[[Department]:[Code]],2,0)</f>
        <v>SLS</v>
      </c>
      <c r="L182" t="str">
        <f>VLOOKUP(EmpData[[#This Row],[Location]],Locations[[Location]:[BU]],2,0)</f>
        <v>Gharbia</v>
      </c>
      <c r="M182" t="str">
        <f>VLOOKUP(EmpData[[#This Row],[Location]],Locations[[Location]:[BU]],3,0)</f>
        <v>Delta</v>
      </c>
      <c r="N182" t="str">
        <f>IF(EmpData[[#This Row],[Resign Date]]&lt;&gt;"","NO","Yes")</f>
        <v>Yes</v>
      </c>
    </row>
    <row r="183" spans="1:14" hidden="1" x14ac:dyDescent="0.25">
      <c r="A183" t="s">
        <v>1503</v>
      </c>
      <c r="B183" t="s">
        <v>419</v>
      </c>
      <c r="C183" t="s">
        <v>1039</v>
      </c>
      <c r="D183" s="10">
        <v>16178</v>
      </c>
      <c r="E183" s="10">
        <v>40357</v>
      </c>
      <c r="F183" t="s">
        <v>1020</v>
      </c>
      <c r="G183" t="s">
        <v>1064</v>
      </c>
      <c r="H183" t="s">
        <v>1045</v>
      </c>
      <c r="J183" s="10"/>
      <c r="K183" t="str">
        <f>VLOOKUP(EmpData[[#This Row],[Department]],Departments[[Department]:[Code]],2,0)</f>
        <v>RTL</v>
      </c>
      <c r="L183" t="str">
        <f>VLOOKUP(EmpData[[#This Row],[Location]],Locations[[Location]:[BU]],2,0)</f>
        <v>Giza</v>
      </c>
      <c r="M183" t="str">
        <f>VLOOKUP(EmpData[[#This Row],[Location]],Locations[[Location]:[BU]],3,0)</f>
        <v>G. Cairo</v>
      </c>
      <c r="N183" t="str">
        <f>IF(EmpData[[#This Row],[Resign Date]]&lt;&gt;"","NO","Yes")</f>
        <v>Yes</v>
      </c>
    </row>
    <row r="184" spans="1:14" hidden="1" x14ac:dyDescent="0.25">
      <c r="A184" t="s">
        <v>1484</v>
      </c>
      <c r="B184" t="s">
        <v>400</v>
      </c>
      <c r="C184" t="s">
        <v>1039</v>
      </c>
      <c r="D184" s="10">
        <v>29561</v>
      </c>
      <c r="E184" s="10">
        <v>40357</v>
      </c>
      <c r="F184" t="s">
        <v>2115</v>
      </c>
      <c r="G184" t="s">
        <v>1077</v>
      </c>
      <c r="H184" t="s">
        <v>1057</v>
      </c>
      <c r="J184" s="10"/>
      <c r="K184" t="str">
        <f>VLOOKUP(EmpData[[#This Row],[Department]],Departments[[Department]:[Code]],2,0)</f>
        <v>SLS</v>
      </c>
      <c r="L184" t="str">
        <f>VLOOKUP(EmpData[[#This Row],[Location]],Locations[[Location]:[BU]],2,0)</f>
        <v>Giza</v>
      </c>
      <c r="M184" t="str">
        <f>VLOOKUP(EmpData[[#This Row],[Location]],Locations[[Location]:[BU]],3,0)</f>
        <v>G. Cairo</v>
      </c>
      <c r="N184" t="str">
        <f>IF(EmpData[[#This Row],[Resign Date]]&lt;&gt;"","NO","Yes")</f>
        <v>Yes</v>
      </c>
    </row>
    <row r="185" spans="1:14" hidden="1" x14ac:dyDescent="0.25">
      <c r="A185" t="s">
        <v>1304</v>
      </c>
      <c r="B185" t="s">
        <v>220</v>
      </c>
      <c r="C185" t="s">
        <v>1039</v>
      </c>
      <c r="D185" s="10">
        <v>23965</v>
      </c>
      <c r="E185" s="10">
        <v>40360</v>
      </c>
      <c r="F185" t="s">
        <v>2115</v>
      </c>
      <c r="G185" t="s">
        <v>1059</v>
      </c>
      <c r="H185" t="s">
        <v>1057</v>
      </c>
      <c r="J185" s="10">
        <v>41230</v>
      </c>
      <c r="K185" t="str">
        <f>VLOOKUP(EmpData[[#This Row],[Department]],Departments[[Department]:[Code]],2,0)</f>
        <v>SLS</v>
      </c>
      <c r="L185" t="str">
        <f>VLOOKUP(EmpData[[#This Row],[Location]],Locations[[Location]:[BU]],2,0)</f>
        <v>Cairo</v>
      </c>
      <c r="M185" t="str">
        <f>VLOOKUP(EmpData[[#This Row],[Location]],Locations[[Location]:[BU]],3,0)</f>
        <v>G. Cairo</v>
      </c>
      <c r="N185" t="str">
        <f>IF(EmpData[[#This Row],[Resign Date]]&lt;&gt;"","NO","Yes")</f>
        <v>NO</v>
      </c>
    </row>
    <row r="186" spans="1:14" hidden="1" x14ac:dyDescent="0.25">
      <c r="A186" t="s">
        <v>1909</v>
      </c>
      <c r="B186" t="s">
        <v>825</v>
      </c>
      <c r="C186" t="s">
        <v>1039</v>
      </c>
      <c r="D186" s="10">
        <v>22218</v>
      </c>
      <c r="E186" s="10">
        <v>40361</v>
      </c>
      <c r="F186" t="s">
        <v>1020</v>
      </c>
      <c r="G186" t="s">
        <v>1044</v>
      </c>
      <c r="H186" t="s">
        <v>1045</v>
      </c>
      <c r="J186" s="10"/>
      <c r="K186" t="str">
        <f>VLOOKUP(EmpData[[#This Row],[Department]],Departments[[Department]:[Code]],2,0)</f>
        <v>RTL</v>
      </c>
      <c r="L186" t="str">
        <f>VLOOKUP(EmpData[[#This Row],[Location]],Locations[[Location]:[BU]],2,0)</f>
        <v>Cairo</v>
      </c>
      <c r="M186" t="str">
        <f>VLOOKUP(EmpData[[#This Row],[Location]],Locations[[Location]:[BU]],3,0)</f>
        <v>G. Cairo</v>
      </c>
      <c r="N186" t="str">
        <f>IF(EmpData[[#This Row],[Resign Date]]&lt;&gt;"","NO","Yes")</f>
        <v>Yes</v>
      </c>
    </row>
    <row r="187" spans="1:14" hidden="1" x14ac:dyDescent="0.25">
      <c r="A187" t="s">
        <v>1889</v>
      </c>
      <c r="B187" t="s">
        <v>805</v>
      </c>
      <c r="C187" t="s">
        <v>1039</v>
      </c>
      <c r="D187" s="10">
        <v>19970</v>
      </c>
      <c r="E187" s="10">
        <v>40363</v>
      </c>
      <c r="F187" t="s">
        <v>1020</v>
      </c>
      <c r="G187" t="s">
        <v>1064</v>
      </c>
      <c r="H187" t="s">
        <v>1045</v>
      </c>
      <c r="J187" s="10"/>
      <c r="K187" t="str">
        <f>VLOOKUP(EmpData[[#This Row],[Department]],Departments[[Department]:[Code]],2,0)</f>
        <v>RTL</v>
      </c>
      <c r="L187" t="str">
        <f>VLOOKUP(EmpData[[#This Row],[Location]],Locations[[Location]:[BU]],2,0)</f>
        <v>Giza</v>
      </c>
      <c r="M187" t="str">
        <f>VLOOKUP(EmpData[[#This Row],[Location]],Locations[[Location]:[BU]],3,0)</f>
        <v>G. Cairo</v>
      </c>
      <c r="N187" t="str">
        <f>IF(EmpData[[#This Row],[Resign Date]]&lt;&gt;"","NO","Yes")</f>
        <v>Yes</v>
      </c>
    </row>
    <row r="188" spans="1:14" hidden="1" x14ac:dyDescent="0.25">
      <c r="A188" t="s">
        <v>1883</v>
      </c>
      <c r="B188" t="s">
        <v>799</v>
      </c>
      <c r="C188" t="s">
        <v>1039</v>
      </c>
      <c r="D188" s="10">
        <v>34577</v>
      </c>
      <c r="E188" s="10">
        <v>40366</v>
      </c>
      <c r="F188" t="s">
        <v>2115</v>
      </c>
      <c r="G188" t="s">
        <v>1083</v>
      </c>
      <c r="H188" t="s">
        <v>1057</v>
      </c>
      <c r="J188" s="10"/>
      <c r="K188" t="str">
        <f>VLOOKUP(EmpData[[#This Row],[Department]],Departments[[Department]:[Code]],2,0)</f>
        <v>SLS</v>
      </c>
      <c r="L188" t="str">
        <f>VLOOKUP(EmpData[[#This Row],[Location]],Locations[[Location]:[BU]],2,0)</f>
        <v>Cairo</v>
      </c>
      <c r="M188" t="str">
        <f>VLOOKUP(EmpData[[#This Row],[Location]],Locations[[Location]:[BU]],3,0)</f>
        <v>G. Cairo</v>
      </c>
      <c r="N188" t="str">
        <f>IF(EmpData[[#This Row],[Resign Date]]&lt;&gt;"","NO","Yes")</f>
        <v>Yes</v>
      </c>
    </row>
    <row r="189" spans="1:14" hidden="1" x14ac:dyDescent="0.25">
      <c r="A189" t="s">
        <v>1940</v>
      </c>
      <c r="B189" t="s">
        <v>856</v>
      </c>
      <c r="C189" t="s">
        <v>1039</v>
      </c>
      <c r="D189" s="10">
        <v>17807</v>
      </c>
      <c r="E189" s="10">
        <v>40367</v>
      </c>
      <c r="F189" t="s">
        <v>2115</v>
      </c>
      <c r="G189" t="s">
        <v>1054</v>
      </c>
      <c r="H189" t="s">
        <v>1057</v>
      </c>
      <c r="J189" s="10"/>
      <c r="K189" t="str">
        <f>VLOOKUP(EmpData[[#This Row],[Department]],Departments[[Department]:[Code]],2,0)</f>
        <v>SLS</v>
      </c>
      <c r="L189" t="str">
        <f>VLOOKUP(EmpData[[#This Row],[Location]],Locations[[Location]:[BU]],2,0)</f>
        <v>Dakahlia</v>
      </c>
      <c r="M189" t="str">
        <f>VLOOKUP(EmpData[[#This Row],[Location]],Locations[[Location]:[BU]],3,0)</f>
        <v>Delta</v>
      </c>
      <c r="N189" t="str">
        <f>IF(EmpData[[#This Row],[Resign Date]]&lt;&gt;"","NO","Yes")</f>
        <v>Yes</v>
      </c>
    </row>
    <row r="190" spans="1:14" hidden="1" x14ac:dyDescent="0.25">
      <c r="A190" t="s">
        <v>1375</v>
      </c>
      <c r="B190" t="s">
        <v>291</v>
      </c>
      <c r="C190" t="s">
        <v>1040</v>
      </c>
      <c r="D190" s="10">
        <v>14867</v>
      </c>
      <c r="E190" s="10">
        <v>40373</v>
      </c>
      <c r="F190" t="s">
        <v>2115</v>
      </c>
      <c r="G190" t="s">
        <v>1065</v>
      </c>
      <c r="H190" t="s">
        <v>1057</v>
      </c>
      <c r="J190" s="10"/>
      <c r="K190" t="str">
        <f>VLOOKUP(EmpData[[#This Row],[Department]],Departments[[Department]:[Code]],2,0)</f>
        <v>SLS</v>
      </c>
      <c r="L190" t="str">
        <f>VLOOKUP(EmpData[[#This Row],[Location]],Locations[[Location]:[BU]],2,0)</f>
        <v>Gharbia</v>
      </c>
      <c r="M190" t="str">
        <f>VLOOKUP(EmpData[[#This Row],[Location]],Locations[[Location]:[BU]],3,0)</f>
        <v>Delta</v>
      </c>
      <c r="N190" t="str">
        <f>IF(EmpData[[#This Row],[Resign Date]]&lt;&gt;"","NO","Yes")</f>
        <v>Yes</v>
      </c>
    </row>
    <row r="191" spans="1:14" hidden="1" x14ac:dyDescent="0.25">
      <c r="A191" t="s">
        <v>1845</v>
      </c>
      <c r="B191" t="s">
        <v>761</v>
      </c>
      <c r="C191" t="s">
        <v>1039</v>
      </c>
      <c r="D191" s="10">
        <v>19928</v>
      </c>
      <c r="E191" s="10">
        <v>40373</v>
      </c>
      <c r="F191" t="s">
        <v>2115</v>
      </c>
      <c r="G191" t="s">
        <v>1054</v>
      </c>
      <c r="H191" t="s">
        <v>1057</v>
      </c>
      <c r="J191" s="10"/>
      <c r="K191" t="str">
        <f>VLOOKUP(EmpData[[#This Row],[Department]],Departments[[Department]:[Code]],2,0)</f>
        <v>SLS</v>
      </c>
      <c r="L191" t="str">
        <f>VLOOKUP(EmpData[[#This Row],[Location]],Locations[[Location]:[BU]],2,0)</f>
        <v>Dakahlia</v>
      </c>
      <c r="M191" t="str">
        <f>VLOOKUP(EmpData[[#This Row],[Location]],Locations[[Location]:[BU]],3,0)</f>
        <v>Delta</v>
      </c>
      <c r="N191" t="str">
        <f>IF(EmpData[[#This Row],[Resign Date]]&lt;&gt;"","NO","Yes")</f>
        <v>Yes</v>
      </c>
    </row>
    <row r="192" spans="1:14" hidden="1" x14ac:dyDescent="0.25">
      <c r="A192" t="s">
        <v>1098</v>
      </c>
      <c r="B192" t="s">
        <v>14</v>
      </c>
      <c r="C192" t="s">
        <v>1039</v>
      </c>
      <c r="D192" s="10">
        <v>23818</v>
      </c>
      <c r="E192" s="10">
        <v>40374</v>
      </c>
      <c r="F192" t="s">
        <v>1025</v>
      </c>
      <c r="G192" t="s">
        <v>1083</v>
      </c>
      <c r="H192" t="s">
        <v>1057</v>
      </c>
      <c r="J192" s="10"/>
      <c r="K192" t="str">
        <f>VLOOKUP(EmpData[[#This Row],[Department]],Departments[[Department]:[Code]],2,0)</f>
        <v>SLS</v>
      </c>
      <c r="L192" t="str">
        <f>VLOOKUP(EmpData[[#This Row],[Location]],Locations[[Location]:[BU]],2,0)</f>
        <v>Cairo</v>
      </c>
      <c r="M192" t="str">
        <f>VLOOKUP(EmpData[[#This Row],[Location]],Locations[[Location]:[BU]],3,0)</f>
        <v>G. Cairo</v>
      </c>
      <c r="N192" t="str">
        <f>IF(EmpData[[#This Row],[Resign Date]]&lt;&gt;"","NO","Yes")</f>
        <v>Yes</v>
      </c>
    </row>
    <row r="193" spans="1:14" hidden="1" x14ac:dyDescent="0.25">
      <c r="A193" t="s">
        <v>1525</v>
      </c>
      <c r="B193" t="s">
        <v>441</v>
      </c>
      <c r="C193" t="s">
        <v>1039</v>
      </c>
      <c r="D193" s="10">
        <v>23960</v>
      </c>
      <c r="E193" s="10">
        <v>40377</v>
      </c>
      <c r="F193" t="s">
        <v>1020</v>
      </c>
      <c r="G193" t="s">
        <v>1064</v>
      </c>
      <c r="H193" t="s">
        <v>1045</v>
      </c>
      <c r="J193" s="10"/>
      <c r="K193" t="str">
        <f>VLOOKUP(EmpData[[#This Row],[Department]],Departments[[Department]:[Code]],2,0)</f>
        <v>RTL</v>
      </c>
      <c r="L193" t="str">
        <f>VLOOKUP(EmpData[[#This Row],[Location]],Locations[[Location]:[BU]],2,0)</f>
        <v>Giza</v>
      </c>
      <c r="M193" t="str">
        <f>VLOOKUP(EmpData[[#This Row],[Location]],Locations[[Location]:[BU]],3,0)</f>
        <v>G. Cairo</v>
      </c>
      <c r="N193" t="str">
        <f>IF(EmpData[[#This Row],[Resign Date]]&lt;&gt;"","NO","Yes")</f>
        <v>Yes</v>
      </c>
    </row>
    <row r="194" spans="1:14" hidden="1" x14ac:dyDescent="0.25">
      <c r="A194" t="s">
        <v>1837</v>
      </c>
      <c r="B194" t="s">
        <v>753</v>
      </c>
      <c r="C194" t="s">
        <v>1039</v>
      </c>
      <c r="D194" s="10">
        <v>14693</v>
      </c>
      <c r="E194" s="10">
        <v>40379</v>
      </c>
      <c r="F194" t="s">
        <v>1020</v>
      </c>
      <c r="G194" t="s">
        <v>1076</v>
      </c>
      <c r="H194" t="s">
        <v>1061</v>
      </c>
      <c r="J194" s="10"/>
      <c r="K194" t="str">
        <f>VLOOKUP(EmpData[[#This Row],[Department]],Departments[[Department]:[Code]],2,0)</f>
        <v>RTL</v>
      </c>
      <c r="L194" t="str">
        <f>VLOOKUP(EmpData[[#This Row],[Location]],Locations[[Location]:[BU]],2,0)</f>
        <v>Cairo</v>
      </c>
      <c r="M194" t="str">
        <f>VLOOKUP(EmpData[[#This Row],[Location]],Locations[[Location]:[BU]],3,0)</f>
        <v>G. Cairo</v>
      </c>
      <c r="N194" t="str">
        <f>IF(EmpData[[#This Row],[Resign Date]]&lt;&gt;"","NO","Yes")</f>
        <v>Yes</v>
      </c>
    </row>
    <row r="195" spans="1:14" hidden="1" x14ac:dyDescent="0.25">
      <c r="A195" t="s">
        <v>1336</v>
      </c>
      <c r="B195" t="s">
        <v>252</v>
      </c>
      <c r="C195" t="s">
        <v>1039</v>
      </c>
      <c r="D195" s="10">
        <v>22159</v>
      </c>
      <c r="E195" s="10">
        <v>40381</v>
      </c>
      <c r="F195" t="s">
        <v>1020</v>
      </c>
      <c r="G195" t="s">
        <v>1064</v>
      </c>
      <c r="H195" t="s">
        <v>1045</v>
      </c>
      <c r="J195" s="10"/>
      <c r="K195" t="str">
        <f>VLOOKUP(EmpData[[#This Row],[Department]],Departments[[Department]:[Code]],2,0)</f>
        <v>RTL</v>
      </c>
      <c r="L195" t="str">
        <f>VLOOKUP(EmpData[[#This Row],[Location]],Locations[[Location]:[BU]],2,0)</f>
        <v>Giza</v>
      </c>
      <c r="M195" t="str">
        <f>VLOOKUP(EmpData[[#This Row],[Location]],Locations[[Location]:[BU]],3,0)</f>
        <v>G. Cairo</v>
      </c>
      <c r="N195" t="str">
        <f>IF(EmpData[[#This Row],[Resign Date]]&lt;&gt;"","NO","Yes")</f>
        <v>Yes</v>
      </c>
    </row>
    <row r="196" spans="1:14" hidden="1" x14ac:dyDescent="0.25">
      <c r="A196" t="s">
        <v>1812</v>
      </c>
      <c r="B196" t="s">
        <v>728</v>
      </c>
      <c r="C196" t="s">
        <v>1039</v>
      </c>
      <c r="D196" s="10">
        <v>26475</v>
      </c>
      <c r="E196" s="10">
        <v>40381</v>
      </c>
      <c r="F196" t="s">
        <v>1025</v>
      </c>
      <c r="G196" t="s">
        <v>1065</v>
      </c>
      <c r="H196" t="s">
        <v>1057</v>
      </c>
      <c r="J196" s="10"/>
      <c r="K196" t="str">
        <f>VLOOKUP(EmpData[[#This Row],[Department]],Departments[[Department]:[Code]],2,0)</f>
        <v>SLS</v>
      </c>
      <c r="L196" t="str">
        <f>VLOOKUP(EmpData[[#This Row],[Location]],Locations[[Location]:[BU]],2,0)</f>
        <v>Gharbia</v>
      </c>
      <c r="M196" t="str">
        <f>VLOOKUP(EmpData[[#This Row],[Location]],Locations[[Location]:[BU]],3,0)</f>
        <v>Delta</v>
      </c>
      <c r="N196" t="str">
        <f>IF(EmpData[[#This Row],[Resign Date]]&lt;&gt;"","NO","Yes")</f>
        <v>Yes</v>
      </c>
    </row>
    <row r="197" spans="1:14" hidden="1" x14ac:dyDescent="0.25">
      <c r="A197" t="s">
        <v>1124</v>
      </c>
      <c r="B197" t="s">
        <v>40</v>
      </c>
      <c r="C197" t="s">
        <v>1039</v>
      </c>
      <c r="D197" s="10">
        <v>20668</v>
      </c>
      <c r="E197" s="10">
        <v>40385</v>
      </c>
      <c r="F197" t="s">
        <v>1028</v>
      </c>
      <c r="G197" t="s">
        <v>1014</v>
      </c>
      <c r="H197" t="s">
        <v>1014</v>
      </c>
      <c r="J197" s="10"/>
      <c r="K197" t="str">
        <f>VLOOKUP(EmpData[[#This Row],[Department]],Departments[[Department]:[Code]],2,0)</f>
        <v>BRD</v>
      </c>
      <c r="L197" t="str">
        <f>VLOOKUP(EmpData[[#This Row],[Location]],Locations[[Location]:[BU]],2,0)</f>
        <v>Cairo</v>
      </c>
      <c r="M197" t="str">
        <f>VLOOKUP(EmpData[[#This Row],[Location]],Locations[[Location]:[BU]],3,0)</f>
        <v>G. Cairo</v>
      </c>
      <c r="N197" t="str">
        <f>IF(EmpData[[#This Row],[Resign Date]]&lt;&gt;"","NO","Yes")</f>
        <v>Yes</v>
      </c>
    </row>
    <row r="198" spans="1:14" hidden="1" x14ac:dyDescent="0.25">
      <c r="A198" t="s">
        <v>2087</v>
      </c>
      <c r="B198" t="s">
        <v>1003</v>
      </c>
      <c r="C198" t="s">
        <v>1039</v>
      </c>
      <c r="D198" s="10">
        <v>21546</v>
      </c>
      <c r="E198" s="10">
        <v>40385</v>
      </c>
      <c r="F198" t="s">
        <v>1020</v>
      </c>
      <c r="G198" t="s">
        <v>1050</v>
      </c>
      <c r="H198" t="s">
        <v>1045</v>
      </c>
      <c r="J198" s="10"/>
      <c r="K198" t="str">
        <f>VLOOKUP(EmpData[[#This Row],[Department]],Departments[[Department]:[Code]],2,0)</f>
        <v>RTL</v>
      </c>
      <c r="L198" t="str">
        <f>VLOOKUP(EmpData[[#This Row],[Location]],Locations[[Location]:[BU]],2,0)</f>
        <v>Alex</v>
      </c>
      <c r="M198" t="str">
        <f>VLOOKUP(EmpData[[#This Row],[Location]],Locations[[Location]:[BU]],3,0)</f>
        <v>Alex</v>
      </c>
      <c r="N198" t="str">
        <f>IF(EmpData[[#This Row],[Resign Date]]&lt;&gt;"","NO","Yes")</f>
        <v>Yes</v>
      </c>
    </row>
    <row r="199" spans="1:14" hidden="1" x14ac:dyDescent="0.25">
      <c r="A199" t="s">
        <v>1227</v>
      </c>
      <c r="B199" t="s">
        <v>143</v>
      </c>
      <c r="C199" t="s">
        <v>1039</v>
      </c>
      <c r="D199" s="10">
        <v>18067</v>
      </c>
      <c r="E199" s="10">
        <v>40388</v>
      </c>
      <c r="F199" t="s">
        <v>2115</v>
      </c>
      <c r="G199" t="s">
        <v>1059</v>
      </c>
      <c r="H199" t="s">
        <v>1057</v>
      </c>
      <c r="J199" s="10"/>
      <c r="K199" t="str">
        <f>VLOOKUP(EmpData[[#This Row],[Department]],Departments[[Department]:[Code]],2,0)</f>
        <v>SLS</v>
      </c>
      <c r="L199" t="str">
        <f>VLOOKUP(EmpData[[#This Row],[Location]],Locations[[Location]:[BU]],2,0)</f>
        <v>Cairo</v>
      </c>
      <c r="M199" t="str">
        <f>VLOOKUP(EmpData[[#This Row],[Location]],Locations[[Location]:[BU]],3,0)</f>
        <v>G. Cairo</v>
      </c>
      <c r="N199" t="str">
        <f>IF(EmpData[[#This Row],[Resign Date]]&lt;&gt;"","NO","Yes")</f>
        <v>Yes</v>
      </c>
    </row>
    <row r="200" spans="1:14" hidden="1" x14ac:dyDescent="0.25">
      <c r="A200" t="s">
        <v>1697</v>
      </c>
      <c r="B200" t="s">
        <v>613</v>
      </c>
      <c r="C200" t="s">
        <v>1039</v>
      </c>
      <c r="D200" s="10">
        <v>15444</v>
      </c>
      <c r="E200" s="10">
        <v>40388</v>
      </c>
      <c r="F200" t="s">
        <v>1020</v>
      </c>
      <c r="G200" t="s">
        <v>1047</v>
      </c>
      <c r="H200" t="s">
        <v>1048</v>
      </c>
      <c r="J200" s="10"/>
      <c r="K200" t="str">
        <f>VLOOKUP(EmpData[[#This Row],[Department]],Departments[[Department]:[Code]],2,0)</f>
        <v>RTL</v>
      </c>
      <c r="L200" t="str">
        <f>VLOOKUP(EmpData[[#This Row],[Location]],Locations[[Location]:[BU]],2,0)</f>
        <v>Giza</v>
      </c>
      <c r="M200" t="str">
        <f>VLOOKUP(EmpData[[#This Row],[Location]],Locations[[Location]:[BU]],3,0)</f>
        <v>G. Cairo</v>
      </c>
      <c r="N200" t="str">
        <f>IF(EmpData[[#This Row],[Resign Date]]&lt;&gt;"","NO","Yes")</f>
        <v>Yes</v>
      </c>
    </row>
    <row r="201" spans="1:14" hidden="1" x14ac:dyDescent="0.25">
      <c r="A201" t="s">
        <v>1448</v>
      </c>
      <c r="B201" t="s">
        <v>364</v>
      </c>
      <c r="C201" t="s">
        <v>1039</v>
      </c>
      <c r="D201" s="10">
        <v>34164</v>
      </c>
      <c r="E201" s="10">
        <v>40389</v>
      </c>
      <c r="F201" t="s">
        <v>1020</v>
      </c>
      <c r="G201" t="s">
        <v>1014</v>
      </c>
      <c r="H201" t="s">
        <v>1014</v>
      </c>
      <c r="J201" s="10"/>
      <c r="K201" t="str">
        <f>VLOOKUP(EmpData[[#This Row],[Department]],Departments[[Department]:[Code]],2,0)</f>
        <v>RTL</v>
      </c>
      <c r="L201" t="str">
        <f>VLOOKUP(EmpData[[#This Row],[Location]],Locations[[Location]:[BU]],2,0)</f>
        <v>Cairo</v>
      </c>
      <c r="M201" t="str">
        <f>VLOOKUP(EmpData[[#This Row],[Location]],Locations[[Location]:[BU]],3,0)</f>
        <v>G. Cairo</v>
      </c>
      <c r="N201" t="str">
        <f>IF(EmpData[[#This Row],[Resign Date]]&lt;&gt;"","NO","Yes")</f>
        <v>Yes</v>
      </c>
    </row>
    <row r="202" spans="1:14" hidden="1" x14ac:dyDescent="0.25">
      <c r="A202" t="s">
        <v>1214</v>
      </c>
      <c r="B202" t="s">
        <v>130</v>
      </c>
      <c r="C202" t="s">
        <v>1039</v>
      </c>
      <c r="D202" s="10">
        <v>27050</v>
      </c>
      <c r="E202" s="10">
        <v>40392</v>
      </c>
      <c r="F202" t="s">
        <v>1025</v>
      </c>
      <c r="G202" t="s">
        <v>1046</v>
      </c>
      <c r="H202" t="s">
        <v>1057</v>
      </c>
      <c r="J202" s="10"/>
      <c r="K202" t="str">
        <f>VLOOKUP(EmpData[[#This Row],[Department]],Departments[[Department]:[Code]],2,0)</f>
        <v>SLS</v>
      </c>
      <c r="L202" t="str">
        <f>VLOOKUP(EmpData[[#This Row],[Location]],Locations[[Location]:[BU]],2,0)</f>
        <v>Giza</v>
      </c>
      <c r="M202" t="str">
        <f>VLOOKUP(EmpData[[#This Row],[Location]],Locations[[Location]:[BU]],3,0)</f>
        <v>G. Cairo</v>
      </c>
      <c r="N202" t="str">
        <f>IF(EmpData[[#This Row],[Resign Date]]&lt;&gt;"","NO","Yes")</f>
        <v>Yes</v>
      </c>
    </row>
    <row r="203" spans="1:14" hidden="1" x14ac:dyDescent="0.25">
      <c r="A203" t="s">
        <v>1545</v>
      </c>
      <c r="B203" t="s">
        <v>461</v>
      </c>
      <c r="C203" t="s">
        <v>1039</v>
      </c>
      <c r="D203" s="10">
        <v>25126</v>
      </c>
      <c r="E203" s="10">
        <v>40398</v>
      </c>
      <c r="F203" t="s">
        <v>1020</v>
      </c>
      <c r="G203" t="s">
        <v>1064</v>
      </c>
      <c r="H203" t="s">
        <v>1045</v>
      </c>
      <c r="J203" s="10"/>
      <c r="K203" t="str">
        <f>VLOOKUP(EmpData[[#This Row],[Department]],Departments[[Department]:[Code]],2,0)</f>
        <v>RTL</v>
      </c>
      <c r="L203" t="str">
        <f>VLOOKUP(EmpData[[#This Row],[Location]],Locations[[Location]:[BU]],2,0)</f>
        <v>Giza</v>
      </c>
      <c r="M203" t="str">
        <f>VLOOKUP(EmpData[[#This Row],[Location]],Locations[[Location]:[BU]],3,0)</f>
        <v>G. Cairo</v>
      </c>
      <c r="N203" t="str">
        <f>IF(EmpData[[#This Row],[Resign Date]]&lt;&gt;"","NO","Yes")</f>
        <v>Yes</v>
      </c>
    </row>
    <row r="204" spans="1:14" hidden="1" x14ac:dyDescent="0.25">
      <c r="A204" t="s">
        <v>2003</v>
      </c>
      <c r="B204" t="s">
        <v>919</v>
      </c>
      <c r="C204" t="s">
        <v>1039</v>
      </c>
      <c r="D204" s="10">
        <v>35363</v>
      </c>
      <c r="E204" s="10">
        <v>40404</v>
      </c>
      <c r="F204" t="s">
        <v>1020</v>
      </c>
      <c r="G204" t="s">
        <v>1082</v>
      </c>
      <c r="H204" t="s">
        <v>1061</v>
      </c>
      <c r="J204" s="10"/>
      <c r="K204" t="str">
        <f>VLOOKUP(EmpData[[#This Row],[Department]],Departments[[Department]:[Code]],2,0)</f>
        <v>RTL</v>
      </c>
      <c r="L204" t="str">
        <f>VLOOKUP(EmpData[[#This Row],[Location]],Locations[[Location]:[BU]],2,0)</f>
        <v>Cairo</v>
      </c>
      <c r="M204" t="str">
        <f>VLOOKUP(EmpData[[#This Row],[Location]],Locations[[Location]:[BU]],3,0)</f>
        <v>G. Cairo</v>
      </c>
      <c r="N204" t="str">
        <f>IF(EmpData[[#This Row],[Resign Date]]&lt;&gt;"","NO","Yes")</f>
        <v>Yes</v>
      </c>
    </row>
    <row r="205" spans="1:14" hidden="1" x14ac:dyDescent="0.25">
      <c r="A205" t="s">
        <v>1831</v>
      </c>
      <c r="B205" t="s">
        <v>747</v>
      </c>
      <c r="C205" t="s">
        <v>1039</v>
      </c>
      <c r="D205" s="10">
        <v>28887</v>
      </c>
      <c r="E205" s="10">
        <v>40406</v>
      </c>
      <c r="F205" t="s">
        <v>1020</v>
      </c>
      <c r="G205" t="s">
        <v>1058</v>
      </c>
      <c r="H205" t="s">
        <v>1048</v>
      </c>
      <c r="J205" s="10"/>
      <c r="K205" t="str">
        <f>VLOOKUP(EmpData[[#This Row],[Department]],Departments[[Department]:[Code]],2,0)</f>
        <v>RTL</v>
      </c>
      <c r="L205" t="str">
        <f>VLOOKUP(EmpData[[#This Row],[Location]],Locations[[Location]:[BU]],2,0)</f>
        <v>Cairo</v>
      </c>
      <c r="M205" t="str">
        <f>VLOOKUP(EmpData[[#This Row],[Location]],Locations[[Location]:[BU]],3,0)</f>
        <v>G. Cairo</v>
      </c>
      <c r="N205" t="str">
        <f>IF(EmpData[[#This Row],[Resign Date]]&lt;&gt;"","NO","Yes")</f>
        <v>Yes</v>
      </c>
    </row>
    <row r="206" spans="1:14" hidden="1" x14ac:dyDescent="0.25">
      <c r="A206" t="s">
        <v>1204</v>
      </c>
      <c r="B206" t="s">
        <v>120</v>
      </c>
      <c r="C206" t="s">
        <v>1039</v>
      </c>
      <c r="D206" s="10">
        <v>21374</v>
      </c>
      <c r="E206" s="10">
        <v>40407</v>
      </c>
      <c r="F206" t="s">
        <v>1017</v>
      </c>
      <c r="G206" t="s">
        <v>1077</v>
      </c>
      <c r="H206" t="s">
        <v>1057</v>
      </c>
      <c r="J206" s="10"/>
      <c r="K206" t="str">
        <f>VLOOKUP(EmpData[[#This Row],[Department]],Departments[[Department]:[Code]],2,0)</f>
        <v>ACC</v>
      </c>
      <c r="L206" t="str">
        <f>VLOOKUP(EmpData[[#This Row],[Location]],Locations[[Location]:[BU]],2,0)</f>
        <v>Giza</v>
      </c>
      <c r="M206" t="str">
        <f>VLOOKUP(EmpData[[#This Row],[Location]],Locations[[Location]:[BU]],3,0)</f>
        <v>G. Cairo</v>
      </c>
      <c r="N206" t="str">
        <f>IF(EmpData[[#This Row],[Resign Date]]&lt;&gt;"","NO","Yes")</f>
        <v>Yes</v>
      </c>
    </row>
    <row r="207" spans="1:14" x14ac:dyDescent="0.25">
      <c r="A207" t="s">
        <v>1956</v>
      </c>
      <c r="B207" t="s">
        <v>872</v>
      </c>
      <c r="C207" t="s">
        <v>1039</v>
      </c>
      <c r="D207" s="10">
        <v>22471</v>
      </c>
      <c r="E207" s="10">
        <v>40408</v>
      </c>
      <c r="F207" t="s">
        <v>2115</v>
      </c>
      <c r="G207" t="s">
        <v>1075</v>
      </c>
      <c r="H207" t="s">
        <v>1057</v>
      </c>
      <c r="J207" s="10"/>
      <c r="K207" t="str">
        <f>VLOOKUP(EmpData[[#This Row],[Department]],Departments[[Department]:[Code]],2,0)</f>
        <v>SLS</v>
      </c>
      <c r="L207" t="str">
        <f>VLOOKUP(EmpData[[#This Row],[Location]],Locations[[Location]:[BU]],2,0)</f>
        <v>Assuit</v>
      </c>
      <c r="M207" t="str">
        <f>VLOOKUP(EmpData[[#This Row],[Location]],Locations[[Location]:[BU]],3,0)</f>
        <v>U. Egypt</v>
      </c>
      <c r="N207" t="str">
        <f>IF(EmpData[[#This Row],[Resign Date]]&lt;&gt;"","NO","Yes")</f>
        <v>Yes</v>
      </c>
    </row>
    <row r="208" spans="1:14" hidden="1" x14ac:dyDescent="0.25">
      <c r="A208" t="s">
        <v>1437</v>
      </c>
      <c r="B208" t="s">
        <v>353</v>
      </c>
      <c r="C208" t="s">
        <v>1040</v>
      </c>
      <c r="D208" s="10">
        <v>27413</v>
      </c>
      <c r="E208" s="10">
        <v>40417</v>
      </c>
      <c r="F208" t="s">
        <v>1020</v>
      </c>
      <c r="G208" t="s">
        <v>1067</v>
      </c>
      <c r="H208" t="s">
        <v>1061</v>
      </c>
      <c r="J208" s="10"/>
      <c r="K208" t="str">
        <f>VLOOKUP(EmpData[[#This Row],[Department]],Departments[[Department]:[Code]],2,0)</f>
        <v>RTL</v>
      </c>
      <c r="L208" t="str">
        <f>VLOOKUP(EmpData[[#This Row],[Location]],Locations[[Location]:[BU]],2,0)</f>
        <v>Alex</v>
      </c>
      <c r="M208" t="str">
        <f>VLOOKUP(EmpData[[#This Row],[Location]],Locations[[Location]:[BU]],3,0)</f>
        <v>Alex</v>
      </c>
      <c r="N208" t="str">
        <f>IF(EmpData[[#This Row],[Resign Date]]&lt;&gt;"","NO","Yes")</f>
        <v>Yes</v>
      </c>
    </row>
    <row r="209" spans="1:14" hidden="1" x14ac:dyDescent="0.25">
      <c r="A209" t="s">
        <v>1168</v>
      </c>
      <c r="B209" t="s">
        <v>84</v>
      </c>
      <c r="C209" t="s">
        <v>1039</v>
      </c>
      <c r="D209" s="10">
        <v>35985</v>
      </c>
      <c r="E209" s="10">
        <v>40418</v>
      </c>
      <c r="F209" t="s">
        <v>1025</v>
      </c>
      <c r="G209" t="s">
        <v>1014</v>
      </c>
      <c r="H209" t="s">
        <v>1014</v>
      </c>
      <c r="J209" s="10"/>
      <c r="K209" t="str">
        <f>VLOOKUP(EmpData[[#This Row],[Department]],Departments[[Department]:[Code]],2,0)</f>
        <v>SLS</v>
      </c>
      <c r="L209" t="str">
        <f>VLOOKUP(EmpData[[#This Row],[Location]],Locations[[Location]:[BU]],2,0)</f>
        <v>Cairo</v>
      </c>
      <c r="M209" t="str">
        <f>VLOOKUP(EmpData[[#This Row],[Location]],Locations[[Location]:[BU]],3,0)</f>
        <v>G. Cairo</v>
      </c>
      <c r="N209" t="str">
        <f>IF(EmpData[[#This Row],[Resign Date]]&lt;&gt;"","NO","Yes")</f>
        <v>Yes</v>
      </c>
    </row>
    <row r="210" spans="1:14" hidden="1" x14ac:dyDescent="0.25">
      <c r="A210" t="s">
        <v>1908</v>
      </c>
      <c r="B210" t="s">
        <v>824</v>
      </c>
      <c r="C210" t="s">
        <v>1039</v>
      </c>
      <c r="D210" s="10">
        <v>27144</v>
      </c>
      <c r="E210" s="10">
        <v>40419</v>
      </c>
      <c r="F210" t="s">
        <v>2115</v>
      </c>
      <c r="G210" t="s">
        <v>1052</v>
      </c>
      <c r="H210" t="s">
        <v>1057</v>
      </c>
      <c r="J210" s="10"/>
      <c r="K210" t="str">
        <f>VLOOKUP(EmpData[[#This Row],[Department]],Departments[[Department]:[Code]],2,0)</f>
        <v>SLS</v>
      </c>
      <c r="L210" t="str">
        <f>VLOOKUP(EmpData[[#This Row],[Location]],Locations[[Location]:[BU]],2,0)</f>
        <v>Alex</v>
      </c>
      <c r="M210" t="str">
        <f>VLOOKUP(EmpData[[#This Row],[Location]],Locations[[Location]:[BU]],3,0)</f>
        <v>Alex</v>
      </c>
      <c r="N210" t="str">
        <f>IF(EmpData[[#This Row],[Resign Date]]&lt;&gt;"","NO","Yes")</f>
        <v>Yes</v>
      </c>
    </row>
    <row r="211" spans="1:14" x14ac:dyDescent="0.25">
      <c r="A211" t="s">
        <v>1581</v>
      </c>
      <c r="B211" t="s">
        <v>497</v>
      </c>
      <c r="C211" t="s">
        <v>1039</v>
      </c>
      <c r="D211" s="10">
        <v>17111</v>
      </c>
      <c r="E211" s="10">
        <v>40421</v>
      </c>
      <c r="F211" t="s">
        <v>2115</v>
      </c>
      <c r="G211" t="s">
        <v>1062</v>
      </c>
      <c r="H211" t="s">
        <v>1057</v>
      </c>
      <c r="J211" s="10"/>
      <c r="K211" t="str">
        <f>VLOOKUP(EmpData[[#This Row],[Department]],Departments[[Department]:[Code]],2,0)</f>
        <v>SLS</v>
      </c>
      <c r="L211" t="str">
        <f>VLOOKUP(EmpData[[#This Row],[Location]],Locations[[Location]:[BU]],2,0)</f>
        <v>Menia</v>
      </c>
      <c r="M211" t="str">
        <f>VLOOKUP(EmpData[[#This Row],[Location]],Locations[[Location]:[BU]],3,0)</f>
        <v>U. Egypt</v>
      </c>
      <c r="N211" t="str">
        <f>IF(EmpData[[#This Row],[Resign Date]]&lt;&gt;"","NO","Yes")</f>
        <v>Yes</v>
      </c>
    </row>
    <row r="212" spans="1:14" hidden="1" x14ac:dyDescent="0.25">
      <c r="A212" t="s">
        <v>2029</v>
      </c>
      <c r="B212" t="s">
        <v>945</v>
      </c>
      <c r="C212" t="s">
        <v>1039</v>
      </c>
      <c r="D212" s="10">
        <v>18544</v>
      </c>
      <c r="E212" s="10">
        <v>40423</v>
      </c>
      <c r="F212" t="s">
        <v>1020</v>
      </c>
      <c r="G212" t="s">
        <v>1078</v>
      </c>
      <c r="H212" t="s">
        <v>1061</v>
      </c>
      <c r="J212" s="10"/>
      <c r="K212" t="str">
        <f>VLOOKUP(EmpData[[#This Row],[Department]],Departments[[Department]:[Code]],2,0)</f>
        <v>RTL</v>
      </c>
      <c r="L212" t="str">
        <f>VLOOKUP(EmpData[[#This Row],[Location]],Locations[[Location]:[BU]],2,0)</f>
        <v>Cairo</v>
      </c>
      <c r="M212" t="str">
        <f>VLOOKUP(EmpData[[#This Row],[Location]],Locations[[Location]:[BU]],3,0)</f>
        <v>G. Cairo</v>
      </c>
      <c r="N212" t="str">
        <f>IF(EmpData[[#This Row],[Resign Date]]&lt;&gt;"","NO","Yes")</f>
        <v>Yes</v>
      </c>
    </row>
    <row r="213" spans="1:14" x14ac:dyDescent="0.25">
      <c r="A213" t="s">
        <v>1402</v>
      </c>
      <c r="B213" t="s">
        <v>318</v>
      </c>
      <c r="C213" t="s">
        <v>1039</v>
      </c>
      <c r="D213" s="10">
        <v>29771</v>
      </c>
      <c r="E213" s="10">
        <v>40423</v>
      </c>
      <c r="F213" t="s">
        <v>2115</v>
      </c>
      <c r="G213" t="s">
        <v>1062</v>
      </c>
      <c r="H213" t="s">
        <v>1057</v>
      </c>
      <c r="J213" s="10"/>
      <c r="K213" t="str">
        <f>VLOOKUP(EmpData[[#This Row],[Department]],Departments[[Department]:[Code]],2,0)</f>
        <v>SLS</v>
      </c>
      <c r="L213" t="str">
        <f>VLOOKUP(EmpData[[#This Row],[Location]],Locations[[Location]:[BU]],2,0)</f>
        <v>Menia</v>
      </c>
      <c r="M213" t="str">
        <f>VLOOKUP(EmpData[[#This Row],[Location]],Locations[[Location]:[BU]],3,0)</f>
        <v>U. Egypt</v>
      </c>
      <c r="N213" t="str">
        <f>IF(EmpData[[#This Row],[Resign Date]]&lt;&gt;"","NO","Yes")</f>
        <v>Yes</v>
      </c>
    </row>
    <row r="214" spans="1:14" hidden="1" x14ac:dyDescent="0.25">
      <c r="A214" t="s">
        <v>1646</v>
      </c>
      <c r="B214" t="s">
        <v>562</v>
      </c>
      <c r="C214" t="s">
        <v>1040</v>
      </c>
      <c r="D214" s="10">
        <v>26659</v>
      </c>
      <c r="E214" s="10">
        <v>40434</v>
      </c>
      <c r="F214" t="s">
        <v>2115</v>
      </c>
      <c r="G214" t="s">
        <v>1080</v>
      </c>
      <c r="H214" t="s">
        <v>1057</v>
      </c>
      <c r="J214" s="10"/>
      <c r="K214" t="str">
        <f>VLOOKUP(EmpData[[#This Row],[Department]],Departments[[Department]:[Code]],2,0)</f>
        <v>SLS</v>
      </c>
      <c r="L214" t="str">
        <f>VLOOKUP(EmpData[[#This Row],[Location]],Locations[[Location]:[BU]],2,0)</f>
        <v>Giza</v>
      </c>
      <c r="M214" t="str">
        <f>VLOOKUP(EmpData[[#This Row],[Location]],Locations[[Location]:[BU]],3,0)</f>
        <v>G. Cairo</v>
      </c>
      <c r="N214" t="str">
        <f>IF(EmpData[[#This Row],[Resign Date]]&lt;&gt;"","NO","Yes")</f>
        <v>Yes</v>
      </c>
    </row>
    <row r="215" spans="1:14" x14ac:dyDescent="0.25">
      <c r="A215" t="s">
        <v>2046</v>
      </c>
      <c r="B215" t="s">
        <v>962</v>
      </c>
      <c r="C215" t="s">
        <v>1039</v>
      </c>
      <c r="D215" s="10">
        <v>28560</v>
      </c>
      <c r="E215" s="10">
        <v>40434</v>
      </c>
      <c r="F215" t="s">
        <v>2115</v>
      </c>
      <c r="G215" t="s">
        <v>1075</v>
      </c>
      <c r="H215" t="s">
        <v>1057</v>
      </c>
      <c r="J215" s="10"/>
      <c r="K215" t="str">
        <f>VLOOKUP(EmpData[[#This Row],[Department]],Departments[[Department]:[Code]],2,0)</f>
        <v>SLS</v>
      </c>
      <c r="L215" t="str">
        <f>VLOOKUP(EmpData[[#This Row],[Location]],Locations[[Location]:[BU]],2,0)</f>
        <v>Assuit</v>
      </c>
      <c r="M215" t="str">
        <f>VLOOKUP(EmpData[[#This Row],[Location]],Locations[[Location]:[BU]],3,0)</f>
        <v>U. Egypt</v>
      </c>
      <c r="N215" t="str">
        <f>IF(EmpData[[#This Row],[Resign Date]]&lt;&gt;"","NO","Yes")</f>
        <v>Yes</v>
      </c>
    </row>
    <row r="216" spans="1:14" x14ac:dyDescent="0.25">
      <c r="A216" t="s">
        <v>1367</v>
      </c>
      <c r="B216" t="s">
        <v>283</v>
      </c>
      <c r="C216" t="s">
        <v>1039</v>
      </c>
      <c r="D216" s="10">
        <v>35450</v>
      </c>
      <c r="E216" s="10">
        <v>40437</v>
      </c>
      <c r="F216" t="s">
        <v>2115</v>
      </c>
      <c r="G216" t="s">
        <v>1075</v>
      </c>
      <c r="H216" t="s">
        <v>1057</v>
      </c>
      <c r="J216" s="10"/>
      <c r="K216" t="str">
        <f>VLOOKUP(EmpData[[#This Row],[Department]],Departments[[Department]:[Code]],2,0)</f>
        <v>SLS</v>
      </c>
      <c r="L216" t="str">
        <f>VLOOKUP(EmpData[[#This Row],[Location]],Locations[[Location]:[BU]],2,0)</f>
        <v>Assuit</v>
      </c>
      <c r="M216" t="str">
        <f>VLOOKUP(EmpData[[#This Row],[Location]],Locations[[Location]:[BU]],3,0)</f>
        <v>U. Egypt</v>
      </c>
      <c r="N216" t="str">
        <f>IF(EmpData[[#This Row],[Resign Date]]&lt;&gt;"","NO","Yes")</f>
        <v>Yes</v>
      </c>
    </row>
    <row r="217" spans="1:14" hidden="1" x14ac:dyDescent="0.25">
      <c r="A217" t="s">
        <v>1632</v>
      </c>
      <c r="B217" t="s">
        <v>548</v>
      </c>
      <c r="C217" t="s">
        <v>1039</v>
      </c>
      <c r="D217" s="10">
        <v>23919</v>
      </c>
      <c r="E217" s="10">
        <v>40443</v>
      </c>
      <c r="F217" t="s">
        <v>1020</v>
      </c>
      <c r="G217" t="s">
        <v>1064</v>
      </c>
      <c r="H217" t="s">
        <v>1045</v>
      </c>
      <c r="J217" s="10">
        <v>41312</v>
      </c>
      <c r="K217" t="str">
        <f>VLOOKUP(EmpData[[#This Row],[Department]],Departments[[Department]:[Code]],2,0)</f>
        <v>RTL</v>
      </c>
      <c r="L217" t="str">
        <f>VLOOKUP(EmpData[[#This Row],[Location]],Locations[[Location]:[BU]],2,0)</f>
        <v>Giza</v>
      </c>
      <c r="M217" t="str">
        <f>VLOOKUP(EmpData[[#This Row],[Location]],Locations[[Location]:[BU]],3,0)</f>
        <v>G. Cairo</v>
      </c>
      <c r="N217" t="str">
        <f>IF(EmpData[[#This Row],[Resign Date]]&lt;&gt;"","NO","Yes")</f>
        <v>NO</v>
      </c>
    </row>
    <row r="218" spans="1:14" hidden="1" x14ac:dyDescent="0.25">
      <c r="A218" t="s">
        <v>1491</v>
      </c>
      <c r="B218" t="s">
        <v>407</v>
      </c>
      <c r="C218" t="s">
        <v>1039</v>
      </c>
      <c r="D218" s="10">
        <v>17418</v>
      </c>
      <c r="E218" s="10">
        <v>40447</v>
      </c>
      <c r="F218" t="s">
        <v>1020</v>
      </c>
      <c r="G218" t="s">
        <v>1058</v>
      </c>
      <c r="H218" t="s">
        <v>1048</v>
      </c>
      <c r="J218" s="10"/>
      <c r="K218" t="str">
        <f>VLOOKUP(EmpData[[#This Row],[Department]],Departments[[Department]:[Code]],2,0)</f>
        <v>RTL</v>
      </c>
      <c r="L218" t="str">
        <f>VLOOKUP(EmpData[[#This Row],[Location]],Locations[[Location]:[BU]],2,0)</f>
        <v>Cairo</v>
      </c>
      <c r="M218" t="str">
        <f>VLOOKUP(EmpData[[#This Row],[Location]],Locations[[Location]:[BU]],3,0)</f>
        <v>G. Cairo</v>
      </c>
      <c r="N218" t="str">
        <f>IF(EmpData[[#This Row],[Resign Date]]&lt;&gt;"","NO","Yes")</f>
        <v>Yes</v>
      </c>
    </row>
    <row r="219" spans="1:14" hidden="1" x14ac:dyDescent="0.25">
      <c r="A219" t="s">
        <v>1233</v>
      </c>
      <c r="B219" t="s">
        <v>149</v>
      </c>
      <c r="C219" t="s">
        <v>1039</v>
      </c>
      <c r="D219" s="10">
        <v>35408</v>
      </c>
      <c r="E219" s="10">
        <v>40450</v>
      </c>
      <c r="F219" t="s">
        <v>1025</v>
      </c>
      <c r="G219" t="s">
        <v>1046</v>
      </c>
      <c r="H219" t="s">
        <v>1057</v>
      </c>
      <c r="J219" s="10"/>
      <c r="K219" t="str">
        <f>VLOOKUP(EmpData[[#This Row],[Department]],Departments[[Department]:[Code]],2,0)</f>
        <v>SLS</v>
      </c>
      <c r="L219" t="str">
        <f>VLOOKUP(EmpData[[#This Row],[Location]],Locations[[Location]:[BU]],2,0)</f>
        <v>Giza</v>
      </c>
      <c r="M219" t="str">
        <f>VLOOKUP(EmpData[[#This Row],[Location]],Locations[[Location]:[BU]],3,0)</f>
        <v>G. Cairo</v>
      </c>
      <c r="N219" t="str">
        <f>IF(EmpData[[#This Row],[Resign Date]]&lt;&gt;"","NO","Yes")</f>
        <v>Yes</v>
      </c>
    </row>
    <row r="220" spans="1:14" hidden="1" x14ac:dyDescent="0.25">
      <c r="A220" t="s">
        <v>1505</v>
      </c>
      <c r="B220" t="s">
        <v>421</v>
      </c>
      <c r="C220" t="s">
        <v>1039</v>
      </c>
      <c r="D220" s="10">
        <v>22457</v>
      </c>
      <c r="E220" s="10">
        <v>40450</v>
      </c>
      <c r="F220" t="s">
        <v>1025</v>
      </c>
      <c r="G220" t="s">
        <v>1052</v>
      </c>
      <c r="H220" t="s">
        <v>1057</v>
      </c>
      <c r="J220" s="10"/>
      <c r="K220" t="str">
        <f>VLOOKUP(EmpData[[#This Row],[Department]],Departments[[Department]:[Code]],2,0)</f>
        <v>SLS</v>
      </c>
      <c r="L220" t="str">
        <f>VLOOKUP(EmpData[[#This Row],[Location]],Locations[[Location]:[BU]],2,0)</f>
        <v>Alex</v>
      </c>
      <c r="M220" t="str">
        <f>VLOOKUP(EmpData[[#This Row],[Location]],Locations[[Location]:[BU]],3,0)</f>
        <v>Alex</v>
      </c>
      <c r="N220" t="str">
        <f>IF(EmpData[[#This Row],[Resign Date]]&lt;&gt;"","NO","Yes")</f>
        <v>Yes</v>
      </c>
    </row>
    <row r="221" spans="1:14" hidden="1" x14ac:dyDescent="0.25">
      <c r="A221" t="s">
        <v>1390</v>
      </c>
      <c r="B221" t="s">
        <v>306</v>
      </c>
      <c r="C221" t="s">
        <v>1039</v>
      </c>
      <c r="D221" s="10">
        <v>23322</v>
      </c>
      <c r="E221" s="10">
        <v>40462</v>
      </c>
      <c r="F221" t="s">
        <v>1025</v>
      </c>
      <c r="G221" t="s">
        <v>1052</v>
      </c>
      <c r="H221" t="s">
        <v>1057</v>
      </c>
      <c r="J221" s="10"/>
      <c r="K221" t="str">
        <f>VLOOKUP(EmpData[[#This Row],[Department]],Departments[[Department]:[Code]],2,0)</f>
        <v>SLS</v>
      </c>
      <c r="L221" t="str">
        <f>VLOOKUP(EmpData[[#This Row],[Location]],Locations[[Location]:[BU]],2,0)</f>
        <v>Alex</v>
      </c>
      <c r="M221" t="str">
        <f>VLOOKUP(EmpData[[#This Row],[Location]],Locations[[Location]:[BU]],3,0)</f>
        <v>Alex</v>
      </c>
      <c r="N221" t="str">
        <f>IF(EmpData[[#This Row],[Resign Date]]&lt;&gt;"","NO","Yes")</f>
        <v>Yes</v>
      </c>
    </row>
    <row r="222" spans="1:14" hidden="1" x14ac:dyDescent="0.25">
      <c r="A222" t="s">
        <v>1698</v>
      </c>
      <c r="B222" t="s">
        <v>614</v>
      </c>
      <c r="C222" t="s">
        <v>1039</v>
      </c>
      <c r="D222" s="10">
        <v>21455</v>
      </c>
      <c r="E222" s="10">
        <v>40463</v>
      </c>
      <c r="F222" t="s">
        <v>1020</v>
      </c>
      <c r="G222" t="s">
        <v>1058</v>
      </c>
      <c r="H222" t="s">
        <v>1048</v>
      </c>
      <c r="J222" s="10"/>
      <c r="K222" t="str">
        <f>VLOOKUP(EmpData[[#This Row],[Department]],Departments[[Department]:[Code]],2,0)</f>
        <v>RTL</v>
      </c>
      <c r="L222" t="str">
        <f>VLOOKUP(EmpData[[#This Row],[Location]],Locations[[Location]:[BU]],2,0)</f>
        <v>Cairo</v>
      </c>
      <c r="M222" t="str">
        <f>VLOOKUP(EmpData[[#This Row],[Location]],Locations[[Location]:[BU]],3,0)</f>
        <v>G. Cairo</v>
      </c>
      <c r="N222" t="str">
        <f>IF(EmpData[[#This Row],[Resign Date]]&lt;&gt;"","NO","Yes")</f>
        <v>Yes</v>
      </c>
    </row>
    <row r="223" spans="1:14" hidden="1" x14ac:dyDescent="0.25">
      <c r="A223" t="s">
        <v>1899</v>
      </c>
      <c r="B223" t="s">
        <v>815</v>
      </c>
      <c r="C223" t="s">
        <v>1039</v>
      </c>
      <c r="D223" s="10">
        <v>14793</v>
      </c>
      <c r="E223" s="10">
        <v>40465</v>
      </c>
      <c r="F223" t="s">
        <v>1020</v>
      </c>
      <c r="G223" t="s">
        <v>1014</v>
      </c>
      <c r="H223" t="s">
        <v>1014</v>
      </c>
      <c r="J223" s="10">
        <v>41374</v>
      </c>
      <c r="K223" t="str">
        <f>VLOOKUP(EmpData[[#This Row],[Department]],Departments[[Department]:[Code]],2,0)</f>
        <v>RTL</v>
      </c>
      <c r="L223" t="str">
        <f>VLOOKUP(EmpData[[#This Row],[Location]],Locations[[Location]:[BU]],2,0)</f>
        <v>Cairo</v>
      </c>
      <c r="M223" t="str">
        <f>VLOOKUP(EmpData[[#This Row],[Location]],Locations[[Location]:[BU]],3,0)</f>
        <v>G. Cairo</v>
      </c>
      <c r="N223" t="str">
        <f>IF(EmpData[[#This Row],[Resign Date]]&lt;&gt;"","NO","Yes")</f>
        <v>NO</v>
      </c>
    </row>
    <row r="224" spans="1:14" hidden="1" x14ac:dyDescent="0.25">
      <c r="A224" t="s">
        <v>1923</v>
      </c>
      <c r="B224" t="s">
        <v>839</v>
      </c>
      <c r="C224" t="s">
        <v>1039</v>
      </c>
      <c r="D224" s="10">
        <v>25528</v>
      </c>
      <c r="E224" s="10">
        <v>40466</v>
      </c>
      <c r="F224" t="s">
        <v>1020</v>
      </c>
      <c r="G224" t="s">
        <v>1070</v>
      </c>
      <c r="H224" t="s">
        <v>1048</v>
      </c>
      <c r="J224" s="10"/>
      <c r="K224" t="str">
        <f>VLOOKUP(EmpData[[#This Row],[Department]],Departments[[Department]:[Code]],2,0)</f>
        <v>RTL</v>
      </c>
      <c r="L224" t="str">
        <f>VLOOKUP(EmpData[[#This Row],[Location]],Locations[[Location]:[BU]],2,0)</f>
        <v>Marasa Matrouh</v>
      </c>
      <c r="M224" t="str">
        <f>VLOOKUP(EmpData[[#This Row],[Location]],Locations[[Location]:[BU]],3,0)</f>
        <v>Alex</v>
      </c>
      <c r="N224" t="str">
        <f>IF(EmpData[[#This Row],[Resign Date]]&lt;&gt;"","NO","Yes")</f>
        <v>Yes</v>
      </c>
    </row>
    <row r="225" spans="1:14" hidden="1" x14ac:dyDescent="0.25">
      <c r="A225" t="s">
        <v>1680</v>
      </c>
      <c r="B225" t="s">
        <v>596</v>
      </c>
      <c r="C225" t="s">
        <v>1039</v>
      </c>
      <c r="D225" s="10">
        <v>32542</v>
      </c>
      <c r="E225" s="10">
        <v>40477</v>
      </c>
      <c r="F225" t="s">
        <v>2115</v>
      </c>
      <c r="G225" t="s">
        <v>1065</v>
      </c>
      <c r="H225" t="s">
        <v>1057</v>
      </c>
      <c r="J225" s="10"/>
      <c r="K225" t="str">
        <f>VLOOKUP(EmpData[[#This Row],[Department]],Departments[[Department]:[Code]],2,0)</f>
        <v>SLS</v>
      </c>
      <c r="L225" t="str">
        <f>VLOOKUP(EmpData[[#This Row],[Location]],Locations[[Location]:[BU]],2,0)</f>
        <v>Gharbia</v>
      </c>
      <c r="M225" t="str">
        <f>VLOOKUP(EmpData[[#This Row],[Location]],Locations[[Location]:[BU]],3,0)</f>
        <v>Delta</v>
      </c>
      <c r="N225" t="str">
        <f>IF(EmpData[[#This Row],[Resign Date]]&lt;&gt;"","NO","Yes")</f>
        <v>Yes</v>
      </c>
    </row>
    <row r="226" spans="1:14" hidden="1" x14ac:dyDescent="0.25">
      <c r="A226" t="s">
        <v>1529</v>
      </c>
      <c r="B226" t="s">
        <v>445</v>
      </c>
      <c r="C226" t="s">
        <v>1040</v>
      </c>
      <c r="D226" s="10">
        <v>20415</v>
      </c>
      <c r="E226" s="10">
        <v>40480</v>
      </c>
      <c r="F226" t="s">
        <v>2115</v>
      </c>
      <c r="G226" t="s">
        <v>1054</v>
      </c>
      <c r="H226" t="s">
        <v>1057</v>
      </c>
      <c r="J226" s="10"/>
      <c r="K226" t="str">
        <f>VLOOKUP(EmpData[[#This Row],[Department]],Departments[[Department]:[Code]],2,0)</f>
        <v>SLS</v>
      </c>
      <c r="L226" t="str">
        <f>VLOOKUP(EmpData[[#This Row],[Location]],Locations[[Location]:[BU]],2,0)</f>
        <v>Dakahlia</v>
      </c>
      <c r="M226" t="str">
        <f>VLOOKUP(EmpData[[#This Row],[Location]],Locations[[Location]:[BU]],3,0)</f>
        <v>Delta</v>
      </c>
      <c r="N226" t="str">
        <f>IF(EmpData[[#This Row],[Resign Date]]&lt;&gt;"","NO","Yes")</f>
        <v>Yes</v>
      </c>
    </row>
    <row r="227" spans="1:14" hidden="1" x14ac:dyDescent="0.25">
      <c r="A227" t="s">
        <v>1151</v>
      </c>
      <c r="B227" t="s">
        <v>67</v>
      </c>
      <c r="C227" t="s">
        <v>1039</v>
      </c>
      <c r="D227" s="10">
        <v>16261</v>
      </c>
      <c r="E227" s="10">
        <v>40483</v>
      </c>
      <c r="F227" t="s">
        <v>1027</v>
      </c>
      <c r="G227" t="s">
        <v>1014</v>
      </c>
      <c r="H227" t="s">
        <v>1014</v>
      </c>
      <c r="J227" s="10"/>
      <c r="K227" t="str">
        <f>VLOOKUP(EmpData[[#This Row],[Department]],Departments[[Department]:[Code]],2,0)</f>
        <v>LOG</v>
      </c>
      <c r="L227" t="str">
        <f>VLOOKUP(EmpData[[#This Row],[Location]],Locations[[Location]:[BU]],2,0)</f>
        <v>Cairo</v>
      </c>
      <c r="M227" t="str">
        <f>VLOOKUP(EmpData[[#This Row],[Location]],Locations[[Location]:[BU]],3,0)</f>
        <v>G. Cairo</v>
      </c>
      <c r="N227" t="str">
        <f>IF(EmpData[[#This Row],[Resign Date]]&lt;&gt;"","NO","Yes")</f>
        <v>Yes</v>
      </c>
    </row>
    <row r="228" spans="1:14" hidden="1" x14ac:dyDescent="0.25">
      <c r="A228" t="s">
        <v>1672</v>
      </c>
      <c r="B228" t="s">
        <v>588</v>
      </c>
      <c r="C228" t="s">
        <v>1039</v>
      </c>
      <c r="D228" s="10">
        <v>34649</v>
      </c>
      <c r="E228" s="10">
        <v>40484</v>
      </c>
      <c r="F228" t="s">
        <v>1020</v>
      </c>
      <c r="G228" t="s">
        <v>1079</v>
      </c>
      <c r="H228" t="s">
        <v>1045</v>
      </c>
      <c r="J228" s="10"/>
      <c r="K228" t="str">
        <f>VLOOKUP(EmpData[[#This Row],[Department]],Departments[[Department]:[Code]],2,0)</f>
        <v>RTL</v>
      </c>
      <c r="L228" t="str">
        <f>VLOOKUP(EmpData[[#This Row],[Location]],Locations[[Location]:[BU]],2,0)</f>
        <v>Giza</v>
      </c>
      <c r="M228" t="str">
        <f>VLOOKUP(EmpData[[#This Row],[Location]],Locations[[Location]:[BU]],3,0)</f>
        <v>G. Cairo</v>
      </c>
      <c r="N228" t="str">
        <f>IF(EmpData[[#This Row],[Resign Date]]&lt;&gt;"","NO","Yes")</f>
        <v>Yes</v>
      </c>
    </row>
    <row r="229" spans="1:14" hidden="1" x14ac:dyDescent="0.25">
      <c r="A229" t="s">
        <v>1557</v>
      </c>
      <c r="B229" t="s">
        <v>473</v>
      </c>
      <c r="C229" t="s">
        <v>1039</v>
      </c>
      <c r="D229" s="10">
        <v>19513</v>
      </c>
      <c r="E229" s="10">
        <v>40484</v>
      </c>
      <c r="F229" t="s">
        <v>1020</v>
      </c>
      <c r="G229" t="s">
        <v>1071</v>
      </c>
      <c r="H229" t="s">
        <v>1048</v>
      </c>
      <c r="J229" s="10"/>
      <c r="K229" t="str">
        <f>VLOOKUP(EmpData[[#This Row],[Department]],Departments[[Department]:[Code]],2,0)</f>
        <v>RTL</v>
      </c>
      <c r="L229" t="str">
        <f>VLOOKUP(EmpData[[#This Row],[Location]],Locations[[Location]:[BU]],2,0)</f>
        <v>Giza</v>
      </c>
      <c r="M229" t="str">
        <f>VLOOKUP(EmpData[[#This Row],[Location]],Locations[[Location]:[BU]],3,0)</f>
        <v>G. Cairo</v>
      </c>
      <c r="N229" t="str">
        <f>IF(EmpData[[#This Row],[Resign Date]]&lt;&gt;"","NO","Yes")</f>
        <v>Yes</v>
      </c>
    </row>
    <row r="230" spans="1:14" hidden="1" x14ac:dyDescent="0.25">
      <c r="A230" t="s">
        <v>1216</v>
      </c>
      <c r="B230" t="s">
        <v>132</v>
      </c>
      <c r="C230" t="s">
        <v>1040</v>
      </c>
      <c r="D230" s="10">
        <v>34297</v>
      </c>
      <c r="E230" s="10">
        <v>40484</v>
      </c>
      <c r="F230" t="s">
        <v>1033</v>
      </c>
      <c r="G230" t="s">
        <v>1014</v>
      </c>
      <c r="H230" t="s">
        <v>1014</v>
      </c>
      <c r="J230" s="10"/>
      <c r="K230" t="str">
        <f>VLOOKUP(EmpData[[#This Row],[Department]],Departments[[Department]:[Code]],2,0)</f>
        <v>HRM</v>
      </c>
      <c r="L230" t="str">
        <f>VLOOKUP(EmpData[[#This Row],[Location]],Locations[[Location]:[BU]],2,0)</f>
        <v>Cairo</v>
      </c>
      <c r="M230" t="str">
        <f>VLOOKUP(EmpData[[#This Row],[Location]],Locations[[Location]:[BU]],3,0)</f>
        <v>G. Cairo</v>
      </c>
      <c r="N230" t="str">
        <f>IF(EmpData[[#This Row],[Resign Date]]&lt;&gt;"","NO","Yes")</f>
        <v>Yes</v>
      </c>
    </row>
    <row r="231" spans="1:14" x14ac:dyDescent="0.25">
      <c r="A231" t="s">
        <v>1694</v>
      </c>
      <c r="B231" t="s">
        <v>610</v>
      </c>
      <c r="C231" t="s">
        <v>1039</v>
      </c>
      <c r="D231" s="10">
        <v>29453</v>
      </c>
      <c r="E231" s="10">
        <v>40486</v>
      </c>
      <c r="F231" t="s">
        <v>2115</v>
      </c>
      <c r="G231" t="s">
        <v>1062</v>
      </c>
      <c r="H231" t="s">
        <v>1057</v>
      </c>
      <c r="J231" s="10"/>
      <c r="K231" t="str">
        <f>VLOOKUP(EmpData[[#This Row],[Department]],Departments[[Department]:[Code]],2,0)</f>
        <v>SLS</v>
      </c>
      <c r="L231" t="str">
        <f>VLOOKUP(EmpData[[#This Row],[Location]],Locations[[Location]:[BU]],2,0)</f>
        <v>Menia</v>
      </c>
      <c r="M231" t="str">
        <f>VLOOKUP(EmpData[[#This Row],[Location]],Locations[[Location]:[BU]],3,0)</f>
        <v>U. Egypt</v>
      </c>
      <c r="N231" t="str">
        <f>IF(EmpData[[#This Row],[Resign Date]]&lt;&gt;"","NO","Yes")</f>
        <v>Yes</v>
      </c>
    </row>
    <row r="232" spans="1:14" x14ac:dyDescent="0.25">
      <c r="A232" t="s">
        <v>2082</v>
      </c>
      <c r="B232" t="s">
        <v>998</v>
      </c>
      <c r="C232" t="s">
        <v>1039</v>
      </c>
      <c r="D232" s="10">
        <v>26790</v>
      </c>
      <c r="E232" s="10">
        <v>40489</v>
      </c>
      <c r="F232" t="s">
        <v>1025</v>
      </c>
      <c r="G232" t="s">
        <v>1075</v>
      </c>
      <c r="H232" t="s">
        <v>1057</v>
      </c>
      <c r="J232" s="10"/>
      <c r="K232" t="str">
        <f>VLOOKUP(EmpData[[#This Row],[Department]],Departments[[Department]:[Code]],2,0)</f>
        <v>SLS</v>
      </c>
      <c r="L232" t="str">
        <f>VLOOKUP(EmpData[[#This Row],[Location]],Locations[[Location]:[BU]],2,0)</f>
        <v>Assuit</v>
      </c>
      <c r="M232" t="str">
        <f>VLOOKUP(EmpData[[#This Row],[Location]],Locations[[Location]:[BU]],3,0)</f>
        <v>U. Egypt</v>
      </c>
      <c r="N232" t="str">
        <f>IF(EmpData[[#This Row],[Resign Date]]&lt;&gt;"","NO","Yes")</f>
        <v>Yes</v>
      </c>
    </row>
    <row r="233" spans="1:14" hidden="1" x14ac:dyDescent="0.25">
      <c r="A233" t="s">
        <v>1343</v>
      </c>
      <c r="B233" t="s">
        <v>259</v>
      </c>
      <c r="C233" t="s">
        <v>1039</v>
      </c>
      <c r="D233" s="10">
        <v>28710</v>
      </c>
      <c r="E233" s="10">
        <v>40493</v>
      </c>
      <c r="F233" t="s">
        <v>1025</v>
      </c>
      <c r="G233" t="s">
        <v>1053</v>
      </c>
      <c r="H233" t="s">
        <v>1045</v>
      </c>
      <c r="J233" s="10"/>
      <c r="K233" t="str">
        <f>VLOOKUP(EmpData[[#This Row],[Department]],Departments[[Department]:[Code]],2,0)</f>
        <v>SLS</v>
      </c>
      <c r="L233" t="str">
        <f>VLOOKUP(EmpData[[#This Row],[Location]],Locations[[Location]:[BU]],2,0)</f>
        <v>Giza</v>
      </c>
      <c r="M233" t="str">
        <f>VLOOKUP(EmpData[[#This Row],[Location]],Locations[[Location]:[BU]],3,0)</f>
        <v>G. Cairo</v>
      </c>
      <c r="N233" t="str">
        <f>IF(EmpData[[#This Row],[Resign Date]]&lt;&gt;"","NO","Yes")</f>
        <v>Yes</v>
      </c>
    </row>
    <row r="234" spans="1:14" x14ac:dyDescent="0.25">
      <c r="A234" t="s">
        <v>1957</v>
      </c>
      <c r="B234" t="s">
        <v>873</v>
      </c>
      <c r="C234" t="s">
        <v>1039</v>
      </c>
      <c r="D234" s="10">
        <v>16516</v>
      </c>
      <c r="E234" s="10">
        <v>40495</v>
      </c>
      <c r="F234" t="s">
        <v>2115</v>
      </c>
      <c r="G234" t="s">
        <v>1075</v>
      </c>
      <c r="H234" t="s">
        <v>1057</v>
      </c>
      <c r="J234" s="10"/>
      <c r="K234" t="str">
        <f>VLOOKUP(EmpData[[#This Row],[Department]],Departments[[Department]:[Code]],2,0)</f>
        <v>SLS</v>
      </c>
      <c r="L234" t="str">
        <f>VLOOKUP(EmpData[[#This Row],[Location]],Locations[[Location]:[BU]],2,0)</f>
        <v>Assuit</v>
      </c>
      <c r="M234" t="str">
        <f>VLOOKUP(EmpData[[#This Row],[Location]],Locations[[Location]:[BU]],3,0)</f>
        <v>U. Egypt</v>
      </c>
      <c r="N234" t="str">
        <f>IF(EmpData[[#This Row],[Resign Date]]&lt;&gt;"","NO","Yes")</f>
        <v>Yes</v>
      </c>
    </row>
    <row r="235" spans="1:14" hidden="1" x14ac:dyDescent="0.25">
      <c r="A235" t="s">
        <v>1317</v>
      </c>
      <c r="B235" t="s">
        <v>233</v>
      </c>
      <c r="C235" t="s">
        <v>1039</v>
      </c>
      <c r="D235" s="10">
        <v>32903</v>
      </c>
      <c r="E235" s="10">
        <v>40502</v>
      </c>
      <c r="F235" t="s">
        <v>1020</v>
      </c>
      <c r="G235" t="s">
        <v>1064</v>
      </c>
      <c r="H235" t="s">
        <v>1045</v>
      </c>
      <c r="J235" s="10">
        <v>41473</v>
      </c>
      <c r="K235" t="str">
        <f>VLOOKUP(EmpData[[#This Row],[Department]],Departments[[Department]:[Code]],2,0)</f>
        <v>RTL</v>
      </c>
      <c r="L235" t="str">
        <f>VLOOKUP(EmpData[[#This Row],[Location]],Locations[[Location]:[BU]],2,0)</f>
        <v>Giza</v>
      </c>
      <c r="M235" t="str">
        <f>VLOOKUP(EmpData[[#This Row],[Location]],Locations[[Location]:[BU]],3,0)</f>
        <v>G. Cairo</v>
      </c>
      <c r="N235" t="str">
        <f>IF(EmpData[[#This Row],[Resign Date]]&lt;&gt;"","NO","Yes")</f>
        <v>NO</v>
      </c>
    </row>
    <row r="236" spans="1:14" hidden="1" x14ac:dyDescent="0.25">
      <c r="A236" t="s">
        <v>1615</v>
      </c>
      <c r="B236" t="s">
        <v>531</v>
      </c>
      <c r="C236" t="s">
        <v>1039</v>
      </c>
      <c r="D236" s="10">
        <v>28452</v>
      </c>
      <c r="E236" s="10">
        <v>40504</v>
      </c>
      <c r="F236" t="s">
        <v>1020</v>
      </c>
      <c r="G236" t="s">
        <v>1072</v>
      </c>
      <c r="H236" t="s">
        <v>1048</v>
      </c>
      <c r="J236" s="10"/>
      <c r="K236" t="str">
        <f>VLOOKUP(EmpData[[#This Row],[Department]],Departments[[Department]:[Code]],2,0)</f>
        <v>RTL</v>
      </c>
      <c r="L236" t="str">
        <f>VLOOKUP(EmpData[[#This Row],[Location]],Locations[[Location]:[BU]],2,0)</f>
        <v>Alex</v>
      </c>
      <c r="M236" t="str">
        <f>VLOOKUP(EmpData[[#This Row],[Location]],Locations[[Location]:[BU]],3,0)</f>
        <v>Alex</v>
      </c>
      <c r="N236" t="str">
        <f>IF(EmpData[[#This Row],[Resign Date]]&lt;&gt;"","NO","Yes")</f>
        <v>Yes</v>
      </c>
    </row>
    <row r="237" spans="1:14" hidden="1" x14ac:dyDescent="0.25">
      <c r="A237" t="s">
        <v>1663</v>
      </c>
      <c r="B237" t="s">
        <v>579</v>
      </c>
      <c r="C237" t="s">
        <v>1039</v>
      </c>
      <c r="D237" s="10">
        <v>25133</v>
      </c>
      <c r="E237" s="10">
        <v>40506</v>
      </c>
      <c r="F237" t="s">
        <v>1020</v>
      </c>
      <c r="G237" t="s">
        <v>1047</v>
      </c>
      <c r="H237" t="s">
        <v>1048</v>
      </c>
      <c r="J237" s="10"/>
      <c r="K237" t="str">
        <f>VLOOKUP(EmpData[[#This Row],[Department]],Departments[[Department]:[Code]],2,0)</f>
        <v>RTL</v>
      </c>
      <c r="L237" t="str">
        <f>VLOOKUP(EmpData[[#This Row],[Location]],Locations[[Location]:[BU]],2,0)</f>
        <v>Giza</v>
      </c>
      <c r="M237" t="str">
        <f>VLOOKUP(EmpData[[#This Row],[Location]],Locations[[Location]:[BU]],3,0)</f>
        <v>G. Cairo</v>
      </c>
      <c r="N237" t="str">
        <f>IF(EmpData[[#This Row],[Resign Date]]&lt;&gt;"","NO","Yes")</f>
        <v>Yes</v>
      </c>
    </row>
    <row r="238" spans="1:14" hidden="1" x14ac:dyDescent="0.25">
      <c r="A238" t="s">
        <v>1119</v>
      </c>
      <c r="B238" t="s">
        <v>35</v>
      </c>
      <c r="C238" t="s">
        <v>1039</v>
      </c>
      <c r="D238" s="10">
        <v>19709</v>
      </c>
      <c r="E238" s="10">
        <v>40507</v>
      </c>
      <c r="F238" t="s">
        <v>1032</v>
      </c>
      <c r="G238" t="s">
        <v>1078</v>
      </c>
      <c r="H238" t="s">
        <v>1061</v>
      </c>
      <c r="J238" s="10"/>
      <c r="K238" t="str">
        <f>VLOOKUP(EmpData[[#This Row],[Department]],Departments[[Department]:[Code]],2,0)</f>
        <v>ADM</v>
      </c>
      <c r="L238" t="str">
        <f>VLOOKUP(EmpData[[#This Row],[Location]],Locations[[Location]:[BU]],2,0)</f>
        <v>Cairo</v>
      </c>
      <c r="M238" t="str">
        <f>VLOOKUP(EmpData[[#This Row],[Location]],Locations[[Location]:[BU]],3,0)</f>
        <v>G. Cairo</v>
      </c>
      <c r="N238" t="str">
        <f>IF(EmpData[[#This Row],[Resign Date]]&lt;&gt;"","NO","Yes")</f>
        <v>Yes</v>
      </c>
    </row>
    <row r="239" spans="1:14" hidden="1" x14ac:dyDescent="0.25">
      <c r="A239" t="s">
        <v>1798</v>
      </c>
      <c r="B239" t="s">
        <v>714</v>
      </c>
      <c r="C239" t="s">
        <v>1039</v>
      </c>
      <c r="D239" s="10">
        <v>23713</v>
      </c>
      <c r="E239" s="10">
        <v>40510</v>
      </c>
      <c r="F239" t="s">
        <v>2115</v>
      </c>
      <c r="G239" t="s">
        <v>1054</v>
      </c>
      <c r="H239" t="s">
        <v>1057</v>
      </c>
      <c r="J239" s="10"/>
      <c r="K239" t="str">
        <f>VLOOKUP(EmpData[[#This Row],[Department]],Departments[[Department]:[Code]],2,0)</f>
        <v>SLS</v>
      </c>
      <c r="L239" t="str">
        <f>VLOOKUP(EmpData[[#This Row],[Location]],Locations[[Location]:[BU]],2,0)</f>
        <v>Dakahlia</v>
      </c>
      <c r="M239" t="str">
        <f>VLOOKUP(EmpData[[#This Row],[Location]],Locations[[Location]:[BU]],3,0)</f>
        <v>Delta</v>
      </c>
      <c r="N239" t="str">
        <f>IF(EmpData[[#This Row],[Resign Date]]&lt;&gt;"","NO","Yes")</f>
        <v>Yes</v>
      </c>
    </row>
    <row r="240" spans="1:14" hidden="1" x14ac:dyDescent="0.25">
      <c r="A240" t="s">
        <v>1912</v>
      </c>
      <c r="B240" t="s">
        <v>828</v>
      </c>
      <c r="C240" t="s">
        <v>1040</v>
      </c>
      <c r="D240" s="10">
        <v>28077</v>
      </c>
      <c r="E240" s="10">
        <v>40511</v>
      </c>
      <c r="F240" t="s">
        <v>1020</v>
      </c>
      <c r="G240" t="s">
        <v>1049</v>
      </c>
      <c r="H240" t="s">
        <v>1045</v>
      </c>
      <c r="J240" s="10"/>
      <c r="K240" t="str">
        <f>VLOOKUP(EmpData[[#This Row],[Department]],Departments[[Department]:[Code]],2,0)</f>
        <v>RTL</v>
      </c>
      <c r="L240" t="str">
        <f>VLOOKUP(EmpData[[#This Row],[Location]],Locations[[Location]:[BU]],2,0)</f>
        <v>Cairo</v>
      </c>
      <c r="M240" t="str">
        <f>VLOOKUP(EmpData[[#This Row],[Location]],Locations[[Location]:[BU]],3,0)</f>
        <v>G. Cairo</v>
      </c>
      <c r="N240" t="str">
        <f>IF(EmpData[[#This Row],[Resign Date]]&lt;&gt;"","NO","Yes")</f>
        <v>Yes</v>
      </c>
    </row>
    <row r="241" spans="1:14" hidden="1" x14ac:dyDescent="0.25">
      <c r="A241" t="s">
        <v>1559</v>
      </c>
      <c r="B241" t="s">
        <v>475</v>
      </c>
      <c r="C241" t="s">
        <v>1040</v>
      </c>
      <c r="D241" s="10">
        <v>20956</v>
      </c>
      <c r="E241" s="10">
        <v>40512</v>
      </c>
      <c r="F241" t="s">
        <v>1020</v>
      </c>
      <c r="G241" t="s">
        <v>1047</v>
      </c>
      <c r="H241" t="s">
        <v>1048</v>
      </c>
      <c r="J241" s="10"/>
      <c r="K241" t="str">
        <f>VLOOKUP(EmpData[[#This Row],[Department]],Departments[[Department]:[Code]],2,0)</f>
        <v>RTL</v>
      </c>
      <c r="L241" t="str">
        <f>VLOOKUP(EmpData[[#This Row],[Location]],Locations[[Location]:[BU]],2,0)</f>
        <v>Giza</v>
      </c>
      <c r="M241" t="str">
        <f>VLOOKUP(EmpData[[#This Row],[Location]],Locations[[Location]:[BU]],3,0)</f>
        <v>G. Cairo</v>
      </c>
      <c r="N241" t="str">
        <f>IF(EmpData[[#This Row],[Resign Date]]&lt;&gt;"","NO","Yes")</f>
        <v>Yes</v>
      </c>
    </row>
    <row r="242" spans="1:14" hidden="1" x14ac:dyDescent="0.25">
      <c r="A242" t="s">
        <v>1481</v>
      </c>
      <c r="B242" t="s">
        <v>397</v>
      </c>
      <c r="C242" t="s">
        <v>1039</v>
      </c>
      <c r="D242" s="10">
        <v>26242</v>
      </c>
      <c r="E242" s="10">
        <v>40516</v>
      </c>
      <c r="F242" t="s">
        <v>2115</v>
      </c>
      <c r="G242" t="s">
        <v>1083</v>
      </c>
      <c r="H242" t="s">
        <v>1057</v>
      </c>
      <c r="J242" s="10"/>
      <c r="K242" t="str">
        <f>VLOOKUP(EmpData[[#This Row],[Department]],Departments[[Department]:[Code]],2,0)</f>
        <v>SLS</v>
      </c>
      <c r="L242" t="str">
        <f>VLOOKUP(EmpData[[#This Row],[Location]],Locations[[Location]:[BU]],2,0)</f>
        <v>Cairo</v>
      </c>
      <c r="M242" t="str">
        <f>VLOOKUP(EmpData[[#This Row],[Location]],Locations[[Location]:[BU]],3,0)</f>
        <v>G. Cairo</v>
      </c>
      <c r="N242" t="str">
        <f>IF(EmpData[[#This Row],[Resign Date]]&lt;&gt;"","NO","Yes")</f>
        <v>Yes</v>
      </c>
    </row>
    <row r="243" spans="1:14" hidden="1" x14ac:dyDescent="0.25">
      <c r="A243" t="s">
        <v>1127</v>
      </c>
      <c r="B243" t="s">
        <v>43</v>
      </c>
      <c r="C243" t="s">
        <v>1039</v>
      </c>
      <c r="D243" s="10">
        <v>25964</v>
      </c>
      <c r="E243" s="10">
        <v>40518</v>
      </c>
      <c r="F243" t="s">
        <v>1031</v>
      </c>
      <c r="G243" t="s">
        <v>1014</v>
      </c>
      <c r="H243" t="s">
        <v>1014</v>
      </c>
      <c r="J243" s="10"/>
      <c r="K243" t="str">
        <f>VLOOKUP(EmpData[[#This Row],[Department]],Departments[[Department]:[Code]],2,0)</f>
        <v>ITC</v>
      </c>
      <c r="L243" t="str">
        <f>VLOOKUP(EmpData[[#This Row],[Location]],Locations[[Location]:[BU]],2,0)</f>
        <v>Cairo</v>
      </c>
      <c r="M243" t="str">
        <f>VLOOKUP(EmpData[[#This Row],[Location]],Locations[[Location]:[BU]],3,0)</f>
        <v>G. Cairo</v>
      </c>
      <c r="N243" t="str">
        <f>IF(EmpData[[#This Row],[Resign Date]]&lt;&gt;"","NO","Yes")</f>
        <v>Yes</v>
      </c>
    </row>
    <row r="244" spans="1:14" hidden="1" x14ac:dyDescent="0.25">
      <c r="A244" t="s">
        <v>1801</v>
      </c>
      <c r="B244" t="s">
        <v>717</v>
      </c>
      <c r="C244" t="s">
        <v>1039</v>
      </c>
      <c r="D244" s="10">
        <v>21142</v>
      </c>
      <c r="E244" s="10">
        <v>40522</v>
      </c>
      <c r="F244" t="s">
        <v>2115</v>
      </c>
      <c r="G244" t="s">
        <v>1083</v>
      </c>
      <c r="H244" t="s">
        <v>1057</v>
      </c>
      <c r="J244" s="10">
        <v>41364</v>
      </c>
      <c r="K244" t="str">
        <f>VLOOKUP(EmpData[[#This Row],[Department]],Departments[[Department]:[Code]],2,0)</f>
        <v>SLS</v>
      </c>
      <c r="L244" t="str">
        <f>VLOOKUP(EmpData[[#This Row],[Location]],Locations[[Location]:[BU]],2,0)</f>
        <v>Cairo</v>
      </c>
      <c r="M244" t="str">
        <f>VLOOKUP(EmpData[[#This Row],[Location]],Locations[[Location]:[BU]],3,0)</f>
        <v>G. Cairo</v>
      </c>
      <c r="N244" t="str">
        <f>IF(EmpData[[#This Row],[Resign Date]]&lt;&gt;"","NO","Yes")</f>
        <v>NO</v>
      </c>
    </row>
    <row r="245" spans="1:14" hidden="1" x14ac:dyDescent="0.25">
      <c r="A245" t="s">
        <v>1799</v>
      </c>
      <c r="B245" t="s">
        <v>715</v>
      </c>
      <c r="C245" t="s">
        <v>1039</v>
      </c>
      <c r="D245" s="10">
        <v>25693</v>
      </c>
      <c r="E245" s="10">
        <v>40522</v>
      </c>
      <c r="F245" t="s">
        <v>1020</v>
      </c>
      <c r="G245" t="s">
        <v>1072</v>
      </c>
      <c r="H245" t="s">
        <v>1048</v>
      </c>
      <c r="J245" s="10"/>
      <c r="K245" t="str">
        <f>VLOOKUP(EmpData[[#This Row],[Department]],Departments[[Department]:[Code]],2,0)</f>
        <v>RTL</v>
      </c>
      <c r="L245" t="str">
        <f>VLOOKUP(EmpData[[#This Row],[Location]],Locations[[Location]:[BU]],2,0)</f>
        <v>Alex</v>
      </c>
      <c r="M245" t="str">
        <f>VLOOKUP(EmpData[[#This Row],[Location]],Locations[[Location]:[BU]],3,0)</f>
        <v>Alex</v>
      </c>
      <c r="N245" t="str">
        <f>IF(EmpData[[#This Row],[Resign Date]]&lt;&gt;"","NO","Yes")</f>
        <v>Yes</v>
      </c>
    </row>
    <row r="246" spans="1:14" hidden="1" x14ac:dyDescent="0.25">
      <c r="A246" t="s">
        <v>2032</v>
      </c>
      <c r="B246" t="s">
        <v>948</v>
      </c>
      <c r="C246" t="s">
        <v>1039</v>
      </c>
      <c r="D246" s="10">
        <v>21841</v>
      </c>
      <c r="E246" s="10">
        <v>40529</v>
      </c>
      <c r="F246" t="s">
        <v>2115</v>
      </c>
      <c r="G246" t="s">
        <v>1077</v>
      </c>
      <c r="H246" t="s">
        <v>1057</v>
      </c>
      <c r="J246" s="10"/>
      <c r="K246" t="str">
        <f>VLOOKUP(EmpData[[#This Row],[Department]],Departments[[Department]:[Code]],2,0)</f>
        <v>SLS</v>
      </c>
      <c r="L246" t="str">
        <f>VLOOKUP(EmpData[[#This Row],[Location]],Locations[[Location]:[BU]],2,0)</f>
        <v>Giza</v>
      </c>
      <c r="M246" t="str">
        <f>VLOOKUP(EmpData[[#This Row],[Location]],Locations[[Location]:[BU]],3,0)</f>
        <v>G. Cairo</v>
      </c>
      <c r="N246" t="str">
        <f>IF(EmpData[[#This Row],[Resign Date]]&lt;&gt;"","NO","Yes")</f>
        <v>Yes</v>
      </c>
    </row>
    <row r="247" spans="1:14" hidden="1" x14ac:dyDescent="0.25">
      <c r="A247" t="s">
        <v>1226</v>
      </c>
      <c r="B247" t="s">
        <v>142</v>
      </c>
      <c r="C247" t="s">
        <v>1039</v>
      </c>
      <c r="D247" s="10">
        <v>20661</v>
      </c>
      <c r="E247" s="10">
        <v>40546</v>
      </c>
      <c r="F247" t="s">
        <v>1020</v>
      </c>
      <c r="G247" t="s">
        <v>1053</v>
      </c>
      <c r="H247" t="s">
        <v>1045</v>
      </c>
      <c r="J247" s="10"/>
      <c r="K247" t="str">
        <f>VLOOKUP(EmpData[[#This Row],[Department]],Departments[[Department]:[Code]],2,0)</f>
        <v>RTL</v>
      </c>
      <c r="L247" t="str">
        <f>VLOOKUP(EmpData[[#This Row],[Location]],Locations[[Location]:[BU]],2,0)</f>
        <v>Giza</v>
      </c>
      <c r="M247" t="str">
        <f>VLOOKUP(EmpData[[#This Row],[Location]],Locations[[Location]:[BU]],3,0)</f>
        <v>G. Cairo</v>
      </c>
      <c r="N247" t="str">
        <f>IF(EmpData[[#This Row],[Resign Date]]&lt;&gt;"","NO","Yes")</f>
        <v>Yes</v>
      </c>
    </row>
    <row r="248" spans="1:14" hidden="1" x14ac:dyDescent="0.25">
      <c r="A248" t="s">
        <v>1190</v>
      </c>
      <c r="B248" t="s">
        <v>106</v>
      </c>
      <c r="C248" t="s">
        <v>1039</v>
      </c>
      <c r="D248" s="10">
        <v>29360</v>
      </c>
      <c r="E248" s="10">
        <v>40549</v>
      </c>
      <c r="F248" t="s">
        <v>1030</v>
      </c>
      <c r="G248" t="s">
        <v>1014</v>
      </c>
      <c r="H248" t="s">
        <v>1014</v>
      </c>
      <c r="J248" s="10"/>
      <c r="K248" t="str">
        <f>VLOOKUP(EmpData[[#This Row],[Department]],Departments[[Department]:[Code]],2,0)</f>
        <v>AFS</v>
      </c>
      <c r="L248" t="str">
        <f>VLOOKUP(EmpData[[#This Row],[Location]],Locations[[Location]:[BU]],2,0)</f>
        <v>Cairo</v>
      </c>
      <c r="M248" t="str">
        <f>VLOOKUP(EmpData[[#This Row],[Location]],Locations[[Location]:[BU]],3,0)</f>
        <v>G. Cairo</v>
      </c>
      <c r="N248" t="str">
        <f>IF(EmpData[[#This Row],[Resign Date]]&lt;&gt;"","NO","Yes")</f>
        <v>Yes</v>
      </c>
    </row>
    <row r="249" spans="1:14" hidden="1" x14ac:dyDescent="0.25">
      <c r="A249" t="s">
        <v>1884</v>
      </c>
      <c r="B249" t="s">
        <v>800</v>
      </c>
      <c r="C249" t="s">
        <v>1039</v>
      </c>
      <c r="D249" s="10">
        <v>28193</v>
      </c>
      <c r="E249" s="10">
        <v>40552</v>
      </c>
      <c r="F249" t="s">
        <v>1020</v>
      </c>
      <c r="G249" t="s">
        <v>1049</v>
      </c>
      <c r="H249" t="s">
        <v>1045</v>
      </c>
      <c r="J249" s="10"/>
      <c r="K249" t="str">
        <f>VLOOKUP(EmpData[[#This Row],[Department]],Departments[[Department]:[Code]],2,0)</f>
        <v>RTL</v>
      </c>
      <c r="L249" t="str">
        <f>VLOOKUP(EmpData[[#This Row],[Location]],Locations[[Location]:[BU]],2,0)</f>
        <v>Cairo</v>
      </c>
      <c r="M249" t="str">
        <f>VLOOKUP(EmpData[[#This Row],[Location]],Locations[[Location]:[BU]],3,0)</f>
        <v>G. Cairo</v>
      </c>
      <c r="N249" t="str">
        <f>IF(EmpData[[#This Row],[Resign Date]]&lt;&gt;"","NO","Yes")</f>
        <v>Yes</v>
      </c>
    </row>
    <row r="250" spans="1:14" hidden="1" x14ac:dyDescent="0.25">
      <c r="A250" t="s">
        <v>1534</v>
      </c>
      <c r="B250" t="s">
        <v>450</v>
      </c>
      <c r="C250" t="s">
        <v>1039</v>
      </c>
      <c r="D250" s="10">
        <v>19910</v>
      </c>
      <c r="E250" s="10">
        <v>40555</v>
      </c>
      <c r="F250" t="s">
        <v>2115</v>
      </c>
      <c r="G250" t="s">
        <v>1080</v>
      </c>
      <c r="H250" t="s">
        <v>1057</v>
      </c>
      <c r="J250" s="10"/>
      <c r="K250" t="str">
        <f>VLOOKUP(EmpData[[#This Row],[Department]],Departments[[Department]:[Code]],2,0)</f>
        <v>SLS</v>
      </c>
      <c r="L250" t="str">
        <f>VLOOKUP(EmpData[[#This Row],[Location]],Locations[[Location]:[BU]],2,0)</f>
        <v>Giza</v>
      </c>
      <c r="M250" t="str">
        <f>VLOOKUP(EmpData[[#This Row],[Location]],Locations[[Location]:[BU]],3,0)</f>
        <v>G. Cairo</v>
      </c>
      <c r="N250" t="str">
        <f>IF(EmpData[[#This Row],[Resign Date]]&lt;&gt;"","NO","Yes")</f>
        <v>Yes</v>
      </c>
    </row>
    <row r="251" spans="1:14" hidden="1" x14ac:dyDescent="0.25">
      <c r="A251" t="s">
        <v>1345</v>
      </c>
      <c r="B251" t="s">
        <v>261</v>
      </c>
      <c r="C251" t="s">
        <v>1039</v>
      </c>
      <c r="D251" s="10">
        <v>22632</v>
      </c>
      <c r="E251" s="10">
        <v>40558</v>
      </c>
      <c r="F251" t="s">
        <v>2115</v>
      </c>
      <c r="G251" t="s">
        <v>1065</v>
      </c>
      <c r="H251" t="s">
        <v>1057</v>
      </c>
      <c r="J251" s="10"/>
      <c r="K251" t="str">
        <f>VLOOKUP(EmpData[[#This Row],[Department]],Departments[[Department]:[Code]],2,0)</f>
        <v>SLS</v>
      </c>
      <c r="L251" t="str">
        <f>VLOOKUP(EmpData[[#This Row],[Location]],Locations[[Location]:[BU]],2,0)</f>
        <v>Gharbia</v>
      </c>
      <c r="M251" t="str">
        <f>VLOOKUP(EmpData[[#This Row],[Location]],Locations[[Location]:[BU]],3,0)</f>
        <v>Delta</v>
      </c>
      <c r="N251" t="str">
        <f>IF(EmpData[[#This Row],[Resign Date]]&lt;&gt;"","NO","Yes")</f>
        <v>Yes</v>
      </c>
    </row>
    <row r="252" spans="1:14" hidden="1" x14ac:dyDescent="0.25">
      <c r="A252" t="s">
        <v>1371</v>
      </c>
      <c r="B252" t="s">
        <v>287</v>
      </c>
      <c r="C252" t="s">
        <v>1039</v>
      </c>
      <c r="D252" s="10">
        <v>26960</v>
      </c>
      <c r="E252" s="10">
        <v>40559</v>
      </c>
      <c r="F252" t="s">
        <v>2115</v>
      </c>
      <c r="G252" t="s">
        <v>1065</v>
      </c>
      <c r="H252" t="s">
        <v>1057</v>
      </c>
      <c r="J252" s="10"/>
      <c r="K252" t="str">
        <f>VLOOKUP(EmpData[[#This Row],[Department]],Departments[[Department]:[Code]],2,0)</f>
        <v>SLS</v>
      </c>
      <c r="L252" t="str">
        <f>VLOOKUP(EmpData[[#This Row],[Location]],Locations[[Location]:[BU]],2,0)</f>
        <v>Gharbia</v>
      </c>
      <c r="M252" t="str">
        <f>VLOOKUP(EmpData[[#This Row],[Location]],Locations[[Location]:[BU]],3,0)</f>
        <v>Delta</v>
      </c>
      <c r="N252" t="str">
        <f>IF(EmpData[[#This Row],[Resign Date]]&lt;&gt;"","NO","Yes")</f>
        <v>Yes</v>
      </c>
    </row>
    <row r="253" spans="1:14" hidden="1" x14ac:dyDescent="0.25">
      <c r="A253" t="s">
        <v>1721</v>
      </c>
      <c r="B253" t="s">
        <v>637</v>
      </c>
      <c r="C253" t="s">
        <v>1040</v>
      </c>
      <c r="D253" s="10">
        <v>15558</v>
      </c>
      <c r="E253" s="10">
        <v>40559</v>
      </c>
      <c r="F253" t="s">
        <v>1025</v>
      </c>
      <c r="G253" t="s">
        <v>1065</v>
      </c>
      <c r="H253" t="s">
        <v>1057</v>
      </c>
      <c r="J253" s="10"/>
      <c r="K253" t="str">
        <f>VLOOKUP(EmpData[[#This Row],[Department]],Departments[[Department]:[Code]],2,0)</f>
        <v>SLS</v>
      </c>
      <c r="L253" t="str">
        <f>VLOOKUP(EmpData[[#This Row],[Location]],Locations[[Location]:[BU]],2,0)</f>
        <v>Gharbia</v>
      </c>
      <c r="M253" t="str">
        <f>VLOOKUP(EmpData[[#This Row],[Location]],Locations[[Location]:[BU]],3,0)</f>
        <v>Delta</v>
      </c>
      <c r="N253" t="str">
        <f>IF(EmpData[[#This Row],[Resign Date]]&lt;&gt;"","NO","Yes")</f>
        <v>Yes</v>
      </c>
    </row>
    <row r="254" spans="1:14" hidden="1" x14ac:dyDescent="0.25">
      <c r="A254" t="s">
        <v>1128</v>
      </c>
      <c r="B254" t="s">
        <v>44</v>
      </c>
      <c r="C254" t="s">
        <v>1039</v>
      </c>
      <c r="D254" s="10">
        <v>35333</v>
      </c>
      <c r="E254" s="10">
        <v>40567</v>
      </c>
      <c r="F254" t="s">
        <v>1025</v>
      </c>
      <c r="G254" t="s">
        <v>1014</v>
      </c>
      <c r="H254" t="s">
        <v>1014</v>
      </c>
      <c r="J254" s="10"/>
      <c r="K254" t="str">
        <f>VLOOKUP(EmpData[[#This Row],[Department]],Departments[[Department]:[Code]],2,0)</f>
        <v>SLS</v>
      </c>
      <c r="L254" t="str">
        <f>VLOOKUP(EmpData[[#This Row],[Location]],Locations[[Location]:[BU]],2,0)</f>
        <v>Cairo</v>
      </c>
      <c r="M254" t="str">
        <f>VLOOKUP(EmpData[[#This Row],[Location]],Locations[[Location]:[BU]],3,0)</f>
        <v>G. Cairo</v>
      </c>
      <c r="N254" t="str">
        <f>IF(EmpData[[#This Row],[Resign Date]]&lt;&gt;"","NO","Yes")</f>
        <v>Yes</v>
      </c>
    </row>
    <row r="255" spans="1:14" x14ac:dyDescent="0.25">
      <c r="A255" t="s">
        <v>1803</v>
      </c>
      <c r="B255" t="s">
        <v>719</v>
      </c>
      <c r="C255" t="s">
        <v>1039</v>
      </c>
      <c r="D255" s="10">
        <v>32583</v>
      </c>
      <c r="E255" s="10">
        <v>40568</v>
      </c>
      <c r="F255" t="s">
        <v>2115</v>
      </c>
      <c r="G255" t="s">
        <v>1075</v>
      </c>
      <c r="H255" t="s">
        <v>1057</v>
      </c>
      <c r="J255" s="10"/>
      <c r="K255" t="str">
        <f>VLOOKUP(EmpData[[#This Row],[Department]],Departments[[Department]:[Code]],2,0)</f>
        <v>SLS</v>
      </c>
      <c r="L255" t="str">
        <f>VLOOKUP(EmpData[[#This Row],[Location]],Locations[[Location]:[BU]],2,0)</f>
        <v>Assuit</v>
      </c>
      <c r="M255" t="str">
        <f>VLOOKUP(EmpData[[#This Row],[Location]],Locations[[Location]:[BU]],3,0)</f>
        <v>U. Egypt</v>
      </c>
      <c r="N255" t="str">
        <f>IF(EmpData[[#This Row],[Resign Date]]&lt;&gt;"","NO","Yes")</f>
        <v>Yes</v>
      </c>
    </row>
    <row r="256" spans="1:14" hidden="1" x14ac:dyDescent="0.25">
      <c r="A256" t="s">
        <v>1992</v>
      </c>
      <c r="B256" t="s">
        <v>908</v>
      </c>
      <c r="C256" t="s">
        <v>1039</v>
      </c>
      <c r="D256" s="10">
        <v>30464</v>
      </c>
      <c r="E256" s="10">
        <v>40568</v>
      </c>
      <c r="F256" t="s">
        <v>1020</v>
      </c>
      <c r="G256" t="s">
        <v>1076</v>
      </c>
      <c r="H256" t="s">
        <v>1061</v>
      </c>
      <c r="J256" s="10"/>
      <c r="K256" t="str">
        <f>VLOOKUP(EmpData[[#This Row],[Department]],Departments[[Department]:[Code]],2,0)</f>
        <v>RTL</v>
      </c>
      <c r="L256" t="str">
        <f>VLOOKUP(EmpData[[#This Row],[Location]],Locations[[Location]:[BU]],2,0)</f>
        <v>Cairo</v>
      </c>
      <c r="M256" t="str">
        <f>VLOOKUP(EmpData[[#This Row],[Location]],Locations[[Location]:[BU]],3,0)</f>
        <v>G. Cairo</v>
      </c>
      <c r="N256" t="str">
        <f>IF(EmpData[[#This Row],[Resign Date]]&lt;&gt;"","NO","Yes")</f>
        <v>Yes</v>
      </c>
    </row>
    <row r="257" spans="1:14" hidden="1" x14ac:dyDescent="0.25">
      <c r="A257" t="s">
        <v>2072</v>
      </c>
      <c r="B257" t="s">
        <v>988</v>
      </c>
      <c r="C257" t="s">
        <v>1039</v>
      </c>
      <c r="D257" s="10">
        <v>20214</v>
      </c>
      <c r="E257" s="10">
        <v>40569</v>
      </c>
      <c r="F257" t="s">
        <v>1020</v>
      </c>
      <c r="G257" t="s">
        <v>1053</v>
      </c>
      <c r="H257" t="s">
        <v>1045</v>
      </c>
      <c r="J257" s="10"/>
      <c r="K257" t="str">
        <f>VLOOKUP(EmpData[[#This Row],[Department]],Departments[[Department]:[Code]],2,0)</f>
        <v>RTL</v>
      </c>
      <c r="L257" t="str">
        <f>VLOOKUP(EmpData[[#This Row],[Location]],Locations[[Location]:[BU]],2,0)</f>
        <v>Giza</v>
      </c>
      <c r="M257" t="str">
        <f>VLOOKUP(EmpData[[#This Row],[Location]],Locations[[Location]:[BU]],3,0)</f>
        <v>G. Cairo</v>
      </c>
      <c r="N257" t="str">
        <f>IF(EmpData[[#This Row],[Resign Date]]&lt;&gt;"","NO","Yes")</f>
        <v>Yes</v>
      </c>
    </row>
    <row r="258" spans="1:14" hidden="1" x14ac:dyDescent="0.25">
      <c r="A258" t="s">
        <v>1696</v>
      </c>
      <c r="B258" t="s">
        <v>612</v>
      </c>
      <c r="C258" t="s">
        <v>1040</v>
      </c>
      <c r="D258" s="10">
        <v>33666</v>
      </c>
      <c r="E258" s="10">
        <v>40573</v>
      </c>
      <c r="F258" t="s">
        <v>1020</v>
      </c>
      <c r="G258" t="s">
        <v>1014</v>
      </c>
      <c r="H258" t="s">
        <v>1014</v>
      </c>
      <c r="J258" s="10"/>
      <c r="K258" t="str">
        <f>VLOOKUP(EmpData[[#This Row],[Department]],Departments[[Department]:[Code]],2,0)</f>
        <v>RTL</v>
      </c>
      <c r="L258" t="str">
        <f>VLOOKUP(EmpData[[#This Row],[Location]],Locations[[Location]:[BU]],2,0)</f>
        <v>Cairo</v>
      </c>
      <c r="M258" t="str">
        <f>VLOOKUP(EmpData[[#This Row],[Location]],Locations[[Location]:[BU]],3,0)</f>
        <v>G. Cairo</v>
      </c>
      <c r="N258" t="str">
        <f>IF(EmpData[[#This Row],[Resign Date]]&lt;&gt;"","NO","Yes")</f>
        <v>Yes</v>
      </c>
    </row>
    <row r="259" spans="1:14" hidden="1" x14ac:dyDescent="0.25">
      <c r="A259" t="s">
        <v>1363</v>
      </c>
      <c r="B259" t="s">
        <v>279</v>
      </c>
      <c r="C259" t="s">
        <v>1039</v>
      </c>
      <c r="D259" s="10">
        <v>33109</v>
      </c>
      <c r="E259" s="10">
        <v>40580</v>
      </c>
      <c r="F259" t="s">
        <v>1020</v>
      </c>
      <c r="G259" t="s">
        <v>1049</v>
      </c>
      <c r="H259" t="s">
        <v>1045</v>
      </c>
      <c r="J259" s="10"/>
      <c r="K259" t="str">
        <f>VLOOKUP(EmpData[[#This Row],[Department]],Departments[[Department]:[Code]],2,0)</f>
        <v>RTL</v>
      </c>
      <c r="L259" t="str">
        <f>VLOOKUP(EmpData[[#This Row],[Location]],Locations[[Location]:[BU]],2,0)</f>
        <v>Cairo</v>
      </c>
      <c r="M259" t="str">
        <f>VLOOKUP(EmpData[[#This Row],[Location]],Locations[[Location]:[BU]],3,0)</f>
        <v>G. Cairo</v>
      </c>
      <c r="N259" t="str">
        <f>IF(EmpData[[#This Row],[Resign Date]]&lt;&gt;"","NO","Yes")</f>
        <v>Yes</v>
      </c>
    </row>
    <row r="260" spans="1:14" hidden="1" x14ac:dyDescent="0.25">
      <c r="A260" t="s">
        <v>1601</v>
      </c>
      <c r="B260" t="s">
        <v>517</v>
      </c>
      <c r="C260" t="s">
        <v>1039</v>
      </c>
      <c r="D260" s="10">
        <v>24676</v>
      </c>
      <c r="E260" s="10">
        <v>40582</v>
      </c>
      <c r="F260" t="s">
        <v>1020</v>
      </c>
      <c r="G260" t="s">
        <v>1072</v>
      </c>
      <c r="H260" t="s">
        <v>1048</v>
      </c>
      <c r="J260" s="10"/>
      <c r="K260" t="str">
        <f>VLOOKUP(EmpData[[#This Row],[Department]],Departments[[Department]:[Code]],2,0)</f>
        <v>RTL</v>
      </c>
      <c r="L260" t="str">
        <f>VLOOKUP(EmpData[[#This Row],[Location]],Locations[[Location]:[BU]],2,0)</f>
        <v>Alex</v>
      </c>
      <c r="M260" t="str">
        <f>VLOOKUP(EmpData[[#This Row],[Location]],Locations[[Location]:[BU]],3,0)</f>
        <v>Alex</v>
      </c>
      <c r="N260" t="str">
        <f>IF(EmpData[[#This Row],[Resign Date]]&lt;&gt;"","NO","Yes")</f>
        <v>Yes</v>
      </c>
    </row>
    <row r="261" spans="1:14" hidden="1" x14ac:dyDescent="0.25">
      <c r="A261" t="s">
        <v>1470</v>
      </c>
      <c r="B261" t="s">
        <v>386</v>
      </c>
      <c r="C261" t="s">
        <v>1039</v>
      </c>
      <c r="D261" s="10">
        <v>18819</v>
      </c>
      <c r="E261" s="10">
        <v>40584</v>
      </c>
      <c r="F261" t="s">
        <v>2115</v>
      </c>
      <c r="G261" t="s">
        <v>1069</v>
      </c>
      <c r="H261" t="s">
        <v>1057</v>
      </c>
      <c r="J261" s="10"/>
      <c r="K261" t="str">
        <f>VLOOKUP(EmpData[[#This Row],[Department]],Departments[[Department]:[Code]],2,0)</f>
        <v>SLS</v>
      </c>
      <c r="L261" t="str">
        <f>VLOOKUP(EmpData[[#This Row],[Location]],Locations[[Location]:[BU]],2,0)</f>
        <v>Luxor</v>
      </c>
      <c r="M261" t="str">
        <f>VLOOKUP(EmpData[[#This Row],[Location]],Locations[[Location]:[BU]],3,0)</f>
        <v>U. Egypt</v>
      </c>
      <c r="N261" t="str">
        <f>IF(EmpData[[#This Row],[Resign Date]]&lt;&gt;"","NO","Yes")</f>
        <v>Yes</v>
      </c>
    </row>
    <row r="262" spans="1:14" hidden="1" x14ac:dyDescent="0.25">
      <c r="A262" t="s">
        <v>1775</v>
      </c>
      <c r="B262" t="s">
        <v>691</v>
      </c>
      <c r="C262" t="s">
        <v>1039</v>
      </c>
      <c r="D262" s="10">
        <v>26112</v>
      </c>
      <c r="E262" s="10">
        <v>40588</v>
      </c>
      <c r="F262" t="s">
        <v>1020</v>
      </c>
      <c r="G262" t="s">
        <v>1084</v>
      </c>
      <c r="H262" t="s">
        <v>1048</v>
      </c>
      <c r="J262" s="10">
        <v>41478</v>
      </c>
      <c r="K262" t="str">
        <f>VLOOKUP(EmpData[[#This Row],[Department]],Departments[[Department]:[Code]],2,0)</f>
        <v>RTL</v>
      </c>
      <c r="L262" t="str">
        <f>VLOOKUP(EmpData[[#This Row],[Location]],Locations[[Location]:[BU]],2,0)</f>
        <v>Cairo</v>
      </c>
      <c r="M262" t="str">
        <f>VLOOKUP(EmpData[[#This Row],[Location]],Locations[[Location]:[BU]],3,0)</f>
        <v>G. Cairo</v>
      </c>
      <c r="N262" t="str">
        <f>IF(EmpData[[#This Row],[Resign Date]]&lt;&gt;"","NO","Yes")</f>
        <v>NO</v>
      </c>
    </row>
    <row r="263" spans="1:14" x14ac:dyDescent="0.25">
      <c r="A263" t="s">
        <v>2035</v>
      </c>
      <c r="B263" t="s">
        <v>951</v>
      </c>
      <c r="C263" t="s">
        <v>1039</v>
      </c>
      <c r="D263" s="10">
        <v>20898</v>
      </c>
      <c r="E263" s="10">
        <v>40597</v>
      </c>
      <c r="F263" t="s">
        <v>1025</v>
      </c>
      <c r="G263" t="s">
        <v>1062</v>
      </c>
      <c r="H263" t="s">
        <v>1057</v>
      </c>
      <c r="J263" s="10">
        <v>41380</v>
      </c>
      <c r="K263" t="str">
        <f>VLOOKUP(EmpData[[#This Row],[Department]],Departments[[Department]:[Code]],2,0)</f>
        <v>SLS</v>
      </c>
      <c r="L263" t="str">
        <f>VLOOKUP(EmpData[[#This Row],[Location]],Locations[[Location]:[BU]],2,0)</f>
        <v>Menia</v>
      </c>
      <c r="M263" t="str">
        <f>VLOOKUP(EmpData[[#This Row],[Location]],Locations[[Location]:[BU]],3,0)</f>
        <v>U. Egypt</v>
      </c>
      <c r="N263" t="str">
        <f>IF(EmpData[[#This Row],[Resign Date]]&lt;&gt;"","NO","Yes")</f>
        <v>NO</v>
      </c>
    </row>
    <row r="264" spans="1:14" hidden="1" x14ac:dyDescent="0.25">
      <c r="A264" t="s">
        <v>1237</v>
      </c>
      <c r="B264" t="s">
        <v>153</v>
      </c>
      <c r="C264" t="s">
        <v>1039</v>
      </c>
      <c r="D264" s="10">
        <v>18364</v>
      </c>
      <c r="E264" s="10">
        <v>40597</v>
      </c>
      <c r="F264" t="s">
        <v>1020</v>
      </c>
      <c r="G264" t="s">
        <v>1044</v>
      </c>
      <c r="H264" t="s">
        <v>1045</v>
      </c>
      <c r="J264" s="10"/>
      <c r="K264" t="str">
        <f>VLOOKUP(EmpData[[#This Row],[Department]],Departments[[Department]:[Code]],2,0)</f>
        <v>RTL</v>
      </c>
      <c r="L264" t="str">
        <f>VLOOKUP(EmpData[[#This Row],[Location]],Locations[[Location]:[BU]],2,0)</f>
        <v>Cairo</v>
      </c>
      <c r="M264" t="str">
        <f>VLOOKUP(EmpData[[#This Row],[Location]],Locations[[Location]:[BU]],3,0)</f>
        <v>G. Cairo</v>
      </c>
      <c r="N264" t="str">
        <f>IF(EmpData[[#This Row],[Resign Date]]&lt;&gt;"","NO","Yes")</f>
        <v>Yes</v>
      </c>
    </row>
    <row r="265" spans="1:14" hidden="1" x14ac:dyDescent="0.25">
      <c r="A265" t="s">
        <v>1925</v>
      </c>
      <c r="B265" t="s">
        <v>841</v>
      </c>
      <c r="C265" t="s">
        <v>1040</v>
      </c>
      <c r="D265" s="10">
        <v>32965</v>
      </c>
      <c r="E265" s="10">
        <v>40603</v>
      </c>
      <c r="F265" t="s">
        <v>1020</v>
      </c>
      <c r="G265" t="s">
        <v>1050</v>
      </c>
      <c r="H265" t="s">
        <v>1045</v>
      </c>
      <c r="J265" s="10"/>
      <c r="K265" t="str">
        <f>VLOOKUP(EmpData[[#This Row],[Department]],Departments[[Department]:[Code]],2,0)</f>
        <v>RTL</v>
      </c>
      <c r="L265" t="str">
        <f>VLOOKUP(EmpData[[#This Row],[Location]],Locations[[Location]:[BU]],2,0)</f>
        <v>Alex</v>
      </c>
      <c r="M265" t="str">
        <f>VLOOKUP(EmpData[[#This Row],[Location]],Locations[[Location]:[BU]],3,0)</f>
        <v>Alex</v>
      </c>
      <c r="N265" t="str">
        <f>IF(EmpData[[#This Row],[Resign Date]]&lt;&gt;"","NO","Yes")</f>
        <v>Yes</v>
      </c>
    </row>
    <row r="266" spans="1:14" hidden="1" x14ac:dyDescent="0.25">
      <c r="A266" t="s">
        <v>1571</v>
      </c>
      <c r="B266" t="s">
        <v>487</v>
      </c>
      <c r="C266" t="s">
        <v>1039</v>
      </c>
      <c r="D266" s="10">
        <v>24355</v>
      </c>
      <c r="E266" s="10">
        <v>40604</v>
      </c>
      <c r="F266" t="s">
        <v>1025</v>
      </c>
      <c r="G266" t="s">
        <v>1054</v>
      </c>
      <c r="H266" t="s">
        <v>1057</v>
      </c>
      <c r="J266" s="10"/>
      <c r="K266" t="str">
        <f>VLOOKUP(EmpData[[#This Row],[Department]],Departments[[Department]:[Code]],2,0)</f>
        <v>SLS</v>
      </c>
      <c r="L266" t="str">
        <f>VLOOKUP(EmpData[[#This Row],[Location]],Locations[[Location]:[BU]],2,0)</f>
        <v>Dakahlia</v>
      </c>
      <c r="M266" t="str">
        <f>VLOOKUP(EmpData[[#This Row],[Location]],Locations[[Location]:[BU]],3,0)</f>
        <v>Delta</v>
      </c>
      <c r="N266" t="str">
        <f>IF(EmpData[[#This Row],[Resign Date]]&lt;&gt;"","NO","Yes")</f>
        <v>Yes</v>
      </c>
    </row>
    <row r="267" spans="1:14" hidden="1" x14ac:dyDescent="0.25">
      <c r="A267" t="s">
        <v>1708</v>
      </c>
      <c r="B267" t="s">
        <v>624</v>
      </c>
      <c r="C267" t="s">
        <v>1040</v>
      </c>
      <c r="D267" s="10">
        <v>28738</v>
      </c>
      <c r="E267" s="10">
        <v>40606</v>
      </c>
      <c r="F267" t="s">
        <v>2115</v>
      </c>
      <c r="G267" t="s">
        <v>1080</v>
      </c>
      <c r="H267" t="s">
        <v>1057</v>
      </c>
      <c r="J267" s="10"/>
      <c r="K267" t="str">
        <f>VLOOKUP(EmpData[[#This Row],[Department]],Departments[[Department]:[Code]],2,0)</f>
        <v>SLS</v>
      </c>
      <c r="L267" t="str">
        <f>VLOOKUP(EmpData[[#This Row],[Location]],Locations[[Location]:[BU]],2,0)</f>
        <v>Giza</v>
      </c>
      <c r="M267" t="str">
        <f>VLOOKUP(EmpData[[#This Row],[Location]],Locations[[Location]:[BU]],3,0)</f>
        <v>G. Cairo</v>
      </c>
      <c r="N267" t="str">
        <f>IF(EmpData[[#This Row],[Resign Date]]&lt;&gt;"","NO","Yes")</f>
        <v>Yes</v>
      </c>
    </row>
    <row r="268" spans="1:14" hidden="1" x14ac:dyDescent="0.25">
      <c r="A268" t="s">
        <v>1322</v>
      </c>
      <c r="B268" t="s">
        <v>238</v>
      </c>
      <c r="C268" t="s">
        <v>1039</v>
      </c>
      <c r="D268" s="10">
        <v>27511</v>
      </c>
      <c r="E268" s="10">
        <v>40606</v>
      </c>
      <c r="F268" t="s">
        <v>2115</v>
      </c>
      <c r="G268" t="s">
        <v>1065</v>
      </c>
      <c r="H268" t="s">
        <v>1057</v>
      </c>
      <c r="J268" s="10"/>
      <c r="K268" t="str">
        <f>VLOOKUP(EmpData[[#This Row],[Department]],Departments[[Department]:[Code]],2,0)</f>
        <v>SLS</v>
      </c>
      <c r="L268" t="str">
        <f>VLOOKUP(EmpData[[#This Row],[Location]],Locations[[Location]:[BU]],2,0)</f>
        <v>Gharbia</v>
      </c>
      <c r="M268" t="str">
        <f>VLOOKUP(EmpData[[#This Row],[Location]],Locations[[Location]:[BU]],3,0)</f>
        <v>Delta</v>
      </c>
      <c r="N268" t="str">
        <f>IF(EmpData[[#This Row],[Resign Date]]&lt;&gt;"","NO","Yes")</f>
        <v>Yes</v>
      </c>
    </row>
    <row r="269" spans="1:14" hidden="1" x14ac:dyDescent="0.25">
      <c r="A269" t="s">
        <v>1423</v>
      </c>
      <c r="B269" t="s">
        <v>339</v>
      </c>
      <c r="C269" t="s">
        <v>1039</v>
      </c>
      <c r="D269" s="10">
        <v>23735</v>
      </c>
      <c r="E269" s="10">
        <v>40607</v>
      </c>
      <c r="F269" t="s">
        <v>1020</v>
      </c>
      <c r="G269" t="s">
        <v>1060</v>
      </c>
      <c r="H269" t="s">
        <v>1061</v>
      </c>
      <c r="J269" s="10">
        <v>41402</v>
      </c>
      <c r="K269" t="str">
        <f>VLOOKUP(EmpData[[#This Row],[Department]],Departments[[Department]:[Code]],2,0)</f>
        <v>RTL</v>
      </c>
      <c r="L269" t="str">
        <f>VLOOKUP(EmpData[[#This Row],[Location]],Locations[[Location]:[BU]],2,0)</f>
        <v>Alex</v>
      </c>
      <c r="M269" t="str">
        <f>VLOOKUP(EmpData[[#This Row],[Location]],Locations[[Location]:[BU]],3,0)</f>
        <v>Alex</v>
      </c>
      <c r="N269" t="str">
        <f>IF(EmpData[[#This Row],[Resign Date]]&lt;&gt;"","NO","Yes")</f>
        <v>NO</v>
      </c>
    </row>
    <row r="270" spans="1:14" hidden="1" x14ac:dyDescent="0.25">
      <c r="A270" t="s">
        <v>1442</v>
      </c>
      <c r="B270" t="s">
        <v>358</v>
      </c>
      <c r="C270" t="s">
        <v>1039</v>
      </c>
      <c r="D270" s="10">
        <v>20714</v>
      </c>
      <c r="E270" s="10">
        <v>40610</v>
      </c>
      <c r="F270" t="s">
        <v>1020</v>
      </c>
      <c r="G270" t="s">
        <v>1076</v>
      </c>
      <c r="H270" t="s">
        <v>1061</v>
      </c>
      <c r="J270" s="10"/>
      <c r="K270" t="str">
        <f>VLOOKUP(EmpData[[#This Row],[Department]],Departments[[Department]:[Code]],2,0)</f>
        <v>RTL</v>
      </c>
      <c r="L270" t="str">
        <f>VLOOKUP(EmpData[[#This Row],[Location]],Locations[[Location]:[BU]],2,0)</f>
        <v>Cairo</v>
      </c>
      <c r="M270" t="str">
        <f>VLOOKUP(EmpData[[#This Row],[Location]],Locations[[Location]:[BU]],3,0)</f>
        <v>G. Cairo</v>
      </c>
      <c r="N270" t="str">
        <f>IF(EmpData[[#This Row],[Resign Date]]&lt;&gt;"","NO","Yes")</f>
        <v>Yes</v>
      </c>
    </row>
    <row r="271" spans="1:14" x14ac:dyDescent="0.25">
      <c r="A271" t="s">
        <v>1485</v>
      </c>
      <c r="B271" t="s">
        <v>401</v>
      </c>
      <c r="C271" t="s">
        <v>1039</v>
      </c>
      <c r="D271" s="10">
        <v>22894</v>
      </c>
      <c r="E271" s="10">
        <v>40612</v>
      </c>
      <c r="F271" t="s">
        <v>1025</v>
      </c>
      <c r="G271" t="s">
        <v>1062</v>
      </c>
      <c r="H271" t="s">
        <v>1057</v>
      </c>
      <c r="J271" s="10">
        <v>41633</v>
      </c>
      <c r="K271" t="str">
        <f>VLOOKUP(EmpData[[#This Row],[Department]],Departments[[Department]:[Code]],2,0)</f>
        <v>SLS</v>
      </c>
      <c r="L271" t="str">
        <f>VLOOKUP(EmpData[[#This Row],[Location]],Locations[[Location]:[BU]],2,0)</f>
        <v>Menia</v>
      </c>
      <c r="M271" t="str">
        <f>VLOOKUP(EmpData[[#This Row],[Location]],Locations[[Location]:[BU]],3,0)</f>
        <v>U. Egypt</v>
      </c>
      <c r="N271" t="str">
        <f>IF(EmpData[[#This Row],[Resign Date]]&lt;&gt;"","NO","Yes")</f>
        <v>NO</v>
      </c>
    </row>
    <row r="272" spans="1:14" hidden="1" x14ac:dyDescent="0.25">
      <c r="A272" t="s">
        <v>1604</v>
      </c>
      <c r="B272" t="s">
        <v>520</v>
      </c>
      <c r="C272" t="s">
        <v>1039</v>
      </c>
      <c r="D272" s="10">
        <v>21272</v>
      </c>
      <c r="E272" s="10">
        <v>40612</v>
      </c>
      <c r="F272" t="s">
        <v>1020</v>
      </c>
      <c r="G272" t="s">
        <v>1076</v>
      </c>
      <c r="H272" t="s">
        <v>1061</v>
      </c>
      <c r="J272" s="10"/>
      <c r="K272" t="str">
        <f>VLOOKUP(EmpData[[#This Row],[Department]],Departments[[Department]:[Code]],2,0)</f>
        <v>RTL</v>
      </c>
      <c r="L272" t="str">
        <f>VLOOKUP(EmpData[[#This Row],[Location]],Locations[[Location]:[BU]],2,0)</f>
        <v>Cairo</v>
      </c>
      <c r="M272" t="str">
        <f>VLOOKUP(EmpData[[#This Row],[Location]],Locations[[Location]:[BU]],3,0)</f>
        <v>G. Cairo</v>
      </c>
      <c r="N272" t="str">
        <f>IF(EmpData[[#This Row],[Resign Date]]&lt;&gt;"","NO","Yes")</f>
        <v>Yes</v>
      </c>
    </row>
    <row r="273" spans="1:14" hidden="1" x14ac:dyDescent="0.25">
      <c r="A273" t="s">
        <v>1974</v>
      </c>
      <c r="B273" t="s">
        <v>890</v>
      </c>
      <c r="C273" t="s">
        <v>1039</v>
      </c>
      <c r="D273" s="10">
        <v>23057</v>
      </c>
      <c r="E273" s="10">
        <v>40612</v>
      </c>
      <c r="F273" t="s">
        <v>2115</v>
      </c>
      <c r="G273" t="s">
        <v>1054</v>
      </c>
      <c r="H273" t="s">
        <v>1057</v>
      </c>
      <c r="J273" s="10"/>
      <c r="K273" t="str">
        <f>VLOOKUP(EmpData[[#This Row],[Department]],Departments[[Department]:[Code]],2,0)</f>
        <v>SLS</v>
      </c>
      <c r="L273" t="str">
        <f>VLOOKUP(EmpData[[#This Row],[Location]],Locations[[Location]:[BU]],2,0)</f>
        <v>Dakahlia</v>
      </c>
      <c r="M273" t="str">
        <f>VLOOKUP(EmpData[[#This Row],[Location]],Locations[[Location]:[BU]],3,0)</f>
        <v>Delta</v>
      </c>
      <c r="N273" t="str">
        <f>IF(EmpData[[#This Row],[Resign Date]]&lt;&gt;"","NO","Yes")</f>
        <v>Yes</v>
      </c>
    </row>
    <row r="274" spans="1:14" hidden="1" x14ac:dyDescent="0.25">
      <c r="A274" t="s">
        <v>1606</v>
      </c>
      <c r="B274" t="s">
        <v>522</v>
      </c>
      <c r="C274" t="s">
        <v>1039</v>
      </c>
      <c r="D274" s="10">
        <v>29084</v>
      </c>
      <c r="E274" s="10">
        <v>40619</v>
      </c>
      <c r="F274" t="s">
        <v>1020</v>
      </c>
      <c r="G274" t="s">
        <v>1064</v>
      </c>
      <c r="H274" t="s">
        <v>1045</v>
      </c>
      <c r="J274" s="10"/>
      <c r="K274" t="str">
        <f>VLOOKUP(EmpData[[#This Row],[Department]],Departments[[Department]:[Code]],2,0)</f>
        <v>RTL</v>
      </c>
      <c r="L274" t="str">
        <f>VLOOKUP(EmpData[[#This Row],[Location]],Locations[[Location]:[BU]],2,0)</f>
        <v>Giza</v>
      </c>
      <c r="M274" t="str">
        <f>VLOOKUP(EmpData[[#This Row],[Location]],Locations[[Location]:[BU]],3,0)</f>
        <v>G. Cairo</v>
      </c>
      <c r="N274" t="str">
        <f>IF(EmpData[[#This Row],[Resign Date]]&lt;&gt;"","NO","Yes")</f>
        <v>Yes</v>
      </c>
    </row>
    <row r="275" spans="1:14" hidden="1" x14ac:dyDescent="0.25">
      <c r="A275" t="s">
        <v>1660</v>
      </c>
      <c r="B275" t="s">
        <v>576</v>
      </c>
      <c r="C275" t="s">
        <v>1039</v>
      </c>
      <c r="D275" s="10">
        <v>30503</v>
      </c>
      <c r="E275" s="10">
        <v>40623</v>
      </c>
      <c r="F275" t="s">
        <v>1020</v>
      </c>
      <c r="G275" t="s">
        <v>1078</v>
      </c>
      <c r="H275" t="s">
        <v>1061</v>
      </c>
      <c r="J275" s="10"/>
      <c r="K275" t="str">
        <f>VLOOKUP(EmpData[[#This Row],[Department]],Departments[[Department]:[Code]],2,0)</f>
        <v>RTL</v>
      </c>
      <c r="L275" t="str">
        <f>VLOOKUP(EmpData[[#This Row],[Location]],Locations[[Location]:[BU]],2,0)</f>
        <v>Cairo</v>
      </c>
      <c r="M275" t="str">
        <f>VLOOKUP(EmpData[[#This Row],[Location]],Locations[[Location]:[BU]],3,0)</f>
        <v>G. Cairo</v>
      </c>
      <c r="N275" t="str">
        <f>IF(EmpData[[#This Row],[Resign Date]]&lt;&gt;"","NO","Yes")</f>
        <v>Yes</v>
      </c>
    </row>
    <row r="276" spans="1:14" hidden="1" x14ac:dyDescent="0.25">
      <c r="A276" t="s">
        <v>2012</v>
      </c>
      <c r="B276" t="s">
        <v>928</v>
      </c>
      <c r="C276" t="s">
        <v>1039</v>
      </c>
      <c r="D276" s="10">
        <v>22329</v>
      </c>
      <c r="E276" s="10">
        <v>40623</v>
      </c>
      <c r="F276" t="s">
        <v>1020</v>
      </c>
      <c r="G276" t="s">
        <v>1058</v>
      </c>
      <c r="H276" t="s">
        <v>1048</v>
      </c>
      <c r="J276" s="10"/>
      <c r="K276" t="str">
        <f>VLOOKUP(EmpData[[#This Row],[Department]],Departments[[Department]:[Code]],2,0)</f>
        <v>RTL</v>
      </c>
      <c r="L276" t="str">
        <f>VLOOKUP(EmpData[[#This Row],[Location]],Locations[[Location]:[BU]],2,0)</f>
        <v>Cairo</v>
      </c>
      <c r="M276" t="str">
        <f>VLOOKUP(EmpData[[#This Row],[Location]],Locations[[Location]:[BU]],3,0)</f>
        <v>G. Cairo</v>
      </c>
      <c r="N276" t="str">
        <f>IF(EmpData[[#This Row],[Resign Date]]&lt;&gt;"","NO","Yes")</f>
        <v>Yes</v>
      </c>
    </row>
    <row r="277" spans="1:14" hidden="1" x14ac:dyDescent="0.25">
      <c r="A277" t="s">
        <v>1745</v>
      </c>
      <c r="B277" t="s">
        <v>661</v>
      </c>
      <c r="C277" t="s">
        <v>1039</v>
      </c>
      <c r="D277" s="10">
        <v>15713</v>
      </c>
      <c r="E277" s="10">
        <v>40623</v>
      </c>
      <c r="F277" t="s">
        <v>1020</v>
      </c>
      <c r="G277" t="s">
        <v>1071</v>
      </c>
      <c r="H277" t="s">
        <v>1048</v>
      </c>
      <c r="J277" s="10"/>
      <c r="K277" t="str">
        <f>VLOOKUP(EmpData[[#This Row],[Department]],Departments[[Department]:[Code]],2,0)</f>
        <v>RTL</v>
      </c>
      <c r="L277" t="str">
        <f>VLOOKUP(EmpData[[#This Row],[Location]],Locations[[Location]:[BU]],2,0)</f>
        <v>Giza</v>
      </c>
      <c r="M277" t="str">
        <f>VLOOKUP(EmpData[[#This Row],[Location]],Locations[[Location]:[BU]],3,0)</f>
        <v>G. Cairo</v>
      </c>
      <c r="N277" t="str">
        <f>IF(EmpData[[#This Row],[Resign Date]]&lt;&gt;"","NO","Yes")</f>
        <v>Yes</v>
      </c>
    </row>
    <row r="278" spans="1:14" hidden="1" x14ac:dyDescent="0.25">
      <c r="A278" t="s">
        <v>1880</v>
      </c>
      <c r="B278" t="s">
        <v>796</v>
      </c>
      <c r="C278" t="s">
        <v>1039</v>
      </c>
      <c r="D278" s="10">
        <v>32297</v>
      </c>
      <c r="E278" s="10">
        <v>40624</v>
      </c>
      <c r="F278" t="s">
        <v>2115</v>
      </c>
      <c r="G278" t="s">
        <v>1065</v>
      </c>
      <c r="H278" t="s">
        <v>1057</v>
      </c>
      <c r="J278" s="10"/>
      <c r="K278" t="str">
        <f>VLOOKUP(EmpData[[#This Row],[Department]],Departments[[Department]:[Code]],2,0)</f>
        <v>SLS</v>
      </c>
      <c r="L278" t="str">
        <f>VLOOKUP(EmpData[[#This Row],[Location]],Locations[[Location]:[BU]],2,0)</f>
        <v>Gharbia</v>
      </c>
      <c r="M278" t="str">
        <f>VLOOKUP(EmpData[[#This Row],[Location]],Locations[[Location]:[BU]],3,0)</f>
        <v>Delta</v>
      </c>
      <c r="N278" t="str">
        <f>IF(EmpData[[#This Row],[Resign Date]]&lt;&gt;"","NO","Yes")</f>
        <v>Yes</v>
      </c>
    </row>
    <row r="279" spans="1:14" hidden="1" x14ac:dyDescent="0.25">
      <c r="A279" t="s">
        <v>1850</v>
      </c>
      <c r="B279" t="s">
        <v>766</v>
      </c>
      <c r="C279" t="s">
        <v>1039</v>
      </c>
      <c r="D279" s="10">
        <v>34058</v>
      </c>
      <c r="E279" s="10">
        <v>40630</v>
      </c>
      <c r="F279" t="s">
        <v>1020</v>
      </c>
      <c r="G279" t="s">
        <v>1079</v>
      </c>
      <c r="H279" t="s">
        <v>1045</v>
      </c>
      <c r="J279" s="10"/>
      <c r="K279" t="str">
        <f>VLOOKUP(EmpData[[#This Row],[Department]],Departments[[Department]:[Code]],2,0)</f>
        <v>RTL</v>
      </c>
      <c r="L279" t="str">
        <f>VLOOKUP(EmpData[[#This Row],[Location]],Locations[[Location]:[BU]],2,0)</f>
        <v>Giza</v>
      </c>
      <c r="M279" t="str">
        <f>VLOOKUP(EmpData[[#This Row],[Location]],Locations[[Location]:[BU]],3,0)</f>
        <v>G. Cairo</v>
      </c>
      <c r="N279" t="str">
        <f>IF(EmpData[[#This Row],[Resign Date]]&lt;&gt;"","NO","Yes")</f>
        <v>Yes</v>
      </c>
    </row>
    <row r="280" spans="1:14" hidden="1" x14ac:dyDescent="0.25">
      <c r="A280" t="s">
        <v>2010</v>
      </c>
      <c r="B280" t="s">
        <v>926</v>
      </c>
      <c r="C280" t="s">
        <v>1039</v>
      </c>
      <c r="D280" s="10">
        <v>27797</v>
      </c>
      <c r="E280" s="10">
        <v>40636</v>
      </c>
      <c r="F280" t="s">
        <v>1020</v>
      </c>
      <c r="G280" t="s">
        <v>1060</v>
      </c>
      <c r="H280" t="s">
        <v>1061</v>
      </c>
      <c r="J280" s="10"/>
      <c r="K280" t="str">
        <f>VLOOKUP(EmpData[[#This Row],[Department]],Departments[[Department]:[Code]],2,0)</f>
        <v>RTL</v>
      </c>
      <c r="L280" t="str">
        <f>VLOOKUP(EmpData[[#This Row],[Location]],Locations[[Location]:[BU]],2,0)</f>
        <v>Alex</v>
      </c>
      <c r="M280" t="str">
        <f>VLOOKUP(EmpData[[#This Row],[Location]],Locations[[Location]:[BU]],3,0)</f>
        <v>Alex</v>
      </c>
      <c r="N280" t="str">
        <f>IF(EmpData[[#This Row],[Resign Date]]&lt;&gt;"","NO","Yes")</f>
        <v>Yes</v>
      </c>
    </row>
    <row r="281" spans="1:14" hidden="1" x14ac:dyDescent="0.25">
      <c r="A281" t="s">
        <v>1468</v>
      </c>
      <c r="B281" t="s">
        <v>384</v>
      </c>
      <c r="C281" t="s">
        <v>1039</v>
      </c>
      <c r="D281" s="10">
        <v>27884</v>
      </c>
      <c r="E281" s="10">
        <v>40637</v>
      </c>
      <c r="F281" t="s">
        <v>1020</v>
      </c>
      <c r="G281" t="s">
        <v>1076</v>
      </c>
      <c r="H281" t="s">
        <v>1061</v>
      </c>
      <c r="J281" s="10"/>
      <c r="K281" t="str">
        <f>VLOOKUP(EmpData[[#This Row],[Department]],Departments[[Department]:[Code]],2,0)</f>
        <v>RTL</v>
      </c>
      <c r="L281" t="str">
        <f>VLOOKUP(EmpData[[#This Row],[Location]],Locations[[Location]:[BU]],2,0)</f>
        <v>Cairo</v>
      </c>
      <c r="M281" t="str">
        <f>VLOOKUP(EmpData[[#This Row],[Location]],Locations[[Location]:[BU]],3,0)</f>
        <v>G. Cairo</v>
      </c>
      <c r="N281" t="str">
        <f>IF(EmpData[[#This Row],[Resign Date]]&lt;&gt;"","NO","Yes")</f>
        <v>Yes</v>
      </c>
    </row>
    <row r="282" spans="1:14" hidden="1" x14ac:dyDescent="0.25">
      <c r="A282" t="s">
        <v>1839</v>
      </c>
      <c r="B282" t="s">
        <v>755</v>
      </c>
      <c r="C282" t="s">
        <v>1039</v>
      </c>
      <c r="D282" s="10">
        <v>27961</v>
      </c>
      <c r="E282" s="10">
        <v>40637</v>
      </c>
      <c r="F282" t="s">
        <v>1020</v>
      </c>
      <c r="G282" t="s">
        <v>1070</v>
      </c>
      <c r="H282" t="s">
        <v>1048</v>
      </c>
      <c r="J282" s="10"/>
      <c r="K282" t="str">
        <f>VLOOKUP(EmpData[[#This Row],[Department]],Departments[[Department]:[Code]],2,0)</f>
        <v>RTL</v>
      </c>
      <c r="L282" t="str">
        <f>VLOOKUP(EmpData[[#This Row],[Location]],Locations[[Location]:[BU]],2,0)</f>
        <v>Marasa Matrouh</v>
      </c>
      <c r="M282" t="str">
        <f>VLOOKUP(EmpData[[#This Row],[Location]],Locations[[Location]:[BU]],3,0)</f>
        <v>Alex</v>
      </c>
      <c r="N282" t="str">
        <f>IF(EmpData[[#This Row],[Resign Date]]&lt;&gt;"","NO","Yes")</f>
        <v>Yes</v>
      </c>
    </row>
    <row r="283" spans="1:14" hidden="1" x14ac:dyDescent="0.25">
      <c r="A283" t="s">
        <v>1983</v>
      </c>
      <c r="B283" t="s">
        <v>899</v>
      </c>
      <c r="C283" t="s">
        <v>1039</v>
      </c>
      <c r="D283" s="10">
        <v>23138</v>
      </c>
      <c r="E283" s="10">
        <v>40638</v>
      </c>
      <c r="F283" t="s">
        <v>1020</v>
      </c>
      <c r="G283" t="s">
        <v>1076</v>
      </c>
      <c r="H283" t="s">
        <v>1061</v>
      </c>
      <c r="J283" s="10"/>
      <c r="K283" t="str">
        <f>VLOOKUP(EmpData[[#This Row],[Department]],Departments[[Department]:[Code]],2,0)</f>
        <v>RTL</v>
      </c>
      <c r="L283" t="str">
        <f>VLOOKUP(EmpData[[#This Row],[Location]],Locations[[Location]:[BU]],2,0)</f>
        <v>Cairo</v>
      </c>
      <c r="M283" t="str">
        <f>VLOOKUP(EmpData[[#This Row],[Location]],Locations[[Location]:[BU]],3,0)</f>
        <v>G. Cairo</v>
      </c>
      <c r="N283" t="str">
        <f>IF(EmpData[[#This Row],[Resign Date]]&lt;&gt;"","NO","Yes")</f>
        <v>Yes</v>
      </c>
    </row>
    <row r="284" spans="1:14" hidden="1" x14ac:dyDescent="0.25">
      <c r="A284" t="s">
        <v>1193</v>
      </c>
      <c r="B284" t="s">
        <v>109</v>
      </c>
      <c r="C284" t="s">
        <v>1039</v>
      </c>
      <c r="D284" s="10">
        <v>23940</v>
      </c>
      <c r="E284" s="10">
        <v>40639</v>
      </c>
      <c r="F284" t="s">
        <v>1017</v>
      </c>
      <c r="G284" t="s">
        <v>1014</v>
      </c>
      <c r="H284" t="s">
        <v>1014</v>
      </c>
      <c r="J284" s="10"/>
      <c r="K284" t="str">
        <f>VLOOKUP(EmpData[[#This Row],[Department]],Departments[[Department]:[Code]],2,0)</f>
        <v>ACC</v>
      </c>
      <c r="L284" t="str">
        <f>VLOOKUP(EmpData[[#This Row],[Location]],Locations[[Location]:[BU]],2,0)</f>
        <v>Cairo</v>
      </c>
      <c r="M284" t="str">
        <f>VLOOKUP(EmpData[[#This Row],[Location]],Locations[[Location]:[BU]],3,0)</f>
        <v>G. Cairo</v>
      </c>
      <c r="N284" t="str">
        <f>IF(EmpData[[#This Row],[Resign Date]]&lt;&gt;"","NO","Yes")</f>
        <v>Yes</v>
      </c>
    </row>
    <row r="285" spans="1:14" hidden="1" x14ac:dyDescent="0.25">
      <c r="A285" t="s">
        <v>1933</v>
      </c>
      <c r="B285" t="s">
        <v>849</v>
      </c>
      <c r="C285" t="s">
        <v>1039</v>
      </c>
      <c r="D285" s="10">
        <v>15467</v>
      </c>
      <c r="E285" s="10">
        <v>40640</v>
      </c>
      <c r="F285" t="s">
        <v>1020</v>
      </c>
      <c r="G285" t="s">
        <v>1050</v>
      </c>
      <c r="H285" t="s">
        <v>1045</v>
      </c>
      <c r="J285" s="10"/>
      <c r="K285" t="str">
        <f>VLOOKUP(EmpData[[#This Row],[Department]],Departments[[Department]:[Code]],2,0)</f>
        <v>RTL</v>
      </c>
      <c r="L285" t="str">
        <f>VLOOKUP(EmpData[[#This Row],[Location]],Locations[[Location]:[BU]],2,0)</f>
        <v>Alex</v>
      </c>
      <c r="M285" t="str">
        <f>VLOOKUP(EmpData[[#This Row],[Location]],Locations[[Location]:[BU]],3,0)</f>
        <v>Alex</v>
      </c>
      <c r="N285" t="str">
        <f>IF(EmpData[[#This Row],[Resign Date]]&lt;&gt;"","NO","Yes")</f>
        <v>Yes</v>
      </c>
    </row>
    <row r="286" spans="1:14" hidden="1" x14ac:dyDescent="0.25">
      <c r="A286" t="s">
        <v>1744</v>
      </c>
      <c r="B286" t="s">
        <v>660</v>
      </c>
      <c r="C286" t="s">
        <v>1039</v>
      </c>
      <c r="D286" s="10">
        <v>34448</v>
      </c>
      <c r="E286" s="10">
        <v>40647</v>
      </c>
      <c r="F286" t="s">
        <v>2115</v>
      </c>
      <c r="G286" t="s">
        <v>1065</v>
      </c>
      <c r="H286" t="s">
        <v>1057</v>
      </c>
      <c r="J286" s="10"/>
      <c r="K286" t="str">
        <f>VLOOKUP(EmpData[[#This Row],[Department]],Departments[[Department]:[Code]],2,0)</f>
        <v>SLS</v>
      </c>
      <c r="L286" t="str">
        <f>VLOOKUP(EmpData[[#This Row],[Location]],Locations[[Location]:[BU]],2,0)</f>
        <v>Gharbia</v>
      </c>
      <c r="M286" t="str">
        <f>VLOOKUP(EmpData[[#This Row],[Location]],Locations[[Location]:[BU]],3,0)</f>
        <v>Delta</v>
      </c>
      <c r="N286" t="str">
        <f>IF(EmpData[[#This Row],[Resign Date]]&lt;&gt;"","NO","Yes")</f>
        <v>Yes</v>
      </c>
    </row>
    <row r="287" spans="1:14" hidden="1" x14ac:dyDescent="0.25">
      <c r="A287" t="s">
        <v>1629</v>
      </c>
      <c r="B287" t="s">
        <v>545</v>
      </c>
      <c r="C287" t="s">
        <v>1039</v>
      </c>
      <c r="D287" s="10">
        <v>33438</v>
      </c>
      <c r="E287" s="10">
        <v>40648</v>
      </c>
      <c r="F287" t="s">
        <v>1020</v>
      </c>
      <c r="G287" t="s">
        <v>1058</v>
      </c>
      <c r="H287" t="s">
        <v>1048</v>
      </c>
      <c r="J287" s="10"/>
      <c r="K287" t="str">
        <f>VLOOKUP(EmpData[[#This Row],[Department]],Departments[[Department]:[Code]],2,0)</f>
        <v>RTL</v>
      </c>
      <c r="L287" t="str">
        <f>VLOOKUP(EmpData[[#This Row],[Location]],Locations[[Location]:[BU]],2,0)</f>
        <v>Cairo</v>
      </c>
      <c r="M287" t="str">
        <f>VLOOKUP(EmpData[[#This Row],[Location]],Locations[[Location]:[BU]],3,0)</f>
        <v>G. Cairo</v>
      </c>
      <c r="N287" t="str">
        <f>IF(EmpData[[#This Row],[Resign Date]]&lt;&gt;"","NO","Yes")</f>
        <v>Yes</v>
      </c>
    </row>
    <row r="288" spans="1:14" hidden="1" x14ac:dyDescent="0.25">
      <c r="A288" t="s">
        <v>1647</v>
      </c>
      <c r="B288" t="s">
        <v>563</v>
      </c>
      <c r="C288" t="s">
        <v>1040</v>
      </c>
      <c r="D288" s="10">
        <v>29548</v>
      </c>
      <c r="E288" s="10">
        <v>40649</v>
      </c>
      <c r="F288" t="s">
        <v>2115</v>
      </c>
      <c r="G288" t="s">
        <v>1069</v>
      </c>
      <c r="H288" t="s">
        <v>1057</v>
      </c>
      <c r="J288" s="10"/>
      <c r="K288" t="str">
        <f>VLOOKUP(EmpData[[#This Row],[Department]],Departments[[Department]:[Code]],2,0)</f>
        <v>SLS</v>
      </c>
      <c r="L288" t="str">
        <f>VLOOKUP(EmpData[[#This Row],[Location]],Locations[[Location]:[BU]],2,0)</f>
        <v>Luxor</v>
      </c>
      <c r="M288" t="str">
        <f>VLOOKUP(EmpData[[#This Row],[Location]],Locations[[Location]:[BU]],3,0)</f>
        <v>U. Egypt</v>
      </c>
      <c r="N288" t="str">
        <f>IF(EmpData[[#This Row],[Resign Date]]&lt;&gt;"","NO","Yes")</f>
        <v>Yes</v>
      </c>
    </row>
    <row r="289" spans="1:14" hidden="1" x14ac:dyDescent="0.25">
      <c r="A289" t="s">
        <v>1714</v>
      </c>
      <c r="B289" t="s">
        <v>630</v>
      </c>
      <c r="C289" t="s">
        <v>1039</v>
      </c>
      <c r="D289" s="10">
        <v>19707</v>
      </c>
      <c r="E289" s="10">
        <v>40659</v>
      </c>
      <c r="F289" t="s">
        <v>1020</v>
      </c>
      <c r="G289" t="s">
        <v>1079</v>
      </c>
      <c r="H289" t="s">
        <v>1045</v>
      </c>
      <c r="J289" s="10"/>
      <c r="K289" t="str">
        <f>VLOOKUP(EmpData[[#This Row],[Department]],Departments[[Department]:[Code]],2,0)</f>
        <v>RTL</v>
      </c>
      <c r="L289" t="str">
        <f>VLOOKUP(EmpData[[#This Row],[Location]],Locations[[Location]:[BU]],2,0)</f>
        <v>Giza</v>
      </c>
      <c r="M289" t="str">
        <f>VLOOKUP(EmpData[[#This Row],[Location]],Locations[[Location]:[BU]],3,0)</f>
        <v>G. Cairo</v>
      </c>
      <c r="N289" t="str">
        <f>IF(EmpData[[#This Row],[Resign Date]]&lt;&gt;"","NO","Yes")</f>
        <v>Yes</v>
      </c>
    </row>
    <row r="290" spans="1:14" hidden="1" x14ac:dyDescent="0.25">
      <c r="A290" t="s">
        <v>1443</v>
      </c>
      <c r="B290" t="s">
        <v>359</v>
      </c>
      <c r="C290" t="s">
        <v>1039</v>
      </c>
      <c r="D290" s="10">
        <v>17091</v>
      </c>
      <c r="E290" s="10">
        <v>40669</v>
      </c>
      <c r="F290" t="s">
        <v>1020</v>
      </c>
      <c r="G290" t="s">
        <v>1052</v>
      </c>
      <c r="H290" t="s">
        <v>1045</v>
      </c>
      <c r="J290" s="10">
        <v>41596</v>
      </c>
      <c r="K290" t="str">
        <f>VLOOKUP(EmpData[[#This Row],[Department]],Departments[[Department]:[Code]],2,0)</f>
        <v>RTL</v>
      </c>
      <c r="L290" t="str">
        <f>VLOOKUP(EmpData[[#This Row],[Location]],Locations[[Location]:[BU]],2,0)</f>
        <v>Alex</v>
      </c>
      <c r="M290" t="str">
        <f>VLOOKUP(EmpData[[#This Row],[Location]],Locations[[Location]:[BU]],3,0)</f>
        <v>Alex</v>
      </c>
      <c r="N290" t="str">
        <f>IF(EmpData[[#This Row],[Resign Date]]&lt;&gt;"","NO","Yes")</f>
        <v>NO</v>
      </c>
    </row>
    <row r="291" spans="1:14" hidden="1" x14ac:dyDescent="0.25">
      <c r="A291" t="s">
        <v>1483</v>
      </c>
      <c r="B291" t="s">
        <v>399</v>
      </c>
      <c r="C291" t="s">
        <v>1040</v>
      </c>
      <c r="D291" s="10">
        <v>19495</v>
      </c>
      <c r="E291" s="10">
        <v>40670</v>
      </c>
      <c r="F291" t="s">
        <v>1020</v>
      </c>
      <c r="G291" t="s">
        <v>1076</v>
      </c>
      <c r="H291" t="s">
        <v>1061</v>
      </c>
      <c r="J291" s="10"/>
      <c r="K291" t="str">
        <f>VLOOKUP(EmpData[[#This Row],[Department]],Departments[[Department]:[Code]],2,0)</f>
        <v>RTL</v>
      </c>
      <c r="L291" t="str">
        <f>VLOOKUP(EmpData[[#This Row],[Location]],Locations[[Location]:[BU]],2,0)</f>
        <v>Cairo</v>
      </c>
      <c r="M291" t="str">
        <f>VLOOKUP(EmpData[[#This Row],[Location]],Locations[[Location]:[BU]],3,0)</f>
        <v>G. Cairo</v>
      </c>
      <c r="N291" t="str">
        <f>IF(EmpData[[#This Row],[Resign Date]]&lt;&gt;"","NO","Yes")</f>
        <v>Yes</v>
      </c>
    </row>
    <row r="292" spans="1:14" hidden="1" x14ac:dyDescent="0.25">
      <c r="A292" t="s">
        <v>2044</v>
      </c>
      <c r="B292" t="s">
        <v>960</v>
      </c>
      <c r="C292" t="s">
        <v>1039</v>
      </c>
      <c r="D292" s="10">
        <v>25594</v>
      </c>
      <c r="E292" s="10">
        <v>40672</v>
      </c>
      <c r="F292" t="s">
        <v>2115</v>
      </c>
      <c r="G292" t="s">
        <v>1054</v>
      </c>
      <c r="H292" t="s">
        <v>1057</v>
      </c>
      <c r="J292" s="10"/>
      <c r="K292" t="str">
        <f>VLOOKUP(EmpData[[#This Row],[Department]],Departments[[Department]:[Code]],2,0)</f>
        <v>SLS</v>
      </c>
      <c r="L292" t="str">
        <f>VLOOKUP(EmpData[[#This Row],[Location]],Locations[[Location]:[BU]],2,0)</f>
        <v>Dakahlia</v>
      </c>
      <c r="M292" t="str">
        <f>VLOOKUP(EmpData[[#This Row],[Location]],Locations[[Location]:[BU]],3,0)</f>
        <v>Delta</v>
      </c>
      <c r="N292" t="str">
        <f>IF(EmpData[[#This Row],[Resign Date]]&lt;&gt;"","NO","Yes")</f>
        <v>Yes</v>
      </c>
    </row>
    <row r="293" spans="1:14" hidden="1" x14ac:dyDescent="0.25">
      <c r="A293" t="s">
        <v>2088</v>
      </c>
      <c r="B293" t="s">
        <v>1004</v>
      </c>
      <c r="C293" t="s">
        <v>1039</v>
      </c>
      <c r="D293" s="10">
        <v>35236</v>
      </c>
      <c r="E293" s="10">
        <v>40678</v>
      </c>
      <c r="F293" t="s">
        <v>2115</v>
      </c>
      <c r="G293" t="s">
        <v>1054</v>
      </c>
      <c r="H293" t="s">
        <v>1057</v>
      </c>
      <c r="J293" s="10"/>
      <c r="K293" t="str">
        <f>VLOOKUP(EmpData[[#This Row],[Department]],Departments[[Department]:[Code]],2,0)</f>
        <v>SLS</v>
      </c>
      <c r="L293" t="str">
        <f>VLOOKUP(EmpData[[#This Row],[Location]],Locations[[Location]:[BU]],2,0)</f>
        <v>Dakahlia</v>
      </c>
      <c r="M293" t="str">
        <f>VLOOKUP(EmpData[[#This Row],[Location]],Locations[[Location]:[BU]],3,0)</f>
        <v>Delta</v>
      </c>
      <c r="N293" t="str">
        <f>IF(EmpData[[#This Row],[Resign Date]]&lt;&gt;"","NO","Yes")</f>
        <v>Yes</v>
      </c>
    </row>
    <row r="294" spans="1:14" hidden="1" x14ac:dyDescent="0.25">
      <c r="A294" t="s">
        <v>2060</v>
      </c>
      <c r="B294" t="s">
        <v>976</v>
      </c>
      <c r="C294" t="s">
        <v>1039</v>
      </c>
      <c r="D294" s="10">
        <v>26560</v>
      </c>
      <c r="E294" s="10">
        <v>40679</v>
      </c>
      <c r="F294" t="s">
        <v>1025</v>
      </c>
      <c r="G294" t="s">
        <v>1068</v>
      </c>
      <c r="H294" t="s">
        <v>1061</v>
      </c>
      <c r="J294" s="10"/>
      <c r="K294" t="str">
        <f>VLOOKUP(EmpData[[#This Row],[Department]],Departments[[Department]:[Code]],2,0)</f>
        <v>SLS</v>
      </c>
      <c r="L294" t="str">
        <f>VLOOKUP(EmpData[[#This Row],[Location]],Locations[[Location]:[BU]],2,0)</f>
        <v>Gharbia</v>
      </c>
      <c r="M294" t="str">
        <f>VLOOKUP(EmpData[[#This Row],[Location]],Locations[[Location]:[BU]],3,0)</f>
        <v>Delta</v>
      </c>
      <c r="N294" t="str">
        <f>IF(EmpData[[#This Row],[Resign Date]]&lt;&gt;"","NO","Yes")</f>
        <v>Yes</v>
      </c>
    </row>
    <row r="295" spans="1:14" hidden="1" x14ac:dyDescent="0.25">
      <c r="A295" t="s">
        <v>1169</v>
      </c>
      <c r="B295" t="s">
        <v>85</v>
      </c>
      <c r="C295" t="s">
        <v>1039</v>
      </c>
      <c r="D295" s="10">
        <v>19455</v>
      </c>
      <c r="E295" s="10">
        <v>40697</v>
      </c>
      <c r="F295" t="s">
        <v>1032</v>
      </c>
      <c r="G295" t="s">
        <v>1079</v>
      </c>
      <c r="H295" t="s">
        <v>1045</v>
      </c>
      <c r="J295" s="10"/>
      <c r="K295" t="str">
        <f>VLOOKUP(EmpData[[#This Row],[Department]],Departments[[Department]:[Code]],2,0)</f>
        <v>ADM</v>
      </c>
      <c r="L295" t="str">
        <f>VLOOKUP(EmpData[[#This Row],[Location]],Locations[[Location]:[BU]],2,0)</f>
        <v>Giza</v>
      </c>
      <c r="M295" t="str">
        <f>VLOOKUP(EmpData[[#This Row],[Location]],Locations[[Location]:[BU]],3,0)</f>
        <v>G. Cairo</v>
      </c>
      <c r="N295" t="str">
        <f>IF(EmpData[[#This Row],[Resign Date]]&lt;&gt;"","NO","Yes")</f>
        <v>Yes</v>
      </c>
    </row>
    <row r="296" spans="1:14" hidden="1" x14ac:dyDescent="0.25">
      <c r="A296" t="s">
        <v>1538</v>
      </c>
      <c r="B296" t="s">
        <v>454</v>
      </c>
      <c r="C296" t="s">
        <v>1039</v>
      </c>
      <c r="D296" s="10">
        <v>15195</v>
      </c>
      <c r="E296" s="10">
        <v>40699</v>
      </c>
      <c r="F296" t="s">
        <v>1020</v>
      </c>
      <c r="G296" t="s">
        <v>1070</v>
      </c>
      <c r="H296" t="s">
        <v>1048</v>
      </c>
      <c r="J296" s="10"/>
      <c r="K296" t="str">
        <f>VLOOKUP(EmpData[[#This Row],[Department]],Departments[[Department]:[Code]],2,0)</f>
        <v>RTL</v>
      </c>
      <c r="L296" t="str">
        <f>VLOOKUP(EmpData[[#This Row],[Location]],Locations[[Location]:[BU]],2,0)</f>
        <v>Marasa Matrouh</v>
      </c>
      <c r="M296" t="str">
        <f>VLOOKUP(EmpData[[#This Row],[Location]],Locations[[Location]:[BU]],3,0)</f>
        <v>Alex</v>
      </c>
      <c r="N296" t="str">
        <f>IF(EmpData[[#This Row],[Resign Date]]&lt;&gt;"","NO","Yes")</f>
        <v>Yes</v>
      </c>
    </row>
    <row r="297" spans="1:14" hidden="1" x14ac:dyDescent="0.25">
      <c r="A297" t="s">
        <v>1913</v>
      </c>
      <c r="B297" t="s">
        <v>829</v>
      </c>
      <c r="C297" t="s">
        <v>1040</v>
      </c>
      <c r="D297" s="10">
        <v>29855</v>
      </c>
      <c r="E297" s="10">
        <v>40700</v>
      </c>
      <c r="F297" t="s">
        <v>1020</v>
      </c>
      <c r="G297" t="s">
        <v>1070</v>
      </c>
      <c r="H297" t="s">
        <v>1048</v>
      </c>
      <c r="J297" s="10"/>
      <c r="K297" t="str">
        <f>VLOOKUP(EmpData[[#This Row],[Department]],Departments[[Department]:[Code]],2,0)</f>
        <v>RTL</v>
      </c>
      <c r="L297" t="str">
        <f>VLOOKUP(EmpData[[#This Row],[Location]],Locations[[Location]:[BU]],2,0)</f>
        <v>Marasa Matrouh</v>
      </c>
      <c r="M297" t="str">
        <f>VLOOKUP(EmpData[[#This Row],[Location]],Locations[[Location]:[BU]],3,0)</f>
        <v>Alex</v>
      </c>
      <c r="N297" t="str">
        <f>IF(EmpData[[#This Row],[Resign Date]]&lt;&gt;"","NO","Yes")</f>
        <v>Yes</v>
      </c>
    </row>
    <row r="298" spans="1:14" hidden="1" x14ac:dyDescent="0.25">
      <c r="A298" t="s">
        <v>1507</v>
      </c>
      <c r="B298" t="s">
        <v>423</v>
      </c>
      <c r="C298" t="s">
        <v>1039</v>
      </c>
      <c r="D298" s="10">
        <v>27768</v>
      </c>
      <c r="E298" s="10">
        <v>40704</v>
      </c>
      <c r="F298" t="s">
        <v>2115</v>
      </c>
      <c r="G298" t="s">
        <v>1046</v>
      </c>
      <c r="H298" t="s">
        <v>1057</v>
      </c>
      <c r="J298" s="10"/>
      <c r="K298" t="str">
        <f>VLOOKUP(EmpData[[#This Row],[Department]],Departments[[Department]:[Code]],2,0)</f>
        <v>SLS</v>
      </c>
      <c r="L298" t="str">
        <f>VLOOKUP(EmpData[[#This Row],[Location]],Locations[[Location]:[BU]],2,0)</f>
        <v>Giza</v>
      </c>
      <c r="M298" t="str">
        <f>VLOOKUP(EmpData[[#This Row],[Location]],Locations[[Location]:[BU]],3,0)</f>
        <v>G. Cairo</v>
      </c>
      <c r="N298" t="str">
        <f>IF(EmpData[[#This Row],[Resign Date]]&lt;&gt;"","NO","Yes")</f>
        <v>Yes</v>
      </c>
    </row>
    <row r="299" spans="1:14" hidden="1" x14ac:dyDescent="0.25">
      <c r="A299" t="s">
        <v>1942</v>
      </c>
      <c r="B299" t="s">
        <v>858</v>
      </c>
      <c r="C299" t="s">
        <v>1039</v>
      </c>
      <c r="D299" s="10">
        <v>34292</v>
      </c>
      <c r="E299" s="10">
        <v>40710</v>
      </c>
      <c r="F299" t="s">
        <v>1020</v>
      </c>
      <c r="G299" t="s">
        <v>1076</v>
      </c>
      <c r="H299" t="s">
        <v>1061</v>
      </c>
      <c r="J299" s="10"/>
      <c r="K299" t="str">
        <f>VLOOKUP(EmpData[[#This Row],[Department]],Departments[[Department]:[Code]],2,0)</f>
        <v>RTL</v>
      </c>
      <c r="L299" t="str">
        <f>VLOOKUP(EmpData[[#This Row],[Location]],Locations[[Location]:[BU]],2,0)</f>
        <v>Cairo</v>
      </c>
      <c r="M299" t="str">
        <f>VLOOKUP(EmpData[[#This Row],[Location]],Locations[[Location]:[BU]],3,0)</f>
        <v>G. Cairo</v>
      </c>
      <c r="N299" t="str">
        <f>IF(EmpData[[#This Row],[Resign Date]]&lt;&gt;"","NO","Yes")</f>
        <v>Yes</v>
      </c>
    </row>
    <row r="300" spans="1:14" hidden="1" x14ac:dyDescent="0.25">
      <c r="A300" t="s">
        <v>1354</v>
      </c>
      <c r="B300" t="s">
        <v>270</v>
      </c>
      <c r="C300" t="s">
        <v>1039</v>
      </c>
      <c r="D300" s="10">
        <v>31923</v>
      </c>
      <c r="E300" s="10">
        <v>40712</v>
      </c>
      <c r="F300" t="s">
        <v>1020</v>
      </c>
      <c r="G300" t="s">
        <v>1064</v>
      </c>
      <c r="H300" t="s">
        <v>1045</v>
      </c>
      <c r="J300" s="10"/>
      <c r="K300" t="str">
        <f>VLOOKUP(EmpData[[#This Row],[Department]],Departments[[Department]:[Code]],2,0)</f>
        <v>RTL</v>
      </c>
      <c r="L300" t="str">
        <f>VLOOKUP(EmpData[[#This Row],[Location]],Locations[[Location]:[BU]],2,0)</f>
        <v>Giza</v>
      </c>
      <c r="M300" t="str">
        <f>VLOOKUP(EmpData[[#This Row],[Location]],Locations[[Location]:[BU]],3,0)</f>
        <v>G. Cairo</v>
      </c>
      <c r="N300" t="str">
        <f>IF(EmpData[[#This Row],[Resign Date]]&lt;&gt;"","NO","Yes")</f>
        <v>Yes</v>
      </c>
    </row>
    <row r="301" spans="1:14" hidden="1" x14ac:dyDescent="0.25">
      <c r="A301" t="s">
        <v>1676</v>
      </c>
      <c r="B301" t="s">
        <v>592</v>
      </c>
      <c r="C301" t="s">
        <v>1039</v>
      </c>
      <c r="D301" s="10">
        <v>25282</v>
      </c>
      <c r="E301" s="10">
        <v>40717</v>
      </c>
      <c r="F301" t="s">
        <v>1020</v>
      </c>
      <c r="G301" t="s">
        <v>1053</v>
      </c>
      <c r="H301" t="s">
        <v>1045</v>
      </c>
      <c r="J301" s="10"/>
      <c r="K301" t="str">
        <f>VLOOKUP(EmpData[[#This Row],[Department]],Departments[[Department]:[Code]],2,0)</f>
        <v>RTL</v>
      </c>
      <c r="L301" t="str">
        <f>VLOOKUP(EmpData[[#This Row],[Location]],Locations[[Location]:[BU]],2,0)</f>
        <v>Giza</v>
      </c>
      <c r="M301" t="str">
        <f>VLOOKUP(EmpData[[#This Row],[Location]],Locations[[Location]:[BU]],3,0)</f>
        <v>G. Cairo</v>
      </c>
      <c r="N301" t="str">
        <f>IF(EmpData[[#This Row],[Resign Date]]&lt;&gt;"","NO","Yes")</f>
        <v>Yes</v>
      </c>
    </row>
    <row r="302" spans="1:14" hidden="1" x14ac:dyDescent="0.25">
      <c r="A302" t="s">
        <v>1350</v>
      </c>
      <c r="B302" t="s">
        <v>266</v>
      </c>
      <c r="C302" t="s">
        <v>1039</v>
      </c>
      <c r="D302" s="10">
        <v>20086</v>
      </c>
      <c r="E302" s="10">
        <v>40727</v>
      </c>
      <c r="F302" t="s">
        <v>1025</v>
      </c>
      <c r="G302" t="s">
        <v>1052</v>
      </c>
      <c r="H302" t="s">
        <v>1057</v>
      </c>
      <c r="J302" s="10"/>
      <c r="K302" t="str">
        <f>VLOOKUP(EmpData[[#This Row],[Department]],Departments[[Department]:[Code]],2,0)</f>
        <v>SLS</v>
      </c>
      <c r="L302" t="str">
        <f>VLOOKUP(EmpData[[#This Row],[Location]],Locations[[Location]:[BU]],2,0)</f>
        <v>Alex</v>
      </c>
      <c r="M302" t="str">
        <f>VLOOKUP(EmpData[[#This Row],[Location]],Locations[[Location]:[BU]],3,0)</f>
        <v>Alex</v>
      </c>
      <c r="N302" t="str">
        <f>IF(EmpData[[#This Row],[Resign Date]]&lt;&gt;"","NO","Yes")</f>
        <v>Yes</v>
      </c>
    </row>
    <row r="303" spans="1:14" hidden="1" x14ac:dyDescent="0.25">
      <c r="A303" t="s">
        <v>1334</v>
      </c>
      <c r="B303" t="s">
        <v>250</v>
      </c>
      <c r="C303" t="s">
        <v>1039</v>
      </c>
      <c r="D303" s="10">
        <v>19635</v>
      </c>
      <c r="E303" s="10">
        <v>40728</v>
      </c>
      <c r="F303" t="s">
        <v>1020</v>
      </c>
      <c r="G303" t="s">
        <v>1076</v>
      </c>
      <c r="H303" t="s">
        <v>1061</v>
      </c>
      <c r="J303" s="10"/>
      <c r="K303" t="str">
        <f>VLOOKUP(EmpData[[#This Row],[Department]],Departments[[Department]:[Code]],2,0)</f>
        <v>RTL</v>
      </c>
      <c r="L303" t="str">
        <f>VLOOKUP(EmpData[[#This Row],[Location]],Locations[[Location]:[BU]],2,0)</f>
        <v>Cairo</v>
      </c>
      <c r="M303" t="str">
        <f>VLOOKUP(EmpData[[#This Row],[Location]],Locations[[Location]:[BU]],3,0)</f>
        <v>G. Cairo</v>
      </c>
      <c r="N303" t="str">
        <f>IF(EmpData[[#This Row],[Resign Date]]&lt;&gt;"","NO","Yes")</f>
        <v>Yes</v>
      </c>
    </row>
    <row r="304" spans="1:14" hidden="1" x14ac:dyDescent="0.25">
      <c r="A304" t="s">
        <v>1893</v>
      </c>
      <c r="B304" t="s">
        <v>809</v>
      </c>
      <c r="C304" t="s">
        <v>1039</v>
      </c>
      <c r="D304" s="10">
        <v>31848</v>
      </c>
      <c r="E304" s="10">
        <v>40729</v>
      </c>
      <c r="F304" t="s">
        <v>1020</v>
      </c>
      <c r="G304" t="s">
        <v>1047</v>
      </c>
      <c r="H304" t="s">
        <v>1048</v>
      </c>
      <c r="J304" s="10"/>
      <c r="K304" t="str">
        <f>VLOOKUP(EmpData[[#This Row],[Department]],Departments[[Department]:[Code]],2,0)</f>
        <v>RTL</v>
      </c>
      <c r="L304" t="str">
        <f>VLOOKUP(EmpData[[#This Row],[Location]],Locations[[Location]:[BU]],2,0)</f>
        <v>Giza</v>
      </c>
      <c r="M304" t="str">
        <f>VLOOKUP(EmpData[[#This Row],[Location]],Locations[[Location]:[BU]],3,0)</f>
        <v>G. Cairo</v>
      </c>
      <c r="N304" t="str">
        <f>IF(EmpData[[#This Row],[Resign Date]]&lt;&gt;"","NO","Yes")</f>
        <v>Yes</v>
      </c>
    </row>
    <row r="305" spans="1:14" hidden="1" x14ac:dyDescent="0.25">
      <c r="A305" t="s">
        <v>1178</v>
      </c>
      <c r="B305" t="s">
        <v>94</v>
      </c>
      <c r="C305" t="s">
        <v>1039</v>
      </c>
      <c r="D305" s="10">
        <v>30940</v>
      </c>
      <c r="E305" s="10">
        <v>40730</v>
      </c>
      <c r="F305" t="s">
        <v>2115</v>
      </c>
      <c r="G305" t="s">
        <v>1080</v>
      </c>
      <c r="H305" t="s">
        <v>1057</v>
      </c>
      <c r="J305" s="10"/>
      <c r="K305" t="str">
        <f>VLOOKUP(EmpData[[#This Row],[Department]],Departments[[Department]:[Code]],2,0)</f>
        <v>SLS</v>
      </c>
      <c r="L305" t="str">
        <f>VLOOKUP(EmpData[[#This Row],[Location]],Locations[[Location]:[BU]],2,0)</f>
        <v>Giza</v>
      </c>
      <c r="M305" t="str">
        <f>VLOOKUP(EmpData[[#This Row],[Location]],Locations[[Location]:[BU]],3,0)</f>
        <v>G. Cairo</v>
      </c>
      <c r="N305" t="str">
        <f>IF(EmpData[[#This Row],[Resign Date]]&lt;&gt;"","NO","Yes")</f>
        <v>Yes</v>
      </c>
    </row>
    <row r="306" spans="1:14" hidden="1" x14ac:dyDescent="0.25">
      <c r="A306" t="s">
        <v>1137</v>
      </c>
      <c r="B306" t="s">
        <v>53</v>
      </c>
      <c r="C306" t="s">
        <v>1039</v>
      </c>
      <c r="D306" s="10">
        <v>24055</v>
      </c>
      <c r="E306" s="10">
        <v>40735</v>
      </c>
      <c r="F306" t="s">
        <v>1020</v>
      </c>
      <c r="G306" t="s">
        <v>1058</v>
      </c>
      <c r="H306" t="s">
        <v>1048</v>
      </c>
      <c r="J306" s="10"/>
      <c r="K306" t="str">
        <f>VLOOKUP(EmpData[[#This Row],[Department]],Departments[[Department]:[Code]],2,0)</f>
        <v>RTL</v>
      </c>
      <c r="L306" t="str">
        <f>VLOOKUP(EmpData[[#This Row],[Location]],Locations[[Location]:[BU]],2,0)</f>
        <v>Cairo</v>
      </c>
      <c r="M306" t="str">
        <f>VLOOKUP(EmpData[[#This Row],[Location]],Locations[[Location]:[BU]],3,0)</f>
        <v>G. Cairo</v>
      </c>
      <c r="N306" t="str">
        <f>IF(EmpData[[#This Row],[Resign Date]]&lt;&gt;"","NO","Yes")</f>
        <v>Yes</v>
      </c>
    </row>
    <row r="307" spans="1:14" x14ac:dyDescent="0.25">
      <c r="A307" t="s">
        <v>1320</v>
      </c>
      <c r="B307" t="s">
        <v>236</v>
      </c>
      <c r="C307" t="s">
        <v>1039</v>
      </c>
      <c r="D307" s="10">
        <v>20419</v>
      </c>
      <c r="E307" s="10">
        <v>40737</v>
      </c>
      <c r="F307" t="s">
        <v>2115</v>
      </c>
      <c r="G307" t="s">
        <v>1075</v>
      </c>
      <c r="H307" t="s">
        <v>1057</v>
      </c>
      <c r="J307" s="10"/>
      <c r="K307" t="str">
        <f>VLOOKUP(EmpData[[#This Row],[Department]],Departments[[Department]:[Code]],2,0)</f>
        <v>SLS</v>
      </c>
      <c r="L307" t="str">
        <f>VLOOKUP(EmpData[[#This Row],[Location]],Locations[[Location]:[BU]],2,0)</f>
        <v>Assuit</v>
      </c>
      <c r="M307" t="str">
        <f>VLOOKUP(EmpData[[#This Row],[Location]],Locations[[Location]:[BU]],3,0)</f>
        <v>U. Egypt</v>
      </c>
      <c r="N307" t="str">
        <f>IF(EmpData[[#This Row],[Resign Date]]&lt;&gt;"","NO","Yes")</f>
        <v>Yes</v>
      </c>
    </row>
    <row r="308" spans="1:14" hidden="1" x14ac:dyDescent="0.25">
      <c r="A308" t="s">
        <v>2084</v>
      </c>
      <c r="B308" t="s">
        <v>1000</v>
      </c>
      <c r="C308" t="s">
        <v>1039</v>
      </c>
      <c r="D308" s="10">
        <v>29153</v>
      </c>
      <c r="E308" s="10">
        <v>40739</v>
      </c>
      <c r="F308" t="s">
        <v>1020</v>
      </c>
      <c r="G308" t="s">
        <v>1053</v>
      </c>
      <c r="H308" t="s">
        <v>1045</v>
      </c>
      <c r="J308" s="10"/>
      <c r="K308" t="str">
        <f>VLOOKUP(EmpData[[#This Row],[Department]],Departments[[Department]:[Code]],2,0)</f>
        <v>RTL</v>
      </c>
      <c r="L308" t="str">
        <f>VLOOKUP(EmpData[[#This Row],[Location]],Locations[[Location]:[BU]],2,0)</f>
        <v>Giza</v>
      </c>
      <c r="M308" t="str">
        <f>VLOOKUP(EmpData[[#This Row],[Location]],Locations[[Location]:[BU]],3,0)</f>
        <v>G. Cairo</v>
      </c>
      <c r="N308" t="str">
        <f>IF(EmpData[[#This Row],[Resign Date]]&lt;&gt;"","NO","Yes")</f>
        <v>Yes</v>
      </c>
    </row>
    <row r="309" spans="1:14" hidden="1" x14ac:dyDescent="0.25">
      <c r="A309" t="s">
        <v>1769</v>
      </c>
      <c r="B309" t="s">
        <v>685</v>
      </c>
      <c r="C309" t="s">
        <v>1039</v>
      </c>
      <c r="D309" s="10">
        <v>29301</v>
      </c>
      <c r="E309" s="10">
        <v>40741</v>
      </c>
      <c r="F309" t="s">
        <v>1020</v>
      </c>
      <c r="G309" t="s">
        <v>1044</v>
      </c>
      <c r="H309" t="s">
        <v>1045</v>
      </c>
      <c r="J309" s="10"/>
      <c r="K309" t="str">
        <f>VLOOKUP(EmpData[[#This Row],[Department]],Departments[[Department]:[Code]],2,0)</f>
        <v>RTL</v>
      </c>
      <c r="L309" t="str">
        <f>VLOOKUP(EmpData[[#This Row],[Location]],Locations[[Location]:[BU]],2,0)</f>
        <v>Cairo</v>
      </c>
      <c r="M309" t="str">
        <f>VLOOKUP(EmpData[[#This Row],[Location]],Locations[[Location]:[BU]],3,0)</f>
        <v>G. Cairo</v>
      </c>
      <c r="N309" t="str">
        <f>IF(EmpData[[#This Row],[Resign Date]]&lt;&gt;"","NO","Yes")</f>
        <v>Yes</v>
      </c>
    </row>
    <row r="310" spans="1:14" hidden="1" x14ac:dyDescent="0.25">
      <c r="A310" t="s">
        <v>1154</v>
      </c>
      <c r="B310" t="s">
        <v>70</v>
      </c>
      <c r="C310" t="s">
        <v>1040</v>
      </c>
      <c r="D310" s="10">
        <v>32488</v>
      </c>
      <c r="E310" s="10">
        <v>40742</v>
      </c>
      <c r="F310" t="s">
        <v>1032</v>
      </c>
      <c r="G310" t="s">
        <v>1064</v>
      </c>
      <c r="H310" t="s">
        <v>1045</v>
      </c>
      <c r="J310" s="10">
        <v>41531</v>
      </c>
      <c r="K310" t="str">
        <f>VLOOKUP(EmpData[[#This Row],[Department]],Departments[[Department]:[Code]],2,0)</f>
        <v>ADM</v>
      </c>
      <c r="L310" t="str">
        <f>VLOOKUP(EmpData[[#This Row],[Location]],Locations[[Location]:[BU]],2,0)</f>
        <v>Giza</v>
      </c>
      <c r="M310" t="str">
        <f>VLOOKUP(EmpData[[#This Row],[Location]],Locations[[Location]:[BU]],3,0)</f>
        <v>G. Cairo</v>
      </c>
      <c r="N310" t="str">
        <f>IF(EmpData[[#This Row],[Resign Date]]&lt;&gt;"","NO","Yes")</f>
        <v>NO</v>
      </c>
    </row>
    <row r="311" spans="1:14" hidden="1" x14ac:dyDescent="0.25">
      <c r="A311" t="s">
        <v>1865</v>
      </c>
      <c r="B311" t="s">
        <v>781</v>
      </c>
      <c r="C311" t="s">
        <v>1039</v>
      </c>
      <c r="D311" s="10">
        <v>26693</v>
      </c>
      <c r="E311" s="10">
        <v>40744</v>
      </c>
      <c r="F311" t="s">
        <v>1020</v>
      </c>
      <c r="G311" t="s">
        <v>1072</v>
      </c>
      <c r="H311" t="s">
        <v>1048</v>
      </c>
      <c r="J311" s="10"/>
      <c r="K311" t="str">
        <f>VLOOKUP(EmpData[[#This Row],[Department]],Departments[[Department]:[Code]],2,0)</f>
        <v>RTL</v>
      </c>
      <c r="L311" t="str">
        <f>VLOOKUP(EmpData[[#This Row],[Location]],Locations[[Location]:[BU]],2,0)</f>
        <v>Alex</v>
      </c>
      <c r="M311" t="str">
        <f>VLOOKUP(EmpData[[#This Row],[Location]],Locations[[Location]:[BU]],3,0)</f>
        <v>Alex</v>
      </c>
      <c r="N311" t="str">
        <f>IF(EmpData[[#This Row],[Resign Date]]&lt;&gt;"","NO","Yes")</f>
        <v>Yes</v>
      </c>
    </row>
    <row r="312" spans="1:14" hidden="1" x14ac:dyDescent="0.25">
      <c r="A312" t="s">
        <v>1358</v>
      </c>
      <c r="B312" t="s">
        <v>274</v>
      </c>
      <c r="C312" t="s">
        <v>1039</v>
      </c>
      <c r="D312" s="10">
        <v>33643</v>
      </c>
      <c r="E312" s="10">
        <v>40747</v>
      </c>
      <c r="F312" t="s">
        <v>1020</v>
      </c>
      <c r="G312" t="s">
        <v>1064</v>
      </c>
      <c r="H312" t="s">
        <v>1045</v>
      </c>
      <c r="J312" s="10"/>
      <c r="K312" t="str">
        <f>VLOOKUP(EmpData[[#This Row],[Department]],Departments[[Department]:[Code]],2,0)</f>
        <v>RTL</v>
      </c>
      <c r="L312" t="str">
        <f>VLOOKUP(EmpData[[#This Row],[Location]],Locations[[Location]:[BU]],2,0)</f>
        <v>Giza</v>
      </c>
      <c r="M312" t="str">
        <f>VLOOKUP(EmpData[[#This Row],[Location]],Locations[[Location]:[BU]],3,0)</f>
        <v>G. Cairo</v>
      </c>
      <c r="N312" t="str">
        <f>IF(EmpData[[#This Row],[Resign Date]]&lt;&gt;"","NO","Yes")</f>
        <v>Yes</v>
      </c>
    </row>
    <row r="313" spans="1:14" x14ac:dyDescent="0.25">
      <c r="A313" t="s">
        <v>1790</v>
      </c>
      <c r="B313" t="s">
        <v>706</v>
      </c>
      <c r="C313" t="s">
        <v>1039</v>
      </c>
      <c r="D313" s="10">
        <v>33235</v>
      </c>
      <c r="E313" s="10">
        <v>40747</v>
      </c>
      <c r="F313" t="s">
        <v>1025</v>
      </c>
      <c r="G313" t="s">
        <v>1062</v>
      </c>
      <c r="H313" t="s">
        <v>1057</v>
      </c>
      <c r="J313" s="10"/>
      <c r="K313" t="str">
        <f>VLOOKUP(EmpData[[#This Row],[Department]],Departments[[Department]:[Code]],2,0)</f>
        <v>SLS</v>
      </c>
      <c r="L313" t="str">
        <f>VLOOKUP(EmpData[[#This Row],[Location]],Locations[[Location]:[BU]],2,0)</f>
        <v>Menia</v>
      </c>
      <c r="M313" t="str">
        <f>VLOOKUP(EmpData[[#This Row],[Location]],Locations[[Location]:[BU]],3,0)</f>
        <v>U. Egypt</v>
      </c>
      <c r="N313" t="str">
        <f>IF(EmpData[[#This Row],[Resign Date]]&lt;&gt;"","NO","Yes")</f>
        <v>Yes</v>
      </c>
    </row>
    <row r="314" spans="1:14" hidden="1" x14ac:dyDescent="0.25">
      <c r="A314" t="s">
        <v>1620</v>
      </c>
      <c r="B314" t="s">
        <v>536</v>
      </c>
      <c r="C314" t="s">
        <v>1039</v>
      </c>
      <c r="D314" s="10">
        <v>32589</v>
      </c>
      <c r="E314" s="10">
        <v>40751</v>
      </c>
      <c r="F314" t="s">
        <v>1020</v>
      </c>
      <c r="G314" t="s">
        <v>1071</v>
      </c>
      <c r="H314" t="s">
        <v>1048</v>
      </c>
      <c r="J314" s="10">
        <v>41721</v>
      </c>
      <c r="K314" t="str">
        <f>VLOOKUP(EmpData[[#This Row],[Department]],Departments[[Department]:[Code]],2,0)</f>
        <v>RTL</v>
      </c>
      <c r="L314" t="str">
        <f>VLOOKUP(EmpData[[#This Row],[Location]],Locations[[Location]:[BU]],2,0)</f>
        <v>Giza</v>
      </c>
      <c r="M314" t="str">
        <f>VLOOKUP(EmpData[[#This Row],[Location]],Locations[[Location]:[BU]],3,0)</f>
        <v>G. Cairo</v>
      </c>
      <c r="N314" t="str">
        <f>IF(EmpData[[#This Row],[Resign Date]]&lt;&gt;"","NO","Yes")</f>
        <v>NO</v>
      </c>
    </row>
    <row r="315" spans="1:14" hidden="1" x14ac:dyDescent="0.25">
      <c r="A315" t="s">
        <v>1576</v>
      </c>
      <c r="B315" t="s">
        <v>492</v>
      </c>
      <c r="C315" t="s">
        <v>1039</v>
      </c>
      <c r="D315" s="10">
        <v>32528</v>
      </c>
      <c r="E315" s="10">
        <v>40752</v>
      </c>
      <c r="F315" t="s">
        <v>2115</v>
      </c>
      <c r="G315" t="s">
        <v>1052</v>
      </c>
      <c r="H315" t="s">
        <v>1057</v>
      </c>
      <c r="J315" s="10"/>
      <c r="K315" t="str">
        <f>VLOOKUP(EmpData[[#This Row],[Department]],Departments[[Department]:[Code]],2,0)</f>
        <v>SLS</v>
      </c>
      <c r="L315" t="str">
        <f>VLOOKUP(EmpData[[#This Row],[Location]],Locations[[Location]:[BU]],2,0)</f>
        <v>Alex</v>
      </c>
      <c r="M315" t="str">
        <f>VLOOKUP(EmpData[[#This Row],[Location]],Locations[[Location]:[BU]],3,0)</f>
        <v>Alex</v>
      </c>
      <c r="N315" t="str">
        <f>IF(EmpData[[#This Row],[Resign Date]]&lt;&gt;"","NO","Yes")</f>
        <v>Yes</v>
      </c>
    </row>
    <row r="316" spans="1:14" hidden="1" x14ac:dyDescent="0.25">
      <c r="A316" t="s">
        <v>1251</v>
      </c>
      <c r="B316" t="s">
        <v>167</v>
      </c>
      <c r="C316" t="s">
        <v>1039</v>
      </c>
      <c r="D316" s="10">
        <v>24439</v>
      </c>
      <c r="E316" s="10">
        <v>40754</v>
      </c>
      <c r="F316" t="s">
        <v>1020</v>
      </c>
      <c r="G316" t="s">
        <v>1071</v>
      </c>
      <c r="H316" t="s">
        <v>1048</v>
      </c>
      <c r="J316" s="10"/>
      <c r="K316" t="str">
        <f>VLOOKUP(EmpData[[#This Row],[Department]],Departments[[Department]:[Code]],2,0)</f>
        <v>RTL</v>
      </c>
      <c r="L316" t="str">
        <f>VLOOKUP(EmpData[[#This Row],[Location]],Locations[[Location]:[BU]],2,0)</f>
        <v>Giza</v>
      </c>
      <c r="M316" t="str">
        <f>VLOOKUP(EmpData[[#This Row],[Location]],Locations[[Location]:[BU]],3,0)</f>
        <v>G. Cairo</v>
      </c>
      <c r="N316" t="str">
        <f>IF(EmpData[[#This Row],[Resign Date]]&lt;&gt;"","NO","Yes")</f>
        <v>Yes</v>
      </c>
    </row>
    <row r="317" spans="1:14" hidden="1" x14ac:dyDescent="0.25">
      <c r="A317" t="s">
        <v>1492</v>
      </c>
      <c r="B317" t="s">
        <v>408</v>
      </c>
      <c r="C317" t="s">
        <v>1039</v>
      </c>
      <c r="D317" s="10">
        <v>34057</v>
      </c>
      <c r="E317" s="10">
        <v>40755</v>
      </c>
      <c r="F317" t="s">
        <v>2115</v>
      </c>
      <c r="G317" t="s">
        <v>1077</v>
      </c>
      <c r="H317" t="s">
        <v>1057</v>
      </c>
      <c r="J317" s="10"/>
      <c r="K317" t="str">
        <f>VLOOKUP(EmpData[[#This Row],[Department]],Departments[[Department]:[Code]],2,0)</f>
        <v>SLS</v>
      </c>
      <c r="L317" t="str">
        <f>VLOOKUP(EmpData[[#This Row],[Location]],Locations[[Location]:[BU]],2,0)</f>
        <v>Giza</v>
      </c>
      <c r="M317" t="str">
        <f>VLOOKUP(EmpData[[#This Row],[Location]],Locations[[Location]:[BU]],3,0)</f>
        <v>G. Cairo</v>
      </c>
      <c r="N317" t="str">
        <f>IF(EmpData[[#This Row],[Resign Date]]&lt;&gt;"","NO","Yes")</f>
        <v>Yes</v>
      </c>
    </row>
    <row r="318" spans="1:14" hidden="1" x14ac:dyDescent="0.25">
      <c r="A318" t="s">
        <v>1832</v>
      </c>
      <c r="B318" t="s">
        <v>748</v>
      </c>
      <c r="C318" t="s">
        <v>1039</v>
      </c>
      <c r="D318" s="10">
        <v>32218</v>
      </c>
      <c r="E318" s="10">
        <v>40758</v>
      </c>
      <c r="F318" t="s">
        <v>1020</v>
      </c>
      <c r="G318" t="s">
        <v>1050</v>
      </c>
      <c r="H318" t="s">
        <v>1045</v>
      </c>
      <c r="J318" s="10"/>
      <c r="K318" t="str">
        <f>VLOOKUP(EmpData[[#This Row],[Department]],Departments[[Department]:[Code]],2,0)</f>
        <v>RTL</v>
      </c>
      <c r="L318" t="str">
        <f>VLOOKUP(EmpData[[#This Row],[Location]],Locations[[Location]:[BU]],2,0)</f>
        <v>Alex</v>
      </c>
      <c r="M318" t="str">
        <f>VLOOKUP(EmpData[[#This Row],[Location]],Locations[[Location]:[BU]],3,0)</f>
        <v>Alex</v>
      </c>
      <c r="N318" t="str">
        <f>IF(EmpData[[#This Row],[Resign Date]]&lt;&gt;"","NO","Yes")</f>
        <v>Yes</v>
      </c>
    </row>
    <row r="319" spans="1:14" hidden="1" x14ac:dyDescent="0.25">
      <c r="A319" t="s">
        <v>2004</v>
      </c>
      <c r="B319" t="s">
        <v>920</v>
      </c>
      <c r="C319" t="s">
        <v>1039</v>
      </c>
      <c r="D319" s="10">
        <v>23170</v>
      </c>
      <c r="E319" s="10">
        <v>40758</v>
      </c>
      <c r="F319" t="s">
        <v>2115</v>
      </c>
      <c r="G319" t="s">
        <v>1069</v>
      </c>
      <c r="H319" t="s">
        <v>1057</v>
      </c>
      <c r="J319" s="10"/>
      <c r="K319" t="str">
        <f>VLOOKUP(EmpData[[#This Row],[Department]],Departments[[Department]:[Code]],2,0)</f>
        <v>SLS</v>
      </c>
      <c r="L319" t="str">
        <f>VLOOKUP(EmpData[[#This Row],[Location]],Locations[[Location]:[BU]],2,0)</f>
        <v>Luxor</v>
      </c>
      <c r="M319" t="str">
        <f>VLOOKUP(EmpData[[#This Row],[Location]],Locations[[Location]:[BU]],3,0)</f>
        <v>U. Egypt</v>
      </c>
      <c r="N319" t="str">
        <f>IF(EmpData[[#This Row],[Resign Date]]&lt;&gt;"","NO","Yes")</f>
        <v>Yes</v>
      </c>
    </row>
    <row r="320" spans="1:14" hidden="1" x14ac:dyDescent="0.25">
      <c r="A320" t="s">
        <v>1637</v>
      </c>
      <c r="B320" t="s">
        <v>553</v>
      </c>
      <c r="C320" t="s">
        <v>1040</v>
      </c>
      <c r="D320" s="10">
        <v>34671</v>
      </c>
      <c r="E320" s="10">
        <v>40761</v>
      </c>
      <c r="F320" t="s">
        <v>2115</v>
      </c>
      <c r="G320" t="s">
        <v>1046</v>
      </c>
      <c r="H320" t="s">
        <v>1057</v>
      </c>
      <c r="J320" s="10"/>
      <c r="K320" t="str">
        <f>VLOOKUP(EmpData[[#This Row],[Department]],Departments[[Department]:[Code]],2,0)</f>
        <v>SLS</v>
      </c>
      <c r="L320" t="str">
        <f>VLOOKUP(EmpData[[#This Row],[Location]],Locations[[Location]:[BU]],2,0)</f>
        <v>Giza</v>
      </c>
      <c r="M320" t="str">
        <f>VLOOKUP(EmpData[[#This Row],[Location]],Locations[[Location]:[BU]],3,0)</f>
        <v>G. Cairo</v>
      </c>
      <c r="N320" t="str">
        <f>IF(EmpData[[#This Row],[Resign Date]]&lt;&gt;"","NO","Yes")</f>
        <v>Yes</v>
      </c>
    </row>
    <row r="321" spans="1:14" hidden="1" x14ac:dyDescent="0.25">
      <c r="A321" t="s">
        <v>1780</v>
      </c>
      <c r="B321" t="s">
        <v>696</v>
      </c>
      <c r="C321" t="s">
        <v>1040</v>
      </c>
      <c r="D321" s="10">
        <v>19240</v>
      </c>
      <c r="E321" s="10">
        <v>40766</v>
      </c>
      <c r="F321" t="s">
        <v>2115</v>
      </c>
      <c r="G321" t="s">
        <v>1069</v>
      </c>
      <c r="H321" t="s">
        <v>1057</v>
      </c>
      <c r="J321" s="10"/>
      <c r="K321" t="str">
        <f>VLOOKUP(EmpData[[#This Row],[Department]],Departments[[Department]:[Code]],2,0)</f>
        <v>SLS</v>
      </c>
      <c r="L321" t="str">
        <f>VLOOKUP(EmpData[[#This Row],[Location]],Locations[[Location]:[BU]],2,0)</f>
        <v>Luxor</v>
      </c>
      <c r="M321" t="str">
        <f>VLOOKUP(EmpData[[#This Row],[Location]],Locations[[Location]:[BU]],3,0)</f>
        <v>U. Egypt</v>
      </c>
      <c r="N321" t="str">
        <f>IF(EmpData[[#This Row],[Resign Date]]&lt;&gt;"","NO","Yes")</f>
        <v>Yes</v>
      </c>
    </row>
    <row r="322" spans="1:14" hidden="1" x14ac:dyDescent="0.25">
      <c r="A322" t="s">
        <v>1813</v>
      </c>
      <c r="B322" t="s">
        <v>729</v>
      </c>
      <c r="C322" t="s">
        <v>1039</v>
      </c>
      <c r="D322" s="10">
        <v>25620</v>
      </c>
      <c r="E322" s="10">
        <v>40773</v>
      </c>
      <c r="F322" t="s">
        <v>1025</v>
      </c>
      <c r="G322" t="s">
        <v>1083</v>
      </c>
      <c r="H322" t="s">
        <v>1057</v>
      </c>
      <c r="J322" s="10"/>
      <c r="K322" t="str">
        <f>VLOOKUP(EmpData[[#This Row],[Department]],Departments[[Department]:[Code]],2,0)</f>
        <v>SLS</v>
      </c>
      <c r="L322" t="str">
        <f>VLOOKUP(EmpData[[#This Row],[Location]],Locations[[Location]:[BU]],2,0)</f>
        <v>Cairo</v>
      </c>
      <c r="M322" t="str">
        <f>VLOOKUP(EmpData[[#This Row],[Location]],Locations[[Location]:[BU]],3,0)</f>
        <v>G. Cairo</v>
      </c>
      <c r="N322" t="str">
        <f>IF(EmpData[[#This Row],[Resign Date]]&lt;&gt;"","NO","Yes")</f>
        <v>Yes</v>
      </c>
    </row>
    <row r="323" spans="1:14" hidden="1" x14ac:dyDescent="0.25">
      <c r="A323" t="s">
        <v>1810</v>
      </c>
      <c r="B323" t="s">
        <v>726</v>
      </c>
      <c r="C323" t="s">
        <v>1039</v>
      </c>
      <c r="D323" s="10">
        <v>32389</v>
      </c>
      <c r="E323" s="10">
        <v>40780</v>
      </c>
      <c r="F323" t="s">
        <v>1020</v>
      </c>
      <c r="G323" t="s">
        <v>1071</v>
      </c>
      <c r="H323" t="s">
        <v>1048</v>
      </c>
      <c r="J323" s="10"/>
      <c r="K323" t="str">
        <f>VLOOKUP(EmpData[[#This Row],[Department]],Departments[[Department]:[Code]],2,0)</f>
        <v>RTL</v>
      </c>
      <c r="L323" t="str">
        <f>VLOOKUP(EmpData[[#This Row],[Location]],Locations[[Location]:[BU]],2,0)</f>
        <v>Giza</v>
      </c>
      <c r="M323" t="str">
        <f>VLOOKUP(EmpData[[#This Row],[Location]],Locations[[Location]:[BU]],3,0)</f>
        <v>G. Cairo</v>
      </c>
      <c r="N323" t="str">
        <f>IF(EmpData[[#This Row],[Resign Date]]&lt;&gt;"","NO","Yes")</f>
        <v>Yes</v>
      </c>
    </row>
    <row r="324" spans="1:14" hidden="1" x14ac:dyDescent="0.25">
      <c r="A324" t="s">
        <v>1269</v>
      </c>
      <c r="B324" t="s">
        <v>185</v>
      </c>
      <c r="C324" t="s">
        <v>1040</v>
      </c>
      <c r="D324" s="10">
        <v>17302</v>
      </c>
      <c r="E324" s="10">
        <v>40788</v>
      </c>
      <c r="F324" t="s">
        <v>2115</v>
      </c>
      <c r="G324" t="s">
        <v>1059</v>
      </c>
      <c r="H324" t="s">
        <v>1057</v>
      </c>
      <c r="J324" s="10"/>
      <c r="K324" t="str">
        <f>VLOOKUP(EmpData[[#This Row],[Department]],Departments[[Department]:[Code]],2,0)</f>
        <v>SLS</v>
      </c>
      <c r="L324" t="str">
        <f>VLOOKUP(EmpData[[#This Row],[Location]],Locations[[Location]:[BU]],2,0)</f>
        <v>Cairo</v>
      </c>
      <c r="M324" t="str">
        <f>VLOOKUP(EmpData[[#This Row],[Location]],Locations[[Location]:[BU]],3,0)</f>
        <v>G. Cairo</v>
      </c>
      <c r="N324" t="str">
        <f>IF(EmpData[[#This Row],[Resign Date]]&lt;&gt;"","NO","Yes")</f>
        <v>Yes</v>
      </c>
    </row>
    <row r="325" spans="1:14" hidden="1" x14ac:dyDescent="0.25">
      <c r="A325" t="s">
        <v>1761</v>
      </c>
      <c r="B325" t="s">
        <v>677</v>
      </c>
      <c r="C325" t="s">
        <v>1039</v>
      </c>
      <c r="D325" s="10">
        <v>17813</v>
      </c>
      <c r="E325" s="10">
        <v>40804</v>
      </c>
      <c r="F325" t="s">
        <v>1025</v>
      </c>
      <c r="G325" t="s">
        <v>1069</v>
      </c>
      <c r="H325" t="s">
        <v>1057</v>
      </c>
      <c r="J325" s="10">
        <v>41495</v>
      </c>
      <c r="K325" t="str">
        <f>VLOOKUP(EmpData[[#This Row],[Department]],Departments[[Department]:[Code]],2,0)</f>
        <v>SLS</v>
      </c>
      <c r="L325" t="str">
        <f>VLOOKUP(EmpData[[#This Row],[Location]],Locations[[Location]:[BU]],2,0)</f>
        <v>Luxor</v>
      </c>
      <c r="M325" t="str">
        <f>VLOOKUP(EmpData[[#This Row],[Location]],Locations[[Location]:[BU]],3,0)</f>
        <v>U. Egypt</v>
      </c>
      <c r="N325" t="str">
        <f>IF(EmpData[[#This Row],[Resign Date]]&lt;&gt;"","NO","Yes")</f>
        <v>NO</v>
      </c>
    </row>
    <row r="326" spans="1:14" hidden="1" x14ac:dyDescent="0.25">
      <c r="A326" t="s">
        <v>1911</v>
      </c>
      <c r="B326" t="s">
        <v>827</v>
      </c>
      <c r="C326" t="s">
        <v>1039</v>
      </c>
      <c r="D326" s="10">
        <v>21275</v>
      </c>
      <c r="E326" s="10">
        <v>40804</v>
      </c>
      <c r="F326" t="s">
        <v>1020</v>
      </c>
      <c r="G326" t="s">
        <v>1053</v>
      </c>
      <c r="H326" t="s">
        <v>1045</v>
      </c>
      <c r="J326" s="10"/>
      <c r="K326" t="str">
        <f>VLOOKUP(EmpData[[#This Row],[Department]],Departments[[Department]:[Code]],2,0)</f>
        <v>RTL</v>
      </c>
      <c r="L326" t="str">
        <f>VLOOKUP(EmpData[[#This Row],[Location]],Locations[[Location]:[BU]],2,0)</f>
        <v>Giza</v>
      </c>
      <c r="M326" t="str">
        <f>VLOOKUP(EmpData[[#This Row],[Location]],Locations[[Location]:[BU]],3,0)</f>
        <v>G. Cairo</v>
      </c>
      <c r="N326" t="str">
        <f>IF(EmpData[[#This Row],[Resign Date]]&lt;&gt;"","NO","Yes")</f>
        <v>Yes</v>
      </c>
    </row>
    <row r="327" spans="1:14" x14ac:dyDescent="0.25">
      <c r="A327" t="s">
        <v>1685</v>
      </c>
      <c r="B327" t="s">
        <v>601</v>
      </c>
      <c r="C327" t="s">
        <v>1039</v>
      </c>
      <c r="D327" s="10">
        <v>27341</v>
      </c>
      <c r="E327" s="10">
        <v>40807</v>
      </c>
      <c r="F327" t="s">
        <v>2115</v>
      </c>
      <c r="G327" t="s">
        <v>1075</v>
      </c>
      <c r="H327" t="s">
        <v>1057</v>
      </c>
      <c r="J327" s="10"/>
      <c r="K327" t="str">
        <f>VLOOKUP(EmpData[[#This Row],[Department]],Departments[[Department]:[Code]],2,0)</f>
        <v>SLS</v>
      </c>
      <c r="L327" t="str">
        <f>VLOOKUP(EmpData[[#This Row],[Location]],Locations[[Location]:[BU]],2,0)</f>
        <v>Assuit</v>
      </c>
      <c r="M327" t="str">
        <f>VLOOKUP(EmpData[[#This Row],[Location]],Locations[[Location]:[BU]],3,0)</f>
        <v>U. Egypt</v>
      </c>
      <c r="N327" t="str">
        <f>IF(EmpData[[#This Row],[Resign Date]]&lt;&gt;"","NO","Yes")</f>
        <v>Yes</v>
      </c>
    </row>
    <row r="328" spans="1:14" hidden="1" x14ac:dyDescent="0.25">
      <c r="A328" t="s">
        <v>1353</v>
      </c>
      <c r="B328" t="s">
        <v>269</v>
      </c>
      <c r="C328" t="s">
        <v>1039</v>
      </c>
      <c r="D328" s="10">
        <v>35433</v>
      </c>
      <c r="E328" s="10">
        <v>40809</v>
      </c>
      <c r="F328" t="s">
        <v>2115</v>
      </c>
      <c r="G328" t="s">
        <v>1069</v>
      </c>
      <c r="H328" t="s">
        <v>1057</v>
      </c>
      <c r="J328" s="10">
        <v>41599</v>
      </c>
      <c r="K328" t="str">
        <f>VLOOKUP(EmpData[[#This Row],[Department]],Departments[[Department]:[Code]],2,0)</f>
        <v>SLS</v>
      </c>
      <c r="L328" t="str">
        <f>VLOOKUP(EmpData[[#This Row],[Location]],Locations[[Location]:[BU]],2,0)</f>
        <v>Luxor</v>
      </c>
      <c r="M328" t="str">
        <f>VLOOKUP(EmpData[[#This Row],[Location]],Locations[[Location]:[BU]],3,0)</f>
        <v>U. Egypt</v>
      </c>
      <c r="N328" t="str">
        <f>IF(EmpData[[#This Row],[Resign Date]]&lt;&gt;"","NO","Yes")</f>
        <v>NO</v>
      </c>
    </row>
    <row r="329" spans="1:14" hidden="1" x14ac:dyDescent="0.25">
      <c r="A329" t="s">
        <v>2015</v>
      </c>
      <c r="B329" t="s">
        <v>931</v>
      </c>
      <c r="C329" t="s">
        <v>1039</v>
      </c>
      <c r="D329" s="10">
        <v>28670</v>
      </c>
      <c r="E329" s="10">
        <v>40810</v>
      </c>
      <c r="F329" t="s">
        <v>2115</v>
      </c>
      <c r="G329" t="s">
        <v>1054</v>
      </c>
      <c r="H329" t="s">
        <v>1057</v>
      </c>
      <c r="J329" s="10"/>
      <c r="K329" t="str">
        <f>VLOOKUP(EmpData[[#This Row],[Department]],Departments[[Department]:[Code]],2,0)</f>
        <v>SLS</v>
      </c>
      <c r="L329" t="str">
        <f>VLOOKUP(EmpData[[#This Row],[Location]],Locations[[Location]:[BU]],2,0)</f>
        <v>Dakahlia</v>
      </c>
      <c r="M329" t="str">
        <f>VLOOKUP(EmpData[[#This Row],[Location]],Locations[[Location]:[BU]],3,0)</f>
        <v>Delta</v>
      </c>
      <c r="N329" t="str">
        <f>IF(EmpData[[#This Row],[Resign Date]]&lt;&gt;"","NO","Yes")</f>
        <v>Yes</v>
      </c>
    </row>
    <row r="330" spans="1:14" hidden="1" x14ac:dyDescent="0.25">
      <c r="A330" t="s">
        <v>1496</v>
      </c>
      <c r="B330" t="s">
        <v>412</v>
      </c>
      <c r="C330" t="s">
        <v>1039</v>
      </c>
      <c r="D330" s="10">
        <v>34508</v>
      </c>
      <c r="E330" s="10">
        <v>40817</v>
      </c>
      <c r="F330" t="s">
        <v>2115</v>
      </c>
      <c r="G330" t="s">
        <v>1046</v>
      </c>
      <c r="H330" t="s">
        <v>1057</v>
      </c>
      <c r="J330" s="10"/>
      <c r="K330" t="str">
        <f>VLOOKUP(EmpData[[#This Row],[Department]],Departments[[Department]:[Code]],2,0)</f>
        <v>SLS</v>
      </c>
      <c r="L330" t="str">
        <f>VLOOKUP(EmpData[[#This Row],[Location]],Locations[[Location]:[BU]],2,0)</f>
        <v>Giza</v>
      </c>
      <c r="M330" t="str">
        <f>VLOOKUP(EmpData[[#This Row],[Location]],Locations[[Location]:[BU]],3,0)</f>
        <v>G. Cairo</v>
      </c>
      <c r="N330" t="str">
        <f>IF(EmpData[[#This Row],[Resign Date]]&lt;&gt;"","NO","Yes")</f>
        <v>Yes</v>
      </c>
    </row>
    <row r="331" spans="1:14" hidden="1" x14ac:dyDescent="0.25">
      <c r="A331" t="s">
        <v>1494</v>
      </c>
      <c r="B331" t="s">
        <v>410</v>
      </c>
      <c r="C331" t="s">
        <v>1039</v>
      </c>
      <c r="D331" s="10">
        <v>16489</v>
      </c>
      <c r="E331" s="10">
        <v>40818</v>
      </c>
      <c r="F331" t="s">
        <v>1020</v>
      </c>
      <c r="G331" t="s">
        <v>1068</v>
      </c>
      <c r="H331" t="s">
        <v>1061</v>
      </c>
      <c r="J331" s="10"/>
      <c r="K331" t="str">
        <f>VLOOKUP(EmpData[[#This Row],[Department]],Departments[[Department]:[Code]],2,0)</f>
        <v>RTL</v>
      </c>
      <c r="L331" t="str">
        <f>VLOOKUP(EmpData[[#This Row],[Location]],Locations[[Location]:[BU]],2,0)</f>
        <v>Gharbia</v>
      </c>
      <c r="M331" t="str">
        <f>VLOOKUP(EmpData[[#This Row],[Location]],Locations[[Location]:[BU]],3,0)</f>
        <v>Delta</v>
      </c>
      <c r="N331" t="str">
        <f>IF(EmpData[[#This Row],[Resign Date]]&lt;&gt;"","NO","Yes")</f>
        <v>Yes</v>
      </c>
    </row>
    <row r="332" spans="1:14" hidden="1" x14ac:dyDescent="0.25">
      <c r="A332" t="s">
        <v>2083</v>
      </c>
      <c r="B332" t="s">
        <v>999</v>
      </c>
      <c r="C332" t="s">
        <v>1039</v>
      </c>
      <c r="D332" s="10">
        <v>19685</v>
      </c>
      <c r="E332" s="10">
        <v>40818</v>
      </c>
      <c r="F332" t="s">
        <v>1020</v>
      </c>
      <c r="G332" t="s">
        <v>1084</v>
      </c>
      <c r="H332" t="s">
        <v>1048</v>
      </c>
      <c r="J332" s="10"/>
      <c r="K332" t="str">
        <f>VLOOKUP(EmpData[[#This Row],[Department]],Departments[[Department]:[Code]],2,0)</f>
        <v>RTL</v>
      </c>
      <c r="L332" t="str">
        <f>VLOOKUP(EmpData[[#This Row],[Location]],Locations[[Location]:[BU]],2,0)</f>
        <v>Cairo</v>
      </c>
      <c r="M332" t="str">
        <f>VLOOKUP(EmpData[[#This Row],[Location]],Locations[[Location]:[BU]],3,0)</f>
        <v>G. Cairo</v>
      </c>
      <c r="N332" t="str">
        <f>IF(EmpData[[#This Row],[Resign Date]]&lt;&gt;"","NO","Yes")</f>
        <v>Yes</v>
      </c>
    </row>
    <row r="333" spans="1:14" hidden="1" x14ac:dyDescent="0.25">
      <c r="A333" t="s">
        <v>1101</v>
      </c>
      <c r="B333" t="s">
        <v>17</v>
      </c>
      <c r="C333" t="s">
        <v>1040</v>
      </c>
      <c r="D333" s="10">
        <v>21868</v>
      </c>
      <c r="E333" s="10">
        <v>40828</v>
      </c>
      <c r="F333" t="s">
        <v>1013</v>
      </c>
      <c r="G333" t="s">
        <v>1014</v>
      </c>
      <c r="H333" t="s">
        <v>1014</v>
      </c>
      <c r="J333" s="10"/>
      <c r="K333" t="str">
        <f>VLOOKUP(EmpData[[#This Row],[Department]],Departments[[Department]:[Code]],2,0)</f>
        <v>FIN</v>
      </c>
      <c r="L333" t="str">
        <f>VLOOKUP(EmpData[[#This Row],[Location]],Locations[[Location]:[BU]],2,0)</f>
        <v>Cairo</v>
      </c>
      <c r="M333" t="str">
        <f>VLOOKUP(EmpData[[#This Row],[Location]],Locations[[Location]:[BU]],3,0)</f>
        <v>G. Cairo</v>
      </c>
      <c r="N333" t="str">
        <f>IF(EmpData[[#This Row],[Resign Date]]&lt;&gt;"","NO","Yes")</f>
        <v>Yes</v>
      </c>
    </row>
    <row r="334" spans="1:14" hidden="1" x14ac:dyDescent="0.25">
      <c r="A334" t="s">
        <v>1475</v>
      </c>
      <c r="B334" t="s">
        <v>391</v>
      </c>
      <c r="C334" t="s">
        <v>1039</v>
      </c>
      <c r="D334" s="10">
        <v>19482</v>
      </c>
      <c r="E334" s="10">
        <v>40829</v>
      </c>
      <c r="F334" t="s">
        <v>1025</v>
      </c>
      <c r="G334" t="s">
        <v>1052</v>
      </c>
      <c r="H334" t="s">
        <v>1057</v>
      </c>
      <c r="J334" s="10"/>
      <c r="K334" t="str">
        <f>VLOOKUP(EmpData[[#This Row],[Department]],Departments[[Department]:[Code]],2,0)</f>
        <v>SLS</v>
      </c>
      <c r="L334" t="str">
        <f>VLOOKUP(EmpData[[#This Row],[Location]],Locations[[Location]:[BU]],2,0)</f>
        <v>Alex</v>
      </c>
      <c r="M334" t="str">
        <f>VLOOKUP(EmpData[[#This Row],[Location]],Locations[[Location]:[BU]],3,0)</f>
        <v>Alex</v>
      </c>
      <c r="N334" t="str">
        <f>IF(EmpData[[#This Row],[Resign Date]]&lt;&gt;"","NO","Yes")</f>
        <v>Yes</v>
      </c>
    </row>
    <row r="335" spans="1:14" hidden="1" x14ac:dyDescent="0.25">
      <c r="A335" t="s">
        <v>1412</v>
      </c>
      <c r="B335" t="s">
        <v>328</v>
      </c>
      <c r="C335" t="s">
        <v>1040</v>
      </c>
      <c r="D335" s="10">
        <v>17472</v>
      </c>
      <c r="E335" s="10">
        <v>40829</v>
      </c>
      <c r="F335" t="s">
        <v>1020</v>
      </c>
      <c r="G335" t="s">
        <v>1053</v>
      </c>
      <c r="H335" t="s">
        <v>1045</v>
      </c>
      <c r="J335" s="10"/>
      <c r="K335" t="str">
        <f>VLOOKUP(EmpData[[#This Row],[Department]],Departments[[Department]:[Code]],2,0)</f>
        <v>RTL</v>
      </c>
      <c r="L335" t="str">
        <f>VLOOKUP(EmpData[[#This Row],[Location]],Locations[[Location]:[BU]],2,0)</f>
        <v>Giza</v>
      </c>
      <c r="M335" t="str">
        <f>VLOOKUP(EmpData[[#This Row],[Location]],Locations[[Location]:[BU]],3,0)</f>
        <v>G. Cairo</v>
      </c>
      <c r="N335" t="str">
        <f>IF(EmpData[[#This Row],[Resign Date]]&lt;&gt;"","NO","Yes")</f>
        <v>Yes</v>
      </c>
    </row>
    <row r="336" spans="1:14" hidden="1" x14ac:dyDescent="0.25">
      <c r="A336" t="s">
        <v>1510</v>
      </c>
      <c r="B336" t="s">
        <v>426</v>
      </c>
      <c r="C336" t="s">
        <v>1040</v>
      </c>
      <c r="D336" s="10">
        <v>23972</v>
      </c>
      <c r="E336" s="10">
        <v>40831</v>
      </c>
      <c r="F336" t="s">
        <v>1020</v>
      </c>
      <c r="G336" t="s">
        <v>1068</v>
      </c>
      <c r="H336" t="s">
        <v>1061</v>
      </c>
      <c r="J336" s="10">
        <v>41789</v>
      </c>
      <c r="K336" t="str">
        <f>VLOOKUP(EmpData[[#This Row],[Department]],Departments[[Department]:[Code]],2,0)</f>
        <v>RTL</v>
      </c>
      <c r="L336" t="str">
        <f>VLOOKUP(EmpData[[#This Row],[Location]],Locations[[Location]:[BU]],2,0)</f>
        <v>Gharbia</v>
      </c>
      <c r="M336" t="str">
        <f>VLOOKUP(EmpData[[#This Row],[Location]],Locations[[Location]:[BU]],3,0)</f>
        <v>Delta</v>
      </c>
      <c r="N336" t="str">
        <f>IF(EmpData[[#This Row],[Resign Date]]&lt;&gt;"","NO","Yes")</f>
        <v>NO</v>
      </c>
    </row>
    <row r="337" spans="1:14" hidden="1" x14ac:dyDescent="0.25">
      <c r="A337" t="s">
        <v>1835</v>
      </c>
      <c r="B337" t="s">
        <v>751</v>
      </c>
      <c r="C337" t="s">
        <v>1039</v>
      </c>
      <c r="D337" s="10">
        <v>15554</v>
      </c>
      <c r="E337" s="10">
        <v>40832</v>
      </c>
      <c r="F337" t="s">
        <v>1020</v>
      </c>
      <c r="G337" t="s">
        <v>1067</v>
      </c>
      <c r="H337" t="s">
        <v>1061</v>
      </c>
      <c r="J337" s="10"/>
      <c r="K337" t="str">
        <f>VLOOKUP(EmpData[[#This Row],[Department]],Departments[[Department]:[Code]],2,0)</f>
        <v>RTL</v>
      </c>
      <c r="L337" t="str">
        <f>VLOOKUP(EmpData[[#This Row],[Location]],Locations[[Location]:[BU]],2,0)</f>
        <v>Alex</v>
      </c>
      <c r="M337" t="str">
        <f>VLOOKUP(EmpData[[#This Row],[Location]],Locations[[Location]:[BU]],3,0)</f>
        <v>Alex</v>
      </c>
      <c r="N337" t="str">
        <f>IF(EmpData[[#This Row],[Resign Date]]&lt;&gt;"","NO","Yes")</f>
        <v>Yes</v>
      </c>
    </row>
    <row r="338" spans="1:14" hidden="1" x14ac:dyDescent="0.25">
      <c r="A338" t="s">
        <v>1537</v>
      </c>
      <c r="B338" t="s">
        <v>453</v>
      </c>
      <c r="C338" t="s">
        <v>1040</v>
      </c>
      <c r="D338" s="10">
        <v>14811</v>
      </c>
      <c r="E338" s="10">
        <v>40835</v>
      </c>
      <c r="F338" t="s">
        <v>1020</v>
      </c>
      <c r="G338" t="s">
        <v>1050</v>
      </c>
      <c r="H338" t="s">
        <v>1045</v>
      </c>
      <c r="J338" s="10"/>
      <c r="K338" t="str">
        <f>VLOOKUP(EmpData[[#This Row],[Department]],Departments[[Department]:[Code]],2,0)</f>
        <v>RTL</v>
      </c>
      <c r="L338" t="str">
        <f>VLOOKUP(EmpData[[#This Row],[Location]],Locations[[Location]:[BU]],2,0)</f>
        <v>Alex</v>
      </c>
      <c r="M338" t="str">
        <f>VLOOKUP(EmpData[[#This Row],[Location]],Locations[[Location]:[BU]],3,0)</f>
        <v>Alex</v>
      </c>
      <c r="N338" t="str">
        <f>IF(EmpData[[#This Row],[Resign Date]]&lt;&gt;"","NO","Yes")</f>
        <v>Yes</v>
      </c>
    </row>
    <row r="339" spans="1:14" hidden="1" x14ac:dyDescent="0.25">
      <c r="A339" t="s">
        <v>1307</v>
      </c>
      <c r="B339" t="s">
        <v>223</v>
      </c>
      <c r="C339" t="s">
        <v>1039</v>
      </c>
      <c r="D339" s="10">
        <v>24027</v>
      </c>
      <c r="E339" s="10">
        <v>40837</v>
      </c>
      <c r="F339" t="s">
        <v>2115</v>
      </c>
      <c r="G339" t="s">
        <v>1054</v>
      </c>
      <c r="H339" t="s">
        <v>1057</v>
      </c>
      <c r="J339" s="10"/>
      <c r="K339" t="str">
        <f>VLOOKUP(EmpData[[#This Row],[Department]],Departments[[Department]:[Code]],2,0)</f>
        <v>SLS</v>
      </c>
      <c r="L339" t="str">
        <f>VLOOKUP(EmpData[[#This Row],[Location]],Locations[[Location]:[BU]],2,0)</f>
        <v>Dakahlia</v>
      </c>
      <c r="M339" t="str">
        <f>VLOOKUP(EmpData[[#This Row],[Location]],Locations[[Location]:[BU]],3,0)</f>
        <v>Delta</v>
      </c>
      <c r="N339" t="str">
        <f>IF(EmpData[[#This Row],[Resign Date]]&lt;&gt;"","NO","Yes")</f>
        <v>Yes</v>
      </c>
    </row>
    <row r="340" spans="1:14" hidden="1" x14ac:dyDescent="0.25">
      <c r="A340" t="s">
        <v>1493</v>
      </c>
      <c r="B340" t="s">
        <v>409</v>
      </c>
      <c r="C340" t="s">
        <v>1039</v>
      </c>
      <c r="D340" s="10">
        <v>33145</v>
      </c>
      <c r="E340" s="10">
        <v>40839</v>
      </c>
      <c r="F340" t="s">
        <v>1020</v>
      </c>
      <c r="G340" t="s">
        <v>1076</v>
      </c>
      <c r="H340" t="s">
        <v>1061</v>
      </c>
      <c r="J340" s="10"/>
      <c r="K340" t="str">
        <f>VLOOKUP(EmpData[[#This Row],[Department]],Departments[[Department]:[Code]],2,0)</f>
        <v>RTL</v>
      </c>
      <c r="L340" t="str">
        <f>VLOOKUP(EmpData[[#This Row],[Location]],Locations[[Location]:[BU]],2,0)</f>
        <v>Cairo</v>
      </c>
      <c r="M340" t="str">
        <f>VLOOKUP(EmpData[[#This Row],[Location]],Locations[[Location]:[BU]],3,0)</f>
        <v>G. Cairo</v>
      </c>
      <c r="N340" t="str">
        <f>IF(EmpData[[#This Row],[Resign Date]]&lt;&gt;"","NO","Yes")</f>
        <v>Yes</v>
      </c>
    </row>
    <row r="341" spans="1:14" hidden="1" x14ac:dyDescent="0.25">
      <c r="A341" t="s">
        <v>1409</v>
      </c>
      <c r="B341" t="s">
        <v>325</v>
      </c>
      <c r="C341" t="s">
        <v>1039</v>
      </c>
      <c r="D341" s="10">
        <v>28714</v>
      </c>
      <c r="E341" s="10">
        <v>40839</v>
      </c>
      <c r="F341" t="s">
        <v>1020</v>
      </c>
      <c r="G341" t="s">
        <v>1070</v>
      </c>
      <c r="H341" t="s">
        <v>1048</v>
      </c>
      <c r="J341" s="10"/>
      <c r="K341" t="str">
        <f>VLOOKUP(EmpData[[#This Row],[Department]],Departments[[Department]:[Code]],2,0)</f>
        <v>RTL</v>
      </c>
      <c r="L341" t="str">
        <f>VLOOKUP(EmpData[[#This Row],[Location]],Locations[[Location]:[BU]],2,0)</f>
        <v>Marasa Matrouh</v>
      </c>
      <c r="M341" t="str">
        <f>VLOOKUP(EmpData[[#This Row],[Location]],Locations[[Location]:[BU]],3,0)</f>
        <v>Alex</v>
      </c>
      <c r="N341" t="str">
        <f>IF(EmpData[[#This Row],[Resign Date]]&lt;&gt;"","NO","Yes")</f>
        <v>Yes</v>
      </c>
    </row>
    <row r="342" spans="1:14" hidden="1" x14ac:dyDescent="0.25">
      <c r="A342" t="s">
        <v>1861</v>
      </c>
      <c r="B342" t="s">
        <v>777</v>
      </c>
      <c r="C342" t="s">
        <v>1039</v>
      </c>
      <c r="D342" s="10">
        <v>25515</v>
      </c>
      <c r="E342" s="10">
        <v>40849</v>
      </c>
      <c r="F342" t="s">
        <v>1020</v>
      </c>
      <c r="G342" t="s">
        <v>1044</v>
      </c>
      <c r="H342" t="s">
        <v>1045</v>
      </c>
      <c r="J342" s="10"/>
      <c r="K342" t="str">
        <f>VLOOKUP(EmpData[[#This Row],[Department]],Departments[[Department]:[Code]],2,0)</f>
        <v>RTL</v>
      </c>
      <c r="L342" t="str">
        <f>VLOOKUP(EmpData[[#This Row],[Location]],Locations[[Location]:[BU]],2,0)</f>
        <v>Cairo</v>
      </c>
      <c r="M342" t="str">
        <f>VLOOKUP(EmpData[[#This Row],[Location]],Locations[[Location]:[BU]],3,0)</f>
        <v>G. Cairo</v>
      </c>
      <c r="N342" t="str">
        <f>IF(EmpData[[#This Row],[Resign Date]]&lt;&gt;"","NO","Yes")</f>
        <v>Yes</v>
      </c>
    </row>
    <row r="343" spans="1:14" hidden="1" x14ac:dyDescent="0.25">
      <c r="A343" t="s">
        <v>1426</v>
      </c>
      <c r="B343" t="s">
        <v>342</v>
      </c>
      <c r="C343" t="s">
        <v>1040</v>
      </c>
      <c r="D343" s="10">
        <v>30851</v>
      </c>
      <c r="E343" s="10">
        <v>40853</v>
      </c>
      <c r="F343" t="s">
        <v>2115</v>
      </c>
      <c r="G343" t="s">
        <v>1069</v>
      </c>
      <c r="H343" t="s">
        <v>1057</v>
      </c>
      <c r="J343" s="10"/>
      <c r="K343" t="str">
        <f>VLOOKUP(EmpData[[#This Row],[Department]],Departments[[Department]:[Code]],2,0)</f>
        <v>SLS</v>
      </c>
      <c r="L343" t="str">
        <f>VLOOKUP(EmpData[[#This Row],[Location]],Locations[[Location]:[BU]],2,0)</f>
        <v>Luxor</v>
      </c>
      <c r="M343" t="str">
        <f>VLOOKUP(EmpData[[#This Row],[Location]],Locations[[Location]:[BU]],3,0)</f>
        <v>U. Egypt</v>
      </c>
      <c r="N343" t="str">
        <f>IF(EmpData[[#This Row],[Resign Date]]&lt;&gt;"","NO","Yes")</f>
        <v>Yes</v>
      </c>
    </row>
    <row r="344" spans="1:14" hidden="1" x14ac:dyDescent="0.25">
      <c r="A344" t="s">
        <v>2034</v>
      </c>
      <c r="B344" t="s">
        <v>950</v>
      </c>
      <c r="C344" t="s">
        <v>1040</v>
      </c>
      <c r="D344" s="10">
        <v>36110</v>
      </c>
      <c r="E344" s="10">
        <v>40853</v>
      </c>
      <c r="F344" t="s">
        <v>1020</v>
      </c>
      <c r="G344" t="s">
        <v>1070</v>
      </c>
      <c r="H344" t="s">
        <v>1048</v>
      </c>
      <c r="J344" s="10"/>
      <c r="K344" t="str">
        <f>VLOOKUP(EmpData[[#This Row],[Department]],Departments[[Department]:[Code]],2,0)</f>
        <v>RTL</v>
      </c>
      <c r="L344" t="str">
        <f>VLOOKUP(EmpData[[#This Row],[Location]],Locations[[Location]:[BU]],2,0)</f>
        <v>Marasa Matrouh</v>
      </c>
      <c r="M344" t="str">
        <f>VLOOKUP(EmpData[[#This Row],[Location]],Locations[[Location]:[BU]],3,0)</f>
        <v>Alex</v>
      </c>
      <c r="N344" t="str">
        <f>IF(EmpData[[#This Row],[Resign Date]]&lt;&gt;"","NO","Yes")</f>
        <v>Yes</v>
      </c>
    </row>
    <row r="345" spans="1:14" x14ac:dyDescent="0.25">
      <c r="A345" t="s">
        <v>1860</v>
      </c>
      <c r="B345" t="s">
        <v>776</v>
      </c>
      <c r="C345" t="s">
        <v>1039</v>
      </c>
      <c r="D345" s="10">
        <v>15940</v>
      </c>
      <c r="E345" s="10">
        <v>40855</v>
      </c>
      <c r="F345" t="s">
        <v>2115</v>
      </c>
      <c r="G345" t="s">
        <v>1062</v>
      </c>
      <c r="H345" t="s">
        <v>1057</v>
      </c>
      <c r="J345" s="10"/>
      <c r="K345" t="str">
        <f>VLOOKUP(EmpData[[#This Row],[Department]],Departments[[Department]:[Code]],2,0)</f>
        <v>SLS</v>
      </c>
      <c r="L345" t="str">
        <f>VLOOKUP(EmpData[[#This Row],[Location]],Locations[[Location]:[BU]],2,0)</f>
        <v>Menia</v>
      </c>
      <c r="M345" t="str">
        <f>VLOOKUP(EmpData[[#This Row],[Location]],Locations[[Location]:[BU]],3,0)</f>
        <v>U. Egypt</v>
      </c>
      <c r="N345" t="str">
        <f>IF(EmpData[[#This Row],[Resign Date]]&lt;&gt;"","NO","Yes")</f>
        <v>Yes</v>
      </c>
    </row>
    <row r="346" spans="1:14" hidden="1" x14ac:dyDescent="0.25">
      <c r="A346" t="s">
        <v>1824</v>
      </c>
      <c r="B346" t="s">
        <v>740</v>
      </c>
      <c r="C346" t="s">
        <v>1039</v>
      </c>
      <c r="D346" s="10">
        <v>31526</v>
      </c>
      <c r="E346" s="10">
        <v>40856</v>
      </c>
      <c r="F346" t="s">
        <v>1020</v>
      </c>
      <c r="G346" t="s">
        <v>1049</v>
      </c>
      <c r="H346" t="s">
        <v>1045</v>
      </c>
      <c r="J346" s="10">
        <v>41426</v>
      </c>
      <c r="K346" t="str">
        <f>VLOOKUP(EmpData[[#This Row],[Department]],Departments[[Department]:[Code]],2,0)</f>
        <v>RTL</v>
      </c>
      <c r="L346" t="str">
        <f>VLOOKUP(EmpData[[#This Row],[Location]],Locations[[Location]:[BU]],2,0)</f>
        <v>Cairo</v>
      </c>
      <c r="M346" t="str">
        <f>VLOOKUP(EmpData[[#This Row],[Location]],Locations[[Location]:[BU]],3,0)</f>
        <v>G. Cairo</v>
      </c>
      <c r="N346" t="str">
        <f>IF(EmpData[[#This Row],[Resign Date]]&lt;&gt;"","NO","Yes")</f>
        <v>NO</v>
      </c>
    </row>
    <row r="347" spans="1:14" hidden="1" x14ac:dyDescent="0.25">
      <c r="A347" t="s">
        <v>1257</v>
      </c>
      <c r="B347" t="s">
        <v>173</v>
      </c>
      <c r="C347" t="s">
        <v>1039</v>
      </c>
      <c r="D347" s="10">
        <v>19589</v>
      </c>
      <c r="E347" s="10">
        <v>40856</v>
      </c>
      <c r="F347" t="s">
        <v>1020</v>
      </c>
      <c r="G347" t="s">
        <v>1060</v>
      </c>
      <c r="H347" t="s">
        <v>1061</v>
      </c>
      <c r="J347" s="10"/>
      <c r="K347" t="str">
        <f>VLOOKUP(EmpData[[#This Row],[Department]],Departments[[Department]:[Code]],2,0)</f>
        <v>RTL</v>
      </c>
      <c r="L347" t="str">
        <f>VLOOKUP(EmpData[[#This Row],[Location]],Locations[[Location]:[BU]],2,0)</f>
        <v>Alex</v>
      </c>
      <c r="M347" t="str">
        <f>VLOOKUP(EmpData[[#This Row],[Location]],Locations[[Location]:[BU]],3,0)</f>
        <v>Alex</v>
      </c>
      <c r="N347" t="str">
        <f>IF(EmpData[[#This Row],[Resign Date]]&lt;&gt;"","NO","Yes")</f>
        <v>Yes</v>
      </c>
    </row>
    <row r="348" spans="1:14" hidden="1" x14ac:dyDescent="0.25">
      <c r="A348" t="s">
        <v>1738</v>
      </c>
      <c r="B348" t="s">
        <v>654</v>
      </c>
      <c r="C348" t="s">
        <v>1039</v>
      </c>
      <c r="D348" s="10">
        <v>23115</v>
      </c>
      <c r="E348" s="10">
        <v>40857</v>
      </c>
      <c r="F348" t="s">
        <v>1020</v>
      </c>
      <c r="G348" t="s">
        <v>1050</v>
      </c>
      <c r="H348" t="s">
        <v>1045</v>
      </c>
      <c r="J348" s="10"/>
      <c r="K348" t="str">
        <f>VLOOKUP(EmpData[[#This Row],[Department]],Departments[[Department]:[Code]],2,0)</f>
        <v>RTL</v>
      </c>
      <c r="L348" t="str">
        <f>VLOOKUP(EmpData[[#This Row],[Location]],Locations[[Location]:[BU]],2,0)</f>
        <v>Alex</v>
      </c>
      <c r="M348" t="str">
        <f>VLOOKUP(EmpData[[#This Row],[Location]],Locations[[Location]:[BU]],3,0)</f>
        <v>Alex</v>
      </c>
      <c r="N348" t="str">
        <f>IF(EmpData[[#This Row],[Resign Date]]&lt;&gt;"","NO","Yes")</f>
        <v>Yes</v>
      </c>
    </row>
    <row r="349" spans="1:14" hidden="1" x14ac:dyDescent="0.25">
      <c r="A349" t="s">
        <v>1988</v>
      </c>
      <c r="B349" t="s">
        <v>904</v>
      </c>
      <c r="C349" t="s">
        <v>1039</v>
      </c>
      <c r="D349" s="10">
        <v>16727</v>
      </c>
      <c r="E349" s="10">
        <v>40857</v>
      </c>
      <c r="F349" t="s">
        <v>1020</v>
      </c>
      <c r="G349" t="s">
        <v>1078</v>
      </c>
      <c r="H349" t="s">
        <v>1061</v>
      </c>
      <c r="J349" s="10"/>
      <c r="K349" t="str">
        <f>VLOOKUP(EmpData[[#This Row],[Department]],Departments[[Department]:[Code]],2,0)</f>
        <v>RTL</v>
      </c>
      <c r="L349" t="str">
        <f>VLOOKUP(EmpData[[#This Row],[Location]],Locations[[Location]:[BU]],2,0)</f>
        <v>Cairo</v>
      </c>
      <c r="M349" t="str">
        <f>VLOOKUP(EmpData[[#This Row],[Location]],Locations[[Location]:[BU]],3,0)</f>
        <v>G. Cairo</v>
      </c>
      <c r="N349" t="str">
        <f>IF(EmpData[[#This Row],[Resign Date]]&lt;&gt;"","NO","Yes")</f>
        <v>Yes</v>
      </c>
    </row>
    <row r="350" spans="1:14" hidden="1" x14ac:dyDescent="0.25">
      <c r="A350" t="s">
        <v>2056</v>
      </c>
      <c r="B350" t="s">
        <v>972</v>
      </c>
      <c r="C350" t="s">
        <v>1039</v>
      </c>
      <c r="D350" s="10">
        <v>17643</v>
      </c>
      <c r="E350" s="10">
        <v>40860</v>
      </c>
      <c r="F350" t="s">
        <v>1020</v>
      </c>
      <c r="G350" t="s">
        <v>1084</v>
      </c>
      <c r="H350" t="s">
        <v>1048</v>
      </c>
      <c r="J350" s="10">
        <v>41830</v>
      </c>
      <c r="K350" t="str">
        <f>VLOOKUP(EmpData[[#This Row],[Department]],Departments[[Department]:[Code]],2,0)</f>
        <v>RTL</v>
      </c>
      <c r="L350" t="str">
        <f>VLOOKUP(EmpData[[#This Row],[Location]],Locations[[Location]:[BU]],2,0)</f>
        <v>Cairo</v>
      </c>
      <c r="M350" t="str">
        <f>VLOOKUP(EmpData[[#This Row],[Location]],Locations[[Location]:[BU]],3,0)</f>
        <v>G. Cairo</v>
      </c>
      <c r="N350" t="str">
        <f>IF(EmpData[[#This Row],[Resign Date]]&lt;&gt;"","NO","Yes")</f>
        <v>NO</v>
      </c>
    </row>
    <row r="351" spans="1:14" hidden="1" x14ac:dyDescent="0.25">
      <c r="A351" t="s">
        <v>1783</v>
      </c>
      <c r="B351" t="s">
        <v>699</v>
      </c>
      <c r="C351" t="s">
        <v>1039</v>
      </c>
      <c r="D351" s="10">
        <v>29154</v>
      </c>
      <c r="E351" s="10">
        <v>40861</v>
      </c>
      <c r="F351" t="s">
        <v>2115</v>
      </c>
      <c r="G351" t="s">
        <v>1080</v>
      </c>
      <c r="H351" t="s">
        <v>1057</v>
      </c>
      <c r="J351" s="10">
        <v>41879</v>
      </c>
      <c r="K351" t="str">
        <f>VLOOKUP(EmpData[[#This Row],[Department]],Departments[[Department]:[Code]],2,0)</f>
        <v>SLS</v>
      </c>
      <c r="L351" t="str">
        <f>VLOOKUP(EmpData[[#This Row],[Location]],Locations[[Location]:[BU]],2,0)</f>
        <v>Giza</v>
      </c>
      <c r="M351" t="str">
        <f>VLOOKUP(EmpData[[#This Row],[Location]],Locations[[Location]:[BU]],3,0)</f>
        <v>G. Cairo</v>
      </c>
      <c r="N351" t="str">
        <f>IF(EmpData[[#This Row],[Resign Date]]&lt;&gt;"","NO","Yes")</f>
        <v>NO</v>
      </c>
    </row>
    <row r="352" spans="1:14" hidden="1" x14ac:dyDescent="0.25">
      <c r="A352" t="s">
        <v>1318</v>
      </c>
      <c r="B352" t="s">
        <v>234</v>
      </c>
      <c r="C352" t="s">
        <v>1039</v>
      </c>
      <c r="D352" s="10">
        <v>14991</v>
      </c>
      <c r="E352" s="10">
        <v>40868</v>
      </c>
      <c r="F352" t="s">
        <v>1020</v>
      </c>
      <c r="G352" t="s">
        <v>1058</v>
      </c>
      <c r="H352" t="s">
        <v>1048</v>
      </c>
      <c r="J352" s="10"/>
      <c r="K352" t="str">
        <f>VLOOKUP(EmpData[[#This Row],[Department]],Departments[[Department]:[Code]],2,0)</f>
        <v>RTL</v>
      </c>
      <c r="L352" t="str">
        <f>VLOOKUP(EmpData[[#This Row],[Location]],Locations[[Location]:[BU]],2,0)</f>
        <v>Cairo</v>
      </c>
      <c r="M352" t="str">
        <f>VLOOKUP(EmpData[[#This Row],[Location]],Locations[[Location]:[BU]],3,0)</f>
        <v>G. Cairo</v>
      </c>
      <c r="N352" t="str">
        <f>IF(EmpData[[#This Row],[Resign Date]]&lt;&gt;"","NO","Yes")</f>
        <v>Yes</v>
      </c>
    </row>
    <row r="353" spans="1:14" hidden="1" x14ac:dyDescent="0.25">
      <c r="A353" t="s">
        <v>1315</v>
      </c>
      <c r="B353" t="s">
        <v>231</v>
      </c>
      <c r="C353" t="s">
        <v>1039</v>
      </c>
      <c r="D353" s="10">
        <v>27656</v>
      </c>
      <c r="E353" s="10">
        <v>40869</v>
      </c>
      <c r="F353" t="s">
        <v>1020</v>
      </c>
      <c r="G353" t="s">
        <v>1014</v>
      </c>
      <c r="H353" t="s">
        <v>1014</v>
      </c>
      <c r="J353" s="10"/>
      <c r="K353" t="str">
        <f>VLOOKUP(EmpData[[#This Row],[Department]],Departments[[Department]:[Code]],2,0)</f>
        <v>RTL</v>
      </c>
      <c r="L353" t="str">
        <f>VLOOKUP(EmpData[[#This Row],[Location]],Locations[[Location]:[BU]],2,0)</f>
        <v>Cairo</v>
      </c>
      <c r="M353" t="str">
        <f>VLOOKUP(EmpData[[#This Row],[Location]],Locations[[Location]:[BU]],3,0)</f>
        <v>G. Cairo</v>
      </c>
      <c r="N353" t="str">
        <f>IF(EmpData[[#This Row],[Resign Date]]&lt;&gt;"","NO","Yes")</f>
        <v>Yes</v>
      </c>
    </row>
    <row r="354" spans="1:14" hidden="1" x14ac:dyDescent="0.25">
      <c r="A354" t="s">
        <v>1199</v>
      </c>
      <c r="B354" t="s">
        <v>115</v>
      </c>
      <c r="C354" t="s">
        <v>1039</v>
      </c>
      <c r="D354" s="10">
        <v>34212</v>
      </c>
      <c r="E354" s="10">
        <v>40870</v>
      </c>
      <c r="F354" t="s">
        <v>1025</v>
      </c>
      <c r="G354" t="s">
        <v>1077</v>
      </c>
      <c r="H354" t="s">
        <v>1057</v>
      </c>
      <c r="J354" s="10"/>
      <c r="K354" t="str">
        <f>VLOOKUP(EmpData[[#This Row],[Department]],Departments[[Department]:[Code]],2,0)</f>
        <v>SLS</v>
      </c>
      <c r="L354" t="str">
        <f>VLOOKUP(EmpData[[#This Row],[Location]],Locations[[Location]:[BU]],2,0)</f>
        <v>Giza</v>
      </c>
      <c r="M354" t="str">
        <f>VLOOKUP(EmpData[[#This Row],[Location]],Locations[[Location]:[BU]],3,0)</f>
        <v>G. Cairo</v>
      </c>
      <c r="N354" t="str">
        <f>IF(EmpData[[#This Row],[Resign Date]]&lt;&gt;"","NO","Yes")</f>
        <v>Yes</v>
      </c>
    </row>
    <row r="355" spans="1:14" hidden="1" x14ac:dyDescent="0.25">
      <c r="A355" t="s">
        <v>1520</v>
      </c>
      <c r="B355" t="s">
        <v>436</v>
      </c>
      <c r="C355" t="s">
        <v>1039</v>
      </c>
      <c r="D355" s="10">
        <v>25518</v>
      </c>
      <c r="E355" s="10">
        <v>40873</v>
      </c>
      <c r="F355" t="s">
        <v>1020</v>
      </c>
      <c r="G355" t="s">
        <v>1081</v>
      </c>
      <c r="H355" t="s">
        <v>1045</v>
      </c>
      <c r="J355" s="10"/>
      <c r="K355" t="str">
        <f>VLOOKUP(EmpData[[#This Row],[Department]],Departments[[Department]:[Code]],2,0)</f>
        <v>RTL</v>
      </c>
      <c r="L355" t="str">
        <f>VLOOKUP(EmpData[[#This Row],[Location]],Locations[[Location]:[BU]],2,0)</f>
        <v>Giza</v>
      </c>
      <c r="M355" t="str">
        <f>VLOOKUP(EmpData[[#This Row],[Location]],Locations[[Location]:[BU]],3,0)</f>
        <v>G. Cairo</v>
      </c>
      <c r="N355" t="str">
        <f>IF(EmpData[[#This Row],[Resign Date]]&lt;&gt;"","NO","Yes")</f>
        <v>Yes</v>
      </c>
    </row>
    <row r="356" spans="1:14" hidden="1" x14ac:dyDescent="0.25">
      <c r="A356" t="s">
        <v>1888</v>
      </c>
      <c r="B356" t="s">
        <v>804</v>
      </c>
      <c r="C356" t="s">
        <v>1039</v>
      </c>
      <c r="D356" s="10">
        <v>28087</v>
      </c>
      <c r="E356" s="10">
        <v>40876</v>
      </c>
      <c r="F356" t="s">
        <v>1025</v>
      </c>
      <c r="G356" t="s">
        <v>1077</v>
      </c>
      <c r="H356" t="s">
        <v>1057</v>
      </c>
      <c r="J356" s="10"/>
      <c r="K356" t="str">
        <f>VLOOKUP(EmpData[[#This Row],[Department]],Departments[[Department]:[Code]],2,0)</f>
        <v>SLS</v>
      </c>
      <c r="L356" t="str">
        <f>VLOOKUP(EmpData[[#This Row],[Location]],Locations[[Location]:[BU]],2,0)</f>
        <v>Giza</v>
      </c>
      <c r="M356" t="str">
        <f>VLOOKUP(EmpData[[#This Row],[Location]],Locations[[Location]:[BU]],3,0)</f>
        <v>G. Cairo</v>
      </c>
      <c r="N356" t="str">
        <f>IF(EmpData[[#This Row],[Resign Date]]&lt;&gt;"","NO","Yes")</f>
        <v>Yes</v>
      </c>
    </row>
    <row r="357" spans="1:14" hidden="1" x14ac:dyDescent="0.25">
      <c r="A357" t="s">
        <v>2013</v>
      </c>
      <c r="B357" t="s">
        <v>929</v>
      </c>
      <c r="C357" t="s">
        <v>1039</v>
      </c>
      <c r="D357" s="10">
        <v>15203</v>
      </c>
      <c r="E357" s="10">
        <v>40878</v>
      </c>
      <c r="F357" t="s">
        <v>1020</v>
      </c>
      <c r="G357" t="s">
        <v>1071</v>
      </c>
      <c r="H357" t="s">
        <v>1048</v>
      </c>
      <c r="J357" s="10"/>
      <c r="K357" t="str">
        <f>VLOOKUP(EmpData[[#This Row],[Department]],Departments[[Department]:[Code]],2,0)</f>
        <v>RTL</v>
      </c>
      <c r="L357" t="str">
        <f>VLOOKUP(EmpData[[#This Row],[Location]],Locations[[Location]:[BU]],2,0)</f>
        <v>Giza</v>
      </c>
      <c r="M357" t="str">
        <f>VLOOKUP(EmpData[[#This Row],[Location]],Locations[[Location]:[BU]],3,0)</f>
        <v>G. Cairo</v>
      </c>
      <c r="N357" t="str">
        <f>IF(EmpData[[#This Row],[Resign Date]]&lt;&gt;"","NO","Yes")</f>
        <v>Yes</v>
      </c>
    </row>
    <row r="358" spans="1:14" hidden="1" x14ac:dyDescent="0.25">
      <c r="A358" t="s">
        <v>1201</v>
      </c>
      <c r="B358" t="s">
        <v>117</v>
      </c>
      <c r="C358" t="s">
        <v>1039</v>
      </c>
      <c r="D358" s="10">
        <v>15220</v>
      </c>
      <c r="E358" s="10">
        <v>40882</v>
      </c>
      <c r="F358" t="s">
        <v>1032</v>
      </c>
      <c r="G358" t="s">
        <v>1054</v>
      </c>
      <c r="H358" t="s">
        <v>1057</v>
      </c>
      <c r="J358" s="10"/>
      <c r="K358" t="str">
        <f>VLOOKUP(EmpData[[#This Row],[Department]],Departments[[Department]:[Code]],2,0)</f>
        <v>ADM</v>
      </c>
      <c r="L358" t="str">
        <f>VLOOKUP(EmpData[[#This Row],[Location]],Locations[[Location]:[BU]],2,0)</f>
        <v>Dakahlia</v>
      </c>
      <c r="M358" t="str">
        <f>VLOOKUP(EmpData[[#This Row],[Location]],Locations[[Location]:[BU]],3,0)</f>
        <v>Delta</v>
      </c>
      <c r="N358" t="str">
        <f>IF(EmpData[[#This Row],[Resign Date]]&lt;&gt;"","NO","Yes")</f>
        <v>Yes</v>
      </c>
    </row>
    <row r="359" spans="1:14" hidden="1" x14ac:dyDescent="0.25">
      <c r="A359" t="s">
        <v>1289</v>
      </c>
      <c r="B359" t="s">
        <v>205</v>
      </c>
      <c r="C359" t="s">
        <v>1040</v>
      </c>
      <c r="D359" s="10">
        <v>36184</v>
      </c>
      <c r="E359" s="10">
        <v>40890</v>
      </c>
      <c r="F359" t="s">
        <v>1025</v>
      </c>
      <c r="G359" t="s">
        <v>1046</v>
      </c>
      <c r="H359" t="s">
        <v>1057</v>
      </c>
      <c r="J359" s="10"/>
      <c r="K359" t="str">
        <f>VLOOKUP(EmpData[[#This Row],[Department]],Departments[[Department]:[Code]],2,0)</f>
        <v>SLS</v>
      </c>
      <c r="L359" t="str">
        <f>VLOOKUP(EmpData[[#This Row],[Location]],Locations[[Location]:[BU]],2,0)</f>
        <v>Giza</v>
      </c>
      <c r="M359" t="str">
        <f>VLOOKUP(EmpData[[#This Row],[Location]],Locations[[Location]:[BU]],3,0)</f>
        <v>G. Cairo</v>
      </c>
      <c r="N359" t="str">
        <f>IF(EmpData[[#This Row],[Resign Date]]&lt;&gt;"","NO","Yes")</f>
        <v>Yes</v>
      </c>
    </row>
    <row r="360" spans="1:14" hidden="1" x14ac:dyDescent="0.25">
      <c r="A360" t="s">
        <v>1160</v>
      </c>
      <c r="B360" t="s">
        <v>76</v>
      </c>
      <c r="C360" t="s">
        <v>1039</v>
      </c>
      <c r="D360" s="10">
        <v>27148</v>
      </c>
      <c r="E360" s="10">
        <v>40890</v>
      </c>
      <c r="F360" t="s">
        <v>1017</v>
      </c>
      <c r="G360" t="s">
        <v>1014</v>
      </c>
      <c r="H360" t="s">
        <v>1014</v>
      </c>
      <c r="J360" s="10"/>
      <c r="K360" t="str">
        <f>VLOOKUP(EmpData[[#This Row],[Department]],Departments[[Department]:[Code]],2,0)</f>
        <v>ACC</v>
      </c>
      <c r="L360" t="str">
        <f>VLOOKUP(EmpData[[#This Row],[Location]],Locations[[Location]:[BU]],2,0)</f>
        <v>Cairo</v>
      </c>
      <c r="M360" t="str">
        <f>VLOOKUP(EmpData[[#This Row],[Location]],Locations[[Location]:[BU]],3,0)</f>
        <v>G. Cairo</v>
      </c>
      <c r="N360" t="str">
        <f>IF(EmpData[[#This Row],[Resign Date]]&lt;&gt;"","NO","Yes")</f>
        <v>Yes</v>
      </c>
    </row>
    <row r="361" spans="1:14" hidden="1" x14ac:dyDescent="0.25">
      <c r="A361" t="s">
        <v>1394</v>
      </c>
      <c r="B361" t="s">
        <v>310</v>
      </c>
      <c r="C361" t="s">
        <v>1039</v>
      </c>
      <c r="D361" s="10">
        <v>20550</v>
      </c>
      <c r="E361" s="10">
        <v>40898</v>
      </c>
      <c r="F361" t="s">
        <v>1020</v>
      </c>
      <c r="G361" t="s">
        <v>1058</v>
      </c>
      <c r="H361" t="s">
        <v>1048</v>
      </c>
      <c r="J361" s="10"/>
      <c r="K361" t="str">
        <f>VLOOKUP(EmpData[[#This Row],[Department]],Departments[[Department]:[Code]],2,0)</f>
        <v>RTL</v>
      </c>
      <c r="L361" t="str">
        <f>VLOOKUP(EmpData[[#This Row],[Location]],Locations[[Location]:[BU]],2,0)</f>
        <v>Cairo</v>
      </c>
      <c r="M361" t="str">
        <f>VLOOKUP(EmpData[[#This Row],[Location]],Locations[[Location]:[BU]],3,0)</f>
        <v>G. Cairo</v>
      </c>
      <c r="N361" t="str">
        <f>IF(EmpData[[#This Row],[Resign Date]]&lt;&gt;"","NO","Yes")</f>
        <v>Yes</v>
      </c>
    </row>
    <row r="362" spans="1:14" hidden="1" x14ac:dyDescent="0.25">
      <c r="A362" t="s">
        <v>1815</v>
      </c>
      <c r="B362" t="s">
        <v>731</v>
      </c>
      <c r="C362" t="s">
        <v>1040</v>
      </c>
      <c r="D362" s="10">
        <v>18613</v>
      </c>
      <c r="E362" s="10">
        <v>40900</v>
      </c>
      <c r="F362" t="s">
        <v>1020</v>
      </c>
      <c r="G362" t="s">
        <v>1068</v>
      </c>
      <c r="H362" t="s">
        <v>1061</v>
      </c>
      <c r="J362" s="10"/>
      <c r="K362" t="str">
        <f>VLOOKUP(EmpData[[#This Row],[Department]],Departments[[Department]:[Code]],2,0)</f>
        <v>RTL</v>
      </c>
      <c r="L362" t="str">
        <f>VLOOKUP(EmpData[[#This Row],[Location]],Locations[[Location]:[BU]],2,0)</f>
        <v>Gharbia</v>
      </c>
      <c r="M362" t="str">
        <f>VLOOKUP(EmpData[[#This Row],[Location]],Locations[[Location]:[BU]],3,0)</f>
        <v>Delta</v>
      </c>
      <c r="N362" t="str">
        <f>IF(EmpData[[#This Row],[Resign Date]]&lt;&gt;"","NO","Yes")</f>
        <v>Yes</v>
      </c>
    </row>
    <row r="363" spans="1:14" hidden="1" x14ac:dyDescent="0.25">
      <c r="A363" t="s">
        <v>1381</v>
      </c>
      <c r="B363" t="s">
        <v>297</v>
      </c>
      <c r="C363" t="s">
        <v>1039</v>
      </c>
      <c r="D363" s="10">
        <v>22438</v>
      </c>
      <c r="E363" s="10">
        <v>40903</v>
      </c>
      <c r="F363" t="s">
        <v>1020</v>
      </c>
      <c r="G363" t="s">
        <v>1070</v>
      </c>
      <c r="H363" t="s">
        <v>1048</v>
      </c>
      <c r="J363" s="10"/>
      <c r="K363" t="str">
        <f>VLOOKUP(EmpData[[#This Row],[Department]],Departments[[Department]:[Code]],2,0)</f>
        <v>RTL</v>
      </c>
      <c r="L363" t="str">
        <f>VLOOKUP(EmpData[[#This Row],[Location]],Locations[[Location]:[BU]],2,0)</f>
        <v>Marasa Matrouh</v>
      </c>
      <c r="M363" t="str">
        <f>VLOOKUP(EmpData[[#This Row],[Location]],Locations[[Location]:[BU]],3,0)</f>
        <v>Alex</v>
      </c>
      <c r="N363" t="str">
        <f>IF(EmpData[[#This Row],[Resign Date]]&lt;&gt;"","NO","Yes")</f>
        <v>Yes</v>
      </c>
    </row>
    <row r="364" spans="1:14" hidden="1" x14ac:dyDescent="0.25">
      <c r="A364" t="s">
        <v>1513</v>
      </c>
      <c r="B364" t="s">
        <v>429</v>
      </c>
      <c r="C364" t="s">
        <v>1039</v>
      </c>
      <c r="D364" s="10">
        <v>27043</v>
      </c>
      <c r="E364" s="10">
        <v>40904</v>
      </c>
      <c r="F364" t="s">
        <v>1020</v>
      </c>
      <c r="G364" t="s">
        <v>1058</v>
      </c>
      <c r="H364" t="s">
        <v>1048</v>
      </c>
      <c r="J364" s="10"/>
      <c r="K364" t="str">
        <f>VLOOKUP(EmpData[[#This Row],[Department]],Departments[[Department]:[Code]],2,0)</f>
        <v>RTL</v>
      </c>
      <c r="L364" t="str">
        <f>VLOOKUP(EmpData[[#This Row],[Location]],Locations[[Location]:[BU]],2,0)</f>
        <v>Cairo</v>
      </c>
      <c r="M364" t="str">
        <f>VLOOKUP(EmpData[[#This Row],[Location]],Locations[[Location]:[BU]],3,0)</f>
        <v>G. Cairo</v>
      </c>
      <c r="N364" t="str">
        <f>IF(EmpData[[#This Row],[Resign Date]]&lt;&gt;"","NO","Yes")</f>
        <v>Yes</v>
      </c>
    </row>
    <row r="365" spans="1:14" hidden="1" x14ac:dyDescent="0.25">
      <c r="A365" t="s">
        <v>1935</v>
      </c>
      <c r="B365" t="s">
        <v>851</v>
      </c>
      <c r="C365" t="s">
        <v>1040</v>
      </c>
      <c r="D365" s="10">
        <v>30464</v>
      </c>
      <c r="E365" s="10">
        <v>40907</v>
      </c>
      <c r="F365" t="s">
        <v>2115</v>
      </c>
      <c r="G365" t="s">
        <v>1059</v>
      </c>
      <c r="H365" t="s">
        <v>1057</v>
      </c>
      <c r="J365" s="10"/>
      <c r="K365" t="str">
        <f>VLOOKUP(EmpData[[#This Row],[Department]],Departments[[Department]:[Code]],2,0)</f>
        <v>SLS</v>
      </c>
      <c r="L365" t="str">
        <f>VLOOKUP(EmpData[[#This Row],[Location]],Locations[[Location]:[BU]],2,0)</f>
        <v>Cairo</v>
      </c>
      <c r="M365" t="str">
        <f>VLOOKUP(EmpData[[#This Row],[Location]],Locations[[Location]:[BU]],3,0)</f>
        <v>G. Cairo</v>
      </c>
      <c r="N365" t="str">
        <f>IF(EmpData[[#This Row],[Resign Date]]&lt;&gt;"","NO","Yes")</f>
        <v>Yes</v>
      </c>
    </row>
    <row r="366" spans="1:14" hidden="1" x14ac:dyDescent="0.25">
      <c r="A366" t="s">
        <v>1653</v>
      </c>
      <c r="B366" t="s">
        <v>569</v>
      </c>
      <c r="C366" t="s">
        <v>1039</v>
      </c>
      <c r="D366" s="10">
        <v>29689</v>
      </c>
      <c r="E366" s="10">
        <v>40907</v>
      </c>
      <c r="F366" t="s">
        <v>1020</v>
      </c>
      <c r="G366" t="s">
        <v>1079</v>
      </c>
      <c r="H366" t="s">
        <v>1045</v>
      </c>
      <c r="J366" s="10"/>
      <c r="K366" t="str">
        <f>VLOOKUP(EmpData[[#This Row],[Department]],Departments[[Department]:[Code]],2,0)</f>
        <v>RTL</v>
      </c>
      <c r="L366" t="str">
        <f>VLOOKUP(EmpData[[#This Row],[Location]],Locations[[Location]:[BU]],2,0)</f>
        <v>Giza</v>
      </c>
      <c r="M366" t="str">
        <f>VLOOKUP(EmpData[[#This Row],[Location]],Locations[[Location]:[BU]],3,0)</f>
        <v>G. Cairo</v>
      </c>
      <c r="N366" t="str">
        <f>IF(EmpData[[#This Row],[Resign Date]]&lt;&gt;"","NO","Yes")</f>
        <v>Yes</v>
      </c>
    </row>
    <row r="367" spans="1:14" hidden="1" x14ac:dyDescent="0.25">
      <c r="A367" t="s">
        <v>1549</v>
      </c>
      <c r="B367" t="s">
        <v>465</v>
      </c>
      <c r="C367" t="s">
        <v>1039</v>
      </c>
      <c r="D367" s="10">
        <v>32004</v>
      </c>
      <c r="E367" s="10">
        <v>40913</v>
      </c>
      <c r="F367" t="s">
        <v>1020</v>
      </c>
      <c r="G367" t="s">
        <v>1050</v>
      </c>
      <c r="H367" t="s">
        <v>1045</v>
      </c>
      <c r="J367" s="10"/>
      <c r="K367" t="str">
        <f>VLOOKUP(EmpData[[#This Row],[Department]],Departments[[Department]:[Code]],2,0)</f>
        <v>RTL</v>
      </c>
      <c r="L367" t="str">
        <f>VLOOKUP(EmpData[[#This Row],[Location]],Locations[[Location]:[BU]],2,0)</f>
        <v>Alex</v>
      </c>
      <c r="M367" t="str">
        <f>VLOOKUP(EmpData[[#This Row],[Location]],Locations[[Location]:[BU]],3,0)</f>
        <v>Alex</v>
      </c>
      <c r="N367" t="str">
        <f>IF(EmpData[[#This Row],[Resign Date]]&lt;&gt;"","NO","Yes")</f>
        <v>Yes</v>
      </c>
    </row>
    <row r="368" spans="1:14" hidden="1" x14ac:dyDescent="0.25">
      <c r="A368" t="s">
        <v>1415</v>
      </c>
      <c r="B368" t="s">
        <v>331</v>
      </c>
      <c r="C368" t="s">
        <v>1039</v>
      </c>
      <c r="D368" s="10">
        <v>31372</v>
      </c>
      <c r="E368" s="10">
        <v>40918</v>
      </c>
      <c r="F368" t="s">
        <v>1020</v>
      </c>
      <c r="G368" t="s">
        <v>1050</v>
      </c>
      <c r="H368" t="s">
        <v>1045</v>
      </c>
      <c r="J368" s="10"/>
      <c r="K368" t="str">
        <f>VLOOKUP(EmpData[[#This Row],[Department]],Departments[[Department]:[Code]],2,0)</f>
        <v>RTL</v>
      </c>
      <c r="L368" t="str">
        <f>VLOOKUP(EmpData[[#This Row],[Location]],Locations[[Location]:[BU]],2,0)</f>
        <v>Alex</v>
      </c>
      <c r="M368" t="str">
        <f>VLOOKUP(EmpData[[#This Row],[Location]],Locations[[Location]:[BU]],3,0)</f>
        <v>Alex</v>
      </c>
      <c r="N368" t="str">
        <f>IF(EmpData[[#This Row],[Resign Date]]&lt;&gt;"","NO","Yes")</f>
        <v>Yes</v>
      </c>
    </row>
    <row r="369" spans="1:14" hidden="1" x14ac:dyDescent="0.25">
      <c r="A369" t="s">
        <v>1501</v>
      </c>
      <c r="B369" t="s">
        <v>417</v>
      </c>
      <c r="C369" t="s">
        <v>1039</v>
      </c>
      <c r="D369" s="10">
        <v>33908</v>
      </c>
      <c r="E369" s="10">
        <v>40918</v>
      </c>
      <c r="F369" t="s">
        <v>1020</v>
      </c>
      <c r="G369" t="s">
        <v>1058</v>
      </c>
      <c r="H369" t="s">
        <v>1048</v>
      </c>
      <c r="J369" s="10"/>
      <c r="K369" t="str">
        <f>VLOOKUP(EmpData[[#This Row],[Department]],Departments[[Department]:[Code]],2,0)</f>
        <v>RTL</v>
      </c>
      <c r="L369" t="str">
        <f>VLOOKUP(EmpData[[#This Row],[Location]],Locations[[Location]:[BU]],2,0)</f>
        <v>Cairo</v>
      </c>
      <c r="M369" t="str">
        <f>VLOOKUP(EmpData[[#This Row],[Location]],Locations[[Location]:[BU]],3,0)</f>
        <v>G. Cairo</v>
      </c>
      <c r="N369" t="str">
        <f>IF(EmpData[[#This Row],[Resign Date]]&lt;&gt;"","NO","Yes")</f>
        <v>Yes</v>
      </c>
    </row>
    <row r="370" spans="1:14" hidden="1" x14ac:dyDescent="0.25">
      <c r="A370" t="s">
        <v>1566</v>
      </c>
      <c r="B370" t="s">
        <v>482</v>
      </c>
      <c r="C370" t="s">
        <v>1040</v>
      </c>
      <c r="D370" s="10">
        <v>29010</v>
      </c>
      <c r="E370" s="10">
        <v>40919</v>
      </c>
      <c r="F370" t="s">
        <v>2115</v>
      </c>
      <c r="G370" t="s">
        <v>1046</v>
      </c>
      <c r="H370" t="s">
        <v>1057</v>
      </c>
      <c r="J370" s="10"/>
      <c r="K370" t="str">
        <f>VLOOKUP(EmpData[[#This Row],[Department]],Departments[[Department]:[Code]],2,0)</f>
        <v>SLS</v>
      </c>
      <c r="L370" t="str">
        <f>VLOOKUP(EmpData[[#This Row],[Location]],Locations[[Location]:[BU]],2,0)</f>
        <v>Giza</v>
      </c>
      <c r="M370" t="str">
        <f>VLOOKUP(EmpData[[#This Row],[Location]],Locations[[Location]:[BU]],3,0)</f>
        <v>G. Cairo</v>
      </c>
      <c r="N370" t="str">
        <f>IF(EmpData[[#This Row],[Resign Date]]&lt;&gt;"","NO","Yes")</f>
        <v>Yes</v>
      </c>
    </row>
    <row r="371" spans="1:14" hidden="1" x14ac:dyDescent="0.25">
      <c r="A371" t="s">
        <v>1572</v>
      </c>
      <c r="B371" t="s">
        <v>488</v>
      </c>
      <c r="C371" t="s">
        <v>1039</v>
      </c>
      <c r="D371" s="10">
        <v>17545</v>
      </c>
      <c r="E371" s="10">
        <v>40920</v>
      </c>
      <c r="F371" t="s">
        <v>1020</v>
      </c>
      <c r="G371" t="s">
        <v>1052</v>
      </c>
      <c r="H371" t="s">
        <v>1045</v>
      </c>
      <c r="J371" s="10">
        <v>41494</v>
      </c>
      <c r="K371" t="str">
        <f>VLOOKUP(EmpData[[#This Row],[Department]],Departments[[Department]:[Code]],2,0)</f>
        <v>RTL</v>
      </c>
      <c r="L371" t="str">
        <f>VLOOKUP(EmpData[[#This Row],[Location]],Locations[[Location]:[BU]],2,0)</f>
        <v>Alex</v>
      </c>
      <c r="M371" t="str">
        <f>VLOOKUP(EmpData[[#This Row],[Location]],Locations[[Location]:[BU]],3,0)</f>
        <v>Alex</v>
      </c>
      <c r="N371" t="str">
        <f>IF(EmpData[[#This Row],[Resign Date]]&lt;&gt;"","NO","Yes")</f>
        <v>NO</v>
      </c>
    </row>
    <row r="372" spans="1:14" hidden="1" x14ac:dyDescent="0.25">
      <c r="A372" t="s">
        <v>1486</v>
      </c>
      <c r="B372" t="s">
        <v>402</v>
      </c>
      <c r="C372" t="s">
        <v>1039</v>
      </c>
      <c r="D372" s="10">
        <v>16703</v>
      </c>
      <c r="E372" s="10">
        <v>40925</v>
      </c>
      <c r="F372" t="s">
        <v>2115</v>
      </c>
      <c r="G372" t="s">
        <v>1046</v>
      </c>
      <c r="H372" t="s">
        <v>1057</v>
      </c>
      <c r="J372" s="10"/>
      <c r="K372" t="str">
        <f>VLOOKUP(EmpData[[#This Row],[Department]],Departments[[Department]:[Code]],2,0)</f>
        <v>SLS</v>
      </c>
      <c r="L372" t="str">
        <f>VLOOKUP(EmpData[[#This Row],[Location]],Locations[[Location]:[BU]],2,0)</f>
        <v>Giza</v>
      </c>
      <c r="M372" t="str">
        <f>VLOOKUP(EmpData[[#This Row],[Location]],Locations[[Location]:[BU]],3,0)</f>
        <v>G. Cairo</v>
      </c>
      <c r="N372" t="str">
        <f>IF(EmpData[[#This Row],[Resign Date]]&lt;&gt;"","NO","Yes")</f>
        <v>Yes</v>
      </c>
    </row>
    <row r="373" spans="1:14" hidden="1" x14ac:dyDescent="0.25">
      <c r="A373" t="s">
        <v>1863</v>
      </c>
      <c r="B373" t="s">
        <v>779</v>
      </c>
      <c r="C373" t="s">
        <v>1039</v>
      </c>
      <c r="D373" s="10">
        <v>33547</v>
      </c>
      <c r="E373" s="10">
        <v>40926</v>
      </c>
      <c r="F373" t="s">
        <v>1020</v>
      </c>
      <c r="G373" t="s">
        <v>1072</v>
      </c>
      <c r="H373" t="s">
        <v>1048</v>
      </c>
      <c r="J373" s="10"/>
      <c r="K373" t="str">
        <f>VLOOKUP(EmpData[[#This Row],[Department]],Departments[[Department]:[Code]],2,0)</f>
        <v>RTL</v>
      </c>
      <c r="L373" t="str">
        <f>VLOOKUP(EmpData[[#This Row],[Location]],Locations[[Location]:[BU]],2,0)</f>
        <v>Alex</v>
      </c>
      <c r="M373" t="str">
        <f>VLOOKUP(EmpData[[#This Row],[Location]],Locations[[Location]:[BU]],3,0)</f>
        <v>Alex</v>
      </c>
      <c r="N373" t="str">
        <f>IF(EmpData[[#This Row],[Resign Date]]&lt;&gt;"","NO","Yes")</f>
        <v>Yes</v>
      </c>
    </row>
    <row r="374" spans="1:14" hidden="1" x14ac:dyDescent="0.25">
      <c r="A374" t="s">
        <v>1312</v>
      </c>
      <c r="B374" t="s">
        <v>228</v>
      </c>
      <c r="C374" t="s">
        <v>1039</v>
      </c>
      <c r="D374" s="10">
        <v>25675</v>
      </c>
      <c r="E374" s="10">
        <v>40926</v>
      </c>
      <c r="F374" t="s">
        <v>2115</v>
      </c>
      <c r="G374" t="s">
        <v>1080</v>
      </c>
      <c r="H374" t="s">
        <v>1057</v>
      </c>
      <c r="J374" s="10"/>
      <c r="K374" t="str">
        <f>VLOOKUP(EmpData[[#This Row],[Department]],Departments[[Department]:[Code]],2,0)</f>
        <v>SLS</v>
      </c>
      <c r="L374" t="str">
        <f>VLOOKUP(EmpData[[#This Row],[Location]],Locations[[Location]:[BU]],2,0)</f>
        <v>Giza</v>
      </c>
      <c r="M374" t="str">
        <f>VLOOKUP(EmpData[[#This Row],[Location]],Locations[[Location]:[BU]],3,0)</f>
        <v>G. Cairo</v>
      </c>
      <c r="N374" t="str">
        <f>IF(EmpData[[#This Row],[Resign Date]]&lt;&gt;"","NO","Yes")</f>
        <v>Yes</v>
      </c>
    </row>
    <row r="375" spans="1:14" hidden="1" x14ac:dyDescent="0.25">
      <c r="A375" t="s">
        <v>1623</v>
      </c>
      <c r="B375" t="s">
        <v>539</v>
      </c>
      <c r="C375" t="s">
        <v>1039</v>
      </c>
      <c r="D375" s="10">
        <v>21606</v>
      </c>
      <c r="E375" s="10">
        <v>40928</v>
      </c>
      <c r="F375" t="s">
        <v>2115</v>
      </c>
      <c r="G375" t="s">
        <v>1059</v>
      </c>
      <c r="H375" t="s">
        <v>1057</v>
      </c>
      <c r="J375" s="10">
        <v>41450</v>
      </c>
      <c r="K375" t="str">
        <f>VLOOKUP(EmpData[[#This Row],[Department]],Departments[[Department]:[Code]],2,0)</f>
        <v>SLS</v>
      </c>
      <c r="L375" t="str">
        <f>VLOOKUP(EmpData[[#This Row],[Location]],Locations[[Location]:[BU]],2,0)</f>
        <v>Cairo</v>
      </c>
      <c r="M375" t="str">
        <f>VLOOKUP(EmpData[[#This Row],[Location]],Locations[[Location]:[BU]],3,0)</f>
        <v>G. Cairo</v>
      </c>
      <c r="N375" t="str">
        <f>IF(EmpData[[#This Row],[Resign Date]]&lt;&gt;"","NO","Yes")</f>
        <v>NO</v>
      </c>
    </row>
    <row r="376" spans="1:14" hidden="1" x14ac:dyDescent="0.25">
      <c r="A376" t="s">
        <v>1417</v>
      </c>
      <c r="B376" t="s">
        <v>333</v>
      </c>
      <c r="C376" t="s">
        <v>1039</v>
      </c>
      <c r="D376" s="10">
        <v>14901</v>
      </c>
      <c r="E376" s="10">
        <v>40932</v>
      </c>
      <c r="F376" t="s">
        <v>1020</v>
      </c>
      <c r="G376" t="s">
        <v>1068</v>
      </c>
      <c r="H376" t="s">
        <v>1061</v>
      </c>
      <c r="J376" s="10"/>
      <c r="K376" t="str">
        <f>VLOOKUP(EmpData[[#This Row],[Department]],Departments[[Department]:[Code]],2,0)</f>
        <v>RTL</v>
      </c>
      <c r="L376" t="str">
        <f>VLOOKUP(EmpData[[#This Row],[Location]],Locations[[Location]:[BU]],2,0)</f>
        <v>Gharbia</v>
      </c>
      <c r="M376" t="str">
        <f>VLOOKUP(EmpData[[#This Row],[Location]],Locations[[Location]:[BU]],3,0)</f>
        <v>Delta</v>
      </c>
      <c r="N376" t="str">
        <f>IF(EmpData[[#This Row],[Resign Date]]&lt;&gt;"","NO","Yes")</f>
        <v>Yes</v>
      </c>
    </row>
    <row r="377" spans="1:14" hidden="1" x14ac:dyDescent="0.25">
      <c r="A377" t="s">
        <v>1247</v>
      </c>
      <c r="B377" t="s">
        <v>163</v>
      </c>
      <c r="C377" t="s">
        <v>1040</v>
      </c>
      <c r="D377" s="10">
        <v>27716</v>
      </c>
      <c r="E377" s="10">
        <v>40932</v>
      </c>
      <c r="F377" t="s">
        <v>1020</v>
      </c>
      <c r="G377" t="s">
        <v>1044</v>
      </c>
      <c r="H377" t="s">
        <v>1045</v>
      </c>
      <c r="J377" s="10"/>
      <c r="K377" t="str">
        <f>VLOOKUP(EmpData[[#This Row],[Department]],Departments[[Department]:[Code]],2,0)</f>
        <v>RTL</v>
      </c>
      <c r="L377" t="str">
        <f>VLOOKUP(EmpData[[#This Row],[Location]],Locations[[Location]:[BU]],2,0)</f>
        <v>Cairo</v>
      </c>
      <c r="M377" t="str">
        <f>VLOOKUP(EmpData[[#This Row],[Location]],Locations[[Location]:[BU]],3,0)</f>
        <v>G. Cairo</v>
      </c>
      <c r="N377" t="str">
        <f>IF(EmpData[[#This Row],[Resign Date]]&lt;&gt;"","NO","Yes")</f>
        <v>Yes</v>
      </c>
    </row>
    <row r="378" spans="1:14" hidden="1" x14ac:dyDescent="0.25">
      <c r="A378" t="s">
        <v>1856</v>
      </c>
      <c r="B378" t="s">
        <v>772</v>
      </c>
      <c r="C378" t="s">
        <v>1040</v>
      </c>
      <c r="D378" s="10">
        <v>30374</v>
      </c>
      <c r="E378" s="10">
        <v>40941</v>
      </c>
      <c r="F378" t="s">
        <v>1025</v>
      </c>
      <c r="G378" t="s">
        <v>1070</v>
      </c>
      <c r="H378" t="s">
        <v>1048</v>
      </c>
      <c r="J378" s="10">
        <v>42025</v>
      </c>
      <c r="K378" t="str">
        <f>VLOOKUP(EmpData[[#This Row],[Department]],Departments[[Department]:[Code]],2,0)</f>
        <v>SLS</v>
      </c>
      <c r="L378" t="str">
        <f>VLOOKUP(EmpData[[#This Row],[Location]],Locations[[Location]:[BU]],2,0)</f>
        <v>Marasa Matrouh</v>
      </c>
      <c r="M378" t="str">
        <f>VLOOKUP(EmpData[[#This Row],[Location]],Locations[[Location]:[BU]],3,0)</f>
        <v>Alex</v>
      </c>
      <c r="N378" t="str">
        <f>IF(EmpData[[#This Row],[Resign Date]]&lt;&gt;"","NO","Yes")</f>
        <v>NO</v>
      </c>
    </row>
    <row r="379" spans="1:14" hidden="1" x14ac:dyDescent="0.25">
      <c r="A379" t="s">
        <v>1462</v>
      </c>
      <c r="B379" t="s">
        <v>378</v>
      </c>
      <c r="C379" t="s">
        <v>1039</v>
      </c>
      <c r="D379" s="10">
        <v>34330</v>
      </c>
      <c r="E379" s="10">
        <v>40942</v>
      </c>
      <c r="F379" t="s">
        <v>1020</v>
      </c>
      <c r="G379" t="s">
        <v>1070</v>
      </c>
      <c r="H379" t="s">
        <v>1048</v>
      </c>
      <c r="J379" s="10">
        <v>41675</v>
      </c>
      <c r="K379" t="str">
        <f>VLOOKUP(EmpData[[#This Row],[Department]],Departments[[Department]:[Code]],2,0)</f>
        <v>RTL</v>
      </c>
      <c r="L379" t="str">
        <f>VLOOKUP(EmpData[[#This Row],[Location]],Locations[[Location]:[BU]],2,0)</f>
        <v>Marasa Matrouh</v>
      </c>
      <c r="M379" t="str">
        <f>VLOOKUP(EmpData[[#This Row],[Location]],Locations[[Location]:[BU]],3,0)</f>
        <v>Alex</v>
      </c>
      <c r="N379" t="str">
        <f>IF(EmpData[[#This Row],[Resign Date]]&lt;&gt;"","NO","Yes")</f>
        <v>NO</v>
      </c>
    </row>
    <row r="380" spans="1:14" hidden="1" x14ac:dyDescent="0.25">
      <c r="A380" t="s">
        <v>1094</v>
      </c>
      <c r="B380" t="s">
        <v>10</v>
      </c>
      <c r="C380" t="s">
        <v>1040</v>
      </c>
      <c r="D380" s="10">
        <v>30700</v>
      </c>
      <c r="E380" s="10">
        <v>40945</v>
      </c>
      <c r="F380" t="s">
        <v>1013</v>
      </c>
      <c r="G380" t="s">
        <v>1014</v>
      </c>
      <c r="H380" t="s">
        <v>1014</v>
      </c>
      <c r="J380" s="10"/>
      <c r="K380" t="str">
        <f>VLOOKUP(EmpData[[#This Row],[Department]],Departments[[Department]:[Code]],2,0)</f>
        <v>FIN</v>
      </c>
      <c r="L380" t="str">
        <f>VLOOKUP(EmpData[[#This Row],[Location]],Locations[[Location]:[BU]],2,0)</f>
        <v>Cairo</v>
      </c>
      <c r="M380" t="str">
        <f>VLOOKUP(EmpData[[#This Row],[Location]],Locations[[Location]:[BU]],3,0)</f>
        <v>G. Cairo</v>
      </c>
      <c r="N380" t="str">
        <f>IF(EmpData[[#This Row],[Resign Date]]&lt;&gt;"","NO","Yes")</f>
        <v>Yes</v>
      </c>
    </row>
    <row r="381" spans="1:14" hidden="1" x14ac:dyDescent="0.25">
      <c r="A381" t="s">
        <v>1463</v>
      </c>
      <c r="B381" t="s">
        <v>379</v>
      </c>
      <c r="C381" t="s">
        <v>1039</v>
      </c>
      <c r="D381" s="10">
        <v>18821</v>
      </c>
      <c r="E381" s="10">
        <v>40945</v>
      </c>
      <c r="F381" t="s">
        <v>1020</v>
      </c>
      <c r="G381" t="s">
        <v>1053</v>
      </c>
      <c r="H381" t="s">
        <v>1045</v>
      </c>
      <c r="J381" s="10"/>
      <c r="K381" t="str">
        <f>VLOOKUP(EmpData[[#This Row],[Department]],Departments[[Department]:[Code]],2,0)</f>
        <v>RTL</v>
      </c>
      <c r="L381" t="str">
        <f>VLOOKUP(EmpData[[#This Row],[Location]],Locations[[Location]:[BU]],2,0)</f>
        <v>Giza</v>
      </c>
      <c r="M381" t="str">
        <f>VLOOKUP(EmpData[[#This Row],[Location]],Locations[[Location]:[BU]],3,0)</f>
        <v>G. Cairo</v>
      </c>
      <c r="N381" t="str">
        <f>IF(EmpData[[#This Row],[Resign Date]]&lt;&gt;"","NO","Yes")</f>
        <v>Yes</v>
      </c>
    </row>
    <row r="382" spans="1:14" hidden="1" x14ac:dyDescent="0.25">
      <c r="A382" t="s">
        <v>1630</v>
      </c>
      <c r="B382" t="s">
        <v>546</v>
      </c>
      <c r="C382" t="s">
        <v>1039</v>
      </c>
      <c r="D382" s="10">
        <v>17653</v>
      </c>
      <c r="E382" s="10">
        <v>40946</v>
      </c>
      <c r="F382" t="s">
        <v>1025</v>
      </c>
      <c r="G382" t="s">
        <v>1054</v>
      </c>
      <c r="H382" t="s">
        <v>1057</v>
      </c>
      <c r="J382" s="10"/>
      <c r="K382" t="str">
        <f>VLOOKUP(EmpData[[#This Row],[Department]],Departments[[Department]:[Code]],2,0)</f>
        <v>SLS</v>
      </c>
      <c r="L382" t="str">
        <f>VLOOKUP(EmpData[[#This Row],[Location]],Locations[[Location]:[BU]],2,0)</f>
        <v>Dakahlia</v>
      </c>
      <c r="M382" t="str">
        <f>VLOOKUP(EmpData[[#This Row],[Location]],Locations[[Location]:[BU]],3,0)</f>
        <v>Delta</v>
      </c>
      <c r="N382" t="str">
        <f>IF(EmpData[[#This Row],[Resign Date]]&lt;&gt;"","NO","Yes")</f>
        <v>Yes</v>
      </c>
    </row>
    <row r="383" spans="1:14" hidden="1" x14ac:dyDescent="0.25">
      <c r="A383" t="s">
        <v>1147</v>
      </c>
      <c r="B383" t="s">
        <v>63</v>
      </c>
      <c r="C383" t="s">
        <v>1039</v>
      </c>
      <c r="D383" s="10">
        <v>34640</v>
      </c>
      <c r="E383" s="10">
        <v>40946</v>
      </c>
      <c r="F383" t="s">
        <v>1030</v>
      </c>
      <c r="G383" t="s">
        <v>1079</v>
      </c>
      <c r="H383" t="s">
        <v>1045</v>
      </c>
      <c r="J383" s="10"/>
      <c r="K383" t="str">
        <f>VLOOKUP(EmpData[[#This Row],[Department]],Departments[[Department]:[Code]],2,0)</f>
        <v>AFS</v>
      </c>
      <c r="L383" t="str">
        <f>VLOOKUP(EmpData[[#This Row],[Location]],Locations[[Location]:[BU]],2,0)</f>
        <v>Giza</v>
      </c>
      <c r="M383" t="str">
        <f>VLOOKUP(EmpData[[#This Row],[Location]],Locations[[Location]:[BU]],3,0)</f>
        <v>G. Cairo</v>
      </c>
      <c r="N383" t="str">
        <f>IF(EmpData[[#This Row],[Resign Date]]&lt;&gt;"","NO","Yes")</f>
        <v>Yes</v>
      </c>
    </row>
    <row r="384" spans="1:14" hidden="1" x14ac:dyDescent="0.25">
      <c r="A384" t="s">
        <v>1265</v>
      </c>
      <c r="B384" t="s">
        <v>181</v>
      </c>
      <c r="C384" t="s">
        <v>1039</v>
      </c>
      <c r="D384" s="10">
        <v>25721</v>
      </c>
      <c r="E384" s="10">
        <v>40947</v>
      </c>
      <c r="F384" t="s">
        <v>1020</v>
      </c>
      <c r="G384" t="s">
        <v>1064</v>
      </c>
      <c r="H384" t="s">
        <v>1045</v>
      </c>
      <c r="J384" s="10"/>
      <c r="K384" t="str">
        <f>VLOOKUP(EmpData[[#This Row],[Department]],Departments[[Department]:[Code]],2,0)</f>
        <v>RTL</v>
      </c>
      <c r="L384" t="str">
        <f>VLOOKUP(EmpData[[#This Row],[Location]],Locations[[Location]:[BU]],2,0)</f>
        <v>Giza</v>
      </c>
      <c r="M384" t="str">
        <f>VLOOKUP(EmpData[[#This Row],[Location]],Locations[[Location]:[BU]],3,0)</f>
        <v>G. Cairo</v>
      </c>
      <c r="N384" t="str">
        <f>IF(EmpData[[#This Row],[Resign Date]]&lt;&gt;"","NO","Yes")</f>
        <v>Yes</v>
      </c>
    </row>
    <row r="385" spans="1:14" hidden="1" x14ac:dyDescent="0.25">
      <c r="A385" t="s">
        <v>2048</v>
      </c>
      <c r="B385" t="s">
        <v>964</v>
      </c>
      <c r="C385" t="s">
        <v>1039</v>
      </c>
      <c r="D385" s="10">
        <v>32707</v>
      </c>
      <c r="E385" s="10">
        <v>40954</v>
      </c>
      <c r="F385" t="s">
        <v>2115</v>
      </c>
      <c r="G385" t="s">
        <v>1083</v>
      </c>
      <c r="H385" t="s">
        <v>1057</v>
      </c>
      <c r="J385" s="10"/>
      <c r="K385" t="str">
        <f>VLOOKUP(EmpData[[#This Row],[Department]],Departments[[Department]:[Code]],2,0)</f>
        <v>SLS</v>
      </c>
      <c r="L385" t="str">
        <f>VLOOKUP(EmpData[[#This Row],[Location]],Locations[[Location]:[BU]],2,0)</f>
        <v>Cairo</v>
      </c>
      <c r="M385" t="str">
        <f>VLOOKUP(EmpData[[#This Row],[Location]],Locations[[Location]:[BU]],3,0)</f>
        <v>G. Cairo</v>
      </c>
      <c r="N385" t="str">
        <f>IF(EmpData[[#This Row],[Resign Date]]&lt;&gt;"","NO","Yes")</f>
        <v>Yes</v>
      </c>
    </row>
    <row r="386" spans="1:14" hidden="1" x14ac:dyDescent="0.25">
      <c r="A386" t="s">
        <v>2017</v>
      </c>
      <c r="B386" t="s">
        <v>933</v>
      </c>
      <c r="C386" t="s">
        <v>1039</v>
      </c>
      <c r="D386" s="10">
        <v>35439</v>
      </c>
      <c r="E386" s="10">
        <v>40959</v>
      </c>
      <c r="F386" t="s">
        <v>1020</v>
      </c>
      <c r="G386" t="s">
        <v>1053</v>
      </c>
      <c r="H386" t="s">
        <v>1045</v>
      </c>
      <c r="J386" s="10"/>
      <c r="K386" t="str">
        <f>VLOOKUP(EmpData[[#This Row],[Department]],Departments[[Department]:[Code]],2,0)</f>
        <v>RTL</v>
      </c>
      <c r="L386" t="str">
        <f>VLOOKUP(EmpData[[#This Row],[Location]],Locations[[Location]:[BU]],2,0)</f>
        <v>Giza</v>
      </c>
      <c r="M386" t="str">
        <f>VLOOKUP(EmpData[[#This Row],[Location]],Locations[[Location]:[BU]],3,0)</f>
        <v>G. Cairo</v>
      </c>
      <c r="N386" t="str">
        <f>IF(EmpData[[#This Row],[Resign Date]]&lt;&gt;"","NO","Yes")</f>
        <v>Yes</v>
      </c>
    </row>
    <row r="387" spans="1:14" hidden="1" x14ac:dyDescent="0.25">
      <c r="A387" t="s">
        <v>1144</v>
      </c>
      <c r="B387" t="s">
        <v>60</v>
      </c>
      <c r="C387" t="s">
        <v>1039</v>
      </c>
      <c r="D387" s="10">
        <v>18927</v>
      </c>
      <c r="E387" s="10">
        <v>40964</v>
      </c>
      <c r="F387" t="s">
        <v>1032</v>
      </c>
      <c r="G387" t="s">
        <v>1080</v>
      </c>
      <c r="H387" t="s">
        <v>1057</v>
      </c>
      <c r="J387" s="10"/>
      <c r="K387" t="str">
        <f>VLOOKUP(EmpData[[#This Row],[Department]],Departments[[Department]:[Code]],2,0)</f>
        <v>ADM</v>
      </c>
      <c r="L387" t="str">
        <f>VLOOKUP(EmpData[[#This Row],[Location]],Locations[[Location]:[BU]],2,0)</f>
        <v>Giza</v>
      </c>
      <c r="M387" t="str">
        <f>VLOOKUP(EmpData[[#This Row],[Location]],Locations[[Location]:[BU]],3,0)</f>
        <v>G. Cairo</v>
      </c>
      <c r="N387" t="str">
        <f>IF(EmpData[[#This Row],[Resign Date]]&lt;&gt;"","NO","Yes")</f>
        <v>Yes</v>
      </c>
    </row>
    <row r="388" spans="1:14" hidden="1" x14ac:dyDescent="0.25">
      <c r="A388" t="s">
        <v>1378</v>
      </c>
      <c r="B388" t="s">
        <v>294</v>
      </c>
      <c r="C388" t="s">
        <v>1040</v>
      </c>
      <c r="D388" s="10">
        <v>19969</v>
      </c>
      <c r="E388" s="10">
        <v>40968</v>
      </c>
      <c r="F388" t="s">
        <v>1025</v>
      </c>
      <c r="G388" t="s">
        <v>1083</v>
      </c>
      <c r="H388" t="s">
        <v>1057</v>
      </c>
      <c r="J388" s="10"/>
      <c r="K388" t="str">
        <f>VLOOKUP(EmpData[[#This Row],[Department]],Departments[[Department]:[Code]],2,0)</f>
        <v>SLS</v>
      </c>
      <c r="L388" t="str">
        <f>VLOOKUP(EmpData[[#This Row],[Location]],Locations[[Location]:[BU]],2,0)</f>
        <v>Cairo</v>
      </c>
      <c r="M388" t="str">
        <f>VLOOKUP(EmpData[[#This Row],[Location]],Locations[[Location]:[BU]],3,0)</f>
        <v>G. Cairo</v>
      </c>
      <c r="N388" t="str">
        <f>IF(EmpData[[#This Row],[Resign Date]]&lt;&gt;"","NO","Yes")</f>
        <v>Yes</v>
      </c>
    </row>
    <row r="389" spans="1:14" hidden="1" x14ac:dyDescent="0.25">
      <c r="A389" t="s">
        <v>1281</v>
      </c>
      <c r="B389" t="s">
        <v>197</v>
      </c>
      <c r="C389" t="s">
        <v>1039</v>
      </c>
      <c r="D389" s="10">
        <v>26048</v>
      </c>
      <c r="E389" s="10">
        <v>40969</v>
      </c>
      <c r="F389" t="s">
        <v>1020</v>
      </c>
      <c r="G389" t="s">
        <v>1078</v>
      </c>
      <c r="H389" t="s">
        <v>1061</v>
      </c>
      <c r="J389" s="10"/>
      <c r="K389" t="str">
        <f>VLOOKUP(EmpData[[#This Row],[Department]],Departments[[Department]:[Code]],2,0)</f>
        <v>RTL</v>
      </c>
      <c r="L389" t="str">
        <f>VLOOKUP(EmpData[[#This Row],[Location]],Locations[[Location]:[BU]],2,0)</f>
        <v>Cairo</v>
      </c>
      <c r="M389" t="str">
        <f>VLOOKUP(EmpData[[#This Row],[Location]],Locations[[Location]:[BU]],3,0)</f>
        <v>G. Cairo</v>
      </c>
      <c r="N389" t="str">
        <f>IF(EmpData[[#This Row],[Resign Date]]&lt;&gt;"","NO","Yes")</f>
        <v>Yes</v>
      </c>
    </row>
    <row r="390" spans="1:14" hidden="1" x14ac:dyDescent="0.25">
      <c r="A390" t="s">
        <v>1347</v>
      </c>
      <c r="B390" t="s">
        <v>263</v>
      </c>
      <c r="C390" t="s">
        <v>1040</v>
      </c>
      <c r="D390" s="10">
        <v>35336</v>
      </c>
      <c r="E390" s="10">
        <v>40969</v>
      </c>
      <c r="F390" t="s">
        <v>1020</v>
      </c>
      <c r="G390" t="s">
        <v>1050</v>
      </c>
      <c r="H390" t="s">
        <v>1045</v>
      </c>
      <c r="J390" s="10"/>
      <c r="K390" t="str">
        <f>VLOOKUP(EmpData[[#This Row],[Department]],Departments[[Department]:[Code]],2,0)</f>
        <v>RTL</v>
      </c>
      <c r="L390" t="str">
        <f>VLOOKUP(EmpData[[#This Row],[Location]],Locations[[Location]:[BU]],2,0)</f>
        <v>Alex</v>
      </c>
      <c r="M390" t="str">
        <f>VLOOKUP(EmpData[[#This Row],[Location]],Locations[[Location]:[BU]],3,0)</f>
        <v>Alex</v>
      </c>
      <c r="N390" t="str">
        <f>IF(EmpData[[#This Row],[Resign Date]]&lt;&gt;"","NO","Yes")</f>
        <v>Yes</v>
      </c>
    </row>
    <row r="391" spans="1:14" hidden="1" x14ac:dyDescent="0.25">
      <c r="A391" t="s">
        <v>1285</v>
      </c>
      <c r="B391" t="s">
        <v>201</v>
      </c>
      <c r="C391" t="s">
        <v>1039</v>
      </c>
      <c r="D391" s="10">
        <v>35701</v>
      </c>
      <c r="E391" s="10">
        <v>40970</v>
      </c>
      <c r="F391" t="s">
        <v>1020</v>
      </c>
      <c r="G391" t="s">
        <v>1081</v>
      </c>
      <c r="H391" t="s">
        <v>1045</v>
      </c>
      <c r="J391" s="10"/>
      <c r="K391" t="str">
        <f>VLOOKUP(EmpData[[#This Row],[Department]],Departments[[Department]:[Code]],2,0)</f>
        <v>RTL</v>
      </c>
      <c r="L391" t="str">
        <f>VLOOKUP(EmpData[[#This Row],[Location]],Locations[[Location]:[BU]],2,0)</f>
        <v>Giza</v>
      </c>
      <c r="M391" t="str">
        <f>VLOOKUP(EmpData[[#This Row],[Location]],Locations[[Location]:[BU]],3,0)</f>
        <v>G. Cairo</v>
      </c>
      <c r="N391" t="str">
        <f>IF(EmpData[[#This Row],[Resign Date]]&lt;&gt;"","NO","Yes")</f>
        <v>Yes</v>
      </c>
    </row>
    <row r="392" spans="1:14" hidden="1" x14ac:dyDescent="0.25">
      <c r="A392" t="s">
        <v>1391</v>
      </c>
      <c r="B392" t="s">
        <v>307</v>
      </c>
      <c r="C392" t="s">
        <v>1039</v>
      </c>
      <c r="D392" s="10">
        <v>34422</v>
      </c>
      <c r="E392" s="10">
        <v>40971</v>
      </c>
      <c r="F392" t="s">
        <v>1020</v>
      </c>
      <c r="G392" t="s">
        <v>1079</v>
      </c>
      <c r="H392" t="s">
        <v>1045</v>
      </c>
      <c r="J392" s="10">
        <v>41426</v>
      </c>
      <c r="K392" t="str">
        <f>VLOOKUP(EmpData[[#This Row],[Department]],Departments[[Department]:[Code]],2,0)</f>
        <v>RTL</v>
      </c>
      <c r="L392" t="str">
        <f>VLOOKUP(EmpData[[#This Row],[Location]],Locations[[Location]:[BU]],2,0)</f>
        <v>Giza</v>
      </c>
      <c r="M392" t="str">
        <f>VLOOKUP(EmpData[[#This Row],[Location]],Locations[[Location]:[BU]],3,0)</f>
        <v>G. Cairo</v>
      </c>
      <c r="N392" t="str">
        <f>IF(EmpData[[#This Row],[Resign Date]]&lt;&gt;"","NO","Yes")</f>
        <v>NO</v>
      </c>
    </row>
    <row r="393" spans="1:14" hidden="1" x14ac:dyDescent="0.25">
      <c r="A393" t="s">
        <v>1351</v>
      </c>
      <c r="B393" t="s">
        <v>267</v>
      </c>
      <c r="C393" t="s">
        <v>1039</v>
      </c>
      <c r="D393" s="10">
        <v>35654</v>
      </c>
      <c r="E393" s="10">
        <v>40972</v>
      </c>
      <c r="F393" t="s">
        <v>1020</v>
      </c>
      <c r="G393" t="s">
        <v>1078</v>
      </c>
      <c r="H393" t="s">
        <v>1061</v>
      </c>
      <c r="J393" s="10"/>
      <c r="K393" t="str">
        <f>VLOOKUP(EmpData[[#This Row],[Department]],Departments[[Department]:[Code]],2,0)</f>
        <v>RTL</v>
      </c>
      <c r="L393" t="str">
        <f>VLOOKUP(EmpData[[#This Row],[Location]],Locations[[Location]:[BU]],2,0)</f>
        <v>Cairo</v>
      </c>
      <c r="M393" t="str">
        <f>VLOOKUP(EmpData[[#This Row],[Location]],Locations[[Location]:[BU]],3,0)</f>
        <v>G. Cairo</v>
      </c>
      <c r="N393" t="str">
        <f>IF(EmpData[[#This Row],[Resign Date]]&lt;&gt;"","NO","Yes")</f>
        <v>Yes</v>
      </c>
    </row>
    <row r="394" spans="1:14" hidden="1" x14ac:dyDescent="0.25">
      <c r="A394" t="s">
        <v>1438</v>
      </c>
      <c r="B394" t="s">
        <v>354</v>
      </c>
      <c r="C394" t="s">
        <v>1039</v>
      </c>
      <c r="D394" s="10">
        <v>33901</v>
      </c>
      <c r="E394" s="10">
        <v>40972</v>
      </c>
      <c r="F394" t="s">
        <v>1020</v>
      </c>
      <c r="G394" t="s">
        <v>1058</v>
      </c>
      <c r="H394" t="s">
        <v>1048</v>
      </c>
      <c r="J394" s="10"/>
      <c r="K394" t="str">
        <f>VLOOKUP(EmpData[[#This Row],[Department]],Departments[[Department]:[Code]],2,0)</f>
        <v>RTL</v>
      </c>
      <c r="L394" t="str">
        <f>VLOOKUP(EmpData[[#This Row],[Location]],Locations[[Location]:[BU]],2,0)</f>
        <v>Cairo</v>
      </c>
      <c r="M394" t="str">
        <f>VLOOKUP(EmpData[[#This Row],[Location]],Locations[[Location]:[BU]],3,0)</f>
        <v>G. Cairo</v>
      </c>
      <c r="N394" t="str">
        <f>IF(EmpData[[#This Row],[Resign Date]]&lt;&gt;"","NO","Yes")</f>
        <v>Yes</v>
      </c>
    </row>
    <row r="395" spans="1:14" hidden="1" x14ac:dyDescent="0.25">
      <c r="A395" t="s">
        <v>1541</v>
      </c>
      <c r="B395" t="s">
        <v>457</v>
      </c>
      <c r="C395" t="s">
        <v>1039</v>
      </c>
      <c r="D395" s="10">
        <v>20596</v>
      </c>
      <c r="E395" s="10">
        <v>40974</v>
      </c>
      <c r="F395" t="s">
        <v>2115</v>
      </c>
      <c r="G395" t="s">
        <v>1080</v>
      </c>
      <c r="H395" t="s">
        <v>1057</v>
      </c>
      <c r="J395" s="10">
        <v>41796</v>
      </c>
      <c r="K395" t="str">
        <f>VLOOKUP(EmpData[[#This Row],[Department]],Departments[[Department]:[Code]],2,0)</f>
        <v>SLS</v>
      </c>
      <c r="L395" t="str">
        <f>VLOOKUP(EmpData[[#This Row],[Location]],Locations[[Location]:[BU]],2,0)</f>
        <v>Giza</v>
      </c>
      <c r="M395" t="str">
        <f>VLOOKUP(EmpData[[#This Row],[Location]],Locations[[Location]:[BU]],3,0)</f>
        <v>G. Cairo</v>
      </c>
      <c r="N395" t="str">
        <f>IF(EmpData[[#This Row],[Resign Date]]&lt;&gt;"","NO","Yes")</f>
        <v>NO</v>
      </c>
    </row>
    <row r="396" spans="1:14" hidden="1" x14ac:dyDescent="0.25">
      <c r="A396" t="s">
        <v>2086</v>
      </c>
      <c r="B396" t="s">
        <v>1002</v>
      </c>
      <c r="C396" t="s">
        <v>1039</v>
      </c>
      <c r="D396" s="10">
        <v>26476</v>
      </c>
      <c r="E396" s="10">
        <v>40976</v>
      </c>
      <c r="F396" t="s">
        <v>1020</v>
      </c>
      <c r="G396" t="s">
        <v>1081</v>
      </c>
      <c r="H396" t="s">
        <v>1045</v>
      </c>
      <c r="J396" s="10"/>
      <c r="K396" t="str">
        <f>VLOOKUP(EmpData[[#This Row],[Department]],Departments[[Department]:[Code]],2,0)</f>
        <v>RTL</v>
      </c>
      <c r="L396" t="str">
        <f>VLOOKUP(EmpData[[#This Row],[Location]],Locations[[Location]:[BU]],2,0)</f>
        <v>Giza</v>
      </c>
      <c r="M396" t="str">
        <f>VLOOKUP(EmpData[[#This Row],[Location]],Locations[[Location]:[BU]],3,0)</f>
        <v>G. Cairo</v>
      </c>
      <c r="N396" t="str">
        <f>IF(EmpData[[#This Row],[Resign Date]]&lt;&gt;"","NO","Yes")</f>
        <v>Yes</v>
      </c>
    </row>
    <row r="397" spans="1:14" hidden="1" x14ac:dyDescent="0.25">
      <c r="A397" t="s">
        <v>1360</v>
      </c>
      <c r="B397" t="s">
        <v>276</v>
      </c>
      <c r="C397" t="s">
        <v>1039</v>
      </c>
      <c r="D397" s="10">
        <v>14766</v>
      </c>
      <c r="E397" s="10">
        <v>40983</v>
      </c>
      <c r="F397" t="s">
        <v>1025</v>
      </c>
      <c r="G397" t="s">
        <v>1069</v>
      </c>
      <c r="H397" t="s">
        <v>1057</v>
      </c>
      <c r="J397" s="10"/>
      <c r="K397" t="str">
        <f>VLOOKUP(EmpData[[#This Row],[Department]],Departments[[Department]:[Code]],2,0)</f>
        <v>SLS</v>
      </c>
      <c r="L397" t="str">
        <f>VLOOKUP(EmpData[[#This Row],[Location]],Locations[[Location]:[BU]],2,0)</f>
        <v>Luxor</v>
      </c>
      <c r="M397" t="str">
        <f>VLOOKUP(EmpData[[#This Row],[Location]],Locations[[Location]:[BU]],3,0)</f>
        <v>U. Egypt</v>
      </c>
      <c r="N397" t="str">
        <f>IF(EmpData[[#This Row],[Resign Date]]&lt;&gt;"","NO","Yes")</f>
        <v>Yes</v>
      </c>
    </row>
    <row r="398" spans="1:14" hidden="1" x14ac:dyDescent="0.25">
      <c r="A398" t="s">
        <v>1876</v>
      </c>
      <c r="B398" t="s">
        <v>792</v>
      </c>
      <c r="C398" t="s">
        <v>1039</v>
      </c>
      <c r="D398" s="10">
        <v>27756</v>
      </c>
      <c r="E398" s="10">
        <v>40986</v>
      </c>
      <c r="F398" t="s">
        <v>1025</v>
      </c>
      <c r="G398" t="s">
        <v>1077</v>
      </c>
      <c r="H398" t="s">
        <v>1057</v>
      </c>
      <c r="J398" s="10"/>
      <c r="K398" t="str">
        <f>VLOOKUP(EmpData[[#This Row],[Department]],Departments[[Department]:[Code]],2,0)</f>
        <v>SLS</v>
      </c>
      <c r="L398" t="str">
        <f>VLOOKUP(EmpData[[#This Row],[Location]],Locations[[Location]:[BU]],2,0)</f>
        <v>Giza</v>
      </c>
      <c r="M398" t="str">
        <f>VLOOKUP(EmpData[[#This Row],[Location]],Locations[[Location]:[BU]],3,0)</f>
        <v>G. Cairo</v>
      </c>
      <c r="N398" t="str">
        <f>IF(EmpData[[#This Row],[Resign Date]]&lt;&gt;"","NO","Yes")</f>
        <v>Yes</v>
      </c>
    </row>
    <row r="399" spans="1:14" hidden="1" x14ac:dyDescent="0.25">
      <c r="A399" t="s">
        <v>1179</v>
      </c>
      <c r="B399" t="s">
        <v>95</v>
      </c>
      <c r="C399" t="s">
        <v>1039</v>
      </c>
      <c r="D399" s="10">
        <v>35076</v>
      </c>
      <c r="E399" s="10">
        <v>40987</v>
      </c>
      <c r="F399" t="s">
        <v>1025</v>
      </c>
      <c r="G399" t="s">
        <v>1014</v>
      </c>
      <c r="H399" t="s">
        <v>1014</v>
      </c>
      <c r="J399" s="10"/>
      <c r="K399" t="str">
        <f>VLOOKUP(EmpData[[#This Row],[Department]],Departments[[Department]:[Code]],2,0)</f>
        <v>SLS</v>
      </c>
      <c r="L399" t="str">
        <f>VLOOKUP(EmpData[[#This Row],[Location]],Locations[[Location]:[BU]],2,0)</f>
        <v>Cairo</v>
      </c>
      <c r="M399" t="str">
        <f>VLOOKUP(EmpData[[#This Row],[Location]],Locations[[Location]:[BU]],3,0)</f>
        <v>G. Cairo</v>
      </c>
      <c r="N399" t="str">
        <f>IF(EmpData[[#This Row],[Resign Date]]&lt;&gt;"","NO","Yes")</f>
        <v>Yes</v>
      </c>
    </row>
    <row r="400" spans="1:14" hidden="1" x14ac:dyDescent="0.25">
      <c r="A400" t="s">
        <v>1587</v>
      </c>
      <c r="B400" t="s">
        <v>503</v>
      </c>
      <c r="C400" t="s">
        <v>1040</v>
      </c>
      <c r="D400" s="10">
        <v>17651</v>
      </c>
      <c r="E400" s="10">
        <v>40990</v>
      </c>
      <c r="F400" t="s">
        <v>1020</v>
      </c>
      <c r="G400" t="s">
        <v>1076</v>
      </c>
      <c r="H400" t="s">
        <v>1061</v>
      </c>
      <c r="J400" s="10"/>
      <c r="K400" t="str">
        <f>VLOOKUP(EmpData[[#This Row],[Department]],Departments[[Department]:[Code]],2,0)</f>
        <v>RTL</v>
      </c>
      <c r="L400" t="str">
        <f>VLOOKUP(EmpData[[#This Row],[Location]],Locations[[Location]:[BU]],2,0)</f>
        <v>Cairo</v>
      </c>
      <c r="M400" t="str">
        <f>VLOOKUP(EmpData[[#This Row],[Location]],Locations[[Location]:[BU]],3,0)</f>
        <v>G. Cairo</v>
      </c>
      <c r="N400" t="str">
        <f>IF(EmpData[[#This Row],[Resign Date]]&lt;&gt;"","NO","Yes")</f>
        <v>Yes</v>
      </c>
    </row>
    <row r="401" spans="1:14" hidden="1" x14ac:dyDescent="0.25">
      <c r="A401" t="s">
        <v>1996</v>
      </c>
      <c r="B401" t="s">
        <v>912</v>
      </c>
      <c r="C401" t="s">
        <v>1039</v>
      </c>
      <c r="D401" s="10">
        <v>27006</v>
      </c>
      <c r="E401" s="10">
        <v>40990</v>
      </c>
      <c r="F401" t="s">
        <v>2115</v>
      </c>
      <c r="G401" t="s">
        <v>1069</v>
      </c>
      <c r="H401" t="s">
        <v>1057</v>
      </c>
      <c r="J401" s="10"/>
      <c r="K401" t="str">
        <f>VLOOKUP(EmpData[[#This Row],[Department]],Departments[[Department]:[Code]],2,0)</f>
        <v>SLS</v>
      </c>
      <c r="L401" t="str">
        <f>VLOOKUP(EmpData[[#This Row],[Location]],Locations[[Location]:[BU]],2,0)</f>
        <v>Luxor</v>
      </c>
      <c r="M401" t="str">
        <f>VLOOKUP(EmpData[[#This Row],[Location]],Locations[[Location]:[BU]],3,0)</f>
        <v>U. Egypt</v>
      </c>
      <c r="N401" t="str">
        <f>IF(EmpData[[#This Row],[Resign Date]]&lt;&gt;"","NO","Yes")</f>
        <v>Yes</v>
      </c>
    </row>
    <row r="402" spans="1:14" x14ac:dyDescent="0.25">
      <c r="A402" t="s">
        <v>1612</v>
      </c>
      <c r="B402" t="s">
        <v>528</v>
      </c>
      <c r="C402" t="s">
        <v>1039</v>
      </c>
      <c r="D402" s="10">
        <v>16539</v>
      </c>
      <c r="E402" s="10">
        <v>40991</v>
      </c>
      <c r="F402" t="s">
        <v>2115</v>
      </c>
      <c r="G402" t="s">
        <v>1062</v>
      </c>
      <c r="H402" t="s">
        <v>1057</v>
      </c>
      <c r="J402" s="10"/>
      <c r="K402" t="str">
        <f>VLOOKUP(EmpData[[#This Row],[Department]],Departments[[Department]:[Code]],2,0)</f>
        <v>SLS</v>
      </c>
      <c r="L402" t="str">
        <f>VLOOKUP(EmpData[[#This Row],[Location]],Locations[[Location]:[BU]],2,0)</f>
        <v>Menia</v>
      </c>
      <c r="M402" t="str">
        <f>VLOOKUP(EmpData[[#This Row],[Location]],Locations[[Location]:[BU]],3,0)</f>
        <v>U. Egypt</v>
      </c>
      <c r="N402" t="str">
        <f>IF(EmpData[[#This Row],[Resign Date]]&lt;&gt;"","NO","Yes")</f>
        <v>Yes</v>
      </c>
    </row>
    <row r="403" spans="1:14" hidden="1" x14ac:dyDescent="0.25">
      <c r="A403" t="s">
        <v>1246</v>
      </c>
      <c r="B403" t="s">
        <v>162</v>
      </c>
      <c r="C403" t="s">
        <v>1040</v>
      </c>
      <c r="D403" s="10">
        <v>28902</v>
      </c>
      <c r="E403" s="10">
        <v>40996</v>
      </c>
      <c r="F403" t="s">
        <v>2115</v>
      </c>
      <c r="G403" t="s">
        <v>1054</v>
      </c>
      <c r="H403" t="s">
        <v>1057</v>
      </c>
      <c r="J403" s="10"/>
      <c r="K403" t="str">
        <f>VLOOKUP(EmpData[[#This Row],[Department]],Departments[[Department]:[Code]],2,0)</f>
        <v>SLS</v>
      </c>
      <c r="L403" t="str">
        <f>VLOOKUP(EmpData[[#This Row],[Location]],Locations[[Location]:[BU]],2,0)</f>
        <v>Dakahlia</v>
      </c>
      <c r="M403" t="str">
        <f>VLOOKUP(EmpData[[#This Row],[Location]],Locations[[Location]:[BU]],3,0)</f>
        <v>Delta</v>
      </c>
      <c r="N403" t="str">
        <f>IF(EmpData[[#This Row],[Resign Date]]&lt;&gt;"","NO","Yes")</f>
        <v>Yes</v>
      </c>
    </row>
    <row r="404" spans="1:14" hidden="1" x14ac:dyDescent="0.25">
      <c r="A404" t="s">
        <v>2066</v>
      </c>
      <c r="B404" t="s">
        <v>982</v>
      </c>
      <c r="C404" t="s">
        <v>1039</v>
      </c>
      <c r="D404" s="10">
        <v>34845</v>
      </c>
      <c r="E404" s="10">
        <v>40996</v>
      </c>
      <c r="F404" t="s">
        <v>1020</v>
      </c>
      <c r="G404" t="s">
        <v>1079</v>
      </c>
      <c r="H404" t="s">
        <v>1045</v>
      </c>
      <c r="J404" s="10"/>
      <c r="K404" t="str">
        <f>VLOOKUP(EmpData[[#This Row],[Department]],Departments[[Department]:[Code]],2,0)</f>
        <v>RTL</v>
      </c>
      <c r="L404" t="str">
        <f>VLOOKUP(EmpData[[#This Row],[Location]],Locations[[Location]:[BU]],2,0)</f>
        <v>Giza</v>
      </c>
      <c r="M404" t="str">
        <f>VLOOKUP(EmpData[[#This Row],[Location]],Locations[[Location]:[BU]],3,0)</f>
        <v>G. Cairo</v>
      </c>
      <c r="N404" t="str">
        <f>IF(EmpData[[#This Row],[Resign Date]]&lt;&gt;"","NO","Yes")</f>
        <v>Yes</v>
      </c>
    </row>
    <row r="405" spans="1:14" hidden="1" x14ac:dyDescent="0.25">
      <c r="A405" t="s">
        <v>1849</v>
      </c>
      <c r="B405" t="s">
        <v>765</v>
      </c>
      <c r="C405" t="s">
        <v>1039</v>
      </c>
      <c r="D405" s="10">
        <v>15077</v>
      </c>
      <c r="E405" s="10">
        <v>40997</v>
      </c>
      <c r="F405" t="s">
        <v>1020</v>
      </c>
      <c r="G405" t="s">
        <v>1082</v>
      </c>
      <c r="H405" t="s">
        <v>1061</v>
      </c>
      <c r="J405" s="10"/>
      <c r="K405" t="str">
        <f>VLOOKUP(EmpData[[#This Row],[Department]],Departments[[Department]:[Code]],2,0)</f>
        <v>RTL</v>
      </c>
      <c r="L405" t="str">
        <f>VLOOKUP(EmpData[[#This Row],[Location]],Locations[[Location]:[BU]],2,0)</f>
        <v>Cairo</v>
      </c>
      <c r="M405" t="str">
        <f>VLOOKUP(EmpData[[#This Row],[Location]],Locations[[Location]:[BU]],3,0)</f>
        <v>G. Cairo</v>
      </c>
      <c r="N405" t="str">
        <f>IF(EmpData[[#This Row],[Resign Date]]&lt;&gt;"","NO","Yes")</f>
        <v>Yes</v>
      </c>
    </row>
    <row r="406" spans="1:14" x14ac:dyDescent="0.25">
      <c r="A406" t="s">
        <v>2025</v>
      </c>
      <c r="B406" t="s">
        <v>941</v>
      </c>
      <c r="C406" t="s">
        <v>1039</v>
      </c>
      <c r="D406" s="10">
        <v>27345</v>
      </c>
      <c r="E406" s="10">
        <v>41001</v>
      </c>
      <c r="F406" t="s">
        <v>1025</v>
      </c>
      <c r="G406" t="s">
        <v>1062</v>
      </c>
      <c r="H406" t="s">
        <v>1057</v>
      </c>
      <c r="J406" s="10"/>
      <c r="K406" t="str">
        <f>VLOOKUP(EmpData[[#This Row],[Department]],Departments[[Department]:[Code]],2,0)</f>
        <v>SLS</v>
      </c>
      <c r="L406" t="str">
        <f>VLOOKUP(EmpData[[#This Row],[Location]],Locations[[Location]:[BU]],2,0)</f>
        <v>Menia</v>
      </c>
      <c r="M406" t="str">
        <f>VLOOKUP(EmpData[[#This Row],[Location]],Locations[[Location]:[BU]],3,0)</f>
        <v>U. Egypt</v>
      </c>
      <c r="N406" t="str">
        <f>IF(EmpData[[#This Row],[Resign Date]]&lt;&gt;"","NO","Yes")</f>
        <v>Yes</v>
      </c>
    </row>
    <row r="407" spans="1:14" hidden="1" x14ac:dyDescent="0.25">
      <c r="A407" t="s">
        <v>1357</v>
      </c>
      <c r="B407" t="s">
        <v>273</v>
      </c>
      <c r="C407" t="s">
        <v>1039</v>
      </c>
      <c r="D407" s="10">
        <v>29063</v>
      </c>
      <c r="E407" s="10">
        <v>41009</v>
      </c>
      <c r="F407" t="s">
        <v>2115</v>
      </c>
      <c r="G407" t="s">
        <v>1083</v>
      </c>
      <c r="H407" t="s">
        <v>1057</v>
      </c>
      <c r="J407" s="10"/>
      <c r="K407" t="str">
        <f>VLOOKUP(EmpData[[#This Row],[Department]],Departments[[Department]:[Code]],2,0)</f>
        <v>SLS</v>
      </c>
      <c r="L407" t="str">
        <f>VLOOKUP(EmpData[[#This Row],[Location]],Locations[[Location]:[BU]],2,0)</f>
        <v>Cairo</v>
      </c>
      <c r="M407" t="str">
        <f>VLOOKUP(EmpData[[#This Row],[Location]],Locations[[Location]:[BU]],3,0)</f>
        <v>G. Cairo</v>
      </c>
      <c r="N407" t="str">
        <f>IF(EmpData[[#This Row],[Resign Date]]&lt;&gt;"","NO","Yes")</f>
        <v>Yes</v>
      </c>
    </row>
    <row r="408" spans="1:14" hidden="1" x14ac:dyDescent="0.25">
      <c r="A408" t="s">
        <v>1102</v>
      </c>
      <c r="B408" t="s">
        <v>18</v>
      </c>
      <c r="C408" t="s">
        <v>1039</v>
      </c>
      <c r="D408" s="10">
        <v>26475</v>
      </c>
      <c r="E408" s="10">
        <v>41011</v>
      </c>
      <c r="F408" t="s">
        <v>1032</v>
      </c>
      <c r="G408" t="s">
        <v>1083</v>
      </c>
      <c r="H408" t="s">
        <v>1057</v>
      </c>
      <c r="J408" s="10"/>
      <c r="K408" t="str">
        <f>VLOOKUP(EmpData[[#This Row],[Department]],Departments[[Department]:[Code]],2,0)</f>
        <v>ADM</v>
      </c>
      <c r="L408" t="str">
        <f>VLOOKUP(EmpData[[#This Row],[Location]],Locations[[Location]:[BU]],2,0)</f>
        <v>Cairo</v>
      </c>
      <c r="M408" t="str">
        <f>VLOOKUP(EmpData[[#This Row],[Location]],Locations[[Location]:[BU]],3,0)</f>
        <v>G. Cairo</v>
      </c>
      <c r="N408" t="str">
        <f>IF(EmpData[[#This Row],[Resign Date]]&lt;&gt;"","NO","Yes")</f>
        <v>Yes</v>
      </c>
    </row>
    <row r="409" spans="1:14" hidden="1" x14ac:dyDescent="0.25">
      <c r="A409" t="s">
        <v>1823</v>
      </c>
      <c r="B409" t="s">
        <v>739</v>
      </c>
      <c r="C409" t="s">
        <v>1039</v>
      </c>
      <c r="D409" s="10">
        <v>36126</v>
      </c>
      <c r="E409" s="10">
        <v>41015</v>
      </c>
      <c r="F409" t="s">
        <v>1020</v>
      </c>
      <c r="G409" t="s">
        <v>1047</v>
      </c>
      <c r="H409" t="s">
        <v>1048</v>
      </c>
      <c r="J409" s="10"/>
      <c r="K409" t="str">
        <f>VLOOKUP(EmpData[[#This Row],[Department]],Departments[[Department]:[Code]],2,0)</f>
        <v>RTL</v>
      </c>
      <c r="L409" t="str">
        <f>VLOOKUP(EmpData[[#This Row],[Location]],Locations[[Location]:[BU]],2,0)</f>
        <v>Giza</v>
      </c>
      <c r="M409" t="str">
        <f>VLOOKUP(EmpData[[#This Row],[Location]],Locations[[Location]:[BU]],3,0)</f>
        <v>G. Cairo</v>
      </c>
      <c r="N409" t="str">
        <f>IF(EmpData[[#This Row],[Resign Date]]&lt;&gt;"","NO","Yes")</f>
        <v>Yes</v>
      </c>
    </row>
    <row r="410" spans="1:14" hidden="1" x14ac:dyDescent="0.25">
      <c r="A410" t="s">
        <v>2068</v>
      </c>
      <c r="B410" t="s">
        <v>984</v>
      </c>
      <c r="C410" t="s">
        <v>1039</v>
      </c>
      <c r="D410" s="10">
        <v>27960</v>
      </c>
      <c r="E410" s="10">
        <v>41016</v>
      </c>
      <c r="F410" t="s">
        <v>1020</v>
      </c>
      <c r="G410" t="s">
        <v>1078</v>
      </c>
      <c r="H410" t="s">
        <v>1061</v>
      </c>
      <c r="J410" s="10"/>
      <c r="K410" t="str">
        <f>VLOOKUP(EmpData[[#This Row],[Department]],Departments[[Department]:[Code]],2,0)</f>
        <v>RTL</v>
      </c>
      <c r="L410" t="str">
        <f>VLOOKUP(EmpData[[#This Row],[Location]],Locations[[Location]:[BU]],2,0)</f>
        <v>Cairo</v>
      </c>
      <c r="M410" t="str">
        <f>VLOOKUP(EmpData[[#This Row],[Location]],Locations[[Location]:[BU]],3,0)</f>
        <v>G. Cairo</v>
      </c>
      <c r="N410" t="str">
        <f>IF(EmpData[[#This Row],[Resign Date]]&lt;&gt;"","NO","Yes")</f>
        <v>Yes</v>
      </c>
    </row>
    <row r="411" spans="1:14" x14ac:dyDescent="0.25">
      <c r="A411" t="s">
        <v>1476</v>
      </c>
      <c r="B411" t="s">
        <v>392</v>
      </c>
      <c r="C411" t="s">
        <v>1039</v>
      </c>
      <c r="D411" s="10">
        <v>27271</v>
      </c>
      <c r="E411" s="10">
        <v>41017</v>
      </c>
      <c r="F411" t="s">
        <v>2115</v>
      </c>
      <c r="G411" t="s">
        <v>1062</v>
      </c>
      <c r="H411" t="s">
        <v>1057</v>
      </c>
      <c r="J411" s="10">
        <v>41557</v>
      </c>
      <c r="K411" t="str">
        <f>VLOOKUP(EmpData[[#This Row],[Department]],Departments[[Department]:[Code]],2,0)</f>
        <v>SLS</v>
      </c>
      <c r="L411" t="str">
        <f>VLOOKUP(EmpData[[#This Row],[Location]],Locations[[Location]:[BU]],2,0)</f>
        <v>Menia</v>
      </c>
      <c r="M411" t="str">
        <f>VLOOKUP(EmpData[[#This Row],[Location]],Locations[[Location]:[BU]],3,0)</f>
        <v>U. Egypt</v>
      </c>
      <c r="N411" t="str">
        <f>IF(EmpData[[#This Row],[Resign Date]]&lt;&gt;"","NO","Yes")</f>
        <v>NO</v>
      </c>
    </row>
    <row r="412" spans="1:14" hidden="1" x14ac:dyDescent="0.25">
      <c r="A412" t="s">
        <v>2039</v>
      </c>
      <c r="B412" t="s">
        <v>955</v>
      </c>
      <c r="C412" t="s">
        <v>1039</v>
      </c>
      <c r="D412" s="10">
        <v>22389</v>
      </c>
      <c r="E412" s="10">
        <v>41018</v>
      </c>
      <c r="F412" t="s">
        <v>1020</v>
      </c>
      <c r="G412" t="s">
        <v>1070</v>
      </c>
      <c r="H412" t="s">
        <v>1048</v>
      </c>
      <c r="J412" s="10"/>
      <c r="K412" t="str">
        <f>VLOOKUP(EmpData[[#This Row],[Department]],Departments[[Department]:[Code]],2,0)</f>
        <v>RTL</v>
      </c>
      <c r="L412" t="str">
        <f>VLOOKUP(EmpData[[#This Row],[Location]],Locations[[Location]:[BU]],2,0)</f>
        <v>Marasa Matrouh</v>
      </c>
      <c r="M412" t="str">
        <f>VLOOKUP(EmpData[[#This Row],[Location]],Locations[[Location]:[BU]],3,0)</f>
        <v>Alex</v>
      </c>
      <c r="N412" t="str">
        <f>IF(EmpData[[#This Row],[Resign Date]]&lt;&gt;"","NO","Yes")</f>
        <v>Yes</v>
      </c>
    </row>
    <row r="413" spans="1:14" hidden="1" x14ac:dyDescent="0.25">
      <c r="A413" t="s">
        <v>1498</v>
      </c>
      <c r="B413" t="s">
        <v>414</v>
      </c>
      <c r="C413" t="s">
        <v>1039</v>
      </c>
      <c r="D413" s="10">
        <v>23765</v>
      </c>
      <c r="E413" s="10">
        <v>41023</v>
      </c>
      <c r="F413" t="s">
        <v>1020</v>
      </c>
      <c r="G413" t="s">
        <v>1058</v>
      </c>
      <c r="H413" t="s">
        <v>1048</v>
      </c>
      <c r="J413" s="10"/>
      <c r="K413" t="str">
        <f>VLOOKUP(EmpData[[#This Row],[Department]],Departments[[Department]:[Code]],2,0)</f>
        <v>RTL</v>
      </c>
      <c r="L413" t="str">
        <f>VLOOKUP(EmpData[[#This Row],[Location]],Locations[[Location]:[BU]],2,0)</f>
        <v>Cairo</v>
      </c>
      <c r="M413" t="str">
        <f>VLOOKUP(EmpData[[#This Row],[Location]],Locations[[Location]:[BU]],3,0)</f>
        <v>G. Cairo</v>
      </c>
      <c r="N413" t="str">
        <f>IF(EmpData[[#This Row],[Resign Date]]&lt;&gt;"","NO","Yes")</f>
        <v>Yes</v>
      </c>
    </row>
    <row r="414" spans="1:14" hidden="1" x14ac:dyDescent="0.25">
      <c r="A414" t="s">
        <v>2040</v>
      </c>
      <c r="B414" t="s">
        <v>956</v>
      </c>
      <c r="C414" t="s">
        <v>1039</v>
      </c>
      <c r="D414" s="10">
        <v>34697</v>
      </c>
      <c r="E414" s="10">
        <v>41027</v>
      </c>
      <c r="F414" t="s">
        <v>1020</v>
      </c>
      <c r="G414" t="s">
        <v>1049</v>
      </c>
      <c r="H414" t="s">
        <v>1045</v>
      </c>
      <c r="J414" s="10"/>
      <c r="K414" t="str">
        <f>VLOOKUP(EmpData[[#This Row],[Department]],Departments[[Department]:[Code]],2,0)</f>
        <v>RTL</v>
      </c>
      <c r="L414" t="str">
        <f>VLOOKUP(EmpData[[#This Row],[Location]],Locations[[Location]:[BU]],2,0)</f>
        <v>Cairo</v>
      </c>
      <c r="M414" t="str">
        <f>VLOOKUP(EmpData[[#This Row],[Location]],Locations[[Location]:[BU]],3,0)</f>
        <v>G. Cairo</v>
      </c>
      <c r="N414" t="str">
        <f>IF(EmpData[[#This Row],[Resign Date]]&lt;&gt;"","NO","Yes")</f>
        <v>Yes</v>
      </c>
    </row>
    <row r="415" spans="1:14" hidden="1" x14ac:dyDescent="0.25">
      <c r="A415" t="s">
        <v>1376</v>
      </c>
      <c r="B415" t="s">
        <v>292</v>
      </c>
      <c r="C415" t="s">
        <v>1039</v>
      </c>
      <c r="D415" s="10">
        <v>17984</v>
      </c>
      <c r="E415" s="10">
        <v>41029</v>
      </c>
      <c r="F415" t="s">
        <v>1020</v>
      </c>
      <c r="G415" t="s">
        <v>1084</v>
      </c>
      <c r="H415" t="s">
        <v>1048</v>
      </c>
      <c r="J415" s="10"/>
      <c r="K415" t="str">
        <f>VLOOKUP(EmpData[[#This Row],[Department]],Departments[[Department]:[Code]],2,0)</f>
        <v>RTL</v>
      </c>
      <c r="L415" t="str">
        <f>VLOOKUP(EmpData[[#This Row],[Location]],Locations[[Location]:[BU]],2,0)</f>
        <v>Cairo</v>
      </c>
      <c r="M415" t="str">
        <f>VLOOKUP(EmpData[[#This Row],[Location]],Locations[[Location]:[BU]],3,0)</f>
        <v>G. Cairo</v>
      </c>
      <c r="N415" t="str">
        <f>IF(EmpData[[#This Row],[Resign Date]]&lt;&gt;"","NO","Yes")</f>
        <v>Yes</v>
      </c>
    </row>
    <row r="416" spans="1:14" hidden="1" x14ac:dyDescent="0.25">
      <c r="A416" t="s">
        <v>1180</v>
      </c>
      <c r="B416" t="s">
        <v>96</v>
      </c>
      <c r="C416" t="s">
        <v>1039</v>
      </c>
      <c r="D416" s="10">
        <v>28575</v>
      </c>
      <c r="E416" s="10">
        <v>41032</v>
      </c>
      <c r="F416" t="s">
        <v>1025</v>
      </c>
      <c r="G416" t="s">
        <v>1014</v>
      </c>
      <c r="H416" t="s">
        <v>1014</v>
      </c>
      <c r="J416" s="10"/>
      <c r="K416" t="str">
        <f>VLOOKUP(EmpData[[#This Row],[Department]],Departments[[Department]:[Code]],2,0)</f>
        <v>SLS</v>
      </c>
      <c r="L416" t="str">
        <f>VLOOKUP(EmpData[[#This Row],[Location]],Locations[[Location]:[BU]],2,0)</f>
        <v>Cairo</v>
      </c>
      <c r="M416" t="str">
        <f>VLOOKUP(EmpData[[#This Row],[Location]],Locations[[Location]:[BU]],3,0)</f>
        <v>G. Cairo</v>
      </c>
      <c r="N416" t="str">
        <f>IF(EmpData[[#This Row],[Resign Date]]&lt;&gt;"","NO","Yes")</f>
        <v>Yes</v>
      </c>
    </row>
    <row r="417" spans="1:14" hidden="1" x14ac:dyDescent="0.25">
      <c r="A417" t="s">
        <v>1410</v>
      </c>
      <c r="B417" t="s">
        <v>326</v>
      </c>
      <c r="C417" t="s">
        <v>1040</v>
      </c>
      <c r="D417" s="10">
        <v>30518</v>
      </c>
      <c r="E417" s="10">
        <v>41033</v>
      </c>
      <c r="F417" t="s">
        <v>1020</v>
      </c>
      <c r="G417" t="s">
        <v>1071</v>
      </c>
      <c r="H417" t="s">
        <v>1048</v>
      </c>
      <c r="J417" s="10"/>
      <c r="K417" t="str">
        <f>VLOOKUP(EmpData[[#This Row],[Department]],Departments[[Department]:[Code]],2,0)</f>
        <v>RTL</v>
      </c>
      <c r="L417" t="str">
        <f>VLOOKUP(EmpData[[#This Row],[Location]],Locations[[Location]:[BU]],2,0)</f>
        <v>Giza</v>
      </c>
      <c r="M417" t="str">
        <f>VLOOKUP(EmpData[[#This Row],[Location]],Locations[[Location]:[BU]],3,0)</f>
        <v>G. Cairo</v>
      </c>
      <c r="N417" t="str">
        <f>IF(EmpData[[#This Row],[Resign Date]]&lt;&gt;"","NO","Yes")</f>
        <v>Yes</v>
      </c>
    </row>
    <row r="418" spans="1:14" hidden="1" x14ac:dyDescent="0.25">
      <c r="A418" t="s">
        <v>2037</v>
      </c>
      <c r="B418" t="s">
        <v>953</v>
      </c>
      <c r="C418" t="s">
        <v>1039</v>
      </c>
      <c r="D418" s="10">
        <v>31664</v>
      </c>
      <c r="E418" s="10">
        <v>41037</v>
      </c>
      <c r="F418" t="s">
        <v>2115</v>
      </c>
      <c r="G418" t="s">
        <v>1046</v>
      </c>
      <c r="H418" t="s">
        <v>1057</v>
      </c>
      <c r="J418" s="10">
        <v>41913</v>
      </c>
      <c r="K418" t="str">
        <f>VLOOKUP(EmpData[[#This Row],[Department]],Departments[[Department]:[Code]],2,0)</f>
        <v>SLS</v>
      </c>
      <c r="L418" t="str">
        <f>VLOOKUP(EmpData[[#This Row],[Location]],Locations[[Location]:[BU]],2,0)</f>
        <v>Giza</v>
      </c>
      <c r="M418" t="str">
        <f>VLOOKUP(EmpData[[#This Row],[Location]],Locations[[Location]:[BU]],3,0)</f>
        <v>G. Cairo</v>
      </c>
      <c r="N418" t="str">
        <f>IF(EmpData[[#This Row],[Resign Date]]&lt;&gt;"","NO","Yes")</f>
        <v>NO</v>
      </c>
    </row>
    <row r="419" spans="1:14" hidden="1" x14ac:dyDescent="0.25">
      <c r="A419" t="s">
        <v>1858</v>
      </c>
      <c r="B419" t="s">
        <v>774</v>
      </c>
      <c r="C419" t="s">
        <v>1039</v>
      </c>
      <c r="D419" s="10">
        <v>22253</v>
      </c>
      <c r="E419" s="10">
        <v>41037</v>
      </c>
      <c r="F419" t="s">
        <v>2115</v>
      </c>
      <c r="G419" t="s">
        <v>1065</v>
      </c>
      <c r="H419" t="s">
        <v>1057</v>
      </c>
      <c r="J419" s="10"/>
      <c r="K419" t="str">
        <f>VLOOKUP(EmpData[[#This Row],[Department]],Departments[[Department]:[Code]],2,0)</f>
        <v>SLS</v>
      </c>
      <c r="L419" t="str">
        <f>VLOOKUP(EmpData[[#This Row],[Location]],Locations[[Location]:[BU]],2,0)</f>
        <v>Gharbia</v>
      </c>
      <c r="M419" t="str">
        <f>VLOOKUP(EmpData[[#This Row],[Location]],Locations[[Location]:[BU]],3,0)</f>
        <v>Delta</v>
      </c>
      <c r="N419" t="str">
        <f>IF(EmpData[[#This Row],[Resign Date]]&lt;&gt;"","NO","Yes")</f>
        <v>Yes</v>
      </c>
    </row>
    <row r="420" spans="1:14" hidden="1" x14ac:dyDescent="0.25">
      <c r="A420" t="s">
        <v>1103</v>
      </c>
      <c r="B420" t="s">
        <v>19</v>
      </c>
      <c r="C420" t="s">
        <v>1039</v>
      </c>
      <c r="D420" s="10">
        <v>23415</v>
      </c>
      <c r="E420" s="10">
        <v>41039</v>
      </c>
      <c r="F420" t="s">
        <v>2115</v>
      </c>
      <c r="G420" t="s">
        <v>1059</v>
      </c>
      <c r="H420" t="s">
        <v>1057</v>
      </c>
      <c r="J420" s="10"/>
      <c r="K420" t="str">
        <f>VLOOKUP(EmpData[[#This Row],[Department]],Departments[[Department]:[Code]],2,0)</f>
        <v>SLS</v>
      </c>
      <c r="L420" t="str">
        <f>VLOOKUP(EmpData[[#This Row],[Location]],Locations[[Location]:[BU]],2,0)</f>
        <v>Cairo</v>
      </c>
      <c r="M420" t="str">
        <f>VLOOKUP(EmpData[[#This Row],[Location]],Locations[[Location]:[BU]],3,0)</f>
        <v>G. Cairo</v>
      </c>
      <c r="N420" t="str">
        <f>IF(EmpData[[#This Row],[Resign Date]]&lt;&gt;"","NO","Yes")</f>
        <v>Yes</v>
      </c>
    </row>
    <row r="421" spans="1:14" x14ac:dyDescent="0.25">
      <c r="A421" t="s">
        <v>1960</v>
      </c>
      <c r="B421" t="s">
        <v>876</v>
      </c>
      <c r="C421" t="s">
        <v>1039</v>
      </c>
      <c r="D421" s="10">
        <v>17699</v>
      </c>
      <c r="E421" s="10">
        <v>41040</v>
      </c>
      <c r="F421" t="s">
        <v>2115</v>
      </c>
      <c r="G421" t="s">
        <v>1062</v>
      </c>
      <c r="H421" t="s">
        <v>1057</v>
      </c>
      <c r="J421" s="10">
        <v>42049</v>
      </c>
      <c r="K421" t="str">
        <f>VLOOKUP(EmpData[[#This Row],[Department]],Departments[[Department]:[Code]],2,0)</f>
        <v>SLS</v>
      </c>
      <c r="L421" t="str">
        <f>VLOOKUP(EmpData[[#This Row],[Location]],Locations[[Location]:[BU]],2,0)</f>
        <v>Menia</v>
      </c>
      <c r="M421" t="str">
        <f>VLOOKUP(EmpData[[#This Row],[Location]],Locations[[Location]:[BU]],3,0)</f>
        <v>U. Egypt</v>
      </c>
      <c r="N421" t="str">
        <f>IF(EmpData[[#This Row],[Resign Date]]&lt;&gt;"","NO","Yes")</f>
        <v>NO</v>
      </c>
    </row>
    <row r="422" spans="1:14" hidden="1" x14ac:dyDescent="0.25">
      <c r="A422" t="s">
        <v>1346</v>
      </c>
      <c r="B422" t="s">
        <v>262</v>
      </c>
      <c r="C422" t="s">
        <v>1039</v>
      </c>
      <c r="D422" s="10">
        <v>32009</v>
      </c>
      <c r="E422" s="10">
        <v>41041</v>
      </c>
      <c r="F422" t="s">
        <v>1020</v>
      </c>
      <c r="G422" t="s">
        <v>1067</v>
      </c>
      <c r="H422" t="s">
        <v>1061</v>
      </c>
      <c r="J422" s="10"/>
      <c r="K422" t="str">
        <f>VLOOKUP(EmpData[[#This Row],[Department]],Departments[[Department]:[Code]],2,0)</f>
        <v>RTL</v>
      </c>
      <c r="L422" t="str">
        <f>VLOOKUP(EmpData[[#This Row],[Location]],Locations[[Location]:[BU]],2,0)</f>
        <v>Alex</v>
      </c>
      <c r="M422" t="str">
        <f>VLOOKUP(EmpData[[#This Row],[Location]],Locations[[Location]:[BU]],3,0)</f>
        <v>Alex</v>
      </c>
      <c r="N422" t="str">
        <f>IF(EmpData[[#This Row],[Resign Date]]&lt;&gt;"","NO","Yes")</f>
        <v>Yes</v>
      </c>
    </row>
    <row r="423" spans="1:14" hidden="1" x14ac:dyDescent="0.25">
      <c r="A423" t="s">
        <v>1985</v>
      </c>
      <c r="B423" t="s">
        <v>901</v>
      </c>
      <c r="C423" t="s">
        <v>1039</v>
      </c>
      <c r="D423" s="10">
        <v>29983</v>
      </c>
      <c r="E423" s="10">
        <v>41050</v>
      </c>
      <c r="F423" t="s">
        <v>2115</v>
      </c>
      <c r="G423" t="s">
        <v>1073</v>
      </c>
      <c r="H423" t="s">
        <v>1057</v>
      </c>
      <c r="J423" s="10"/>
      <c r="K423" t="str">
        <f>VLOOKUP(EmpData[[#This Row],[Department]],Departments[[Department]:[Code]],2,0)</f>
        <v>SLS</v>
      </c>
      <c r="L423" t="str">
        <f>VLOOKUP(EmpData[[#This Row],[Location]],Locations[[Location]:[BU]],2,0)</f>
        <v>Sharkia</v>
      </c>
      <c r="M423" t="str">
        <f>VLOOKUP(EmpData[[#This Row],[Location]],Locations[[Location]:[BU]],3,0)</f>
        <v>Delta</v>
      </c>
      <c r="N423" t="str">
        <f>IF(EmpData[[#This Row],[Resign Date]]&lt;&gt;"","NO","Yes")</f>
        <v>Yes</v>
      </c>
    </row>
    <row r="424" spans="1:14" hidden="1" x14ac:dyDescent="0.25">
      <c r="A424" t="s">
        <v>1752</v>
      </c>
      <c r="B424" t="s">
        <v>668</v>
      </c>
      <c r="C424" t="s">
        <v>1039</v>
      </c>
      <c r="D424" s="10">
        <v>17006</v>
      </c>
      <c r="E424" s="10">
        <v>41051</v>
      </c>
      <c r="F424" t="s">
        <v>1020</v>
      </c>
      <c r="G424" t="s">
        <v>1047</v>
      </c>
      <c r="H424" t="s">
        <v>1048</v>
      </c>
      <c r="J424" s="10"/>
      <c r="K424" t="str">
        <f>VLOOKUP(EmpData[[#This Row],[Department]],Departments[[Department]:[Code]],2,0)</f>
        <v>RTL</v>
      </c>
      <c r="L424" t="str">
        <f>VLOOKUP(EmpData[[#This Row],[Location]],Locations[[Location]:[BU]],2,0)</f>
        <v>Giza</v>
      </c>
      <c r="M424" t="str">
        <f>VLOOKUP(EmpData[[#This Row],[Location]],Locations[[Location]:[BU]],3,0)</f>
        <v>G. Cairo</v>
      </c>
      <c r="N424" t="str">
        <f>IF(EmpData[[#This Row],[Resign Date]]&lt;&gt;"","NO","Yes")</f>
        <v>Yes</v>
      </c>
    </row>
    <row r="425" spans="1:14" hidden="1" x14ac:dyDescent="0.25">
      <c r="A425" t="s">
        <v>1671</v>
      </c>
      <c r="B425" t="s">
        <v>587</v>
      </c>
      <c r="C425" t="s">
        <v>1039</v>
      </c>
      <c r="D425" s="10">
        <v>18144</v>
      </c>
      <c r="E425" s="10">
        <v>41052</v>
      </c>
      <c r="F425" t="s">
        <v>1025</v>
      </c>
      <c r="G425" t="s">
        <v>1077</v>
      </c>
      <c r="H425" t="s">
        <v>1057</v>
      </c>
      <c r="J425" s="10">
        <v>41954</v>
      </c>
      <c r="K425" t="str">
        <f>VLOOKUP(EmpData[[#This Row],[Department]],Departments[[Department]:[Code]],2,0)</f>
        <v>SLS</v>
      </c>
      <c r="L425" t="str">
        <f>VLOOKUP(EmpData[[#This Row],[Location]],Locations[[Location]:[BU]],2,0)</f>
        <v>Giza</v>
      </c>
      <c r="M425" t="str">
        <f>VLOOKUP(EmpData[[#This Row],[Location]],Locations[[Location]:[BU]],3,0)</f>
        <v>G. Cairo</v>
      </c>
      <c r="N425" t="str">
        <f>IF(EmpData[[#This Row],[Resign Date]]&lt;&gt;"","NO","Yes")</f>
        <v>NO</v>
      </c>
    </row>
    <row r="426" spans="1:14" x14ac:dyDescent="0.25">
      <c r="A426" t="s">
        <v>1348</v>
      </c>
      <c r="B426" t="s">
        <v>264</v>
      </c>
      <c r="C426" t="s">
        <v>1039</v>
      </c>
      <c r="D426" s="10">
        <v>15321</v>
      </c>
      <c r="E426" s="10">
        <v>41059</v>
      </c>
      <c r="F426" t="s">
        <v>2115</v>
      </c>
      <c r="G426" t="s">
        <v>1062</v>
      </c>
      <c r="H426" t="s">
        <v>1057</v>
      </c>
      <c r="J426" s="10"/>
      <c r="K426" t="str">
        <f>VLOOKUP(EmpData[[#This Row],[Department]],Departments[[Department]:[Code]],2,0)</f>
        <v>SLS</v>
      </c>
      <c r="L426" t="str">
        <f>VLOOKUP(EmpData[[#This Row],[Location]],Locations[[Location]:[BU]],2,0)</f>
        <v>Menia</v>
      </c>
      <c r="M426" t="str">
        <f>VLOOKUP(EmpData[[#This Row],[Location]],Locations[[Location]:[BU]],3,0)</f>
        <v>U. Egypt</v>
      </c>
      <c r="N426" t="str">
        <f>IF(EmpData[[#This Row],[Resign Date]]&lt;&gt;"","NO","Yes")</f>
        <v>Yes</v>
      </c>
    </row>
    <row r="427" spans="1:14" hidden="1" x14ac:dyDescent="0.25">
      <c r="A427" t="s">
        <v>1902</v>
      </c>
      <c r="B427" t="s">
        <v>818</v>
      </c>
      <c r="C427" t="s">
        <v>1039</v>
      </c>
      <c r="D427" s="10">
        <v>20253</v>
      </c>
      <c r="E427" s="10">
        <v>41059</v>
      </c>
      <c r="F427" t="s">
        <v>1020</v>
      </c>
      <c r="G427" t="s">
        <v>1070</v>
      </c>
      <c r="H427" t="s">
        <v>1048</v>
      </c>
      <c r="J427" s="10"/>
      <c r="K427" t="str">
        <f>VLOOKUP(EmpData[[#This Row],[Department]],Departments[[Department]:[Code]],2,0)</f>
        <v>RTL</v>
      </c>
      <c r="L427" t="str">
        <f>VLOOKUP(EmpData[[#This Row],[Location]],Locations[[Location]:[BU]],2,0)</f>
        <v>Marasa Matrouh</v>
      </c>
      <c r="M427" t="str">
        <f>VLOOKUP(EmpData[[#This Row],[Location]],Locations[[Location]:[BU]],3,0)</f>
        <v>Alex</v>
      </c>
      <c r="N427" t="str">
        <f>IF(EmpData[[#This Row],[Resign Date]]&lt;&gt;"","NO","Yes")</f>
        <v>Yes</v>
      </c>
    </row>
    <row r="428" spans="1:14" hidden="1" x14ac:dyDescent="0.25">
      <c r="A428" t="s">
        <v>1490</v>
      </c>
      <c r="B428" t="s">
        <v>406</v>
      </c>
      <c r="C428" t="s">
        <v>1039</v>
      </c>
      <c r="D428" s="10">
        <v>16646</v>
      </c>
      <c r="E428" s="10">
        <v>41069</v>
      </c>
      <c r="F428" t="s">
        <v>1020</v>
      </c>
      <c r="G428" t="s">
        <v>1068</v>
      </c>
      <c r="H428" t="s">
        <v>1061</v>
      </c>
      <c r="J428" s="10">
        <v>41769</v>
      </c>
      <c r="K428" t="str">
        <f>VLOOKUP(EmpData[[#This Row],[Department]],Departments[[Department]:[Code]],2,0)</f>
        <v>RTL</v>
      </c>
      <c r="L428" t="str">
        <f>VLOOKUP(EmpData[[#This Row],[Location]],Locations[[Location]:[BU]],2,0)</f>
        <v>Gharbia</v>
      </c>
      <c r="M428" t="str">
        <f>VLOOKUP(EmpData[[#This Row],[Location]],Locations[[Location]:[BU]],3,0)</f>
        <v>Delta</v>
      </c>
      <c r="N428" t="str">
        <f>IF(EmpData[[#This Row],[Resign Date]]&lt;&gt;"","NO","Yes")</f>
        <v>NO</v>
      </c>
    </row>
    <row r="429" spans="1:14" hidden="1" x14ac:dyDescent="0.25">
      <c r="A429" t="s">
        <v>1930</v>
      </c>
      <c r="B429" t="s">
        <v>846</v>
      </c>
      <c r="C429" t="s">
        <v>1039</v>
      </c>
      <c r="D429" s="10">
        <v>22044</v>
      </c>
      <c r="E429" s="10">
        <v>41070</v>
      </c>
      <c r="F429" t="s">
        <v>1020</v>
      </c>
      <c r="G429" t="s">
        <v>1050</v>
      </c>
      <c r="H429" t="s">
        <v>1045</v>
      </c>
      <c r="J429" s="10"/>
      <c r="K429" t="str">
        <f>VLOOKUP(EmpData[[#This Row],[Department]],Departments[[Department]:[Code]],2,0)</f>
        <v>RTL</v>
      </c>
      <c r="L429" t="str">
        <f>VLOOKUP(EmpData[[#This Row],[Location]],Locations[[Location]:[BU]],2,0)</f>
        <v>Alex</v>
      </c>
      <c r="M429" t="str">
        <f>VLOOKUP(EmpData[[#This Row],[Location]],Locations[[Location]:[BU]],3,0)</f>
        <v>Alex</v>
      </c>
      <c r="N429" t="str">
        <f>IF(EmpData[[#This Row],[Resign Date]]&lt;&gt;"","NO","Yes")</f>
        <v>Yes</v>
      </c>
    </row>
    <row r="430" spans="1:14" hidden="1" x14ac:dyDescent="0.25">
      <c r="A430" t="s">
        <v>1916</v>
      </c>
      <c r="B430" t="s">
        <v>832</v>
      </c>
      <c r="C430" t="s">
        <v>1039</v>
      </c>
      <c r="D430" s="10">
        <v>22891</v>
      </c>
      <c r="E430" s="10">
        <v>41071</v>
      </c>
      <c r="F430" t="s">
        <v>1020</v>
      </c>
      <c r="G430" t="s">
        <v>1078</v>
      </c>
      <c r="H430" t="s">
        <v>1061</v>
      </c>
      <c r="J430" s="10">
        <v>41625</v>
      </c>
      <c r="K430" t="str">
        <f>VLOOKUP(EmpData[[#This Row],[Department]],Departments[[Department]:[Code]],2,0)</f>
        <v>RTL</v>
      </c>
      <c r="L430" t="str">
        <f>VLOOKUP(EmpData[[#This Row],[Location]],Locations[[Location]:[BU]],2,0)</f>
        <v>Cairo</v>
      </c>
      <c r="M430" t="str">
        <f>VLOOKUP(EmpData[[#This Row],[Location]],Locations[[Location]:[BU]],3,0)</f>
        <v>G. Cairo</v>
      </c>
      <c r="N430" t="str">
        <f>IF(EmpData[[#This Row],[Resign Date]]&lt;&gt;"","NO","Yes")</f>
        <v>NO</v>
      </c>
    </row>
    <row r="431" spans="1:14" hidden="1" x14ac:dyDescent="0.25">
      <c r="A431" t="s">
        <v>1466</v>
      </c>
      <c r="B431" t="s">
        <v>382</v>
      </c>
      <c r="C431" t="s">
        <v>1039</v>
      </c>
      <c r="D431" s="10">
        <v>26542</v>
      </c>
      <c r="E431" s="10">
        <v>41072</v>
      </c>
      <c r="F431" t="s">
        <v>1020</v>
      </c>
      <c r="G431" t="s">
        <v>1060</v>
      </c>
      <c r="H431" t="s">
        <v>1061</v>
      </c>
      <c r="J431" s="10"/>
      <c r="K431" t="str">
        <f>VLOOKUP(EmpData[[#This Row],[Department]],Departments[[Department]:[Code]],2,0)</f>
        <v>RTL</v>
      </c>
      <c r="L431" t="str">
        <f>VLOOKUP(EmpData[[#This Row],[Location]],Locations[[Location]:[BU]],2,0)</f>
        <v>Alex</v>
      </c>
      <c r="M431" t="str">
        <f>VLOOKUP(EmpData[[#This Row],[Location]],Locations[[Location]:[BU]],3,0)</f>
        <v>Alex</v>
      </c>
      <c r="N431" t="str">
        <f>IF(EmpData[[#This Row],[Resign Date]]&lt;&gt;"","NO","Yes")</f>
        <v>Yes</v>
      </c>
    </row>
    <row r="432" spans="1:14" hidden="1" x14ac:dyDescent="0.25">
      <c r="A432" t="s">
        <v>1781</v>
      </c>
      <c r="B432" t="s">
        <v>697</v>
      </c>
      <c r="C432" t="s">
        <v>1039</v>
      </c>
      <c r="D432" s="10">
        <v>15805</v>
      </c>
      <c r="E432" s="10">
        <v>41082</v>
      </c>
      <c r="F432" t="s">
        <v>1020</v>
      </c>
      <c r="G432" t="s">
        <v>1082</v>
      </c>
      <c r="H432" t="s">
        <v>1061</v>
      </c>
      <c r="J432" s="10"/>
      <c r="K432" t="str">
        <f>VLOOKUP(EmpData[[#This Row],[Department]],Departments[[Department]:[Code]],2,0)</f>
        <v>RTL</v>
      </c>
      <c r="L432" t="str">
        <f>VLOOKUP(EmpData[[#This Row],[Location]],Locations[[Location]:[BU]],2,0)</f>
        <v>Cairo</v>
      </c>
      <c r="M432" t="str">
        <f>VLOOKUP(EmpData[[#This Row],[Location]],Locations[[Location]:[BU]],3,0)</f>
        <v>G. Cairo</v>
      </c>
      <c r="N432" t="str">
        <f>IF(EmpData[[#This Row],[Resign Date]]&lt;&gt;"","NO","Yes")</f>
        <v>Yes</v>
      </c>
    </row>
    <row r="433" spans="1:14" hidden="1" x14ac:dyDescent="0.25">
      <c r="A433" t="s">
        <v>1878</v>
      </c>
      <c r="B433" t="s">
        <v>794</v>
      </c>
      <c r="C433" t="s">
        <v>1040</v>
      </c>
      <c r="D433" s="10">
        <v>36004</v>
      </c>
      <c r="E433" s="10">
        <v>41083</v>
      </c>
      <c r="F433" t="s">
        <v>1025</v>
      </c>
      <c r="G433" t="s">
        <v>1077</v>
      </c>
      <c r="H433" t="s">
        <v>1057</v>
      </c>
      <c r="J433" s="10">
        <v>41991</v>
      </c>
      <c r="K433" t="str">
        <f>VLOOKUP(EmpData[[#This Row],[Department]],Departments[[Department]:[Code]],2,0)</f>
        <v>SLS</v>
      </c>
      <c r="L433" t="str">
        <f>VLOOKUP(EmpData[[#This Row],[Location]],Locations[[Location]:[BU]],2,0)</f>
        <v>Giza</v>
      </c>
      <c r="M433" t="str">
        <f>VLOOKUP(EmpData[[#This Row],[Location]],Locations[[Location]:[BU]],3,0)</f>
        <v>G. Cairo</v>
      </c>
      <c r="N433" t="str">
        <f>IF(EmpData[[#This Row],[Resign Date]]&lt;&gt;"","NO","Yes")</f>
        <v>NO</v>
      </c>
    </row>
    <row r="434" spans="1:14" hidden="1" x14ac:dyDescent="0.25">
      <c r="A434" t="s">
        <v>1879</v>
      </c>
      <c r="B434" t="s">
        <v>795</v>
      </c>
      <c r="C434" t="s">
        <v>1039</v>
      </c>
      <c r="D434" s="10">
        <v>27247</v>
      </c>
      <c r="E434" s="10">
        <v>41087</v>
      </c>
      <c r="F434" t="s">
        <v>1020</v>
      </c>
      <c r="G434" t="s">
        <v>1058</v>
      </c>
      <c r="H434" t="s">
        <v>1048</v>
      </c>
      <c r="J434" s="10"/>
      <c r="K434" t="str">
        <f>VLOOKUP(EmpData[[#This Row],[Department]],Departments[[Department]:[Code]],2,0)</f>
        <v>RTL</v>
      </c>
      <c r="L434" t="str">
        <f>VLOOKUP(EmpData[[#This Row],[Location]],Locations[[Location]:[BU]],2,0)</f>
        <v>Cairo</v>
      </c>
      <c r="M434" t="str">
        <f>VLOOKUP(EmpData[[#This Row],[Location]],Locations[[Location]:[BU]],3,0)</f>
        <v>G. Cairo</v>
      </c>
      <c r="N434" t="str">
        <f>IF(EmpData[[#This Row],[Resign Date]]&lt;&gt;"","NO","Yes")</f>
        <v>Yes</v>
      </c>
    </row>
    <row r="435" spans="1:14" x14ac:dyDescent="0.25">
      <c r="A435" t="s">
        <v>2070</v>
      </c>
      <c r="B435" t="s">
        <v>986</v>
      </c>
      <c r="C435" t="s">
        <v>1039</v>
      </c>
      <c r="D435" s="10">
        <v>32624</v>
      </c>
      <c r="E435" s="10">
        <v>41091</v>
      </c>
      <c r="F435" t="s">
        <v>1025</v>
      </c>
      <c r="G435" t="s">
        <v>1075</v>
      </c>
      <c r="H435" t="s">
        <v>1057</v>
      </c>
      <c r="J435" s="10"/>
      <c r="K435" t="str">
        <f>VLOOKUP(EmpData[[#This Row],[Department]],Departments[[Department]:[Code]],2,0)</f>
        <v>SLS</v>
      </c>
      <c r="L435" t="str">
        <f>VLOOKUP(EmpData[[#This Row],[Location]],Locations[[Location]:[BU]],2,0)</f>
        <v>Assuit</v>
      </c>
      <c r="M435" t="str">
        <f>VLOOKUP(EmpData[[#This Row],[Location]],Locations[[Location]:[BU]],3,0)</f>
        <v>U. Egypt</v>
      </c>
      <c r="N435" t="str">
        <f>IF(EmpData[[#This Row],[Resign Date]]&lt;&gt;"","NO","Yes")</f>
        <v>Yes</v>
      </c>
    </row>
    <row r="436" spans="1:14" hidden="1" x14ac:dyDescent="0.25">
      <c r="A436" t="s">
        <v>1944</v>
      </c>
      <c r="B436" t="s">
        <v>860</v>
      </c>
      <c r="C436" t="s">
        <v>1040</v>
      </c>
      <c r="D436" s="10">
        <v>26796</v>
      </c>
      <c r="E436" s="10">
        <v>41093</v>
      </c>
      <c r="F436" t="s">
        <v>1020</v>
      </c>
      <c r="G436" t="s">
        <v>1068</v>
      </c>
      <c r="H436" t="s">
        <v>1061</v>
      </c>
      <c r="J436" s="10"/>
      <c r="K436" t="str">
        <f>VLOOKUP(EmpData[[#This Row],[Department]],Departments[[Department]:[Code]],2,0)</f>
        <v>RTL</v>
      </c>
      <c r="L436" t="str">
        <f>VLOOKUP(EmpData[[#This Row],[Location]],Locations[[Location]:[BU]],2,0)</f>
        <v>Gharbia</v>
      </c>
      <c r="M436" t="str">
        <f>VLOOKUP(EmpData[[#This Row],[Location]],Locations[[Location]:[BU]],3,0)</f>
        <v>Delta</v>
      </c>
      <c r="N436" t="str">
        <f>IF(EmpData[[#This Row],[Resign Date]]&lt;&gt;"","NO","Yes")</f>
        <v>Yes</v>
      </c>
    </row>
    <row r="437" spans="1:14" x14ac:dyDescent="0.25">
      <c r="A437" t="s">
        <v>1555</v>
      </c>
      <c r="B437" t="s">
        <v>471</v>
      </c>
      <c r="C437" t="s">
        <v>1039</v>
      </c>
      <c r="D437" s="10">
        <v>34375</v>
      </c>
      <c r="E437" s="10">
        <v>41094</v>
      </c>
      <c r="F437" t="s">
        <v>2115</v>
      </c>
      <c r="G437" t="s">
        <v>1075</v>
      </c>
      <c r="H437" t="s">
        <v>1057</v>
      </c>
      <c r="J437" s="10"/>
      <c r="K437" t="str">
        <f>VLOOKUP(EmpData[[#This Row],[Department]],Departments[[Department]:[Code]],2,0)</f>
        <v>SLS</v>
      </c>
      <c r="L437" t="str">
        <f>VLOOKUP(EmpData[[#This Row],[Location]],Locations[[Location]:[BU]],2,0)</f>
        <v>Assuit</v>
      </c>
      <c r="M437" t="str">
        <f>VLOOKUP(EmpData[[#This Row],[Location]],Locations[[Location]:[BU]],3,0)</f>
        <v>U. Egypt</v>
      </c>
      <c r="N437" t="str">
        <f>IF(EmpData[[#This Row],[Resign Date]]&lt;&gt;"","NO","Yes")</f>
        <v>Yes</v>
      </c>
    </row>
    <row r="438" spans="1:14" hidden="1" x14ac:dyDescent="0.25">
      <c r="A438" t="s">
        <v>1155</v>
      </c>
      <c r="B438" t="s">
        <v>71</v>
      </c>
      <c r="C438" t="s">
        <v>1039</v>
      </c>
      <c r="D438" s="10">
        <v>24745</v>
      </c>
      <c r="E438" s="10">
        <v>41095</v>
      </c>
      <c r="F438" t="s">
        <v>1017</v>
      </c>
      <c r="G438" t="s">
        <v>1014</v>
      </c>
      <c r="H438" t="s">
        <v>1014</v>
      </c>
      <c r="J438" s="10"/>
      <c r="K438" t="str">
        <f>VLOOKUP(EmpData[[#This Row],[Department]],Departments[[Department]:[Code]],2,0)</f>
        <v>ACC</v>
      </c>
      <c r="L438" t="str">
        <f>VLOOKUP(EmpData[[#This Row],[Location]],Locations[[Location]:[BU]],2,0)</f>
        <v>Cairo</v>
      </c>
      <c r="M438" t="str">
        <f>VLOOKUP(EmpData[[#This Row],[Location]],Locations[[Location]:[BU]],3,0)</f>
        <v>G. Cairo</v>
      </c>
      <c r="N438" t="str">
        <f>IF(EmpData[[#This Row],[Resign Date]]&lt;&gt;"","NO","Yes")</f>
        <v>Yes</v>
      </c>
    </row>
    <row r="439" spans="1:14" hidden="1" x14ac:dyDescent="0.25">
      <c r="A439" t="s">
        <v>1454</v>
      </c>
      <c r="B439" t="s">
        <v>370</v>
      </c>
      <c r="C439" t="s">
        <v>1039</v>
      </c>
      <c r="D439" s="10">
        <v>23689</v>
      </c>
      <c r="E439" s="10">
        <v>41097</v>
      </c>
      <c r="F439" t="s">
        <v>1020</v>
      </c>
      <c r="G439" t="s">
        <v>1081</v>
      </c>
      <c r="H439" t="s">
        <v>1045</v>
      </c>
      <c r="J439" s="10"/>
      <c r="K439" t="str">
        <f>VLOOKUP(EmpData[[#This Row],[Department]],Departments[[Department]:[Code]],2,0)</f>
        <v>RTL</v>
      </c>
      <c r="L439" t="str">
        <f>VLOOKUP(EmpData[[#This Row],[Location]],Locations[[Location]:[BU]],2,0)</f>
        <v>Giza</v>
      </c>
      <c r="M439" t="str">
        <f>VLOOKUP(EmpData[[#This Row],[Location]],Locations[[Location]:[BU]],3,0)</f>
        <v>G. Cairo</v>
      </c>
      <c r="N439" t="str">
        <f>IF(EmpData[[#This Row],[Resign Date]]&lt;&gt;"","NO","Yes")</f>
        <v>Yes</v>
      </c>
    </row>
    <row r="440" spans="1:14" hidden="1" x14ac:dyDescent="0.25">
      <c r="A440" t="s">
        <v>1929</v>
      </c>
      <c r="B440" t="s">
        <v>845</v>
      </c>
      <c r="C440" t="s">
        <v>1039</v>
      </c>
      <c r="D440" s="10">
        <v>22903</v>
      </c>
      <c r="E440" s="10">
        <v>41099</v>
      </c>
      <c r="F440" t="s">
        <v>1020</v>
      </c>
      <c r="G440" t="s">
        <v>1082</v>
      </c>
      <c r="H440" t="s">
        <v>1061</v>
      </c>
      <c r="J440" s="10"/>
      <c r="K440" t="str">
        <f>VLOOKUP(EmpData[[#This Row],[Department]],Departments[[Department]:[Code]],2,0)</f>
        <v>RTL</v>
      </c>
      <c r="L440" t="str">
        <f>VLOOKUP(EmpData[[#This Row],[Location]],Locations[[Location]:[BU]],2,0)</f>
        <v>Cairo</v>
      </c>
      <c r="M440" t="str">
        <f>VLOOKUP(EmpData[[#This Row],[Location]],Locations[[Location]:[BU]],3,0)</f>
        <v>G. Cairo</v>
      </c>
      <c r="N440" t="str">
        <f>IF(EmpData[[#This Row],[Resign Date]]&lt;&gt;"","NO","Yes")</f>
        <v>Yes</v>
      </c>
    </row>
    <row r="441" spans="1:14" hidden="1" x14ac:dyDescent="0.25">
      <c r="A441" t="s">
        <v>1593</v>
      </c>
      <c r="B441" t="s">
        <v>509</v>
      </c>
      <c r="C441" t="s">
        <v>1039</v>
      </c>
      <c r="D441" s="10">
        <v>21335</v>
      </c>
      <c r="E441" s="10">
        <v>41100</v>
      </c>
      <c r="F441" t="s">
        <v>1020</v>
      </c>
      <c r="G441" t="s">
        <v>1064</v>
      </c>
      <c r="H441" t="s">
        <v>1045</v>
      </c>
      <c r="J441" s="10"/>
      <c r="K441" t="str">
        <f>VLOOKUP(EmpData[[#This Row],[Department]],Departments[[Department]:[Code]],2,0)</f>
        <v>RTL</v>
      </c>
      <c r="L441" t="str">
        <f>VLOOKUP(EmpData[[#This Row],[Location]],Locations[[Location]:[BU]],2,0)</f>
        <v>Giza</v>
      </c>
      <c r="M441" t="str">
        <f>VLOOKUP(EmpData[[#This Row],[Location]],Locations[[Location]:[BU]],3,0)</f>
        <v>G. Cairo</v>
      </c>
      <c r="N441" t="str">
        <f>IF(EmpData[[#This Row],[Resign Date]]&lt;&gt;"","NO","Yes")</f>
        <v>Yes</v>
      </c>
    </row>
    <row r="442" spans="1:14" hidden="1" x14ac:dyDescent="0.25">
      <c r="A442" t="s">
        <v>1330</v>
      </c>
      <c r="B442" t="s">
        <v>246</v>
      </c>
      <c r="C442" t="s">
        <v>1040</v>
      </c>
      <c r="D442" s="10">
        <v>17807</v>
      </c>
      <c r="E442" s="10">
        <v>41101</v>
      </c>
      <c r="F442" t="s">
        <v>2115</v>
      </c>
      <c r="G442" t="s">
        <v>1059</v>
      </c>
      <c r="H442" t="s">
        <v>1057</v>
      </c>
      <c r="J442" s="10">
        <v>42085</v>
      </c>
      <c r="K442" t="str">
        <f>VLOOKUP(EmpData[[#This Row],[Department]],Departments[[Department]:[Code]],2,0)</f>
        <v>SLS</v>
      </c>
      <c r="L442" t="str">
        <f>VLOOKUP(EmpData[[#This Row],[Location]],Locations[[Location]:[BU]],2,0)</f>
        <v>Cairo</v>
      </c>
      <c r="M442" t="str">
        <f>VLOOKUP(EmpData[[#This Row],[Location]],Locations[[Location]:[BU]],3,0)</f>
        <v>G. Cairo</v>
      </c>
      <c r="N442" t="str">
        <f>IF(EmpData[[#This Row],[Resign Date]]&lt;&gt;"","NO","Yes")</f>
        <v>NO</v>
      </c>
    </row>
    <row r="443" spans="1:14" hidden="1" x14ac:dyDescent="0.25">
      <c r="A443" t="s">
        <v>2033</v>
      </c>
      <c r="B443" t="s">
        <v>949</v>
      </c>
      <c r="C443" t="s">
        <v>1039</v>
      </c>
      <c r="D443" s="10">
        <v>27519</v>
      </c>
      <c r="E443" s="10">
        <v>41101</v>
      </c>
      <c r="F443" t="s">
        <v>1020</v>
      </c>
      <c r="G443" t="s">
        <v>1058</v>
      </c>
      <c r="H443" t="s">
        <v>1048</v>
      </c>
      <c r="J443" s="10"/>
      <c r="K443" t="str">
        <f>VLOOKUP(EmpData[[#This Row],[Department]],Departments[[Department]:[Code]],2,0)</f>
        <v>RTL</v>
      </c>
      <c r="L443" t="str">
        <f>VLOOKUP(EmpData[[#This Row],[Location]],Locations[[Location]:[BU]],2,0)</f>
        <v>Cairo</v>
      </c>
      <c r="M443" t="str">
        <f>VLOOKUP(EmpData[[#This Row],[Location]],Locations[[Location]:[BU]],3,0)</f>
        <v>G. Cairo</v>
      </c>
      <c r="N443" t="str">
        <f>IF(EmpData[[#This Row],[Resign Date]]&lt;&gt;"","NO","Yes")</f>
        <v>Yes</v>
      </c>
    </row>
    <row r="444" spans="1:14" hidden="1" x14ac:dyDescent="0.25">
      <c r="A444" t="s">
        <v>1706</v>
      </c>
      <c r="B444" t="s">
        <v>622</v>
      </c>
      <c r="C444" t="s">
        <v>1039</v>
      </c>
      <c r="D444" s="10">
        <v>21270</v>
      </c>
      <c r="E444" s="10">
        <v>41110</v>
      </c>
      <c r="F444" t="s">
        <v>1020</v>
      </c>
      <c r="G444" t="s">
        <v>1079</v>
      </c>
      <c r="H444" t="s">
        <v>1045</v>
      </c>
      <c r="J444" s="10">
        <v>41991</v>
      </c>
      <c r="K444" t="str">
        <f>VLOOKUP(EmpData[[#This Row],[Department]],Departments[[Department]:[Code]],2,0)</f>
        <v>RTL</v>
      </c>
      <c r="L444" t="str">
        <f>VLOOKUP(EmpData[[#This Row],[Location]],Locations[[Location]:[BU]],2,0)</f>
        <v>Giza</v>
      </c>
      <c r="M444" t="str">
        <f>VLOOKUP(EmpData[[#This Row],[Location]],Locations[[Location]:[BU]],3,0)</f>
        <v>G. Cairo</v>
      </c>
      <c r="N444" t="str">
        <f>IF(EmpData[[#This Row],[Resign Date]]&lt;&gt;"","NO","Yes")</f>
        <v>NO</v>
      </c>
    </row>
    <row r="445" spans="1:14" hidden="1" x14ac:dyDescent="0.25">
      <c r="A445" t="s">
        <v>1270</v>
      </c>
      <c r="B445" t="s">
        <v>186</v>
      </c>
      <c r="C445" t="s">
        <v>1039</v>
      </c>
      <c r="D445" s="10">
        <v>26306</v>
      </c>
      <c r="E445" s="10">
        <v>41110</v>
      </c>
      <c r="F445" t="s">
        <v>2115</v>
      </c>
      <c r="G445" t="s">
        <v>1046</v>
      </c>
      <c r="H445" t="s">
        <v>1057</v>
      </c>
      <c r="J445" s="10">
        <v>42207</v>
      </c>
      <c r="K445" t="str">
        <f>VLOOKUP(EmpData[[#This Row],[Department]],Departments[[Department]:[Code]],2,0)</f>
        <v>SLS</v>
      </c>
      <c r="L445" t="str">
        <f>VLOOKUP(EmpData[[#This Row],[Location]],Locations[[Location]:[BU]],2,0)</f>
        <v>Giza</v>
      </c>
      <c r="M445" t="str">
        <f>VLOOKUP(EmpData[[#This Row],[Location]],Locations[[Location]:[BU]],3,0)</f>
        <v>G. Cairo</v>
      </c>
      <c r="N445" t="str">
        <f>IF(EmpData[[#This Row],[Resign Date]]&lt;&gt;"","NO","Yes")</f>
        <v>NO</v>
      </c>
    </row>
    <row r="446" spans="1:14" hidden="1" x14ac:dyDescent="0.25">
      <c r="A446" t="s">
        <v>1569</v>
      </c>
      <c r="B446" t="s">
        <v>485</v>
      </c>
      <c r="C446" t="s">
        <v>1039</v>
      </c>
      <c r="D446" s="10">
        <v>19359</v>
      </c>
      <c r="E446" s="10">
        <v>41112</v>
      </c>
      <c r="F446" t="s">
        <v>1020</v>
      </c>
      <c r="G446" t="s">
        <v>1064</v>
      </c>
      <c r="H446" t="s">
        <v>1045</v>
      </c>
      <c r="J446" s="10"/>
      <c r="K446" t="str">
        <f>VLOOKUP(EmpData[[#This Row],[Department]],Departments[[Department]:[Code]],2,0)</f>
        <v>RTL</v>
      </c>
      <c r="L446" t="str">
        <f>VLOOKUP(EmpData[[#This Row],[Location]],Locations[[Location]:[BU]],2,0)</f>
        <v>Giza</v>
      </c>
      <c r="M446" t="str">
        <f>VLOOKUP(EmpData[[#This Row],[Location]],Locations[[Location]:[BU]],3,0)</f>
        <v>G. Cairo</v>
      </c>
      <c r="N446" t="str">
        <f>IF(EmpData[[#This Row],[Resign Date]]&lt;&gt;"","NO","Yes")</f>
        <v>Yes</v>
      </c>
    </row>
    <row r="447" spans="1:14" hidden="1" x14ac:dyDescent="0.25">
      <c r="A447" t="s">
        <v>1191</v>
      </c>
      <c r="B447" t="s">
        <v>107</v>
      </c>
      <c r="C447" t="s">
        <v>1039</v>
      </c>
      <c r="D447" s="10">
        <v>34407</v>
      </c>
      <c r="E447" s="10">
        <v>41117</v>
      </c>
      <c r="F447" t="s">
        <v>1020</v>
      </c>
      <c r="G447" t="s">
        <v>1058</v>
      </c>
      <c r="H447" t="s">
        <v>1048</v>
      </c>
      <c r="J447" s="10"/>
      <c r="K447" t="str">
        <f>VLOOKUP(EmpData[[#This Row],[Department]],Departments[[Department]:[Code]],2,0)</f>
        <v>RTL</v>
      </c>
      <c r="L447" t="str">
        <f>VLOOKUP(EmpData[[#This Row],[Location]],Locations[[Location]:[BU]],2,0)</f>
        <v>Cairo</v>
      </c>
      <c r="M447" t="str">
        <f>VLOOKUP(EmpData[[#This Row],[Location]],Locations[[Location]:[BU]],3,0)</f>
        <v>G. Cairo</v>
      </c>
      <c r="N447" t="str">
        <f>IF(EmpData[[#This Row],[Resign Date]]&lt;&gt;"","NO","Yes")</f>
        <v>Yes</v>
      </c>
    </row>
    <row r="448" spans="1:14" hidden="1" x14ac:dyDescent="0.25">
      <c r="A448" t="s">
        <v>1301</v>
      </c>
      <c r="B448" t="s">
        <v>217</v>
      </c>
      <c r="C448" t="s">
        <v>1039</v>
      </c>
      <c r="D448" s="10">
        <v>17042</v>
      </c>
      <c r="E448" s="10">
        <v>41118</v>
      </c>
      <c r="F448" t="s">
        <v>1020</v>
      </c>
      <c r="G448" t="s">
        <v>1049</v>
      </c>
      <c r="H448" t="s">
        <v>1045</v>
      </c>
      <c r="J448" s="10"/>
      <c r="K448" t="str">
        <f>VLOOKUP(EmpData[[#This Row],[Department]],Departments[[Department]:[Code]],2,0)</f>
        <v>RTL</v>
      </c>
      <c r="L448" t="str">
        <f>VLOOKUP(EmpData[[#This Row],[Location]],Locations[[Location]:[BU]],2,0)</f>
        <v>Cairo</v>
      </c>
      <c r="M448" t="str">
        <f>VLOOKUP(EmpData[[#This Row],[Location]],Locations[[Location]:[BU]],3,0)</f>
        <v>G. Cairo</v>
      </c>
      <c r="N448" t="str">
        <f>IF(EmpData[[#This Row],[Resign Date]]&lt;&gt;"","NO","Yes")</f>
        <v>Yes</v>
      </c>
    </row>
    <row r="449" spans="1:14" hidden="1" x14ac:dyDescent="0.25">
      <c r="A449" t="s">
        <v>1904</v>
      </c>
      <c r="B449" t="s">
        <v>820</v>
      </c>
      <c r="C449" t="s">
        <v>1039</v>
      </c>
      <c r="D449" s="10">
        <v>29550</v>
      </c>
      <c r="E449" s="10">
        <v>41119</v>
      </c>
      <c r="F449" t="s">
        <v>1025</v>
      </c>
      <c r="G449" t="s">
        <v>1052</v>
      </c>
      <c r="H449" t="s">
        <v>1057</v>
      </c>
      <c r="J449" s="10"/>
      <c r="K449" t="str">
        <f>VLOOKUP(EmpData[[#This Row],[Department]],Departments[[Department]:[Code]],2,0)</f>
        <v>SLS</v>
      </c>
      <c r="L449" t="str">
        <f>VLOOKUP(EmpData[[#This Row],[Location]],Locations[[Location]:[BU]],2,0)</f>
        <v>Alex</v>
      </c>
      <c r="M449" t="str">
        <f>VLOOKUP(EmpData[[#This Row],[Location]],Locations[[Location]:[BU]],3,0)</f>
        <v>Alex</v>
      </c>
      <c r="N449" t="str">
        <f>IF(EmpData[[#This Row],[Resign Date]]&lt;&gt;"","NO","Yes")</f>
        <v>Yes</v>
      </c>
    </row>
    <row r="450" spans="1:14" hidden="1" x14ac:dyDescent="0.25">
      <c r="A450" t="s">
        <v>1664</v>
      </c>
      <c r="B450" t="s">
        <v>580</v>
      </c>
      <c r="C450" t="s">
        <v>1039</v>
      </c>
      <c r="D450" s="10">
        <v>31857</v>
      </c>
      <c r="E450" s="10">
        <v>41121</v>
      </c>
      <c r="F450" t="s">
        <v>2115</v>
      </c>
      <c r="G450" t="s">
        <v>1059</v>
      </c>
      <c r="H450" t="s">
        <v>1057</v>
      </c>
      <c r="J450" s="10"/>
      <c r="K450" t="str">
        <f>VLOOKUP(EmpData[[#This Row],[Department]],Departments[[Department]:[Code]],2,0)</f>
        <v>SLS</v>
      </c>
      <c r="L450" t="str">
        <f>VLOOKUP(EmpData[[#This Row],[Location]],Locations[[Location]:[BU]],2,0)</f>
        <v>Cairo</v>
      </c>
      <c r="M450" t="str">
        <f>VLOOKUP(EmpData[[#This Row],[Location]],Locations[[Location]:[BU]],3,0)</f>
        <v>G. Cairo</v>
      </c>
      <c r="N450" t="str">
        <f>IF(EmpData[[#This Row],[Resign Date]]&lt;&gt;"","NO","Yes")</f>
        <v>Yes</v>
      </c>
    </row>
    <row r="451" spans="1:14" hidden="1" x14ac:dyDescent="0.25">
      <c r="A451" t="s">
        <v>1874</v>
      </c>
      <c r="B451" t="s">
        <v>790</v>
      </c>
      <c r="C451" t="s">
        <v>1039</v>
      </c>
      <c r="D451" s="10">
        <v>23618</v>
      </c>
      <c r="E451" s="10">
        <v>41121</v>
      </c>
      <c r="F451" t="s">
        <v>1020</v>
      </c>
      <c r="G451" t="s">
        <v>1079</v>
      </c>
      <c r="H451" t="s">
        <v>1045</v>
      </c>
      <c r="J451" s="10"/>
      <c r="K451" t="str">
        <f>VLOOKUP(EmpData[[#This Row],[Department]],Departments[[Department]:[Code]],2,0)</f>
        <v>RTL</v>
      </c>
      <c r="L451" t="str">
        <f>VLOOKUP(EmpData[[#This Row],[Location]],Locations[[Location]:[BU]],2,0)</f>
        <v>Giza</v>
      </c>
      <c r="M451" t="str">
        <f>VLOOKUP(EmpData[[#This Row],[Location]],Locations[[Location]:[BU]],3,0)</f>
        <v>G. Cairo</v>
      </c>
      <c r="N451" t="str">
        <f>IF(EmpData[[#This Row],[Resign Date]]&lt;&gt;"","NO","Yes")</f>
        <v>Yes</v>
      </c>
    </row>
    <row r="452" spans="1:14" hidden="1" x14ac:dyDescent="0.25">
      <c r="A452" t="s">
        <v>2002</v>
      </c>
      <c r="B452" t="s">
        <v>918</v>
      </c>
      <c r="C452" t="s">
        <v>1039</v>
      </c>
      <c r="D452" s="10">
        <v>27514</v>
      </c>
      <c r="E452" s="10">
        <v>41122</v>
      </c>
      <c r="F452" t="s">
        <v>1020</v>
      </c>
      <c r="G452" t="s">
        <v>1058</v>
      </c>
      <c r="H452" t="s">
        <v>1048</v>
      </c>
      <c r="J452" s="10"/>
      <c r="K452" t="str">
        <f>VLOOKUP(EmpData[[#This Row],[Department]],Departments[[Department]:[Code]],2,0)</f>
        <v>RTL</v>
      </c>
      <c r="L452" t="str">
        <f>VLOOKUP(EmpData[[#This Row],[Location]],Locations[[Location]:[BU]],2,0)</f>
        <v>Cairo</v>
      </c>
      <c r="M452" t="str">
        <f>VLOOKUP(EmpData[[#This Row],[Location]],Locations[[Location]:[BU]],3,0)</f>
        <v>G. Cairo</v>
      </c>
      <c r="N452" t="str">
        <f>IF(EmpData[[#This Row],[Resign Date]]&lt;&gt;"","NO","Yes")</f>
        <v>Yes</v>
      </c>
    </row>
    <row r="453" spans="1:14" x14ac:dyDescent="0.25">
      <c r="A453" t="s">
        <v>1634</v>
      </c>
      <c r="B453" t="s">
        <v>550</v>
      </c>
      <c r="C453" t="s">
        <v>1039</v>
      </c>
      <c r="D453" s="10">
        <v>32255</v>
      </c>
      <c r="E453" s="10">
        <v>41123</v>
      </c>
      <c r="F453" t="s">
        <v>2115</v>
      </c>
      <c r="G453" t="s">
        <v>1075</v>
      </c>
      <c r="H453" t="s">
        <v>1057</v>
      </c>
      <c r="J453" s="10"/>
      <c r="K453" t="str">
        <f>VLOOKUP(EmpData[[#This Row],[Department]],Departments[[Department]:[Code]],2,0)</f>
        <v>SLS</v>
      </c>
      <c r="L453" t="str">
        <f>VLOOKUP(EmpData[[#This Row],[Location]],Locations[[Location]:[BU]],2,0)</f>
        <v>Assuit</v>
      </c>
      <c r="M453" t="str">
        <f>VLOOKUP(EmpData[[#This Row],[Location]],Locations[[Location]:[BU]],3,0)</f>
        <v>U. Egypt</v>
      </c>
      <c r="N453" t="str">
        <f>IF(EmpData[[#This Row],[Resign Date]]&lt;&gt;"","NO","Yes")</f>
        <v>Yes</v>
      </c>
    </row>
    <row r="454" spans="1:14" hidden="1" x14ac:dyDescent="0.25">
      <c r="A454" t="s">
        <v>1110</v>
      </c>
      <c r="B454" t="s">
        <v>26</v>
      </c>
      <c r="C454" t="s">
        <v>1040</v>
      </c>
      <c r="D454" s="10">
        <v>27005</v>
      </c>
      <c r="E454" s="10">
        <v>41124</v>
      </c>
      <c r="F454" t="s">
        <v>1025</v>
      </c>
      <c r="G454" t="s">
        <v>1084</v>
      </c>
      <c r="H454" t="s">
        <v>1048</v>
      </c>
      <c r="J454" s="10"/>
      <c r="K454" t="str">
        <f>VLOOKUP(EmpData[[#This Row],[Department]],Departments[[Department]:[Code]],2,0)</f>
        <v>SLS</v>
      </c>
      <c r="L454" t="str">
        <f>VLOOKUP(EmpData[[#This Row],[Location]],Locations[[Location]:[BU]],2,0)</f>
        <v>Cairo</v>
      </c>
      <c r="M454" t="str">
        <f>VLOOKUP(EmpData[[#This Row],[Location]],Locations[[Location]:[BU]],3,0)</f>
        <v>G. Cairo</v>
      </c>
      <c r="N454" t="str">
        <f>IF(EmpData[[#This Row],[Resign Date]]&lt;&gt;"","NO","Yes")</f>
        <v>Yes</v>
      </c>
    </row>
    <row r="455" spans="1:14" hidden="1" x14ac:dyDescent="0.25">
      <c r="A455" t="s">
        <v>1458</v>
      </c>
      <c r="B455" t="s">
        <v>374</v>
      </c>
      <c r="C455" t="s">
        <v>1039</v>
      </c>
      <c r="D455" s="10">
        <v>29724</v>
      </c>
      <c r="E455" s="10">
        <v>41125</v>
      </c>
      <c r="F455" t="s">
        <v>1025</v>
      </c>
      <c r="G455" t="s">
        <v>1052</v>
      </c>
      <c r="H455" t="s">
        <v>1057</v>
      </c>
      <c r="J455" s="10"/>
      <c r="K455" t="str">
        <f>VLOOKUP(EmpData[[#This Row],[Department]],Departments[[Department]:[Code]],2,0)</f>
        <v>SLS</v>
      </c>
      <c r="L455" t="str">
        <f>VLOOKUP(EmpData[[#This Row],[Location]],Locations[[Location]:[BU]],2,0)</f>
        <v>Alex</v>
      </c>
      <c r="M455" t="str">
        <f>VLOOKUP(EmpData[[#This Row],[Location]],Locations[[Location]:[BU]],3,0)</f>
        <v>Alex</v>
      </c>
      <c r="N455" t="str">
        <f>IF(EmpData[[#This Row],[Resign Date]]&lt;&gt;"","NO","Yes")</f>
        <v>Yes</v>
      </c>
    </row>
    <row r="456" spans="1:14" hidden="1" x14ac:dyDescent="0.25">
      <c r="A456" t="s">
        <v>1255</v>
      </c>
      <c r="B456" t="s">
        <v>171</v>
      </c>
      <c r="C456" t="s">
        <v>1039</v>
      </c>
      <c r="D456" s="10">
        <v>22753</v>
      </c>
      <c r="E456" s="10">
        <v>41138</v>
      </c>
      <c r="F456" t="s">
        <v>1020</v>
      </c>
      <c r="G456" t="s">
        <v>1064</v>
      </c>
      <c r="H456" t="s">
        <v>1045</v>
      </c>
      <c r="J456" s="10">
        <v>42201</v>
      </c>
      <c r="K456" t="str">
        <f>VLOOKUP(EmpData[[#This Row],[Department]],Departments[[Department]:[Code]],2,0)</f>
        <v>RTL</v>
      </c>
      <c r="L456" t="str">
        <f>VLOOKUP(EmpData[[#This Row],[Location]],Locations[[Location]:[BU]],2,0)</f>
        <v>Giza</v>
      </c>
      <c r="M456" t="str">
        <f>VLOOKUP(EmpData[[#This Row],[Location]],Locations[[Location]:[BU]],3,0)</f>
        <v>G. Cairo</v>
      </c>
      <c r="N456" t="str">
        <f>IF(EmpData[[#This Row],[Resign Date]]&lt;&gt;"","NO","Yes")</f>
        <v>NO</v>
      </c>
    </row>
    <row r="457" spans="1:14" hidden="1" x14ac:dyDescent="0.25">
      <c r="A457" t="s">
        <v>1228</v>
      </c>
      <c r="B457" t="s">
        <v>144</v>
      </c>
      <c r="C457" t="s">
        <v>1039</v>
      </c>
      <c r="D457" s="10">
        <v>31099</v>
      </c>
      <c r="E457" s="10">
        <v>41139</v>
      </c>
      <c r="F457" t="s">
        <v>1025</v>
      </c>
      <c r="G457" t="s">
        <v>1046</v>
      </c>
      <c r="H457" t="s">
        <v>1057</v>
      </c>
      <c r="J457" s="10"/>
      <c r="K457" t="str">
        <f>VLOOKUP(EmpData[[#This Row],[Department]],Departments[[Department]:[Code]],2,0)</f>
        <v>SLS</v>
      </c>
      <c r="L457" t="str">
        <f>VLOOKUP(EmpData[[#This Row],[Location]],Locations[[Location]:[BU]],2,0)</f>
        <v>Giza</v>
      </c>
      <c r="M457" t="str">
        <f>VLOOKUP(EmpData[[#This Row],[Location]],Locations[[Location]:[BU]],3,0)</f>
        <v>G. Cairo</v>
      </c>
      <c r="N457" t="str">
        <f>IF(EmpData[[#This Row],[Resign Date]]&lt;&gt;"","NO","Yes")</f>
        <v>Yes</v>
      </c>
    </row>
    <row r="458" spans="1:14" hidden="1" x14ac:dyDescent="0.25">
      <c r="A458" t="s">
        <v>1732</v>
      </c>
      <c r="B458" t="s">
        <v>648</v>
      </c>
      <c r="C458" t="s">
        <v>1040</v>
      </c>
      <c r="D458" s="10">
        <v>23899</v>
      </c>
      <c r="E458" s="10">
        <v>41143</v>
      </c>
      <c r="F458" t="s">
        <v>1020</v>
      </c>
      <c r="G458" t="s">
        <v>1082</v>
      </c>
      <c r="H458" t="s">
        <v>1061</v>
      </c>
      <c r="J458" s="10"/>
      <c r="K458" t="str">
        <f>VLOOKUP(EmpData[[#This Row],[Department]],Departments[[Department]:[Code]],2,0)</f>
        <v>RTL</v>
      </c>
      <c r="L458" t="str">
        <f>VLOOKUP(EmpData[[#This Row],[Location]],Locations[[Location]:[BU]],2,0)</f>
        <v>Cairo</v>
      </c>
      <c r="M458" t="str">
        <f>VLOOKUP(EmpData[[#This Row],[Location]],Locations[[Location]:[BU]],3,0)</f>
        <v>G. Cairo</v>
      </c>
      <c r="N458" t="str">
        <f>IF(EmpData[[#This Row],[Resign Date]]&lt;&gt;"","NO","Yes")</f>
        <v>Yes</v>
      </c>
    </row>
    <row r="459" spans="1:14" x14ac:dyDescent="0.25">
      <c r="A459" t="s">
        <v>1445</v>
      </c>
      <c r="B459" t="s">
        <v>361</v>
      </c>
      <c r="C459" t="s">
        <v>1039</v>
      </c>
      <c r="D459" s="10">
        <v>21603</v>
      </c>
      <c r="E459" s="10">
        <v>41152</v>
      </c>
      <c r="F459" t="s">
        <v>1025</v>
      </c>
      <c r="G459" t="s">
        <v>1062</v>
      </c>
      <c r="H459" t="s">
        <v>1057</v>
      </c>
      <c r="J459" s="10">
        <v>41691</v>
      </c>
      <c r="K459" t="str">
        <f>VLOOKUP(EmpData[[#This Row],[Department]],Departments[[Department]:[Code]],2,0)</f>
        <v>SLS</v>
      </c>
      <c r="L459" t="str">
        <f>VLOOKUP(EmpData[[#This Row],[Location]],Locations[[Location]:[BU]],2,0)</f>
        <v>Menia</v>
      </c>
      <c r="M459" t="str">
        <f>VLOOKUP(EmpData[[#This Row],[Location]],Locations[[Location]:[BU]],3,0)</f>
        <v>U. Egypt</v>
      </c>
      <c r="N459" t="str">
        <f>IF(EmpData[[#This Row],[Resign Date]]&lt;&gt;"","NO","Yes")</f>
        <v>NO</v>
      </c>
    </row>
    <row r="460" spans="1:14" hidden="1" x14ac:dyDescent="0.25">
      <c r="A460" t="s">
        <v>1174</v>
      </c>
      <c r="B460" t="s">
        <v>90</v>
      </c>
      <c r="C460" t="s">
        <v>1039</v>
      </c>
      <c r="D460" s="10">
        <v>21457</v>
      </c>
      <c r="E460" s="10">
        <v>41152</v>
      </c>
      <c r="F460" t="s">
        <v>1017</v>
      </c>
      <c r="G460" t="s">
        <v>1014</v>
      </c>
      <c r="H460" t="s">
        <v>1014</v>
      </c>
      <c r="J460" s="10"/>
      <c r="K460" t="str">
        <f>VLOOKUP(EmpData[[#This Row],[Department]],Departments[[Department]:[Code]],2,0)</f>
        <v>ACC</v>
      </c>
      <c r="L460" t="str">
        <f>VLOOKUP(EmpData[[#This Row],[Location]],Locations[[Location]:[BU]],2,0)</f>
        <v>Cairo</v>
      </c>
      <c r="M460" t="str">
        <f>VLOOKUP(EmpData[[#This Row],[Location]],Locations[[Location]:[BU]],3,0)</f>
        <v>G. Cairo</v>
      </c>
      <c r="N460" t="str">
        <f>IF(EmpData[[#This Row],[Resign Date]]&lt;&gt;"","NO","Yes")</f>
        <v>Yes</v>
      </c>
    </row>
    <row r="461" spans="1:14" hidden="1" x14ac:dyDescent="0.25">
      <c r="A461" t="s">
        <v>1661</v>
      </c>
      <c r="B461" t="s">
        <v>577</v>
      </c>
      <c r="C461" t="s">
        <v>1039</v>
      </c>
      <c r="D461" s="10">
        <v>33233</v>
      </c>
      <c r="E461" s="10">
        <v>41157</v>
      </c>
      <c r="F461" t="s">
        <v>2115</v>
      </c>
      <c r="G461" t="s">
        <v>1083</v>
      </c>
      <c r="H461" t="s">
        <v>1057</v>
      </c>
      <c r="J461" s="10"/>
      <c r="K461" t="str">
        <f>VLOOKUP(EmpData[[#This Row],[Department]],Departments[[Department]:[Code]],2,0)</f>
        <v>SLS</v>
      </c>
      <c r="L461" t="str">
        <f>VLOOKUP(EmpData[[#This Row],[Location]],Locations[[Location]:[BU]],2,0)</f>
        <v>Cairo</v>
      </c>
      <c r="M461" t="str">
        <f>VLOOKUP(EmpData[[#This Row],[Location]],Locations[[Location]:[BU]],3,0)</f>
        <v>G. Cairo</v>
      </c>
      <c r="N461" t="str">
        <f>IF(EmpData[[#This Row],[Resign Date]]&lt;&gt;"","NO","Yes")</f>
        <v>Yes</v>
      </c>
    </row>
    <row r="462" spans="1:14" hidden="1" x14ac:dyDescent="0.25">
      <c r="A462" t="s">
        <v>1936</v>
      </c>
      <c r="B462" t="s">
        <v>852</v>
      </c>
      <c r="C462" t="s">
        <v>1039</v>
      </c>
      <c r="D462" s="10">
        <v>21233</v>
      </c>
      <c r="E462" s="10">
        <v>41169</v>
      </c>
      <c r="F462" t="s">
        <v>1025</v>
      </c>
      <c r="G462" t="s">
        <v>1059</v>
      </c>
      <c r="H462" t="s">
        <v>1057</v>
      </c>
      <c r="J462" s="10"/>
      <c r="K462" t="str">
        <f>VLOOKUP(EmpData[[#This Row],[Department]],Departments[[Department]:[Code]],2,0)</f>
        <v>SLS</v>
      </c>
      <c r="L462" t="str">
        <f>VLOOKUP(EmpData[[#This Row],[Location]],Locations[[Location]:[BU]],2,0)</f>
        <v>Cairo</v>
      </c>
      <c r="M462" t="str">
        <f>VLOOKUP(EmpData[[#This Row],[Location]],Locations[[Location]:[BU]],3,0)</f>
        <v>G. Cairo</v>
      </c>
      <c r="N462" t="str">
        <f>IF(EmpData[[#This Row],[Resign Date]]&lt;&gt;"","NO","Yes")</f>
        <v>Yes</v>
      </c>
    </row>
    <row r="463" spans="1:14" hidden="1" x14ac:dyDescent="0.25">
      <c r="A463" t="s">
        <v>1886</v>
      </c>
      <c r="B463" t="s">
        <v>802</v>
      </c>
      <c r="C463" t="s">
        <v>1039</v>
      </c>
      <c r="D463" s="10">
        <v>18629</v>
      </c>
      <c r="E463" s="10">
        <v>41177</v>
      </c>
      <c r="F463" t="s">
        <v>2115</v>
      </c>
      <c r="G463" t="s">
        <v>1069</v>
      </c>
      <c r="H463" t="s">
        <v>1057</v>
      </c>
      <c r="J463" s="10"/>
      <c r="K463" t="str">
        <f>VLOOKUP(EmpData[[#This Row],[Department]],Departments[[Department]:[Code]],2,0)</f>
        <v>SLS</v>
      </c>
      <c r="L463" t="str">
        <f>VLOOKUP(EmpData[[#This Row],[Location]],Locations[[Location]:[BU]],2,0)</f>
        <v>Luxor</v>
      </c>
      <c r="M463" t="str">
        <f>VLOOKUP(EmpData[[#This Row],[Location]],Locations[[Location]:[BU]],3,0)</f>
        <v>U. Egypt</v>
      </c>
      <c r="N463" t="str">
        <f>IF(EmpData[[#This Row],[Resign Date]]&lt;&gt;"","NO","Yes")</f>
        <v>Yes</v>
      </c>
    </row>
    <row r="464" spans="1:14" hidden="1" x14ac:dyDescent="0.25">
      <c r="A464" t="s">
        <v>1641</v>
      </c>
      <c r="B464" t="s">
        <v>557</v>
      </c>
      <c r="C464" t="s">
        <v>1039</v>
      </c>
      <c r="D464" s="10">
        <v>34714</v>
      </c>
      <c r="E464" s="10">
        <v>41177</v>
      </c>
      <c r="F464" t="s">
        <v>1020</v>
      </c>
      <c r="G464" t="s">
        <v>1078</v>
      </c>
      <c r="H464" t="s">
        <v>1061</v>
      </c>
      <c r="J464" s="10"/>
      <c r="K464" t="str">
        <f>VLOOKUP(EmpData[[#This Row],[Department]],Departments[[Department]:[Code]],2,0)</f>
        <v>RTL</v>
      </c>
      <c r="L464" t="str">
        <f>VLOOKUP(EmpData[[#This Row],[Location]],Locations[[Location]:[BU]],2,0)</f>
        <v>Cairo</v>
      </c>
      <c r="M464" t="str">
        <f>VLOOKUP(EmpData[[#This Row],[Location]],Locations[[Location]:[BU]],3,0)</f>
        <v>G. Cairo</v>
      </c>
      <c r="N464" t="str">
        <f>IF(EmpData[[#This Row],[Resign Date]]&lt;&gt;"","NO","Yes")</f>
        <v>Yes</v>
      </c>
    </row>
    <row r="465" spans="1:14" hidden="1" x14ac:dyDescent="0.25">
      <c r="A465" t="s">
        <v>1758</v>
      </c>
      <c r="B465" t="s">
        <v>674</v>
      </c>
      <c r="C465" t="s">
        <v>1039</v>
      </c>
      <c r="D465" s="10">
        <v>26050</v>
      </c>
      <c r="E465" s="10">
        <v>41178</v>
      </c>
      <c r="F465" t="s">
        <v>1025</v>
      </c>
      <c r="G465" t="s">
        <v>1054</v>
      </c>
      <c r="H465" t="s">
        <v>1057</v>
      </c>
      <c r="J465" s="10"/>
      <c r="K465" t="str">
        <f>VLOOKUP(EmpData[[#This Row],[Department]],Departments[[Department]:[Code]],2,0)</f>
        <v>SLS</v>
      </c>
      <c r="L465" t="str">
        <f>VLOOKUP(EmpData[[#This Row],[Location]],Locations[[Location]:[BU]],2,0)</f>
        <v>Dakahlia</v>
      </c>
      <c r="M465" t="str">
        <f>VLOOKUP(EmpData[[#This Row],[Location]],Locations[[Location]:[BU]],3,0)</f>
        <v>Delta</v>
      </c>
      <c r="N465" t="str">
        <f>IF(EmpData[[#This Row],[Resign Date]]&lt;&gt;"","NO","Yes")</f>
        <v>Yes</v>
      </c>
    </row>
    <row r="466" spans="1:14" hidden="1" x14ac:dyDescent="0.25">
      <c r="A466" t="s">
        <v>1644</v>
      </c>
      <c r="B466" t="s">
        <v>560</v>
      </c>
      <c r="C466" t="s">
        <v>1039</v>
      </c>
      <c r="D466" s="10">
        <v>27581</v>
      </c>
      <c r="E466" s="10">
        <v>41179</v>
      </c>
      <c r="F466" t="s">
        <v>1025</v>
      </c>
      <c r="G466" t="s">
        <v>1070</v>
      </c>
      <c r="H466" t="s">
        <v>1048</v>
      </c>
      <c r="J466" s="10"/>
      <c r="K466" t="str">
        <f>VLOOKUP(EmpData[[#This Row],[Department]],Departments[[Department]:[Code]],2,0)</f>
        <v>SLS</v>
      </c>
      <c r="L466" t="str">
        <f>VLOOKUP(EmpData[[#This Row],[Location]],Locations[[Location]:[BU]],2,0)</f>
        <v>Marasa Matrouh</v>
      </c>
      <c r="M466" t="str">
        <f>VLOOKUP(EmpData[[#This Row],[Location]],Locations[[Location]:[BU]],3,0)</f>
        <v>Alex</v>
      </c>
      <c r="N466" t="str">
        <f>IF(EmpData[[#This Row],[Resign Date]]&lt;&gt;"","NO","Yes")</f>
        <v>Yes</v>
      </c>
    </row>
    <row r="467" spans="1:14" hidden="1" x14ac:dyDescent="0.25">
      <c r="A467" t="s">
        <v>2052</v>
      </c>
      <c r="B467" t="s">
        <v>968</v>
      </c>
      <c r="C467" t="s">
        <v>1040</v>
      </c>
      <c r="D467" s="10">
        <v>29572</v>
      </c>
      <c r="E467" s="10">
        <v>41179</v>
      </c>
      <c r="F467" t="s">
        <v>2115</v>
      </c>
      <c r="G467" t="s">
        <v>1059</v>
      </c>
      <c r="H467" t="s">
        <v>1057</v>
      </c>
      <c r="J467" s="10"/>
      <c r="K467" t="str">
        <f>VLOOKUP(EmpData[[#This Row],[Department]],Departments[[Department]:[Code]],2,0)</f>
        <v>SLS</v>
      </c>
      <c r="L467" t="str">
        <f>VLOOKUP(EmpData[[#This Row],[Location]],Locations[[Location]:[BU]],2,0)</f>
        <v>Cairo</v>
      </c>
      <c r="M467" t="str">
        <f>VLOOKUP(EmpData[[#This Row],[Location]],Locations[[Location]:[BU]],3,0)</f>
        <v>G. Cairo</v>
      </c>
      <c r="N467" t="str">
        <f>IF(EmpData[[#This Row],[Resign Date]]&lt;&gt;"","NO","Yes")</f>
        <v>Yes</v>
      </c>
    </row>
    <row r="468" spans="1:14" hidden="1" x14ac:dyDescent="0.25">
      <c r="A468" t="s">
        <v>1975</v>
      </c>
      <c r="B468" t="s">
        <v>891</v>
      </c>
      <c r="C468" t="s">
        <v>1039</v>
      </c>
      <c r="D468" s="10">
        <v>32829</v>
      </c>
      <c r="E468" s="10">
        <v>41181</v>
      </c>
      <c r="F468" t="s">
        <v>1025</v>
      </c>
      <c r="G468" t="s">
        <v>1077</v>
      </c>
      <c r="H468" t="s">
        <v>1057</v>
      </c>
      <c r="J468" s="10"/>
      <c r="K468" t="str">
        <f>VLOOKUP(EmpData[[#This Row],[Department]],Departments[[Department]:[Code]],2,0)</f>
        <v>SLS</v>
      </c>
      <c r="L468" t="str">
        <f>VLOOKUP(EmpData[[#This Row],[Location]],Locations[[Location]:[BU]],2,0)</f>
        <v>Giza</v>
      </c>
      <c r="M468" t="str">
        <f>VLOOKUP(EmpData[[#This Row],[Location]],Locations[[Location]:[BU]],3,0)</f>
        <v>G. Cairo</v>
      </c>
      <c r="N468" t="str">
        <f>IF(EmpData[[#This Row],[Resign Date]]&lt;&gt;"","NO","Yes")</f>
        <v>Yes</v>
      </c>
    </row>
    <row r="469" spans="1:14" hidden="1" x14ac:dyDescent="0.25">
      <c r="A469" t="s">
        <v>1229</v>
      </c>
      <c r="B469" t="s">
        <v>145</v>
      </c>
      <c r="C469" t="s">
        <v>1039</v>
      </c>
      <c r="D469" s="10">
        <v>32741</v>
      </c>
      <c r="E469" s="10">
        <v>41184</v>
      </c>
      <c r="F469" t="s">
        <v>1020</v>
      </c>
      <c r="G469" t="s">
        <v>1058</v>
      </c>
      <c r="H469" t="s">
        <v>1048</v>
      </c>
      <c r="J469" s="10"/>
      <c r="K469" t="str">
        <f>VLOOKUP(EmpData[[#This Row],[Department]],Departments[[Department]:[Code]],2,0)</f>
        <v>RTL</v>
      </c>
      <c r="L469" t="str">
        <f>VLOOKUP(EmpData[[#This Row],[Location]],Locations[[Location]:[BU]],2,0)</f>
        <v>Cairo</v>
      </c>
      <c r="M469" t="str">
        <f>VLOOKUP(EmpData[[#This Row],[Location]],Locations[[Location]:[BU]],3,0)</f>
        <v>G. Cairo</v>
      </c>
      <c r="N469" t="str">
        <f>IF(EmpData[[#This Row],[Resign Date]]&lt;&gt;"","NO","Yes")</f>
        <v>Yes</v>
      </c>
    </row>
    <row r="470" spans="1:14" hidden="1" x14ac:dyDescent="0.25">
      <c r="A470" t="s">
        <v>1673</v>
      </c>
      <c r="B470" t="s">
        <v>589</v>
      </c>
      <c r="C470" t="s">
        <v>1039</v>
      </c>
      <c r="D470" s="10">
        <v>32999</v>
      </c>
      <c r="E470" s="10">
        <v>41186</v>
      </c>
      <c r="F470" t="s">
        <v>1020</v>
      </c>
      <c r="G470" t="s">
        <v>1049</v>
      </c>
      <c r="H470" t="s">
        <v>1045</v>
      </c>
      <c r="J470" s="10">
        <v>41907</v>
      </c>
      <c r="K470" t="str">
        <f>VLOOKUP(EmpData[[#This Row],[Department]],Departments[[Department]:[Code]],2,0)</f>
        <v>RTL</v>
      </c>
      <c r="L470" t="str">
        <f>VLOOKUP(EmpData[[#This Row],[Location]],Locations[[Location]:[BU]],2,0)</f>
        <v>Cairo</v>
      </c>
      <c r="M470" t="str">
        <f>VLOOKUP(EmpData[[#This Row],[Location]],Locations[[Location]:[BU]],3,0)</f>
        <v>G. Cairo</v>
      </c>
      <c r="N470" t="str">
        <f>IF(EmpData[[#This Row],[Resign Date]]&lt;&gt;"","NO","Yes")</f>
        <v>NO</v>
      </c>
    </row>
    <row r="471" spans="1:14" hidden="1" x14ac:dyDescent="0.25">
      <c r="A471" t="s">
        <v>1789</v>
      </c>
      <c r="B471" t="s">
        <v>705</v>
      </c>
      <c r="C471" t="s">
        <v>1040</v>
      </c>
      <c r="D471" s="10">
        <v>33727</v>
      </c>
      <c r="E471" s="10">
        <v>41189</v>
      </c>
      <c r="F471" t="s">
        <v>1025</v>
      </c>
      <c r="G471" t="s">
        <v>1084</v>
      </c>
      <c r="H471" t="s">
        <v>1048</v>
      </c>
      <c r="J471" s="10"/>
      <c r="K471" t="str">
        <f>VLOOKUP(EmpData[[#This Row],[Department]],Departments[[Department]:[Code]],2,0)</f>
        <v>SLS</v>
      </c>
      <c r="L471" t="str">
        <f>VLOOKUP(EmpData[[#This Row],[Location]],Locations[[Location]:[BU]],2,0)</f>
        <v>Cairo</v>
      </c>
      <c r="M471" t="str">
        <f>VLOOKUP(EmpData[[#This Row],[Location]],Locations[[Location]:[BU]],3,0)</f>
        <v>G. Cairo</v>
      </c>
      <c r="N471" t="str">
        <f>IF(EmpData[[#This Row],[Resign Date]]&lt;&gt;"","NO","Yes")</f>
        <v>Yes</v>
      </c>
    </row>
    <row r="472" spans="1:14" hidden="1" x14ac:dyDescent="0.25">
      <c r="A472" t="s">
        <v>1453</v>
      </c>
      <c r="B472" t="s">
        <v>369</v>
      </c>
      <c r="C472" t="s">
        <v>1039</v>
      </c>
      <c r="D472" s="10">
        <v>21617</v>
      </c>
      <c r="E472" s="10">
        <v>41194</v>
      </c>
      <c r="F472" t="s">
        <v>1020</v>
      </c>
      <c r="G472" t="s">
        <v>1071</v>
      </c>
      <c r="H472" t="s">
        <v>1048</v>
      </c>
      <c r="J472" s="10">
        <v>41906</v>
      </c>
      <c r="K472" t="str">
        <f>VLOOKUP(EmpData[[#This Row],[Department]],Departments[[Department]:[Code]],2,0)</f>
        <v>RTL</v>
      </c>
      <c r="L472" t="str">
        <f>VLOOKUP(EmpData[[#This Row],[Location]],Locations[[Location]:[BU]],2,0)</f>
        <v>Giza</v>
      </c>
      <c r="M472" t="str">
        <f>VLOOKUP(EmpData[[#This Row],[Location]],Locations[[Location]:[BU]],3,0)</f>
        <v>G. Cairo</v>
      </c>
      <c r="N472" t="str">
        <f>IF(EmpData[[#This Row],[Resign Date]]&lt;&gt;"","NO","Yes")</f>
        <v>NO</v>
      </c>
    </row>
    <row r="473" spans="1:14" hidden="1" x14ac:dyDescent="0.25">
      <c r="A473" t="s">
        <v>1287</v>
      </c>
      <c r="B473" t="s">
        <v>203</v>
      </c>
      <c r="C473" t="s">
        <v>1039</v>
      </c>
      <c r="D473" s="10">
        <v>17593</v>
      </c>
      <c r="E473" s="10">
        <v>41200</v>
      </c>
      <c r="F473" t="s">
        <v>2115</v>
      </c>
      <c r="G473" t="s">
        <v>1077</v>
      </c>
      <c r="H473" t="s">
        <v>1057</v>
      </c>
      <c r="J473" s="10">
        <v>42338</v>
      </c>
      <c r="K473" t="str">
        <f>VLOOKUP(EmpData[[#This Row],[Department]],Departments[[Department]:[Code]],2,0)</f>
        <v>SLS</v>
      </c>
      <c r="L473" t="str">
        <f>VLOOKUP(EmpData[[#This Row],[Location]],Locations[[Location]:[BU]],2,0)</f>
        <v>Giza</v>
      </c>
      <c r="M473" t="str">
        <f>VLOOKUP(EmpData[[#This Row],[Location]],Locations[[Location]:[BU]],3,0)</f>
        <v>G. Cairo</v>
      </c>
      <c r="N473" t="str">
        <f>IF(EmpData[[#This Row],[Resign Date]]&lt;&gt;"","NO","Yes")</f>
        <v>NO</v>
      </c>
    </row>
    <row r="474" spans="1:14" hidden="1" x14ac:dyDescent="0.25">
      <c r="A474" t="s">
        <v>1558</v>
      </c>
      <c r="B474" t="s">
        <v>474</v>
      </c>
      <c r="C474" t="s">
        <v>1040</v>
      </c>
      <c r="D474" s="10">
        <v>32032</v>
      </c>
      <c r="E474" s="10">
        <v>41201</v>
      </c>
      <c r="F474" t="s">
        <v>1025</v>
      </c>
      <c r="G474" t="s">
        <v>1054</v>
      </c>
      <c r="H474" t="s">
        <v>1057</v>
      </c>
      <c r="J474" s="10">
        <v>41802</v>
      </c>
      <c r="K474" t="str">
        <f>VLOOKUP(EmpData[[#This Row],[Department]],Departments[[Department]:[Code]],2,0)</f>
        <v>SLS</v>
      </c>
      <c r="L474" t="str">
        <f>VLOOKUP(EmpData[[#This Row],[Location]],Locations[[Location]:[BU]],2,0)</f>
        <v>Dakahlia</v>
      </c>
      <c r="M474" t="str">
        <f>VLOOKUP(EmpData[[#This Row],[Location]],Locations[[Location]:[BU]],3,0)</f>
        <v>Delta</v>
      </c>
      <c r="N474" t="str">
        <f>IF(EmpData[[#This Row],[Resign Date]]&lt;&gt;"","NO","Yes")</f>
        <v>NO</v>
      </c>
    </row>
    <row r="475" spans="1:14" hidden="1" x14ac:dyDescent="0.25">
      <c r="A475" t="s">
        <v>1681</v>
      </c>
      <c r="B475" t="s">
        <v>597</v>
      </c>
      <c r="C475" t="s">
        <v>1039</v>
      </c>
      <c r="D475" s="10">
        <v>19950</v>
      </c>
      <c r="E475" s="10">
        <v>41204</v>
      </c>
      <c r="F475" t="s">
        <v>1020</v>
      </c>
      <c r="G475" t="s">
        <v>1076</v>
      </c>
      <c r="H475" t="s">
        <v>1061</v>
      </c>
      <c r="J475" s="10"/>
      <c r="K475" t="str">
        <f>VLOOKUP(EmpData[[#This Row],[Department]],Departments[[Department]:[Code]],2,0)</f>
        <v>RTL</v>
      </c>
      <c r="L475" t="str">
        <f>VLOOKUP(EmpData[[#This Row],[Location]],Locations[[Location]:[BU]],2,0)</f>
        <v>Cairo</v>
      </c>
      <c r="M475" t="str">
        <f>VLOOKUP(EmpData[[#This Row],[Location]],Locations[[Location]:[BU]],3,0)</f>
        <v>G. Cairo</v>
      </c>
      <c r="N475" t="str">
        <f>IF(EmpData[[#This Row],[Resign Date]]&lt;&gt;"","NO","Yes")</f>
        <v>Yes</v>
      </c>
    </row>
    <row r="476" spans="1:14" hidden="1" x14ac:dyDescent="0.25">
      <c r="A476" t="s">
        <v>1225</v>
      </c>
      <c r="B476" t="s">
        <v>141</v>
      </c>
      <c r="C476" t="s">
        <v>1039</v>
      </c>
      <c r="D476" s="10">
        <v>31356</v>
      </c>
      <c r="E476" s="10">
        <v>41205</v>
      </c>
      <c r="F476" t="s">
        <v>2115</v>
      </c>
      <c r="G476" t="s">
        <v>1054</v>
      </c>
      <c r="H476" t="s">
        <v>1057</v>
      </c>
      <c r="J476" s="10"/>
      <c r="K476" t="str">
        <f>VLOOKUP(EmpData[[#This Row],[Department]],Departments[[Department]:[Code]],2,0)</f>
        <v>SLS</v>
      </c>
      <c r="L476" t="str">
        <f>VLOOKUP(EmpData[[#This Row],[Location]],Locations[[Location]:[BU]],2,0)</f>
        <v>Dakahlia</v>
      </c>
      <c r="M476" t="str">
        <f>VLOOKUP(EmpData[[#This Row],[Location]],Locations[[Location]:[BU]],3,0)</f>
        <v>Delta</v>
      </c>
      <c r="N476" t="str">
        <f>IF(EmpData[[#This Row],[Resign Date]]&lt;&gt;"","NO","Yes")</f>
        <v>Yes</v>
      </c>
    </row>
    <row r="477" spans="1:14" hidden="1" x14ac:dyDescent="0.25">
      <c r="A477" t="s">
        <v>1385</v>
      </c>
      <c r="B477" t="s">
        <v>301</v>
      </c>
      <c r="C477" t="s">
        <v>1039</v>
      </c>
      <c r="D477" s="10">
        <v>29322</v>
      </c>
      <c r="E477" s="10">
        <v>41206</v>
      </c>
      <c r="F477" t="s">
        <v>1020</v>
      </c>
      <c r="G477" t="s">
        <v>1081</v>
      </c>
      <c r="H477" t="s">
        <v>1045</v>
      </c>
      <c r="J477" s="10"/>
      <c r="K477" t="str">
        <f>VLOOKUP(EmpData[[#This Row],[Department]],Departments[[Department]:[Code]],2,0)</f>
        <v>RTL</v>
      </c>
      <c r="L477" t="str">
        <f>VLOOKUP(EmpData[[#This Row],[Location]],Locations[[Location]:[BU]],2,0)</f>
        <v>Giza</v>
      </c>
      <c r="M477" t="str">
        <f>VLOOKUP(EmpData[[#This Row],[Location]],Locations[[Location]:[BU]],3,0)</f>
        <v>G. Cairo</v>
      </c>
      <c r="N477" t="str">
        <f>IF(EmpData[[#This Row],[Resign Date]]&lt;&gt;"","NO","Yes")</f>
        <v>Yes</v>
      </c>
    </row>
    <row r="478" spans="1:14" hidden="1" x14ac:dyDescent="0.25">
      <c r="A478" t="s">
        <v>2043</v>
      </c>
      <c r="B478" t="s">
        <v>959</v>
      </c>
      <c r="C478" t="s">
        <v>1039</v>
      </c>
      <c r="D478" s="10">
        <v>32450</v>
      </c>
      <c r="E478" s="10">
        <v>41207</v>
      </c>
      <c r="F478" t="s">
        <v>1020</v>
      </c>
      <c r="G478" t="s">
        <v>1064</v>
      </c>
      <c r="H478" t="s">
        <v>1045</v>
      </c>
      <c r="J478" s="10"/>
      <c r="K478" t="str">
        <f>VLOOKUP(EmpData[[#This Row],[Department]],Departments[[Department]:[Code]],2,0)</f>
        <v>RTL</v>
      </c>
      <c r="L478" t="str">
        <f>VLOOKUP(EmpData[[#This Row],[Location]],Locations[[Location]:[BU]],2,0)</f>
        <v>Giza</v>
      </c>
      <c r="M478" t="str">
        <f>VLOOKUP(EmpData[[#This Row],[Location]],Locations[[Location]:[BU]],3,0)</f>
        <v>G. Cairo</v>
      </c>
      <c r="N478" t="str">
        <f>IF(EmpData[[#This Row],[Resign Date]]&lt;&gt;"","NO","Yes")</f>
        <v>Yes</v>
      </c>
    </row>
    <row r="479" spans="1:14" hidden="1" x14ac:dyDescent="0.25">
      <c r="A479" t="s">
        <v>1487</v>
      </c>
      <c r="B479" t="s">
        <v>403</v>
      </c>
      <c r="C479" t="s">
        <v>1039</v>
      </c>
      <c r="D479" s="10">
        <v>22019</v>
      </c>
      <c r="E479" s="10">
        <v>41209</v>
      </c>
      <c r="F479" t="s">
        <v>2115</v>
      </c>
      <c r="G479" t="s">
        <v>1077</v>
      </c>
      <c r="H479" t="s">
        <v>1057</v>
      </c>
      <c r="J479" s="10">
        <v>41973</v>
      </c>
      <c r="K479" t="str">
        <f>VLOOKUP(EmpData[[#This Row],[Department]],Departments[[Department]:[Code]],2,0)</f>
        <v>SLS</v>
      </c>
      <c r="L479" t="str">
        <f>VLOOKUP(EmpData[[#This Row],[Location]],Locations[[Location]:[BU]],2,0)</f>
        <v>Giza</v>
      </c>
      <c r="M479" t="str">
        <f>VLOOKUP(EmpData[[#This Row],[Location]],Locations[[Location]:[BU]],3,0)</f>
        <v>G. Cairo</v>
      </c>
      <c r="N479" t="str">
        <f>IF(EmpData[[#This Row],[Resign Date]]&lt;&gt;"","NO","Yes")</f>
        <v>NO</v>
      </c>
    </row>
    <row r="480" spans="1:14" hidden="1" x14ac:dyDescent="0.25">
      <c r="A480" t="s">
        <v>1691</v>
      </c>
      <c r="B480" t="s">
        <v>607</v>
      </c>
      <c r="C480" t="s">
        <v>1039</v>
      </c>
      <c r="D480" s="10">
        <v>25445</v>
      </c>
      <c r="E480" s="10">
        <v>41210</v>
      </c>
      <c r="F480" t="s">
        <v>2115</v>
      </c>
      <c r="G480" t="s">
        <v>1080</v>
      </c>
      <c r="H480" t="s">
        <v>1057</v>
      </c>
      <c r="J480" s="10"/>
      <c r="K480" t="str">
        <f>VLOOKUP(EmpData[[#This Row],[Department]],Departments[[Department]:[Code]],2,0)</f>
        <v>SLS</v>
      </c>
      <c r="L480" t="str">
        <f>VLOOKUP(EmpData[[#This Row],[Location]],Locations[[Location]:[BU]],2,0)</f>
        <v>Giza</v>
      </c>
      <c r="M480" t="str">
        <f>VLOOKUP(EmpData[[#This Row],[Location]],Locations[[Location]:[BU]],3,0)</f>
        <v>G. Cairo</v>
      </c>
      <c r="N480" t="str">
        <f>IF(EmpData[[#This Row],[Resign Date]]&lt;&gt;"","NO","Yes")</f>
        <v>Yes</v>
      </c>
    </row>
    <row r="481" spans="1:14" hidden="1" x14ac:dyDescent="0.25">
      <c r="A481" t="s">
        <v>1240</v>
      </c>
      <c r="B481" t="s">
        <v>156</v>
      </c>
      <c r="C481" t="s">
        <v>1039</v>
      </c>
      <c r="D481" s="10">
        <v>30014</v>
      </c>
      <c r="E481" s="10">
        <v>41211</v>
      </c>
      <c r="F481" t="s">
        <v>1020</v>
      </c>
      <c r="G481" t="s">
        <v>1084</v>
      </c>
      <c r="H481" t="s">
        <v>1048</v>
      </c>
      <c r="J481" s="10"/>
      <c r="K481" t="str">
        <f>VLOOKUP(EmpData[[#This Row],[Department]],Departments[[Department]:[Code]],2,0)</f>
        <v>RTL</v>
      </c>
      <c r="L481" t="str">
        <f>VLOOKUP(EmpData[[#This Row],[Location]],Locations[[Location]:[BU]],2,0)</f>
        <v>Cairo</v>
      </c>
      <c r="M481" t="str">
        <f>VLOOKUP(EmpData[[#This Row],[Location]],Locations[[Location]:[BU]],3,0)</f>
        <v>G. Cairo</v>
      </c>
      <c r="N481" t="str">
        <f>IF(EmpData[[#This Row],[Resign Date]]&lt;&gt;"","NO","Yes")</f>
        <v>Yes</v>
      </c>
    </row>
    <row r="482" spans="1:14" hidden="1" x14ac:dyDescent="0.25">
      <c r="A482" t="s">
        <v>1677</v>
      </c>
      <c r="B482" t="s">
        <v>593</v>
      </c>
      <c r="C482" t="s">
        <v>1039</v>
      </c>
      <c r="D482" s="10">
        <v>21988</v>
      </c>
      <c r="E482" s="10">
        <v>41211</v>
      </c>
      <c r="F482" t="s">
        <v>1020</v>
      </c>
      <c r="G482" t="s">
        <v>1078</v>
      </c>
      <c r="H482" t="s">
        <v>1061</v>
      </c>
      <c r="J482" s="10"/>
      <c r="K482" t="str">
        <f>VLOOKUP(EmpData[[#This Row],[Department]],Departments[[Department]:[Code]],2,0)</f>
        <v>RTL</v>
      </c>
      <c r="L482" t="str">
        <f>VLOOKUP(EmpData[[#This Row],[Location]],Locations[[Location]:[BU]],2,0)</f>
        <v>Cairo</v>
      </c>
      <c r="M482" t="str">
        <f>VLOOKUP(EmpData[[#This Row],[Location]],Locations[[Location]:[BU]],3,0)</f>
        <v>G. Cairo</v>
      </c>
      <c r="N482" t="str">
        <f>IF(EmpData[[#This Row],[Resign Date]]&lt;&gt;"","NO","Yes")</f>
        <v>Yes</v>
      </c>
    </row>
    <row r="483" spans="1:14" hidden="1" x14ac:dyDescent="0.25">
      <c r="A483" t="s">
        <v>1283</v>
      </c>
      <c r="B483" t="s">
        <v>199</v>
      </c>
      <c r="C483" t="s">
        <v>1039</v>
      </c>
      <c r="D483" s="10">
        <v>29139</v>
      </c>
      <c r="E483" s="10">
        <v>41213</v>
      </c>
      <c r="F483" t="s">
        <v>2115</v>
      </c>
      <c r="G483" t="s">
        <v>1069</v>
      </c>
      <c r="H483" t="s">
        <v>1057</v>
      </c>
      <c r="J483" s="10"/>
      <c r="K483" t="str">
        <f>VLOOKUP(EmpData[[#This Row],[Department]],Departments[[Department]:[Code]],2,0)</f>
        <v>SLS</v>
      </c>
      <c r="L483" t="str">
        <f>VLOOKUP(EmpData[[#This Row],[Location]],Locations[[Location]:[BU]],2,0)</f>
        <v>Luxor</v>
      </c>
      <c r="M483" t="str">
        <f>VLOOKUP(EmpData[[#This Row],[Location]],Locations[[Location]:[BU]],3,0)</f>
        <v>U. Egypt</v>
      </c>
      <c r="N483" t="str">
        <f>IF(EmpData[[#This Row],[Resign Date]]&lt;&gt;"","NO","Yes")</f>
        <v>Yes</v>
      </c>
    </row>
    <row r="484" spans="1:14" hidden="1" x14ac:dyDescent="0.25">
      <c r="A484" t="s">
        <v>2047</v>
      </c>
      <c r="B484" t="s">
        <v>963</v>
      </c>
      <c r="C484" t="s">
        <v>1040</v>
      </c>
      <c r="D484" s="10">
        <v>15896</v>
      </c>
      <c r="E484" s="10">
        <v>41216</v>
      </c>
      <c r="F484" t="s">
        <v>1020</v>
      </c>
      <c r="G484" t="s">
        <v>1044</v>
      </c>
      <c r="H484" t="s">
        <v>1045</v>
      </c>
      <c r="J484" s="10"/>
      <c r="K484" t="str">
        <f>VLOOKUP(EmpData[[#This Row],[Department]],Departments[[Department]:[Code]],2,0)</f>
        <v>RTL</v>
      </c>
      <c r="L484" t="str">
        <f>VLOOKUP(EmpData[[#This Row],[Location]],Locations[[Location]:[BU]],2,0)</f>
        <v>Cairo</v>
      </c>
      <c r="M484" t="str">
        <f>VLOOKUP(EmpData[[#This Row],[Location]],Locations[[Location]:[BU]],3,0)</f>
        <v>G. Cairo</v>
      </c>
      <c r="N484" t="str">
        <f>IF(EmpData[[#This Row],[Resign Date]]&lt;&gt;"","NO","Yes")</f>
        <v>Yes</v>
      </c>
    </row>
    <row r="485" spans="1:14" hidden="1" x14ac:dyDescent="0.25">
      <c r="A485" t="s">
        <v>1887</v>
      </c>
      <c r="B485" t="s">
        <v>803</v>
      </c>
      <c r="C485" t="s">
        <v>1039</v>
      </c>
      <c r="D485" s="10">
        <v>24689</v>
      </c>
      <c r="E485" s="10">
        <v>41217</v>
      </c>
      <c r="F485" t="s">
        <v>1020</v>
      </c>
      <c r="G485" t="s">
        <v>1050</v>
      </c>
      <c r="H485" t="s">
        <v>1045</v>
      </c>
      <c r="J485" s="10"/>
      <c r="K485" t="str">
        <f>VLOOKUP(EmpData[[#This Row],[Department]],Departments[[Department]:[Code]],2,0)</f>
        <v>RTL</v>
      </c>
      <c r="L485" t="str">
        <f>VLOOKUP(EmpData[[#This Row],[Location]],Locations[[Location]:[BU]],2,0)</f>
        <v>Alex</v>
      </c>
      <c r="M485" t="str">
        <f>VLOOKUP(EmpData[[#This Row],[Location]],Locations[[Location]:[BU]],3,0)</f>
        <v>Alex</v>
      </c>
      <c r="N485" t="str">
        <f>IF(EmpData[[#This Row],[Resign Date]]&lt;&gt;"","NO","Yes")</f>
        <v>Yes</v>
      </c>
    </row>
    <row r="486" spans="1:14" hidden="1" x14ac:dyDescent="0.25">
      <c r="A486" t="s">
        <v>1189</v>
      </c>
      <c r="B486" t="s">
        <v>105</v>
      </c>
      <c r="C486" t="s">
        <v>1039</v>
      </c>
      <c r="D486" s="10">
        <v>16292</v>
      </c>
      <c r="E486" s="10">
        <v>41224</v>
      </c>
      <c r="F486" t="s">
        <v>1033</v>
      </c>
      <c r="G486" t="s">
        <v>1014</v>
      </c>
      <c r="H486" t="s">
        <v>1014</v>
      </c>
      <c r="J486" s="10"/>
      <c r="K486" t="str">
        <f>VLOOKUP(EmpData[[#This Row],[Department]],Departments[[Department]:[Code]],2,0)</f>
        <v>HRM</v>
      </c>
      <c r="L486" t="str">
        <f>VLOOKUP(EmpData[[#This Row],[Location]],Locations[[Location]:[BU]],2,0)</f>
        <v>Cairo</v>
      </c>
      <c r="M486" t="str">
        <f>VLOOKUP(EmpData[[#This Row],[Location]],Locations[[Location]:[BU]],3,0)</f>
        <v>G. Cairo</v>
      </c>
      <c r="N486" t="str">
        <f>IF(EmpData[[#This Row],[Resign Date]]&lt;&gt;"","NO","Yes")</f>
        <v>Yes</v>
      </c>
    </row>
    <row r="487" spans="1:14" hidden="1" x14ac:dyDescent="0.25">
      <c r="A487" t="s">
        <v>1452</v>
      </c>
      <c r="B487" t="s">
        <v>368</v>
      </c>
      <c r="C487" t="s">
        <v>1040</v>
      </c>
      <c r="D487" s="10">
        <v>26284</v>
      </c>
      <c r="E487" s="10">
        <v>41232</v>
      </c>
      <c r="F487" t="s">
        <v>1025</v>
      </c>
      <c r="G487" t="s">
        <v>1083</v>
      </c>
      <c r="H487" t="s">
        <v>1057</v>
      </c>
      <c r="J487" s="10">
        <v>41901</v>
      </c>
      <c r="K487" t="str">
        <f>VLOOKUP(EmpData[[#This Row],[Department]],Departments[[Department]:[Code]],2,0)</f>
        <v>SLS</v>
      </c>
      <c r="L487" t="str">
        <f>VLOOKUP(EmpData[[#This Row],[Location]],Locations[[Location]:[BU]],2,0)</f>
        <v>Cairo</v>
      </c>
      <c r="M487" t="str">
        <f>VLOOKUP(EmpData[[#This Row],[Location]],Locations[[Location]:[BU]],3,0)</f>
        <v>G. Cairo</v>
      </c>
      <c r="N487" t="str">
        <f>IF(EmpData[[#This Row],[Resign Date]]&lt;&gt;"","NO","Yes")</f>
        <v>NO</v>
      </c>
    </row>
    <row r="488" spans="1:14" hidden="1" x14ac:dyDescent="0.25">
      <c r="A488" t="s">
        <v>2071</v>
      </c>
      <c r="B488" t="s">
        <v>987</v>
      </c>
      <c r="C488" t="s">
        <v>1039</v>
      </c>
      <c r="D488" s="10">
        <v>26171</v>
      </c>
      <c r="E488" s="10">
        <v>41232</v>
      </c>
      <c r="F488" t="s">
        <v>1020</v>
      </c>
      <c r="G488" t="s">
        <v>1079</v>
      </c>
      <c r="H488" t="s">
        <v>1045</v>
      </c>
      <c r="J488" s="10"/>
      <c r="K488" t="str">
        <f>VLOOKUP(EmpData[[#This Row],[Department]],Departments[[Department]:[Code]],2,0)</f>
        <v>RTL</v>
      </c>
      <c r="L488" t="str">
        <f>VLOOKUP(EmpData[[#This Row],[Location]],Locations[[Location]:[BU]],2,0)</f>
        <v>Giza</v>
      </c>
      <c r="M488" t="str">
        <f>VLOOKUP(EmpData[[#This Row],[Location]],Locations[[Location]:[BU]],3,0)</f>
        <v>G. Cairo</v>
      </c>
      <c r="N488" t="str">
        <f>IF(EmpData[[#This Row],[Resign Date]]&lt;&gt;"","NO","Yes")</f>
        <v>Yes</v>
      </c>
    </row>
    <row r="489" spans="1:14" hidden="1" x14ac:dyDescent="0.25">
      <c r="A489" t="s">
        <v>1386</v>
      </c>
      <c r="B489" t="s">
        <v>302</v>
      </c>
      <c r="C489" t="s">
        <v>1039</v>
      </c>
      <c r="D489" s="10">
        <v>27417</v>
      </c>
      <c r="E489" s="10">
        <v>41235</v>
      </c>
      <c r="F489" t="s">
        <v>1020</v>
      </c>
      <c r="G489" t="s">
        <v>1049</v>
      </c>
      <c r="H489" t="s">
        <v>1045</v>
      </c>
      <c r="J489" s="10"/>
      <c r="K489" t="str">
        <f>VLOOKUP(EmpData[[#This Row],[Department]],Departments[[Department]:[Code]],2,0)</f>
        <v>RTL</v>
      </c>
      <c r="L489" t="str">
        <f>VLOOKUP(EmpData[[#This Row],[Location]],Locations[[Location]:[BU]],2,0)</f>
        <v>Cairo</v>
      </c>
      <c r="M489" t="str">
        <f>VLOOKUP(EmpData[[#This Row],[Location]],Locations[[Location]:[BU]],3,0)</f>
        <v>G. Cairo</v>
      </c>
      <c r="N489" t="str">
        <f>IF(EmpData[[#This Row],[Resign Date]]&lt;&gt;"","NO","Yes")</f>
        <v>Yes</v>
      </c>
    </row>
    <row r="490" spans="1:14" hidden="1" x14ac:dyDescent="0.25">
      <c r="A490" t="s">
        <v>1741</v>
      </c>
      <c r="B490" t="s">
        <v>657</v>
      </c>
      <c r="C490" t="s">
        <v>1040</v>
      </c>
      <c r="D490" s="10">
        <v>27839</v>
      </c>
      <c r="E490" s="10">
        <v>41236</v>
      </c>
      <c r="F490" t="s">
        <v>2115</v>
      </c>
      <c r="G490" t="s">
        <v>1059</v>
      </c>
      <c r="H490" t="s">
        <v>1057</v>
      </c>
      <c r="J490" s="10"/>
      <c r="K490" t="str">
        <f>VLOOKUP(EmpData[[#This Row],[Department]],Departments[[Department]:[Code]],2,0)</f>
        <v>SLS</v>
      </c>
      <c r="L490" t="str">
        <f>VLOOKUP(EmpData[[#This Row],[Location]],Locations[[Location]:[BU]],2,0)</f>
        <v>Cairo</v>
      </c>
      <c r="M490" t="str">
        <f>VLOOKUP(EmpData[[#This Row],[Location]],Locations[[Location]:[BU]],3,0)</f>
        <v>G. Cairo</v>
      </c>
      <c r="N490" t="str">
        <f>IF(EmpData[[#This Row],[Resign Date]]&lt;&gt;"","NO","Yes")</f>
        <v>Yes</v>
      </c>
    </row>
    <row r="491" spans="1:14" hidden="1" x14ac:dyDescent="0.25">
      <c r="A491" t="s">
        <v>1665</v>
      </c>
      <c r="B491" t="s">
        <v>581</v>
      </c>
      <c r="C491" t="s">
        <v>1039</v>
      </c>
      <c r="D491" s="10">
        <v>16320</v>
      </c>
      <c r="E491" s="10">
        <v>41237</v>
      </c>
      <c r="F491" t="s">
        <v>2115</v>
      </c>
      <c r="G491" t="s">
        <v>1077</v>
      </c>
      <c r="H491" t="s">
        <v>1057</v>
      </c>
      <c r="J491" s="10"/>
      <c r="K491" t="str">
        <f>VLOOKUP(EmpData[[#This Row],[Department]],Departments[[Department]:[Code]],2,0)</f>
        <v>SLS</v>
      </c>
      <c r="L491" t="str">
        <f>VLOOKUP(EmpData[[#This Row],[Location]],Locations[[Location]:[BU]],2,0)</f>
        <v>Giza</v>
      </c>
      <c r="M491" t="str">
        <f>VLOOKUP(EmpData[[#This Row],[Location]],Locations[[Location]:[BU]],3,0)</f>
        <v>G. Cairo</v>
      </c>
      <c r="N491" t="str">
        <f>IF(EmpData[[#This Row],[Resign Date]]&lt;&gt;"","NO","Yes")</f>
        <v>Yes</v>
      </c>
    </row>
    <row r="492" spans="1:14" hidden="1" x14ac:dyDescent="0.25">
      <c r="A492" t="s">
        <v>1403</v>
      </c>
      <c r="B492" t="s">
        <v>319</v>
      </c>
      <c r="C492" t="s">
        <v>1039</v>
      </c>
      <c r="D492" s="10">
        <v>19308</v>
      </c>
      <c r="E492" s="10">
        <v>41239</v>
      </c>
      <c r="F492" t="s">
        <v>1020</v>
      </c>
      <c r="G492" t="s">
        <v>1078</v>
      </c>
      <c r="H492" t="s">
        <v>1061</v>
      </c>
      <c r="J492" s="10"/>
      <c r="K492" t="str">
        <f>VLOOKUP(EmpData[[#This Row],[Department]],Departments[[Department]:[Code]],2,0)</f>
        <v>RTL</v>
      </c>
      <c r="L492" t="str">
        <f>VLOOKUP(EmpData[[#This Row],[Location]],Locations[[Location]:[BU]],2,0)</f>
        <v>Cairo</v>
      </c>
      <c r="M492" t="str">
        <f>VLOOKUP(EmpData[[#This Row],[Location]],Locations[[Location]:[BU]],3,0)</f>
        <v>G. Cairo</v>
      </c>
      <c r="N492" t="str">
        <f>IF(EmpData[[#This Row],[Resign Date]]&lt;&gt;"","NO","Yes")</f>
        <v>Yes</v>
      </c>
    </row>
    <row r="493" spans="1:14" hidden="1" x14ac:dyDescent="0.25">
      <c r="A493" t="s">
        <v>1951</v>
      </c>
      <c r="B493" t="s">
        <v>867</v>
      </c>
      <c r="C493" t="s">
        <v>1039</v>
      </c>
      <c r="D493" s="10">
        <v>17565</v>
      </c>
      <c r="E493" s="10">
        <v>41241</v>
      </c>
      <c r="F493" t="s">
        <v>1020</v>
      </c>
      <c r="G493" t="s">
        <v>1070</v>
      </c>
      <c r="H493" t="s">
        <v>1048</v>
      </c>
      <c r="J493" s="10"/>
      <c r="K493" t="str">
        <f>VLOOKUP(EmpData[[#This Row],[Department]],Departments[[Department]:[Code]],2,0)</f>
        <v>RTL</v>
      </c>
      <c r="L493" t="str">
        <f>VLOOKUP(EmpData[[#This Row],[Location]],Locations[[Location]:[BU]],2,0)</f>
        <v>Marasa Matrouh</v>
      </c>
      <c r="M493" t="str">
        <f>VLOOKUP(EmpData[[#This Row],[Location]],Locations[[Location]:[BU]],3,0)</f>
        <v>Alex</v>
      </c>
      <c r="N493" t="str">
        <f>IF(EmpData[[#This Row],[Resign Date]]&lt;&gt;"","NO","Yes")</f>
        <v>Yes</v>
      </c>
    </row>
    <row r="494" spans="1:14" hidden="1" x14ac:dyDescent="0.25">
      <c r="A494" t="s">
        <v>2008</v>
      </c>
      <c r="B494" t="s">
        <v>924</v>
      </c>
      <c r="C494" t="s">
        <v>1039</v>
      </c>
      <c r="D494" s="10">
        <v>28483</v>
      </c>
      <c r="E494" s="10">
        <v>41244</v>
      </c>
      <c r="F494" t="s">
        <v>1020</v>
      </c>
      <c r="G494" t="s">
        <v>1072</v>
      </c>
      <c r="H494" t="s">
        <v>1048</v>
      </c>
      <c r="J494" s="10"/>
      <c r="K494" t="str">
        <f>VLOOKUP(EmpData[[#This Row],[Department]],Departments[[Department]:[Code]],2,0)</f>
        <v>RTL</v>
      </c>
      <c r="L494" t="str">
        <f>VLOOKUP(EmpData[[#This Row],[Location]],Locations[[Location]:[BU]],2,0)</f>
        <v>Alex</v>
      </c>
      <c r="M494" t="str">
        <f>VLOOKUP(EmpData[[#This Row],[Location]],Locations[[Location]:[BU]],3,0)</f>
        <v>Alex</v>
      </c>
      <c r="N494" t="str">
        <f>IF(EmpData[[#This Row],[Resign Date]]&lt;&gt;"","NO","Yes")</f>
        <v>Yes</v>
      </c>
    </row>
    <row r="495" spans="1:14" x14ac:dyDescent="0.25">
      <c r="A495" t="s">
        <v>1288</v>
      </c>
      <c r="B495" t="s">
        <v>204</v>
      </c>
      <c r="C495" t="s">
        <v>1039</v>
      </c>
      <c r="D495" s="10">
        <v>27847</v>
      </c>
      <c r="E495" s="10">
        <v>41244</v>
      </c>
      <c r="F495" t="s">
        <v>2115</v>
      </c>
      <c r="G495" t="s">
        <v>1075</v>
      </c>
      <c r="H495" t="s">
        <v>1057</v>
      </c>
      <c r="J495" s="10"/>
      <c r="K495" t="str">
        <f>VLOOKUP(EmpData[[#This Row],[Department]],Departments[[Department]:[Code]],2,0)</f>
        <v>SLS</v>
      </c>
      <c r="L495" t="str">
        <f>VLOOKUP(EmpData[[#This Row],[Location]],Locations[[Location]:[BU]],2,0)</f>
        <v>Assuit</v>
      </c>
      <c r="M495" t="str">
        <f>VLOOKUP(EmpData[[#This Row],[Location]],Locations[[Location]:[BU]],3,0)</f>
        <v>U. Egypt</v>
      </c>
      <c r="N495" t="str">
        <f>IF(EmpData[[#This Row],[Resign Date]]&lt;&gt;"","NO","Yes")</f>
        <v>Yes</v>
      </c>
    </row>
    <row r="496" spans="1:14" hidden="1" x14ac:dyDescent="0.25">
      <c r="A496" t="s">
        <v>1187</v>
      </c>
      <c r="B496" t="s">
        <v>103</v>
      </c>
      <c r="C496" t="s">
        <v>1039</v>
      </c>
      <c r="D496" s="10">
        <v>15160</v>
      </c>
      <c r="E496" s="10">
        <v>41248</v>
      </c>
      <c r="F496" t="s">
        <v>2115</v>
      </c>
      <c r="G496" t="s">
        <v>1083</v>
      </c>
      <c r="H496" t="s">
        <v>1057</v>
      </c>
      <c r="J496" s="10"/>
      <c r="K496" t="str">
        <f>VLOOKUP(EmpData[[#This Row],[Department]],Departments[[Department]:[Code]],2,0)</f>
        <v>SLS</v>
      </c>
      <c r="L496" t="str">
        <f>VLOOKUP(EmpData[[#This Row],[Location]],Locations[[Location]:[BU]],2,0)</f>
        <v>Cairo</v>
      </c>
      <c r="M496" t="str">
        <f>VLOOKUP(EmpData[[#This Row],[Location]],Locations[[Location]:[BU]],3,0)</f>
        <v>G. Cairo</v>
      </c>
      <c r="N496" t="str">
        <f>IF(EmpData[[#This Row],[Resign Date]]&lt;&gt;"","NO","Yes")</f>
        <v>Yes</v>
      </c>
    </row>
    <row r="497" spans="1:14" hidden="1" x14ac:dyDescent="0.25">
      <c r="A497" t="s">
        <v>1456</v>
      </c>
      <c r="B497" t="s">
        <v>372</v>
      </c>
      <c r="C497" t="s">
        <v>1040</v>
      </c>
      <c r="D497" s="10">
        <v>21988</v>
      </c>
      <c r="E497" s="10">
        <v>41255</v>
      </c>
      <c r="F497" t="s">
        <v>1025</v>
      </c>
      <c r="G497" t="s">
        <v>1052</v>
      </c>
      <c r="H497" t="s">
        <v>1057</v>
      </c>
      <c r="J497" s="10"/>
      <c r="K497" t="str">
        <f>VLOOKUP(EmpData[[#This Row],[Department]],Departments[[Department]:[Code]],2,0)</f>
        <v>SLS</v>
      </c>
      <c r="L497" t="str">
        <f>VLOOKUP(EmpData[[#This Row],[Location]],Locations[[Location]:[BU]],2,0)</f>
        <v>Alex</v>
      </c>
      <c r="M497" t="str">
        <f>VLOOKUP(EmpData[[#This Row],[Location]],Locations[[Location]:[BU]],3,0)</f>
        <v>Alex</v>
      </c>
      <c r="N497" t="str">
        <f>IF(EmpData[[#This Row],[Resign Date]]&lt;&gt;"","NO","Yes")</f>
        <v>Yes</v>
      </c>
    </row>
    <row r="498" spans="1:14" hidden="1" x14ac:dyDescent="0.25">
      <c r="A498" t="s">
        <v>1788</v>
      </c>
      <c r="B498" t="s">
        <v>704</v>
      </c>
      <c r="C498" t="s">
        <v>1039</v>
      </c>
      <c r="D498" s="10">
        <v>16744</v>
      </c>
      <c r="E498" s="10">
        <v>41257</v>
      </c>
      <c r="F498" t="s">
        <v>2115</v>
      </c>
      <c r="G498" t="s">
        <v>1059</v>
      </c>
      <c r="H498" t="s">
        <v>1057</v>
      </c>
      <c r="J498" s="10"/>
      <c r="K498" t="str">
        <f>VLOOKUP(EmpData[[#This Row],[Department]],Departments[[Department]:[Code]],2,0)</f>
        <v>SLS</v>
      </c>
      <c r="L498" t="str">
        <f>VLOOKUP(EmpData[[#This Row],[Location]],Locations[[Location]:[BU]],2,0)</f>
        <v>Cairo</v>
      </c>
      <c r="M498" t="str">
        <f>VLOOKUP(EmpData[[#This Row],[Location]],Locations[[Location]:[BU]],3,0)</f>
        <v>G. Cairo</v>
      </c>
      <c r="N498" t="str">
        <f>IF(EmpData[[#This Row],[Resign Date]]&lt;&gt;"","NO","Yes")</f>
        <v>Yes</v>
      </c>
    </row>
    <row r="499" spans="1:14" hidden="1" x14ac:dyDescent="0.25">
      <c r="A499" t="s">
        <v>1112</v>
      </c>
      <c r="B499" t="s">
        <v>28</v>
      </c>
      <c r="C499" t="s">
        <v>1040</v>
      </c>
      <c r="D499" s="10">
        <v>23334</v>
      </c>
      <c r="E499" s="10">
        <v>41261</v>
      </c>
      <c r="F499" t="s">
        <v>1032</v>
      </c>
      <c r="G499" t="s">
        <v>1014</v>
      </c>
      <c r="H499" t="s">
        <v>1014</v>
      </c>
      <c r="J499" s="10"/>
      <c r="K499" t="str">
        <f>VLOOKUP(EmpData[[#This Row],[Department]],Departments[[Department]:[Code]],2,0)</f>
        <v>ADM</v>
      </c>
      <c r="L499" t="str">
        <f>VLOOKUP(EmpData[[#This Row],[Location]],Locations[[Location]:[BU]],2,0)</f>
        <v>Cairo</v>
      </c>
      <c r="M499" t="str">
        <f>VLOOKUP(EmpData[[#This Row],[Location]],Locations[[Location]:[BU]],3,0)</f>
        <v>G. Cairo</v>
      </c>
      <c r="N499" t="str">
        <f>IF(EmpData[[#This Row],[Resign Date]]&lt;&gt;"","NO","Yes")</f>
        <v>Yes</v>
      </c>
    </row>
    <row r="500" spans="1:14" hidden="1" x14ac:dyDescent="0.25">
      <c r="A500" t="s">
        <v>1401</v>
      </c>
      <c r="B500" t="s">
        <v>317</v>
      </c>
      <c r="C500" t="s">
        <v>1039</v>
      </c>
      <c r="D500" s="10">
        <v>28227</v>
      </c>
      <c r="E500" s="10">
        <v>41264</v>
      </c>
      <c r="F500" t="s">
        <v>2115</v>
      </c>
      <c r="G500" t="s">
        <v>1046</v>
      </c>
      <c r="H500" t="s">
        <v>1057</v>
      </c>
      <c r="J500" s="10"/>
      <c r="K500" t="str">
        <f>VLOOKUP(EmpData[[#This Row],[Department]],Departments[[Department]:[Code]],2,0)</f>
        <v>SLS</v>
      </c>
      <c r="L500" t="str">
        <f>VLOOKUP(EmpData[[#This Row],[Location]],Locations[[Location]:[BU]],2,0)</f>
        <v>Giza</v>
      </c>
      <c r="M500" t="str">
        <f>VLOOKUP(EmpData[[#This Row],[Location]],Locations[[Location]:[BU]],3,0)</f>
        <v>G. Cairo</v>
      </c>
      <c r="N500" t="str">
        <f>IF(EmpData[[#This Row],[Resign Date]]&lt;&gt;"","NO","Yes")</f>
        <v>Yes</v>
      </c>
    </row>
    <row r="501" spans="1:14" hidden="1" x14ac:dyDescent="0.25">
      <c r="A501" t="s">
        <v>1340</v>
      </c>
      <c r="B501" t="s">
        <v>256</v>
      </c>
      <c r="C501" t="s">
        <v>1039</v>
      </c>
      <c r="D501" s="10">
        <v>34273</v>
      </c>
      <c r="E501" s="10">
        <v>41267</v>
      </c>
      <c r="F501" t="s">
        <v>1020</v>
      </c>
      <c r="G501" t="s">
        <v>1071</v>
      </c>
      <c r="H501" t="s">
        <v>1048</v>
      </c>
      <c r="J501" s="10"/>
      <c r="K501" t="str">
        <f>VLOOKUP(EmpData[[#This Row],[Department]],Departments[[Department]:[Code]],2,0)</f>
        <v>RTL</v>
      </c>
      <c r="L501" t="str">
        <f>VLOOKUP(EmpData[[#This Row],[Location]],Locations[[Location]:[BU]],2,0)</f>
        <v>Giza</v>
      </c>
      <c r="M501" t="str">
        <f>VLOOKUP(EmpData[[#This Row],[Location]],Locations[[Location]:[BU]],3,0)</f>
        <v>G. Cairo</v>
      </c>
      <c r="N501" t="str">
        <f>IF(EmpData[[#This Row],[Resign Date]]&lt;&gt;"","NO","Yes")</f>
        <v>Yes</v>
      </c>
    </row>
    <row r="502" spans="1:14" hidden="1" x14ac:dyDescent="0.25">
      <c r="A502" t="s">
        <v>1136</v>
      </c>
      <c r="B502" t="s">
        <v>52</v>
      </c>
      <c r="C502" t="s">
        <v>1039</v>
      </c>
      <c r="D502" s="10">
        <v>32295</v>
      </c>
      <c r="E502" s="10">
        <v>41268</v>
      </c>
      <c r="F502" t="s">
        <v>1020</v>
      </c>
      <c r="G502" t="s">
        <v>1071</v>
      </c>
      <c r="H502" t="s">
        <v>1048</v>
      </c>
      <c r="J502" s="10">
        <v>41825</v>
      </c>
      <c r="K502" t="str">
        <f>VLOOKUP(EmpData[[#This Row],[Department]],Departments[[Department]:[Code]],2,0)</f>
        <v>RTL</v>
      </c>
      <c r="L502" t="str">
        <f>VLOOKUP(EmpData[[#This Row],[Location]],Locations[[Location]:[BU]],2,0)</f>
        <v>Giza</v>
      </c>
      <c r="M502" t="str">
        <f>VLOOKUP(EmpData[[#This Row],[Location]],Locations[[Location]:[BU]],3,0)</f>
        <v>G. Cairo</v>
      </c>
      <c r="N502" t="str">
        <f>IF(EmpData[[#This Row],[Resign Date]]&lt;&gt;"","NO","Yes")</f>
        <v>NO</v>
      </c>
    </row>
    <row r="503" spans="1:14" x14ac:dyDescent="0.25">
      <c r="A503" t="s">
        <v>1690</v>
      </c>
      <c r="B503" t="s">
        <v>606</v>
      </c>
      <c r="C503" t="s">
        <v>1039</v>
      </c>
      <c r="D503" s="10">
        <v>30609</v>
      </c>
      <c r="E503" s="10">
        <v>41268</v>
      </c>
      <c r="F503" t="s">
        <v>2115</v>
      </c>
      <c r="G503" t="s">
        <v>1075</v>
      </c>
      <c r="H503" t="s">
        <v>1057</v>
      </c>
      <c r="J503" s="10"/>
      <c r="K503" t="str">
        <f>VLOOKUP(EmpData[[#This Row],[Department]],Departments[[Department]:[Code]],2,0)</f>
        <v>SLS</v>
      </c>
      <c r="L503" t="str">
        <f>VLOOKUP(EmpData[[#This Row],[Location]],Locations[[Location]:[BU]],2,0)</f>
        <v>Assuit</v>
      </c>
      <c r="M503" t="str">
        <f>VLOOKUP(EmpData[[#This Row],[Location]],Locations[[Location]:[BU]],3,0)</f>
        <v>U. Egypt</v>
      </c>
      <c r="N503" t="str">
        <f>IF(EmpData[[#This Row],[Resign Date]]&lt;&gt;"","NO","Yes")</f>
        <v>Yes</v>
      </c>
    </row>
    <row r="504" spans="1:14" hidden="1" x14ac:dyDescent="0.25">
      <c r="A504" t="s">
        <v>1171</v>
      </c>
      <c r="B504" t="s">
        <v>87</v>
      </c>
      <c r="C504" t="s">
        <v>1039</v>
      </c>
      <c r="D504" s="10">
        <v>26512</v>
      </c>
      <c r="E504" s="10">
        <v>41268</v>
      </c>
      <c r="F504" t="s">
        <v>1031</v>
      </c>
      <c r="G504" t="s">
        <v>1014</v>
      </c>
      <c r="H504" t="s">
        <v>1014</v>
      </c>
      <c r="J504" s="10"/>
      <c r="K504" t="str">
        <f>VLOOKUP(EmpData[[#This Row],[Department]],Departments[[Department]:[Code]],2,0)</f>
        <v>ITC</v>
      </c>
      <c r="L504" t="str">
        <f>VLOOKUP(EmpData[[#This Row],[Location]],Locations[[Location]:[BU]],2,0)</f>
        <v>Cairo</v>
      </c>
      <c r="M504" t="str">
        <f>VLOOKUP(EmpData[[#This Row],[Location]],Locations[[Location]:[BU]],3,0)</f>
        <v>G. Cairo</v>
      </c>
      <c r="N504" t="str">
        <f>IF(EmpData[[#This Row],[Resign Date]]&lt;&gt;"","NO","Yes")</f>
        <v>Yes</v>
      </c>
    </row>
    <row r="505" spans="1:14" hidden="1" x14ac:dyDescent="0.25">
      <c r="A505" t="s">
        <v>1309</v>
      </c>
      <c r="B505" t="s">
        <v>225</v>
      </c>
      <c r="C505" t="s">
        <v>1040</v>
      </c>
      <c r="D505" s="10">
        <v>23633</v>
      </c>
      <c r="E505" s="10">
        <v>41268</v>
      </c>
      <c r="F505" t="s">
        <v>1020</v>
      </c>
      <c r="G505" t="s">
        <v>1076</v>
      </c>
      <c r="H505" t="s">
        <v>1061</v>
      </c>
      <c r="J505" s="10"/>
      <c r="K505" t="str">
        <f>VLOOKUP(EmpData[[#This Row],[Department]],Departments[[Department]:[Code]],2,0)</f>
        <v>RTL</v>
      </c>
      <c r="L505" t="str">
        <f>VLOOKUP(EmpData[[#This Row],[Location]],Locations[[Location]:[BU]],2,0)</f>
        <v>Cairo</v>
      </c>
      <c r="M505" t="str">
        <f>VLOOKUP(EmpData[[#This Row],[Location]],Locations[[Location]:[BU]],3,0)</f>
        <v>G. Cairo</v>
      </c>
      <c r="N505" t="str">
        <f>IF(EmpData[[#This Row],[Resign Date]]&lt;&gt;"","NO","Yes")</f>
        <v>Yes</v>
      </c>
    </row>
    <row r="506" spans="1:14" hidden="1" x14ac:dyDescent="0.25">
      <c r="A506" t="s">
        <v>1914</v>
      </c>
      <c r="B506" t="s">
        <v>830</v>
      </c>
      <c r="C506" t="s">
        <v>1039</v>
      </c>
      <c r="D506" s="10">
        <v>22746</v>
      </c>
      <c r="E506" s="10">
        <v>41268</v>
      </c>
      <c r="F506" t="s">
        <v>1025</v>
      </c>
      <c r="G506" t="s">
        <v>1077</v>
      </c>
      <c r="H506" t="s">
        <v>1057</v>
      </c>
      <c r="J506" s="10"/>
      <c r="K506" t="str">
        <f>VLOOKUP(EmpData[[#This Row],[Department]],Departments[[Department]:[Code]],2,0)</f>
        <v>SLS</v>
      </c>
      <c r="L506" t="str">
        <f>VLOOKUP(EmpData[[#This Row],[Location]],Locations[[Location]:[BU]],2,0)</f>
        <v>Giza</v>
      </c>
      <c r="M506" t="str">
        <f>VLOOKUP(EmpData[[#This Row],[Location]],Locations[[Location]:[BU]],3,0)</f>
        <v>G. Cairo</v>
      </c>
      <c r="N506" t="str">
        <f>IF(EmpData[[#This Row],[Resign Date]]&lt;&gt;"","NO","Yes")</f>
        <v>Yes</v>
      </c>
    </row>
    <row r="507" spans="1:14" hidden="1" x14ac:dyDescent="0.25">
      <c r="A507" t="s">
        <v>1369</v>
      </c>
      <c r="B507" t="s">
        <v>285</v>
      </c>
      <c r="C507" t="s">
        <v>1039</v>
      </c>
      <c r="D507" s="10">
        <v>29942</v>
      </c>
      <c r="E507" s="10">
        <v>41276</v>
      </c>
      <c r="F507" t="s">
        <v>1020</v>
      </c>
      <c r="G507" t="s">
        <v>1014</v>
      </c>
      <c r="H507" t="s">
        <v>1014</v>
      </c>
      <c r="J507" s="10"/>
      <c r="K507" t="str">
        <f>VLOOKUP(EmpData[[#This Row],[Department]],Departments[[Department]:[Code]],2,0)</f>
        <v>RTL</v>
      </c>
      <c r="L507" t="str">
        <f>VLOOKUP(EmpData[[#This Row],[Location]],Locations[[Location]:[BU]],2,0)</f>
        <v>Cairo</v>
      </c>
      <c r="M507" t="str">
        <f>VLOOKUP(EmpData[[#This Row],[Location]],Locations[[Location]:[BU]],3,0)</f>
        <v>G. Cairo</v>
      </c>
      <c r="N507" t="str">
        <f>IF(EmpData[[#This Row],[Resign Date]]&lt;&gt;"","NO","Yes")</f>
        <v>Yes</v>
      </c>
    </row>
    <row r="508" spans="1:14" hidden="1" x14ac:dyDescent="0.25">
      <c r="A508" t="s">
        <v>1206</v>
      </c>
      <c r="B508" t="s">
        <v>122</v>
      </c>
      <c r="C508" t="s">
        <v>1040</v>
      </c>
      <c r="D508" s="10">
        <v>24042</v>
      </c>
      <c r="E508" s="10">
        <v>41281</v>
      </c>
      <c r="F508" t="s">
        <v>1025</v>
      </c>
      <c r="G508" t="s">
        <v>1084</v>
      </c>
      <c r="H508" t="s">
        <v>1048</v>
      </c>
      <c r="J508" s="10"/>
      <c r="K508" t="str">
        <f>VLOOKUP(EmpData[[#This Row],[Department]],Departments[[Department]:[Code]],2,0)</f>
        <v>SLS</v>
      </c>
      <c r="L508" t="str">
        <f>VLOOKUP(EmpData[[#This Row],[Location]],Locations[[Location]:[BU]],2,0)</f>
        <v>Cairo</v>
      </c>
      <c r="M508" t="str">
        <f>VLOOKUP(EmpData[[#This Row],[Location]],Locations[[Location]:[BU]],3,0)</f>
        <v>G. Cairo</v>
      </c>
      <c r="N508" t="str">
        <f>IF(EmpData[[#This Row],[Resign Date]]&lt;&gt;"","NO","Yes")</f>
        <v>Yes</v>
      </c>
    </row>
    <row r="509" spans="1:14" x14ac:dyDescent="0.25">
      <c r="A509" t="s">
        <v>2005</v>
      </c>
      <c r="B509" t="s">
        <v>921</v>
      </c>
      <c r="C509" t="s">
        <v>1039</v>
      </c>
      <c r="D509" s="10">
        <v>36091</v>
      </c>
      <c r="E509" s="10">
        <v>41283</v>
      </c>
      <c r="F509" t="s">
        <v>1025</v>
      </c>
      <c r="G509" t="s">
        <v>1062</v>
      </c>
      <c r="H509" t="s">
        <v>1057</v>
      </c>
      <c r="J509" s="10"/>
      <c r="K509" t="str">
        <f>VLOOKUP(EmpData[[#This Row],[Department]],Departments[[Department]:[Code]],2,0)</f>
        <v>SLS</v>
      </c>
      <c r="L509" t="str">
        <f>VLOOKUP(EmpData[[#This Row],[Location]],Locations[[Location]:[BU]],2,0)</f>
        <v>Menia</v>
      </c>
      <c r="M509" t="str">
        <f>VLOOKUP(EmpData[[#This Row],[Location]],Locations[[Location]:[BU]],3,0)</f>
        <v>U. Egypt</v>
      </c>
      <c r="N509" t="str">
        <f>IF(EmpData[[#This Row],[Resign Date]]&lt;&gt;"","NO","Yes")</f>
        <v>Yes</v>
      </c>
    </row>
    <row r="510" spans="1:14" hidden="1" x14ac:dyDescent="0.25">
      <c r="A510" t="s">
        <v>1359</v>
      </c>
      <c r="B510" t="s">
        <v>275</v>
      </c>
      <c r="C510" t="s">
        <v>1039</v>
      </c>
      <c r="D510" s="10">
        <v>35873</v>
      </c>
      <c r="E510" s="10">
        <v>41285</v>
      </c>
      <c r="F510" t="s">
        <v>1020</v>
      </c>
      <c r="G510" t="s">
        <v>1082</v>
      </c>
      <c r="H510" t="s">
        <v>1061</v>
      </c>
      <c r="J510" s="10"/>
      <c r="K510" t="str">
        <f>VLOOKUP(EmpData[[#This Row],[Department]],Departments[[Department]:[Code]],2,0)</f>
        <v>RTL</v>
      </c>
      <c r="L510" t="str">
        <f>VLOOKUP(EmpData[[#This Row],[Location]],Locations[[Location]:[BU]],2,0)</f>
        <v>Cairo</v>
      </c>
      <c r="M510" t="str">
        <f>VLOOKUP(EmpData[[#This Row],[Location]],Locations[[Location]:[BU]],3,0)</f>
        <v>G. Cairo</v>
      </c>
      <c r="N510" t="str">
        <f>IF(EmpData[[#This Row],[Resign Date]]&lt;&gt;"","NO","Yes")</f>
        <v>Yes</v>
      </c>
    </row>
    <row r="511" spans="1:14" x14ac:dyDescent="0.25">
      <c r="A511" t="s">
        <v>2007</v>
      </c>
      <c r="B511" t="s">
        <v>923</v>
      </c>
      <c r="C511" t="s">
        <v>1039</v>
      </c>
      <c r="D511" s="10">
        <v>14668</v>
      </c>
      <c r="E511" s="10">
        <v>41289</v>
      </c>
      <c r="F511" t="s">
        <v>1025</v>
      </c>
      <c r="G511" t="s">
        <v>1062</v>
      </c>
      <c r="H511" t="s">
        <v>1057</v>
      </c>
      <c r="J511" s="10"/>
      <c r="K511" t="str">
        <f>VLOOKUP(EmpData[[#This Row],[Department]],Departments[[Department]:[Code]],2,0)</f>
        <v>SLS</v>
      </c>
      <c r="L511" t="str">
        <f>VLOOKUP(EmpData[[#This Row],[Location]],Locations[[Location]:[BU]],2,0)</f>
        <v>Menia</v>
      </c>
      <c r="M511" t="str">
        <f>VLOOKUP(EmpData[[#This Row],[Location]],Locations[[Location]:[BU]],3,0)</f>
        <v>U. Egypt</v>
      </c>
      <c r="N511" t="str">
        <f>IF(EmpData[[#This Row],[Resign Date]]&lt;&gt;"","NO","Yes")</f>
        <v>Yes</v>
      </c>
    </row>
    <row r="512" spans="1:14" hidden="1" x14ac:dyDescent="0.25">
      <c r="A512" t="s">
        <v>1678</v>
      </c>
      <c r="B512" t="s">
        <v>594</v>
      </c>
      <c r="C512" t="s">
        <v>1039</v>
      </c>
      <c r="D512" s="10">
        <v>31166</v>
      </c>
      <c r="E512" s="10">
        <v>41298</v>
      </c>
      <c r="F512" t="s">
        <v>1025</v>
      </c>
      <c r="G512" t="s">
        <v>1083</v>
      </c>
      <c r="H512" t="s">
        <v>1057</v>
      </c>
      <c r="J512" s="10"/>
      <c r="K512" t="str">
        <f>VLOOKUP(EmpData[[#This Row],[Department]],Departments[[Department]:[Code]],2,0)</f>
        <v>SLS</v>
      </c>
      <c r="L512" t="str">
        <f>VLOOKUP(EmpData[[#This Row],[Location]],Locations[[Location]:[BU]],2,0)</f>
        <v>Cairo</v>
      </c>
      <c r="M512" t="str">
        <f>VLOOKUP(EmpData[[#This Row],[Location]],Locations[[Location]:[BU]],3,0)</f>
        <v>G. Cairo</v>
      </c>
      <c r="N512" t="str">
        <f>IF(EmpData[[#This Row],[Resign Date]]&lt;&gt;"","NO","Yes")</f>
        <v>Yes</v>
      </c>
    </row>
    <row r="513" spans="1:14" hidden="1" x14ac:dyDescent="0.25">
      <c r="A513" t="s">
        <v>1258</v>
      </c>
      <c r="B513" t="s">
        <v>174</v>
      </c>
      <c r="C513" t="s">
        <v>1040</v>
      </c>
      <c r="D513" s="10">
        <v>25544</v>
      </c>
      <c r="E513" s="10">
        <v>41304</v>
      </c>
      <c r="F513" t="s">
        <v>1025</v>
      </c>
      <c r="G513" t="s">
        <v>1046</v>
      </c>
      <c r="H513" t="s">
        <v>1057</v>
      </c>
      <c r="J513" s="10">
        <v>41976</v>
      </c>
      <c r="K513" t="str">
        <f>VLOOKUP(EmpData[[#This Row],[Department]],Departments[[Department]:[Code]],2,0)</f>
        <v>SLS</v>
      </c>
      <c r="L513" t="str">
        <f>VLOOKUP(EmpData[[#This Row],[Location]],Locations[[Location]:[BU]],2,0)</f>
        <v>Giza</v>
      </c>
      <c r="M513" t="str">
        <f>VLOOKUP(EmpData[[#This Row],[Location]],Locations[[Location]:[BU]],3,0)</f>
        <v>G. Cairo</v>
      </c>
      <c r="N513" t="str">
        <f>IF(EmpData[[#This Row],[Resign Date]]&lt;&gt;"","NO","Yes")</f>
        <v>NO</v>
      </c>
    </row>
    <row r="514" spans="1:14" hidden="1" x14ac:dyDescent="0.25">
      <c r="A514" t="s">
        <v>1851</v>
      </c>
      <c r="B514" t="s">
        <v>767</v>
      </c>
      <c r="C514" t="s">
        <v>1039</v>
      </c>
      <c r="D514" s="10">
        <v>23678</v>
      </c>
      <c r="E514" s="10">
        <v>41304</v>
      </c>
      <c r="F514" t="s">
        <v>1025</v>
      </c>
      <c r="G514" t="s">
        <v>1077</v>
      </c>
      <c r="H514" t="s">
        <v>1057</v>
      </c>
      <c r="J514" s="10"/>
      <c r="K514" t="str">
        <f>VLOOKUP(EmpData[[#This Row],[Department]],Departments[[Department]:[Code]],2,0)</f>
        <v>SLS</v>
      </c>
      <c r="L514" t="str">
        <f>VLOOKUP(EmpData[[#This Row],[Location]],Locations[[Location]:[BU]],2,0)</f>
        <v>Giza</v>
      </c>
      <c r="M514" t="str">
        <f>VLOOKUP(EmpData[[#This Row],[Location]],Locations[[Location]:[BU]],3,0)</f>
        <v>G. Cairo</v>
      </c>
      <c r="N514" t="str">
        <f>IF(EmpData[[#This Row],[Resign Date]]&lt;&gt;"","NO","Yes")</f>
        <v>Yes</v>
      </c>
    </row>
    <row r="515" spans="1:14" hidden="1" x14ac:dyDescent="0.25">
      <c r="A515" t="s">
        <v>1546</v>
      </c>
      <c r="B515" t="s">
        <v>462</v>
      </c>
      <c r="C515" t="s">
        <v>1040</v>
      </c>
      <c r="D515" s="10">
        <v>24483</v>
      </c>
      <c r="E515" s="10">
        <v>41304</v>
      </c>
      <c r="F515" t="s">
        <v>1025</v>
      </c>
      <c r="G515" t="s">
        <v>1054</v>
      </c>
      <c r="H515" t="s">
        <v>1057</v>
      </c>
      <c r="J515" s="10"/>
      <c r="K515" t="str">
        <f>VLOOKUP(EmpData[[#This Row],[Department]],Departments[[Department]:[Code]],2,0)</f>
        <v>SLS</v>
      </c>
      <c r="L515" t="str">
        <f>VLOOKUP(EmpData[[#This Row],[Location]],Locations[[Location]:[BU]],2,0)</f>
        <v>Dakahlia</v>
      </c>
      <c r="M515" t="str">
        <f>VLOOKUP(EmpData[[#This Row],[Location]],Locations[[Location]:[BU]],3,0)</f>
        <v>Delta</v>
      </c>
      <c r="N515" t="str">
        <f>IF(EmpData[[#This Row],[Resign Date]]&lt;&gt;"","NO","Yes")</f>
        <v>Yes</v>
      </c>
    </row>
    <row r="516" spans="1:14" hidden="1" x14ac:dyDescent="0.25">
      <c r="A516" t="s">
        <v>1568</v>
      </c>
      <c r="B516" t="s">
        <v>484</v>
      </c>
      <c r="C516" t="s">
        <v>1040</v>
      </c>
      <c r="D516" s="10">
        <v>35958</v>
      </c>
      <c r="E516" s="10">
        <v>41304</v>
      </c>
      <c r="F516" t="s">
        <v>1020</v>
      </c>
      <c r="G516" t="s">
        <v>1067</v>
      </c>
      <c r="H516" t="s">
        <v>1061</v>
      </c>
      <c r="J516" s="10"/>
      <c r="K516" t="str">
        <f>VLOOKUP(EmpData[[#This Row],[Department]],Departments[[Department]:[Code]],2,0)</f>
        <v>RTL</v>
      </c>
      <c r="L516" t="str">
        <f>VLOOKUP(EmpData[[#This Row],[Location]],Locations[[Location]:[BU]],2,0)</f>
        <v>Alex</v>
      </c>
      <c r="M516" t="str">
        <f>VLOOKUP(EmpData[[#This Row],[Location]],Locations[[Location]:[BU]],3,0)</f>
        <v>Alex</v>
      </c>
      <c r="N516" t="str">
        <f>IF(EmpData[[#This Row],[Resign Date]]&lt;&gt;"","NO","Yes")</f>
        <v>Yes</v>
      </c>
    </row>
    <row r="517" spans="1:14" hidden="1" x14ac:dyDescent="0.25">
      <c r="A517" t="s">
        <v>1163</v>
      </c>
      <c r="B517" t="s">
        <v>79</v>
      </c>
      <c r="C517" t="s">
        <v>1039</v>
      </c>
      <c r="D517" s="10">
        <v>34138</v>
      </c>
      <c r="E517" s="10">
        <v>41306</v>
      </c>
      <c r="F517" t="s">
        <v>1020</v>
      </c>
      <c r="G517" t="s">
        <v>1075</v>
      </c>
      <c r="H517" t="s">
        <v>1061</v>
      </c>
      <c r="J517" s="10">
        <v>41785</v>
      </c>
      <c r="K517" t="str">
        <f>VLOOKUP(EmpData[[#This Row],[Department]],Departments[[Department]:[Code]],2,0)</f>
        <v>RTL</v>
      </c>
      <c r="L517" t="str">
        <f>VLOOKUP(EmpData[[#This Row],[Location]],Locations[[Location]:[BU]],2,0)</f>
        <v>Assuit</v>
      </c>
      <c r="M517" t="str">
        <f>VLOOKUP(EmpData[[#This Row],[Location]],Locations[[Location]:[BU]],3,0)</f>
        <v>U. Egypt</v>
      </c>
      <c r="N517" t="str">
        <f>IF(EmpData[[#This Row],[Resign Date]]&lt;&gt;"","NO","Yes")</f>
        <v>NO</v>
      </c>
    </row>
    <row r="518" spans="1:14" hidden="1" x14ac:dyDescent="0.25">
      <c r="A518" t="s">
        <v>2063</v>
      </c>
      <c r="B518" t="s">
        <v>979</v>
      </c>
      <c r="C518" t="s">
        <v>1039</v>
      </c>
      <c r="D518" s="10">
        <v>16436</v>
      </c>
      <c r="E518" s="10">
        <v>41316</v>
      </c>
      <c r="F518" t="s">
        <v>1020</v>
      </c>
      <c r="G518" t="s">
        <v>1064</v>
      </c>
      <c r="H518" t="s">
        <v>1045</v>
      </c>
      <c r="J518" s="10"/>
      <c r="K518" t="str">
        <f>VLOOKUP(EmpData[[#This Row],[Department]],Departments[[Department]:[Code]],2,0)</f>
        <v>RTL</v>
      </c>
      <c r="L518" t="str">
        <f>VLOOKUP(EmpData[[#This Row],[Location]],Locations[[Location]:[BU]],2,0)</f>
        <v>Giza</v>
      </c>
      <c r="M518" t="str">
        <f>VLOOKUP(EmpData[[#This Row],[Location]],Locations[[Location]:[BU]],3,0)</f>
        <v>G. Cairo</v>
      </c>
      <c r="N518" t="str">
        <f>IF(EmpData[[#This Row],[Resign Date]]&lt;&gt;"","NO","Yes")</f>
        <v>Yes</v>
      </c>
    </row>
    <row r="519" spans="1:14" hidden="1" x14ac:dyDescent="0.25">
      <c r="A519" t="s">
        <v>1303</v>
      </c>
      <c r="B519" t="s">
        <v>219</v>
      </c>
      <c r="C519" t="s">
        <v>1039</v>
      </c>
      <c r="D519" s="10">
        <v>20563</v>
      </c>
      <c r="E519" s="10">
        <v>41317</v>
      </c>
      <c r="F519" t="s">
        <v>1020</v>
      </c>
      <c r="G519" t="s">
        <v>1081</v>
      </c>
      <c r="H519" t="s">
        <v>1045</v>
      </c>
      <c r="J519" s="10"/>
      <c r="K519" t="str">
        <f>VLOOKUP(EmpData[[#This Row],[Department]],Departments[[Department]:[Code]],2,0)</f>
        <v>RTL</v>
      </c>
      <c r="L519" t="str">
        <f>VLOOKUP(EmpData[[#This Row],[Location]],Locations[[Location]:[BU]],2,0)</f>
        <v>Giza</v>
      </c>
      <c r="M519" t="str">
        <f>VLOOKUP(EmpData[[#This Row],[Location]],Locations[[Location]:[BU]],3,0)</f>
        <v>G. Cairo</v>
      </c>
      <c r="N519" t="str">
        <f>IF(EmpData[[#This Row],[Resign Date]]&lt;&gt;"","NO","Yes")</f>
        <v>Yes</v>
      </c>
    </row>
    <row r="520" spans="1:14" hidden="1" x14ac:dyDescent="0.25">
      <c r="A520" t="s">
        <v>1917</v>
      </c>
      <c r="B520" t="s">
        <v>833</v>
      </c>
      <c r="C520" t="s">
        <v>1039</v>
      </c>
      <c r="D520" s="10">
        <v>23699</v>
      </c>
      <c r="E520" s="10">
        <v>41325</v>
      </c>
      <c r="F520" t="s">
        <v>1025</v>
      </c>
      <c r="G520" t="s">
        <v>1084</v>
      </c>
      <c r="H520" t="s">
        <v>1048</v>
      </c>
      <c r="J520" s="10"/>
      <c r="K520" t="str">
        <f>VLOOKUP(EmpData[[#This Row],[Department]],Departments[[Department]:[Code]],2,0)</f>
        <v>SLS</v>
      </c>
      <c r="L520" t="str">
        <f>VLOOKUP(EmpData[[#This Row],[Location]],Locations[[Location]:[BU]],2,0)</f>
        <v>Cairo</v>
      </c>
      <c r="M520" t="str">
        <f>VLOOKUP(EmpData[[#This Row],[Location]],Locations[[Location]:[BU]],3,0)</f>
        <v>G. Cairo</v>
      </c>
      <c r="N520" t="str">
        <f>IF(EmpData[[#This Row],[Resign Date]]&lt;&gt;"","NO","Yes")</f>
        <v>Yes</v>
      </c>
    </row>
    <row r="521" spans="1:14" hidden="1" x14ac:dyDescent="0.25">
      <c r="A521" t="s">
        <v>1489</v>
      </c>
      <c r="B521" t="s">
        <v>405</v>
      </c>
      <c r="C521" t="s">
        <v>1039</v>
      </c>
      <c r="D521" s="10">
        <v>35311</v>
      </c>
      <c r="E521" s="10">
        <v>41326</v>
      </c>
      <c r="F521" t="s">
        <v>1020</v>
      </c>
      <c r="G521" t="s">
        <v>1044</v>
      </c>
      <c r="H521" t="s">
        <v>1045</v>
      </c>
      <c r="J521" s="10">
        <v>42116</v>
      </c>
      <c r="K521" t="str">
        <f>VLOOKUP(EmpData[[#This Row],[Department]],Departments[[Department]:[Code]],2,0)</f>
        <v>RTL</v>
      </c>
      <c r="L521" t="str">
        <f>VLOOKUP(EmpData[[#This Row],[Location]],Locations[[Location]:[BU]],2,0)</f>
        <v>Cairo</v>
      </c>
      <c r="M521" t="str">
        <f>VLOOKUP(EmpData[[#This Row],[Location]],Locations[[Location]:[BU]],3,0)</f>
        <v>G. Cairo</v>
      </c>
      <c r="N521" t="str">
        <f>IF(EmpData[[#This Row],[Resign Date]]&lt;&gt;"","NO","Yes")</f>
        <v>NO</v>
      </c>
    </row>
    <row r="522" spans="1:14" hidden="1" x14ac:dyDescent="0.25">
      <c r="A522" t="s">
        <v>1843</v>
      </c>
      <c r="B522" t="s">
        <v>759</v>
      </c>
      <c r="C522" t="s">
        <v>1039</v>
      </c>
      <c r="D522" s="10">
        <v>25626</v>
      </c>
      <c r="E522" s="10">
        <v>41329</v>
      </c>
      <c r="F522" t="s">
        <v>1020</v>
      </c>
      <c r="G522" t="s">
        <v>1060</v>
      </c>
      <c r="H522" t="s">
        <v>1061</v>
      </c>
      <c r="J522" s="10"/>
      <c r="K522" t="str">
        <f>VLOOKUP(EmpData[[#This Row],[Department]],Departments[[Department]:[Code]],2,0)</f>
        <v>RTL</v>
      </c>
      <c r="L522" t="str">
        <f>VLOOKUP(EmpData[[#This Row],[Location]],Locations[[Location]:[BU]],2,0)</f>
        <v>Alex</v>
      </c>
      <c r="M522" t="str">
        <f>VLOOKUP(EmpData[[#This Row],[Location]],Locations[[Location]:[BU]],3,0)</f>
        <v>Alex</v>
      </c>
      <c r="N522" t="str">
        <f>IF(EmpData[[#This Row],[Resign Date]]&lt;&gt;"","NO","Yes")</f>
        <v>Yes</v>
      </c>
    </row>
    <row r="523" spans="1:14" hidden="1" x14ac:dyDescent="0.25">
      <c r="A523" t="s">
        <v>1796</v>
      </c>
      <c r="B523" t="s">
        <v>712</v>
      </c>
      <c r="C523" t="s">
        <v>1039</v>
      </c>
      <c r="D523" s="10">
        <v>27298</v>
      </c>
      <c r="E523" s="10">
        <v>41331</v>
      </c>
      <c r="F523" t="s">
        <v>1020</v>
      </c>
      <c r="G523" t="s">
        <v>1053</v>
      </c>
      <c r="H523" t="s">
        <v>1045</v>
      </c>
      <c r="J523" s="10"/>
      <c r="K523" t="str">
        <f>VLOOKUP(EmpData[[#This Row],[Department]],Departments[[Department]:[Code]],2,0)</f>
        <v>RTL</v>
      </c>
      <c r="L523" t="str">
        <f>VLOOKUP(EmpData[[#This Row],[Location]],Locations[[Location]:[BU]],2,0)</f>
        <v>Giza</v>
      </c>
      <c r="M523" t="str">
        <f>VLOOKUP(EmpData[[#This Row],[Location]],Locations[[Location]:[BU]],3,0)</f>
        <v>G. Cairo</v>
      </c>
      <c r="N523" t="str">
        <f>IF(EmpData[[#This Row],[Resign Date]]&lt;&gt;"","NO","Yes")</f>
        <v>Yes</v>
      </c>
    </row>
    <row r="524" spans="1:14" hidden="1" x14ac:dyDescent="0.25">
      <c r="A524" t="s">
        <v>1979</v>
      </c>
      <c r="B524" t="s">
        <v>895</v>
      </c>
      <c r="C524" t="s">
        <v>1039</v>
      </c>
      <c r="D524" s="10">
        <v>29213</v>
      </c>
      <c r="E524" s="10">
        <v>41331</v>
      </c>
      <c r="F524" t="s">
        <v>1025</v>
      </c>
      <c r="G524" t="s">
        <v>1077</v>
      </c>
      <c r="H524" t="s">
        <v>1057</v>
      </c>
      <c r="J524" s="10"/>
      <c r="K524" t="str">
        <f>VLOOKUP(EmpData[[#This Row],[Department]],Departments[[Department]:[Code]],2,0)</f>
        <v>SLS</v>
      </c>
      <c r="L524" t="str">
        <f>VLOOKUP(EmpData[[#This Row],[Location]],Locations[[Location]:[BU]],2,0)</f>
        <v>Giza</v>
      </c>
      <c r="M524" t="str">
        <f>VLOOKUP(EmpData[[#This Row],[Location]],Locations[[Location]:[BU]],3,0)</f>
        <v>G. Cairo</v>
      </c>
      <c r="N524" t="str">
        <f>IF(EmpData[[#This Row],[Resign Date]]&lt;&gt;"","NO","Yes")</f>
        <v>Yes</v>
      </c>
    </row>
    <row r="525" spans="1:14" hidden="1" x14ac:dyDescent="0.25">
      <c r="A525" t="s">
        <v>1578</v>
      </c>
      <c r="B525" t="s">
        <v>494</v>
      </c>
      <c r="C525" t="s">
        <v>1039</v>
      </c>
      <c r="D525" s="10">
        <v>24021</v>
      </c>
      <c r="E525" s="10">
        <v>41331</v>
      </c>
      <c r="F525" t="s">
        <v>1025</v>
      </c>
      <c r="G525" t="s">
        <v>1054</v>
      </c>
      <c r="H525" t="s">
        <v>1057</v>
      </c>
      <c r="J525" s="10"/>
      <c r="K525" t="str">
        <f>VLOOKUP(EmpData[[#This Row],[Department]],Departments[[Department]:[Code]],2,0)</f>
        <v>SLS</v>
      </c>
      <c r="L525" t="str">
        <f>VLOOKUP(EmpData[[#This Row],[Location]],Locations[[Location]:[BU]],2,0)</f>
        <v>Dakahlia</v>
      </c>
      <c r="M525" t="str">
        <f>VLOOKUP(EmpData[[#This Row],[Location]],Locations[[Location]:[BU]],3,0)</f>
        <v>Delta</v>
      </c>
      <c r="N525" t="str">
        <f>IF(EmpData[[#This Row],[Resign Date]]&lt;&gt;"","NO","Yes")</f>
        <v>Yes</v>
      </c>
    </row>
    <row r="526" spans="1:14" hidden="1" x14ac:dyDescent="0.25">
      <c r="A526" t="s">
        <v>1966</v>
      </c>
      <c r="B526" t="s">
        <v>882</v>
      </c>
      <c r="C526" t="s">
        <v>1039</v>
      </c>
      <c r="D526" s="10">
        <v>20175</v>
      </c>
      <c r="E526" s="10">
        <v>41341</v>
      </c>
      <c r="F526" t="s">
        <v>1025</v>
      </c>
      <c r="G526" t="s">
        <v>1077</v>
      </c>
      <c r="H526" t="s">
        <v>1057</v>
      </c>
      <c r="J526" s="10"/>
      <c r="K526" t="str">
        <f>VLOOKUP(EmpData[[#This Row],[Department]],Departments[[Department]:[Code]],2,0)</f>
        <v>SLS</v>
      </c>
      <c r="L526" t="str">
        <f>VLOOKUP(EmpData[[#This Row],[Location]],Locations[[Location]:[BU]],2,0)</f>
        <v>Giza</v>
      </c>
      <c r="M526" t="str">
        <f>VLOOKUP(EmpData[[#This Row],[Location]],Locations[[Location]:[BU]],3,0)</f>
        <v>G. Cairo</v>
      </c>
      <c r="N526" t="str">
        <f>IF(EmpData[[#This Row],[Resign Date]]&lt;&gt;"","NO","Yes")</f>
        <v>Yes</v>
      </c>
    </row>
    <row r="527" spans="1:14" hidden="1" x14ac:dyDescent="0.25">
      <c r="A527" t="s">
        <v>1666</v>
      </c>
      <c r="B527" t="s">
        <v>582</v>
      </c>
      <c r="C527" t="s">
        <v>1039</v>
      </c>
      <c r="D527" s="10">
        <v>22669</v>
      </c>
      <c r="E527" s="10">
        <v>41342</v>
      </c>
      <c r="F527" t="s">
        <v>2115</v>
      </c>
      <c r="G527" t="s">
        <v>1065</v>
      </c>
      <c r="H527" t="s">
        <v>1057</v>
      </c>
      <c r="J527" s="10"/>
      <c r="K527" t="str">
        <f>VLOOKUP(EmpData[[#This Row],[Department]],Departments[[Department]:[Code]],2,0)</f>
        <v>SLS</v>
      </c>
      <c r="L527" t="str">
        <f>VLOOKUP(EmpData[[#This Row],[Location]],Locations[[Location]:[BU]],2,0)</f>
        <v>Gharbia</v>
      </c>
      <c r="M527" t="str">
        <f>VLOOKUP(EmpData[[#This Row],[Location]],Locations[[Location]:[BU]],3,0)</f>
        <v>Delta</v>
      </c>
      <c r="N527" t="str">
        <f>IF(EmpData[[#This Row],[Resign Date]]&lt;&gt;"","NO","Yes")</f>
        <v>Yes</v>
      </c>
    </row>
    <row r="528" spans="1:14" hidden="1" x14ac:dyDescent="0.25">
      <c r="A528" t="s">
        <v>1295</v>
      </c>
      <c r="B528" t="s">
        <v>211</v>
      </c>
      <c r="C528" t="s">
        <v>1039</v>
      </c>
      <c r="D528" s="10">
        <v>26743</v>
      </c>
      <c r="E528" s="10">
        <v>41343</v>
      </c>
      <c r="F528" t="s">
        <v>1020</v>
      </c>
      <c r="G528" t="s">
        <v>1052</v>
      </c>
      <c r="H528" t="s">
        <v>1045</v>
      </c>
      <c r="J528" s="10">
        <v>41930</v>
      </c>
      <c r="K528" t="str">
        <f>VLOOKUP(EmpData[[#This Row],[Department]],Departments[[Department]:[Code]],2,0)</f>
        <v>RTL</v>
      </c>
      <c r="L528" t="str">
        <f>VLOOKUP(EmpData[[#This Row],[Location]],Locations[[Location]:[BU]],2,0)</f>
        <v>Alex</v>
      </c>
      <c r="M528" t="str">
        <f>VLOOKUP(EmpData[[#This Row],[Location]],Locations[[Location]:[BU]],3,0)</f>
        <v>Alex</v>
      </c>
      <c r="N528" t="str">
        <f>IF(EmpData[[#This Row],[Resign Date]]&lt;&gt;"","NO","Yes")</f>
        <v>NO</v>
      </c>
    </row>
    <row r="529" spans="1:14" hidden="1" x14ac:dyDescent="0.25">
      <c r="A529" t="s">
        <v>1548</v>
      </c>
      <c r="B529" t="s">
        <v>464</v>
      </c>
      <c r="C529" t="s">
        <v>1039</v>
      </c>
      <c r="D529" s="10">
        <v>21644</v>
      </c>
      <c r="E529" s="10">
        <v>41343</v>
      </c>
      <c r="F529" t="s">
        <v>1020</v>
      </c>
      <c r="G529" t="s">
        <v>1044</v>
      </c>
      <c r="H529" t="s">
        <v>1045</v>
      </c>
      <c r="J529" s="10"/>
      <c r="K529" t="str">
        <f>VLOOKUP(EmpData[[#This Row],[Department]],Departments[[Department]:[Code]],2,0)</f>
        <v>RTL</v>
      </c>
      <c r="L529" t="str">
        <f>VLOOKUP(EmpData[[#This Row],[Location]],Locations[[Location]:[BU]],2,0)</f>
        <v>Cairo</v>
      </c>
      <c r="M529" t="str">
        <f>VLOOKUP(EmpData[[#This Row],[Location]],Locations[[Location]:[BU]],3,0)</f>
        <v>G. Cairo</v>
      </c>
      <c r="N529" t="str">
        <f>IF(EmpData[[#This Row],[Resign Date]]&lt;&gt;"","NO","Yes")</f>
        <v>Yes</v>
      </c>
    </row>
    <row r="530" spans="1:14" hidden="1" x14ac:dyDescent="0.25">
      <c r="A530" t="s">
        <v>1716</v>
      </c>
      <c r="B530" t="s">
        <v>632</v>
      </c>
      <c r="C530" t="s">
        <v>1039</v>
      </c>
      <c r="D530" s="10">
        <v>21099</v>
      </c>
      <c r="E530" s="10">
        <v>41344</v>
      </c>
      <c r="F530" t="s">
        <v>1020</v>
      </c>
      <c r="G530" t="s">
        <v>1065</v>
      </c>
      <c r="H530" t="s">
        <v>1061</v>
      </c>
      <c r="J530" s="10">
        <v>42255</v>
      </c>
      <c r="K530" t="str">
        <f>VLOOKUP(EmpData[[#This Row],[Department]],Departments[[Department]:[Code]],2,0)</f>
        <v>RTL</v>
      </c>
      <c r="L530" t="str">
        <f>VLOOKUP(EmpData[[#This Row],[Location]],Locations[[Location]:[BU]],2,0)</f>
        <v>Gharbia</v>
      </c>
      <c r="M530" t="str">
        <f>VLOOKUP(EmpData[[#This Row],[Location]],Locations[[Location]:[BU]],3,0)</f>
        <v>Delta</v>
      </c>
      <c r="N530" t="str">
        <f>IF(EmpData[[#This Row],[Resign Date]]&lt;&gt;"","NO","Yes")</f>
        <v>NO</v>
      </c>
    </row>
    <row r="531" spans="1:14" hidden="1" x14ac:dyDescent="0.25">
      <c r="A531" t="s">
        <v>1875</v>
      </c>
      <c r="B531" t="s">
        <v>791</v>
      </c>
      <c r="C531" t="s">
        <v>1039</v>
      </c>
      <c r="D531" s="10">
        <v>19957</v>
      </c>
      <c r="E531" s="10">
        <v>41346</v>
      </c>
      <c r="F531" t="s">
        <v>2115</v>
      </c>
      <c r="G531" t="s">
        <v>1080</v>
      </c>
      <c r="H531" t="s">
        <v>1057</v>
      </c>
      <c r="J531" s="10"/>
      <c r="K531" t="str">
        <f>VLOOKUP(EmpData[[#This Row],[Department]],Departments[[Department]:[Code]],2,0)</f>
        <v>SLS</v>
      </c>
      <c r="L531" t="str">
        <f>VLOOKUP(EmpData[[#This Row],[Location]],Locations[[Location]:[BU]],2,0)</f>
        <v>Giza</v>
      </c>
      <c r="M531" t="str">
        <f>VLOOKUP(EmpData[[#This Row],[Location]],Locations[[Location]:[BU]],3,0)</f>
        <v>G. Cairo</v>
      </c>
      <c r="N531" t="str">
        <f>IF(EmpData[[#This Row],[Resign Date]]&lt;&gt;"","NO","Yes")</f>
        <v>Yes</v>
      </c>
    </row>
    <row r="532" spans="1:14" hidden="1" x14ac:dyDescent="0.25">
      <c r="A532" t="s">
        <v>1772</v>
      </c>
      <c r="B532" t="s">
        <v>688</v>
      </c>
      <c r="C532" t="s">
        <v>1039</v>
      </c>
      <c r="D532" s="10">
        <v>18462</v>
      </c>
      <c r="E532" s="10">
        <v>41350</v>
      </c>
      <c r="F532" t="s">
        <v>1020</v>
      </c>
      <c r="G532" t="s">
        <v>1070</v>
      </c>
      <c r="H532" t="s">
        <v>1048</v>
      </c>
      <c r="J532" s="10"/>
      <c r="K532" t="str">
        <f>VLOOKUP(EmpData[[#This Row],[Department]],Departments[[Department]:[Code]],2,0)</f>
        <v>RTL</v>
      </c>
      <c r="L532" t="str">
        <f>VLOOKUP(EmpData[[#This Row],[Location]],Locations[[Location]:[BU]],2,0)</f>
        <v>Marasa Matrouh</v>
      </c>
      <c r="M532" t="str">
        <f>VLOOKUP(EmpData[[#This Row],[Location]],Locations[[Location]:[BU]],3,0)</f>
        <v>Alex</v>
      </c>
      <c r="N532" t="str">
        <f>IF(EmpData[[#This Row],[Resign Date]]&lt;&gt;"","NO","Yes")</f>
        <v>Yes</v>
      </c>
    </row>
    <row r="533" spans="1:14" hidden="1" x14ac:dyDescent="0.25">
      <c r="A533" t="s">
        <v>1841</v>
      </c>
      <c r="B533" t="s">
        <v>757</v>
      </c>
      <c r="C533" t="s">
        <v>1040</v>
      </c>
      <c r="D533" s="10">
        <v>35708</v>
      </c>
      <c r="E533" s="10">
        <v>41353</v>
      </c>
      <c r="F533" t="s">
        <v>1025</v>
      </c>
      <c r="G533" t="s">
        <v>1077</v>
      </c>
      <c r="H533" t="s">
        <v>1057</v>
      </c>
      <c r="J533" s="10">
        <v>42066</v>
      </c>
      <c r="K533" t="str">
        <f>VLOOKUP(EmpData[[#This Row],[Department]],Departments[[Department]:[Code]],2,0)</f>
        <v>SLS</v>
      </c>
      <c r="L533" t="str">
        <f>VLOOKUP(EmpData[[#This Row],[Location]],Locations[[Location]:[BU]],2,0)</f>
        <v>Giza</v>
      </c>
      <c r="M533" t="str">
        <f>VLOOKUP(EmpData[[#This Row],[Location]],Locations[[Location]:[BU]],3,0)</f>
        <v>G. Cairo</v>
      </c>
      <c r="N533" t="str">
        <f>IF(EmpData[[#This Row],[Resign Date]]&lt;&gt;"","NO","Yes")</f>
        <v>NO</v>
      </c>
    </row>
    <row r="534" spans="1:14" hidden="1" x14ac:dyDescent="0.25">
      <c r="A534" t="s">
        <v>1768</v>
      </c>
      <c r="B534" t="s">
        <v>684</v>
      </c>
      <c r="C534" t="s">
        <v>1039</v>
      </c>
      <c r="D534" s="10">
        <v>15661</v>
      </c>
      <c r="E534" s="10">
        <v>41353</v>
      </c>
      <c r="F534" t="s">
        <v>1020</v>
      </c>
      <c r="G534" t="s">
        <v>1079</v>
      </c>
      <c r="H534" t="s">
        <v>1045</v>
      </c>
      <c r="J534" s="10"/>
      <c r="K534" t="str">
        <f>VLOOKUP(EmpData[[#This Row],[Department]],Departments[[Department]:[Code]],2,0)</f>
        <v>RTL</v>
      </c>
      <c r="L534" t="str">
        <f>VLOOKUP(EmpData[[#This Row],[Location]],Locations[[Location]:[BU]],2,0)</f>
        <v>Giza</v>
      </c>
      <c r="M534" t="str">
        <f>VLOOKUP(EmpData[[#This Row],[Location]],Locations[[Location]:[BU]],3,0)</f>
        <v>G. Cairo</v>
      </c>
      <c r="N534" t="str">
        <f>IF(EmpData[[#This Row],[Resign Date]]&lt;&gt;"","NO","Yes")</f>
        <v>Yes</v>
      </c>
    </row>
    <row r="535" spans="1:14" hidden="1" x14ac:dyDescent="0.25">
      <c r="A535" t="s">
        <v>2024</v>
      </c>
      <c r="B535" t="s">
        <v>940</v>
      </c>
      <c r="C535" t="s">
        <v>1039</v>
      </c>
      <c r="D535" s="10">
        <v>23239</v>
      </c>
      <c r="E535" s="10">
        <v>41354</v>
      </c>
      <c r="F535" t="s">
        <v>1020</v>
      </c>
      <c r="G535" t="s">
        <v>1064</v>
      </c>
      <c r="H535" t="s">
        <v>1045</v>
      </c>
      <c r="J535" s="10"/>
      <c r="K535" t="str">
        <f>VLOOKUP(EmpData[[#This Row],[Department]],Departments[[Department]:[Code]],2,0)</f>
        <v>RTL</v>
      </c>
      <c r="L535" t="str">
        <f>VLOOKUP(EmpData[[#This Row],[Location]],Locations[[Location]:[BU]],2,0)</f>
        <v>Giza</v>
      </c>
      <c r="M535" t="str">
        <f>VLOOKUP(EmpData[[#This Row],[Location]],Locations[[Location]:[BU]],3,0)</f>
        <v>G. Cairo</v>
      </c>
      <c r="N535" t="str">
        <f>IF(EmpData[[#This Row],[Resign Date]]&lt;&gt;"","NO","Yes")</f>
        <v>Yes</v>
      </c>
    </row>
    <row r="536" spans="1:14" hidden="1" x14ac:dyDescent="0.25">
      <c r="A536" t="s">
        <v>1793</v>
      </c>
      <c r="B536" t="s">
        <v>709</v>
      </c>
      <c r="C536" t="s">
        <v>1039</v>
      </c>
      <c r="D536" s="10">
        <v>30793</v>
      </c>
      <c r="E536" s="10">
        <v>41358</v>
      </c>
      <c r="F536" t="s">
        <v>1020</v>
      </c>
      <c r="G536" t="s">
        <v>1076</v>
      </c>
      <c r="H536" t="s">
        <v>1061</v>
      </c>
      <c r="J536" s="10"/>
      <c r="K536" t="str">
        <f>VLOOKUP(EmpData[[#This Row],[Department]],Departments[[Department]:[Code]],2,0)</f>
        <v>RTL</v>
      </c>
      <c r="L536" t="str">
        <f>VLOOKUP(EmpData[[#This Row],[Location]],Locations[[Location]:[BU]],2,0)</f>
        <v>Cairo</v>
      </c>
      <c r="M536" t="str">
        <f>VLOOKUP(EmpData[[#This Row],[Location]],Locations[[Location]:[BU]],3,0)</f>
        <v>G. Cairo</v>
      </c>
      <c r="N536" t="str">
        <f>IF(EmpData[[#This Row],[Resign Date]]&lt;&gt;"","NO","Yes")</f>
        <v>Yes</v>
      </c>
    </row>
    <row r="537" spans="1:14" hidden="1" x14ac:dyDescent="0.25">
      <c r="A537" t="s">
        <v>1310</v>
      </c>
      <c r="B537" t="s">
        <v>226</v>
      </c>
      <c r="C537" t="s">
        <v>1039</v>
      </c>
      <c r="D537" s="10">
        <v>27727</v>
      </c>
      <c r="E537" s="10">
        <v>41362</v>
      </c>
      <c r="F537" t="s">
        <v>1025</v>
      </c>
      <c r="G537" t="s">
        <v>1046</v>
      </c>
      <c r="H537" t="s">
        <v>1057</v>
      </c>
      <c r="J537" s="10">
        <v>41905</v>
      </c>
      <c r="K537" t="str">
        <f>VLOOKUP(EmpData[[#This Row],[Department]],Departments[[Department]:[Code]],2,0)</f>
        <v>SLS</v>
      </c>
      <c r="L537" t="str">
        <f>VLOOKUP(EmpData[[#This Row],[Location]],Locations[[Location]:[BU]],2,0)</f>
        <v>Giza</v>
      </c>
      <c r="M537" t="str">
        <f>VLOOKUP(EmpData[[#This Row],[Location]],Locations[[Location]:[BU]],3,0)</f>
        <v>G. Cairo</v>
      </c>
      <c r="N537" t="str">
        <f>IF(EmpData[[#This Row],[Resign Date]]&lt;&gt;"","NO","Yes")</f>
        <v>NO</v>
      </c>
    </row>
    <row r="538" spans="1:14" hidden="1" x14ac:dyDescent="0.25">
      <c r="A538" t="s">
        <v>1742</v>
      </c>
      <c r="B538" t="s">
        <v>658</v>
      </c>
      <c r="C538" t="s">
        <v>1039</v>
      </c>
      <c r="D538" s="10">
        <v>22319</v>
      </c>
      <c r="E538" s="10">
        <v>41362</v>
      </c>
      <c r="F538" t="s">
        <v>1020</v>
      </c>
      <c r="G538" t="s">
        <v>1076</v>
      </c>
      <c r="H538" t="s">
        <v>1061</v>
      </c>
      <c r="J538" s="10"/>
      <c r="K538" t="str">
        <f>VLOOKUP(EmpData[[#This Row],[Department]],Departments[[Department]:[Code]],2,0)</f>
        <v>RTL</v>
      </c>
      <c r="L538" t="str">
        <f>VLOOKUP(EmpData[[#This Row],[Location]],Locations[[Location]:[BU]],2,0)</f>
        <v>Cairo</v>
      </c>
      <c r="M538" t="str">
        <f>VLOOKUP(EmpData[[#This Row],[Location]],Locations[[Location]:[BU]],3,0)</f>
        <v>G. Cairo</v>
      </c>
      <c r="N538" t="str">
        <f>IF(EmpData[[#This Row],[Resign Date]]&lt;&gt;"","NO","Yes")</f>
        <v>Yes</v>
      </c>
    </row>
    <row r="539" spans="1:14" hidden="1" x14ac:dyDescent="0.25">
      <c r="A539" t="s">
        <v>1166</v>
      </c>
      <c r="B539" t="s">
        <v>82</v>
      </c>
      <c r="C539" t="s">
        <v>1039</v>
      </c>
      <c r="D539" s="10">
        <v>32942</v>
      </c>
      <c r="E539" s="10">
        <v>41363</v>
      </c>
      <c r="F539" t="s">
        <v>1017</v>
      </c>
      <c r="G539" t="s">
        <v>1014</v>
      </c>
      <c r="H539" t="s">
        <v>1014</v>
      </c>
      <c r="J539" s="10"/>
      <c r="K539" t="str">
        <f>VLOOKUP(EmpData[[#This Row],[Department]],Departments[[Department]:[Code]],2,0)</f>
        <v>ACC</v>
      </c>
      <c r="L539" t="str">
        <f>VLOOKUP(EmpData[[#This Row],[Location]],Locations[[Location]:[BU]],2,0)</f>
        <v>Cairo</v>
      </c>
      <c r="M539" t="str">
        <f>VLOOKUP(EmpData[[#This Row],[Location]],Locations[[Location]:[BU]],3,0)</f>
        <v>G. Cairo</v>
      </c>
      <c r="N539" t="str">
        <f>IF(EmpData[[#This Row],[Resign Date]]&lt;&gt;"","NO","Yes")</f>
        <v>Yes</v>
      </c>
    </row>
    <row r="540" spans="1:14" hidden="1" x14ac:dyDescent="0.25">
      <c r="A540" t="s">
        <v>1464</v>
      </c>
      <c r="B540" t="s">
        <v>380</v>
      </c>
      <c r="C540" t="s">
        <v>1039</v>
      </c>
      <c r="D540" s="10">
        <v>22372</v>
      </c>
      <c r="E540" s="10">
        <v>41372</v>
      </c>
      <c r="F540" t="s">
        <v>2115</v>
      </c>
      <c r="G540" t="s">
        <v>1077</v>
      </c>
      <c r="H540" t="s">
        <v>1057</v>
      </c>
      <c r="J540" s="10"/>
      <c r="K540" t="str">
        <f>VLOOKUP(EmpData[[#This Row],[Department]],Departments[[Department]:[Code]],2,0)</f>
        <v>SLS</v>
      </c>
      <c r="L540" t="str">
        <f>VLOOKUP(EmpData[[#This Row],[Location]],Locations[[Location]:[BU]],2,0)</f>
        <v>Giza</v>
      </c>
      <c r="M540" t="str">
        <f>VLOOKUP(EmpData[[#This Row],[Location]],Locations[[Location]:[BU]],3,0)</f>
        <v>G. Cairo</v>
      </c>
      <c r="N540" t="str">
        <f>IF(EmpData[[#This Row],[Resign Date]]&lt;&gt;"","NO","Yes")</f>
        <v>Yes</v>
      </c>
    </row>
    <row r="541" spans="1:14" hidden="1" x14ac:dyDescent="0.25">
      <c r="A541" t="s">
        <v>1099</v>
      </c>
      <c r="B541" t="s">
        <v>15</v>
      </c>
      <c r="C541" t="s">
        <v>1039</v>
      </c>
      <c r="D541" s="10">
        <v>17517</v>
      </c>
      <c r="E541" s="10">
        <v>41379</v>
      </c>
      <c r="F541" t="s">
        <v>1025</v>
      </c>
      <c r="G541" t="s">
        <v>1014</v>
      </c>
      <c r="H541" t="s">
        <v>1014</v>
      </c>
      <c r="J541" s="10"/>
      <c r="K541" t="str">
        <f>VLOOKUP(EmpData[[#This Row],[Department]],Departments[[Department]:[Code]],2,0)</f>
        <v>SLS</v>
      </c>
      <c r="L541" t="str">
        <f>VLOOKUP(EmpData[[#This Row],[Location]],Locations[[Location]:[BU]],2,0)</f>
        <v>Cairo</v>
      </c>
      <c r="M541" t="str">
        <f>VLOOKUP(EmpData[[#This Row],[Location]],Locations[[Location]:[BU]],3,0)</f>
        <v>G. Cairo</v>
      </c>
      <c r="N541" t="str">
        <f>IF(EmpData[[#This Row],[Resign Date]]&lt;&gt;"","NO","Yes")</f>
        <v>Yes</v>
      </c>
    </row>
    <row r="542" spans="1:14" hidden="1" x14ac:dyDescent="0.25">
      <c r="A542" t="s">
        <v>1333</v>
      </c>
      <c r="B542" t="s">
        <v>249</v>
      </c>
      <c r="C542" t="s">
        <v>1039</v>
      </c>
      <c r="D542" s="10">
        <v>20804</v>
      </c>
      <c r="E542" s="10">
        <v>41382</v>
      </c>
      <c r="F542" t="s">
        <v>1025</v>
      </c>
      <c r="G542" t="s">
        <v>1052</v>
      </c>
      <c r="H542" t="s">
        <v>1057</v>
      </c>
      <c r="J542" s="10"/>
      <c r="K542" t="str">
        <f>VLOOKUP(EmpData[[#This Row],[Department]],Departments[[Department]:[Code]],2,0)</f>
        <v>SLS</v>
      </c>
      <c r="L542" t="str">
        <f>VLOOKUP(EmpData[[#This Row],[Location]],Locations[[Location]:[BU]],2,0)</f>
        <v>Alex</v>
      </c>
      <c r="M542" t="str">
        <f>VLOOKUP(EmpData[[#This Row],[Location]],Locations[[Location]:[BU]],3,0)</f>
        <v>Alex</v>
      </c>
      <c r="N542" t="str">
        <f>IF(EmpData[[#This Row],[Resign Date]]&lt;&gt;"","NO","Yes")</f>
        <v>Yes</v>
      </c>
    </row>
    <row r="543" spans="1:14" hidden="1" x14ac:dyDescent="0.25">
      <c r="A543" t="s">
        <v>1715</v>
      </c>
      <c r="B543" t="s">
        <v>631</v>
      </c>
      <c r="C543" t="s">
        <v>1039</v>
      </c>
      <c r="D543" s="10">
        <v>15377</v>
      </c>
      <c r="E543" s="10">
        <v>41383</v>
      </c>
      <c r="F543" t="s">
        <v>2115</v>
      </c>
      <c r="G543" t="s">
        <v>1054</v>
      </c>
      <c r="H543" t="s">
        <v>1057</v>
      </c>
      <c r="J543" s="10"/>
      <c r="K543" t="str">
        <f>VLOOKUP(EmpData[[#This Row],[Department]],Departments[[Department]:[Code]],2,0)</f>
        <v>SLS</v>
      </c>
      <c r="L543" t="str">
        <f>VLOOKUP(EmpData[[#This Row],[Location]],Locations[[Location]:[BU]],2,0)</f>
        <v>Dakahlia</v>
      </c>
      <c r="M543" t="str">
        <f>VLOOKUP(EmpData[[#This Row],[Location]],Locations[[Location]:[BU]],3,0)</f>
        <v>Delta</v>
      </c>
      <c r="N543" t="str">
        <f>IF(EmpData[[#This Row],[Resign Date]]&lt;&gt;"","NO","Yes")</f>
        <v>Yes</v>
      </c>
    </row>
    <row r="544" spans="1:14" hidden="1" x14ac:dyDescent="0.25">
      <c r="A544" t="s">
        <v>1472</v>
      </c>
      <c r="B544" t="s">
        <v>388</v>
      </c>
      <c r="C544" t="s">
        <v>1039</v>
      </c>
      <c r="D544" s="10">
        <v>18892</v>
      </c>
      <c r="E544" s="10">
        <v>41384</v>
      </c>
      <c r="F544" t="s">
        <v>1020</v>
      </c>
      <c r="G544" t="s">
        <v>1081</v>
      </c>
      <c r="H544" t="s">
        <v>1045</v>
      </c>
      <c r="J544" s="10"/>
      <c r="K544" t="str">
        <f>VLOOKUP(EmpData[[#This Row],[Department]],Departments[[Department]:[Code]],2,0)</f>
        <v>RTL</v>
      </c>
      <c r="L544" t="str">
        <f>VLOOKUP(EmpData[[#This Row],[Location]],Locations[[Location]:[BU]],2,0)</f>
        <v>Giza</v>
      </c>
      <c r="M544" t="str">
        <f>VLOOKUP(EmpData[[#This Row],[Location]],Locations[[Location]:[BU]],3,0)</f>
        <v>G. Cairo</v>
      </c>
      <c r="N544" t="str">
        <f>IF(EmpData[[#This Row],[Resign Date]]&lt;&gt;"","NO","Yes")</f>
        <v>Yes</v>
      </c>
    </row>
    <row r="545" spans="1:14" hidden="1" x14ac:dyDescent="0.25">
      <c r="A545" t="s">
        <v>1435</v>
      </c>
      <c r="B545" t="s">
        <v>351</v>
      </c>
      <c r="C545" t="s">
        <v>1039</v>
      </c>
      <c r="D545" s="10">
        <v>26394</v>
      </c>
      <c r="E545" s="10">
        <v>41389</v>
      </c>
      <c r="F545" t="s">
        <v>1020</v>
      </c>
      <c r="G545" t="s">
        <v>1050</v>
      </c>
      <c r="H545" t="s">
        <v>1045</v>
      </c>
      <c r="J545" s="10"/>
      <c r="K545" t="str">
        <f>VLOOKUP(EmpData[[#This Row],[Department]],Departments[[Department]:[Code]],2,0)</f>
        <v>RTL</v>
      </c>
      <c r="L545" t="str">
        <f>VLOOKUP(EmpData[[#This Row],[Location]],Locations[[Location]:[BU]],2,0)</f>
        <v>Alex</v>
      </c>
      <c r="M545" t="str">
        <f>VLOOKUP(EmpData[[#This Row],[Location]],Locations[[Location]:[BU]],3,0)</f>
        <v>Alex</v>
      </c>
      <c r="N545" t="str">
        <f>IF(EmpData[[#This Row],[Resign Date]]&lt;&gt;"","NO","Yes")</f>
        <v>Yes</v>
      </c>
    </row>
    <row r="546" spans="1:14" hidden="1" x14ac:dyDescent="0.25">
      <c r="A546" t="s">
        <v>1114</v>
      </c>
      <c r="B546" t="s">
        <v>30</v>
      </c>
      <c r="C546" t="s">
        <v>1039</v>
      </c>
      <c r="D546" s="10">
        <v>31759</v>
      </c>
      <c r="E546" s="10">
        <v>41391</v>
      </c>
      <c r="F546" t="s">
        <v>1031</v>
      </c>
      <c r="G546" t="s">
        <v>1014</v>
      </c>
      <c r="H546" t="s">
        <v>1014</v>
      </c>
      <c r="J546" s="10"/>
      <c r="K546" t="str">
        <f>VLOOKUP(EmpData[[#This Row],[Department]],Departments[[Department]:[Code]],2,0)</f>
        <v>ITC</v>
      </c>
      <c r="L546" t="str">
        <f>VLOOKUP(EmpData[[#This Row],[Location]],Locations[[Location]:[BU]],2,0)</f>
        <v>Cairo</v>
      </c>
      <c r="M546" t="str">
        <f>VLOOKUP(EmpData[[#This Row],[Location]],Locations[[Location]:[BU]],3,0)</f>
        <v>G. Cairo</v>
      </c>
      <c r="N546" t="str">
        <f>IF(EmpData[[#This Row],[Resign Date]]&lt;&gt;"","NO","Yes")</f>
        <v>Yes</v>
      </c>
    </row>
    <row r="547" spans="1:14" hidden="1" x14ac:dyDescent="0.25">
      <c r="A547" t="s">
        <v>1926</v>
      </c>
      <c r="B547" t="s">
        <v>842</v>
      </c>
      <c r="C547" t="s">
        <v>1039</v>
      </c>
      <c r="D547" s="10">
        <v>16969</v>
      </c>
      <c r="E547" s="10">
        <v>41391</v>
      </c>
      <c r="F547" t="s">
        <v>1025</v>
      </c>
      <c r="G547" t="s">
        <v>1069</v>
      </c>
      <c r="H547" t="s">
        <v>1057</v>
      </c>
      <c r="J547" s="10"/>
      <c r="K547" t="str">
        <f>VLOOKUP(EmpData[[#This Row],[Department]],Departments[[Department]:[Code]],2,0)</f>
        <v>SLS</v>
      </c>
      <c r="L547" t="str">
        <f>VLOOKUP(EmpData[[#This Row],[Location]],Locations[[Location]:[BU]],2,0)</f>
        <v>Luxor</v>
      </c>
      <c r="M547" t="str">
        <f>VLOOKUP(EmpData[[#This Row],[Location]],Locations[[Location]:[BU]],3,0)</f>
        <v>U. Egypt</v>
      </c>
      <c r="N547" t="str">
        <f>IF(EmpData[[#This Row],[Resign Date]]&lt;&gt;"","NO","Yes")</f>
        <v>Yes</v>
      </c>
    </row>
    <row r="548" spans="1:14" hidden="1" x14ac:dyDescent="0.25">
      <c r="A548" t="s">
        <v>1669</v>
      </c>
      <c r="B548" t="s">
        <v>585</v>
      </c>
      <c r="C548" t="s">
        <v>1040</v>
      </c>
      <c r="D548" s="10">
        <v>23096</v>
      </c>
      <c r="E548" s="10">
        <v>41394</v>
      </c>
      <c r="F548" t="s">
        <v>1020</v>
      </c>
      <c r="G548" t="s">
        <v>1047</v>
      </c>
      <c r="H548" t="s">
        <v>1048</v>
      </c>
      <c r="J548" s="10"/>
      <c r="K548" t="str">
        <f>VLOOKUP(EmpData[[#This Row],[Department]],Departments[[Department]:[Code]],2,0)</f>
        <v>RTL</v>
      </c>
      <c r="L548" t="str">
        <f>VLOOKUP(EmpData[[#This Row],[Location]],Locations[[Location]:[BU]],2,0)</f>
        <v>Giza</v>
      </c>
      <c r="M548" t="str">
        <f>VLOOKUP(EmpData[[#This Row],[Location]],Locations[[Location]:[BU]],3,0)</f>
        <v>G. Cairo</v>
      </c>
      <c r="N548" t="str">
        <f>IF(EmpData[[#This Row],[Resign Date]]&lt;&gt;"","NO","Yes")</f>
        <v>Yes</v>
      </c>
    </row>
    <row r="549" spans="1:14" hidden="1" x14ac:dyDescent="0.25">
      <c r="A549" t="s">
        <v>2081</v>
      </c>
      <c r="B549" t="s">
        <v>997</v>
      </c>
      <c r="C549" t="s">
        <v>1039</v>
      </c>
      <c r="D549" s="10">
        <v>15512</v>
      </c>
      <c r="E549" s="10">
        <v>41394</v>
      </c>
      <c r="F549" t="s">
        <v>2115</v>
      </c>
      <c r="G549" t="s">
        <v>1080</v>
      </c>
      <c r="H549" t="s">
        <v>1057</v>
      </c>
      <c r="J549" s="10"/>
      <c r="K549" t="str">
        <f>VLOOKUP(EmpData[[#This Row],[Department]],Departments[[Department]:[Code]],2,0)</f>
        <v>SLS</v>
      </c>
      <c r="L549" t="str">
        <f>VLOOKUP(EmpData[[#This Row],[Location]],Locations[[Location]:[BU]],2,0)</f>
        <v>Giza</v>
      </c>
      <c r="M549" t="str">
        <f>VLOOKUP(EmpData[[#This Row],[Location]],Locations[[Location]:[BU]],3,0)</f>
        <v>G. Cairo</v>
      </c>
      <c r="N549" t="str">
        <f>IF(EmpData[[#This Row],[Resign Date]]&lt;&gt;"","NO","Yes")</f>
        <v>Yes</v>
      </c>
    </row>
    <row r="550" spans="1:14" hidden="1" x14ac:dyDescent="0.25">
      <c r="A550" t="s">
        <v>1109</v>
      </c>
      <c r="B550" t="s">
        <v>25</v>
      </c>
      <c r="C550" t="s">
        <v>1040</v>
      </c>
      <c r="D550" s="10">
        <v>19001</v>
      </c>
      <c r="E550" s="10">
        <v>41396</v>
      </c>
      <c r="F550" t="s">
        <v>1025</v>
      </c>
      <c r="G550" t="s">
        <v>1054</v>
      </c>
      <c r="H550" t="s">
        <v>1057</v>
      </c>
      <c r="J550" s="10"/>
      <c r="K550" t="str">
        <f>VLOOKUP(EmpData[[#This Row],[Department]],Departments[[Department]:[Code]],2,0)</f>
        <v>SLS</v>
      </c>
      <c r="L550" t="str">
        <f>VLOOKUP(EmpData[[#This Row],[Location]],Locations[[Location]:[BU]],2,0)</f>
        <v>Dakahlia</v>
      </c>
      <c r="M550" t="str">
        <f>VLOOKUP(EmpData[[#This Row],[Location]],Locations[[Location]:[BU]],3,0)</f>
        <v>Delta</v>
      </c>
      <c r="N550" t="str">
        <f>IF(EmpData[[#This Row],[Resign Date]]&lt;&gt;"","NO","Yes")</f>
        <v>Yes</v>
      </c>
    </row>
    <row r="551" spans="1:14" hidden="1" x14ac:dyDescent="0.25">
      <c r="A551" t="s">
        <v>1760</v>
      </c>
      <c r="B551" t="s">
        <v>676</v>
      </c>
      <c r="C551" t="s">
        <v>1039</v>
      </c>
      <c r="D551" s="10">
        <v>22444</v>
      </c>
      <c r="E551" s="10">
        <v>41398</v>
      </c>
      <c r="F551" t="s">
        <v>1025</v>
      </c>
      <c r="G551" t="s">
        <v>1052</v>
      </c>
      <c r="H551" t="s">
        <v>1057</v>
      </c>
      <c r="J551" s="10"/>
      <c r="K551" t="str">
        <f>VLOOKUP(EmpData[[#This Row],[Department]],Departments[[Department]:[Code]],2,0)</f>
        <v>SLS</v>
      </c>
      <c r="L551" t="str">
        <f>VLOOKUP(EmpData[[#This Row],[Location]],Locations[[Location]:[BU]],2,0)</f>
        <v>Alex</v>
      </c>
      <c r="M551" t="str">
        <f>VLOOKUP(EmpData[[#This Row],[Location]],Locations[[Location]:[BU]],3,0)</f>
        <v>Alex</v>
      </c>
      <c r="N551" t="str">
        <f>IF(EmpData[[#This Row],[Resign Date]]&lt;&gt;"","NO","Yes")</f>
        <v>Yes</v>
      </c>
    </row>
    <row r="552" spans="1:14" hidden="1" x14ac:dyDescent="0.25">
      <c r="A552" t="s">
        <v>1344</v>
      </c>
      <c r="B552" t="s">
        <v>260</v>
      </c>
      <c r="C552" t="s">
        <v>1040</v>
      </c>
      <c r="D552" s="10">
        <v>19005</v>
      </c>
      <c r="E552" s="10">
        <v>41398</v>
      </c>
      <c r="F552" t="s">
        <v>1020</v>
      </c>
      <c r="G552" t="s">
        <v>1079</v>
      </c>
      <c r="H552" t="s">
        <v>1045</v>
      </c>
      <c r="J552" s="10"/>
      <c r="K552" t="str">
        <f>VLOOKUP(EmpData[[#This Row],[Department]],Departments[[Department]:[Code]],2,0)</f>
        <v>RTL</v>
      </c>
      <c r="L552" t="str">
        <f>VLOOKUP(EmpData[[#This Row],[Location]],Locations[[Location]:[BU]],2,0)</f>
        <v>Giza</v>
      </c>
      <c r="M552" t="str">
        <f>VLOOKUP(EmpData[[#This Row],[Location]],Locations[[Location]:[BU]],3,0)</f>
        <v>G. Cairo</v>
      </c>
      <c r="N552" t="str">
        <f>IF(EmpData[[#This Row],[Resign Date]]&lt;&gt;"","NO","Yes")</f>
        <v>Yes</v>
      </c>
    </row>
    <row r="553" spans="1:14" hidden="1" x14ac:dyDescent="0.25">
      <c r="A553" t="s">
        <v>1126</v>
      </c>
      <c r="B553" t="s">
        <v>42</v>
      </c>
      <c r="C553" t="s">
        <v>1039</v>
      </c>
      <c r="D553" s="10">
        <v>18443</v>
      </c>
      <c r="E553" s="10">
        <v>41398</v>
      </c>
      <c r="F553" t="s">
        <v>1022</v>
      </c>
      <c r="G553" t="s">
        <v>1014</v>
      </c>
      <c r="H553" t="s">
        <v>1014</v>
      </c>
      <c r="J553" s="10"/>
      <c r="K553" t="str">
        <f>VLOOKUP(EmpData[[#This Row],[Department]],Departments[[Department]:[Code]],2,0)</f>
        <v>LGL</v>
      </c>
      <c r="L553" t="str">
        <f>VLOOKUP(EmpData[[#This Row],[Location]],Locations[[Location]:[BU]],2,0)</f>
        <v>Cairo</v>
      </c>
      <c r="M553" t="str">
        <f>VLOOKUP(EmpData[[#This Row],[Location]],Locations[[Location]:[BU]],3,0)</f>
        <v>G. Cairo</v>
      </c>
      <c r="N553" t="str">
        <f>IF(EmpData[[#This Row],[Resign Date]]&lt;&gt;"","NO","Yes")</f>
        <v>Yes</v>
      </c>
    </row>
    <row r="554" spans="1:14" hidden="1" x14ac:dyDescent="0.25">
      <c r="A554" t="s">
        <v>1989</v>
      </c>
      <c r="B554" t="s">
        <v>905</v>
      </c>
      <c r="C554" t="s">
        <v>1039</v>
      </c>
      <c r="D554" s="10">
        <v>22954</v>
      </c>
      <c r="E554" s="10">
        <v>41409</v>
      </c>
      <c r="F554" t="s">
        <v>2115</v>
      </c>
      <c r="G554" t="s">
        <v>1077</v>
      </c>
      <c r="H554" t="s">
        <v>1057</v>
      </c>
      <c r="J554" s="10"/>
      <c r="K554" t="str">
        <f>VLOOKUP(EmpData[[#This Row],[Department]],Departments[[Department]:[Code]],2,0)</f>
        <v>SLS</v>
      </c>
      <c r="L554" t="str">
        <f>VLOOKUP(EmpData[[#This Row],[Location]],Locations[[Location]:[BU]],2,0)</f>
        <v>Giza</v>
      </c>
      <c r="M554" t="str">
        <f>VLOOKUP(EmpData[[#This Row],[Location]],Locations[[Location]:[BU]],3,0)</f>
        <v>G. Cairo</v>
      </c>
      <c r="N554" t="str">
        <f>IF(EmpData[[#This Row],[Resign Date]]&lt;&gt;"","NO","Yes")</f>
        <v>Yes</v>
      </c>
    </row>
    <row r="555" spans="1:14" hidden="1" x14ac:dyDescent="0.25">
      <c r="A555" t="s">
        <v>1907</v>
      </c>
      <c r="B555" t="s">
        <v>823</v>
      </c>
      <c r="C555" t="s">
        <v>1039</v>
      </c>
      <c r="D555" s="10">
        <v>24376</v>
      </c>
      <c r="E555" s="10">
        <v>41414</v>
      </c>
      <c r="F555" t="s">
        <v>2115</v>
      </c>
      <c r="G555" t="s">
        <v>1059</v>
      </c>
      <c r="H555" t="s">
        <v>1057</v>
      </c>
      <c r="J555" s="10">
        <v>42355</v>
      </c>
      <c r="K555" t="str">
        <f>VLOOKUP(EmpData[[#This Row],[Department]],Departments[[Department]:[Code]],2,0)</f>
        <v>SLS</v>
      </c>
      <c r="L555" t="str">
        <f>VLOOKUP(EmpData[[#This Row],[Location]],Locations[[Location]:[BU]],2,0)</f>
        <v>Cairo</v>
      </c>
      <c r="M555" t="str">
        <f>VLOOKUP(EmpData[[#This Row],[Location]],Locations[[Location]:[BU]],3,0)</f>
        <v>G. Cairo</v>
      </c>
      <c r="N555" t="str">
        <f>IF(EmpData[[#This Row],[Resign Date]]&lt;&gt;"","NO","Yes")</f>
        <v>NO</v>
      </c>
    </row>
    <row r="556" spans="1:14" hidden="1" x14ac:dyDescent="0.25">
      <c r="A556" t="s">
        <v>1631</v>
      </c>
      <c r="B556" t="s">
        <v>547</v>
      </c>
      <c r="C556" t="s">
        <v>1039</v>
      </c>
      <c r="D556" s="10">
        <v>17075</v>
      </c>
      <c r="E556" s="10">
        <v>41414</v>
      </c>
      <c r="F556" t="s">
        <v>1025</v>
      </c>
      <c r="G556" t="s">
        <v>1083</v>
      </c>
      <c r="H556" t="s">
        <v>1057</v>
      </c>
      <c r="J556" s="10"/>
      <c r="K556" t="str">
        <f>VLOOKUP(EmpData[[#This Row],[Department]],Departments[[Department]:[Code]],2,0)</f>
        <v>SLS</v>
      </c>
      <c r="L556" t="str">
        <f>VLOOKUP(EmpData[[#This Row],[Location]],Locations[[Location]:[BU]],2,0)</f>
        <v>Cairo</v>
      </c>
      <c r="M556" t="str">
        <f>VLOOKUP(EmpData[[#This Row],[Location]],Locations[[Location]:[BU]],3,0)</f>
        <v>G. Cairo</v>
      </c>
      <c r="N556" t="str">
        <f>IF(EmpData[[#This Row],[Resign Date]]&lt;&gt;"","NO","Yes")</f>
        <v>Yes</v>
      </c>
    </row>
    <row r="557" spans="1:14" hidden="1" x14ac:dyDescent="0.25">
      <c r="A557" t="s">
        <v>1302</v>
      </c>
      <c r="B557" t="s">
        <v>218</v>
      </c>
      <c r="C557" t="s">
        <v>1039</v>
      </c>
      <c r="D557" s="10">
        <v>17400</v>
      </c>
      <c r="E557" s="10">
        <v>41415</v>
      </c>
      <c r="F557" t="s">
        <v>1020</v>
      </c>
      <c r="G557" t="s">
        <v>1072</v>
      </c>
      <c r="H557" t="s">
        <v>1048</v>
      </c>
      <c r="J557" s="10"/>
      <c r="K557" t="str">
        <f>VLOOKUP(EmpData[[#This Row],[Department]],Departments[[Department]:[Code]],2,0)</f>
        <v>RTL</v>
      </c>
      <c r="L557" t="str">
        <f>VLOOKUP(EmpData[[#This Row],[Location]],Locations[[Location]:[BU]],2,0)</f>
        <v>Alex</v>
      </c>
      <c r="M557" t="str">
        <f>VLOOKUP(EmpData[[#This Row],[Location]],Locations[[Location]:[BU]],3,0)</f>
        <v>Alex</v>
      </c>
      <c r="N557" t="str">
        <f>IF(EmpData[[#This Row],[Resign Date]]&lt;&gt;"","NO","Yes")</f>
        <v>Yes</v>
      </c>
    </row>
    <row r="558" spans="1:14" hidden="1" x14ac:dyDescent="0.25">
      <c r="A558" t="s">
        <v>2019</v>
      </c>
      <c r="B558" t="s">
        <v>935</v>
      </c>
      <c r="C558" t="s">
        <v>1040</v>
      </c>
      <c r="D558" s="10">
        <v>21576</v>
      </c>
      <c r="E558" s="10">
        <v>41415</v>
      </c>
      <c r="F558" t="s">
        <v>2115</v>
      </c>
      <c r="G558" t="s">
        <v>1083</v>
      </c>
      <c r="H558" t="s">
        <v>1057</v>
      </c>
      <c r="J558" s="10"/>
      <c r="K558" t="str">
        <f>VLOOKUP(EmpData[[#This Row],[Department]],Departments[[Department]:[Code]],2,0)</f>
        <v>SLS</v>
      </c>
      <c r="L558" t="str">
        <f>VLOOKUP(EmpData[[#This Row],[Location]],Locations[[Location]:[BU]],2,0)</f>
        <v>Cairo</v>
      </c>
      <c r="M558" t="str">
        <f>VLOOKUP(EmpData[[#This Row],[Location]],Locations[[Location]:[BU]],3,0)</f>
        <v>G. Cairo</v>
      </c>
      <c r="N558" t="str">
        <f>IF(EmpData[[#This Row],[Resign Date]]&lt;&gt;"","NO","Yes")</f>
        <v>Yes</v>
      </c>
    </row>
    <row r="559" spans="1:14" hidden="1" x14ac:dyDescent="0.25">
      <c r="A559" t="s">
        <v>1728</v>
      </c>
      <c r="B559" t="s">
        <v>644</v>
      </c>
      <c r="C559" t="s">
        <v>1039</v>
      </c>
      <c r="D559" s="10">
        <v>21974</v>
      </c>
      <c r="E559" s="10">
        <v>41416</v>
      </c>
      <c r="F559" t="s">
        <v>1020</v>
      </c>
      <c r="G559" t="s">
        <v>1068</v>
      </c>
      <c r="H559" t="s">
        <v>1061</v>
      </c>
      <c r="J559" s="10">
        <v>42059</v>
      </c>
      <c r="K559" t="str">
        <f>VLOOKUP(EmpData[[#This Row],[Department]],Departments[[Department]:[Code]],2,0)</f>
        <v>RTL</v>
      </c>
      <c r="L559" t="str">
        <f>VLOOKUP(EmpData[[#This Row],[Location]],Locations[[Location]:[BU]],2,0)</f>
        <v>Gharbia</v>
      </c>
      <c r="M559" t="str">
        <f>VLOOKUP(EmpData[[#This Row],[Location]],Locations[[Location]:[BU]],3,0)</f>
        <v>Delta</v>
      </c>
      <c r="N559" t="str">
        <f>IF(EmpData[[#This Row],[Resign Date]]&lt;&gt;"","NO","Yes")</f>
        <v>NO</v>
      </c>
    </row>
    <row r="560" spans="1:14" hidden="1" x14ac:dyDescent="0.25">
      <c r="A560" t="s">
        <v>1406</v>
      </c>
      <c r="B560" t="s">
        <v>322</v>
      </c>
      <c r="C560" t="s">
        <v>1039</v>
      </c>
      <c r="D560" s="10">
        <v>33631</v>
      </c>
      <c r="E560" s="10">
        <v>41422</v>
      </c>
      <c r="F560" t="s">
        <v>1020</v>
      </c>
      <c r="G560" t="s">
        <v>1053</v>
      </c>
      <c r="H560" t="s">
        <v>1045</v>
      </c>
      <c r="J560" s="10"/>
      <c r="K560" t="str">
        <f>VLOOKUP(EmpData[[#This Row],[Department]],Departments[[Department]:[Code]],2,0)</f>
        <v>RTL</v>
      </c>
      <c r="L560" t="str">
        <f>VLOOKUP(EmpData[[#This Row],[Location]],Locations[[Location]:[BU]],2,0)</f>
        <v>Giza</v>
      </c>
      <c r="M560" t="str">
        <f>VLOOKUP(EmpData[[#This Row],[Location]],Locations[[Location]:[BU]],3,0)</f>
        <v>G. Cairo</v>
      </c>
      <c r="N560" t="str">
        <f>IF(EmpData[[#This Row],[Resign Date]]&lt;&gt;"","NO","Yes")</f>
        <v>Yes</v>
      </c>
    </row>
    <row r="561" spans="1:14" hidden="1" x14ac:dyDescent="0.25">
      <c r="A561" t="s">
        <v>1611</v>
      </c>
      <c r="B561" t="s">
        <v>527</v>
      </c>
      <c r="C561" t="s">
        <v>1039</v>
      </c>
      <c r="D561" s="10">
        <v>18850</v>
      </c>
      <c r="E561" s="10">
        <v>41429</v>
      </c>
      <c r="F561" t="s">
        <v>1020</v>
      </c>
      <c r="G561" t="s">
        <v>1044</v>
      </c>
      <c r="H561" t="s">
        <v>1045</v>
      </c>
      <c r="J561" s="10"/>
      <c r="K561" t="str">
        <f>VLOOKUP(EmpData[[#This Row],[Department]],Departments[[Department]:[Code]],2,0)</f>
        <v>RTL</v>
      </c>
      <c r="L561" t="str">
        <f>VLOOKUP(EmpData[[#This Row],[Location]],Locations[[Location]:[BU]],2,0)</f>
        <v>Cairo</v>
      </c>
      <c r="M561" t="str">
        <f>VLOOKUP(EmpData[[#This Row],[Location]],Locations[[Location]:[BU]],3,0)</f>
        <v>G. Cairo</v>
      </c>
      <c r="N561" t="str">
        <f>IF(EmpData[[#This Row],[Resign Date]]&lt;&gt;"","NO","Yes")</f>
        <v>Yes</v>
      </c>
    </row>
    <row r="562" spans="1:14" hidden="1" x14ac:dyDescent="0.25">
      <c r="A562" t="s">
        <v>1617</v>
      </c>
      <c r="B562" t="s">
        <v>533</v>
      </c>
      <c r="C562" t="s">
        <v>1039</v>
      </c>
      <c r="D562" s="10">
        <v>15123</v>
      </c>
      <c r="E562" s="10">
        <v>41432</v>
      </c>
      <c r="F562" t="s">
        <v>1020</v>
      </c>
      <c r="G562" t="s">
        <v>1072</v>
      </c>
      <c r="H562" t="s">
        <v>1048</v>
      </c>
      <c r="J562" s="10"/>
      <c r="K562" t="str">
        <f>VLOOKUP(EmpData[[#This Row],[Department]],Departments[[Department]:[Code]],2,0)</f>
        <v>RTL</v>
      </c>
      <c r="L562" t="str">
        <f>VLOOKUP(EmpData[[#This Row],[Location]],Locations[[Location]:[BU]],2,0)</f>
        <v>Alex</v>
      </c>
      <c r="M562" t="str">
        <f>VLOOKUP(EmpData[[#This Row],[Location]],Locations[[Location]:[BU]],3,0)</f>
        <v>Alex</v>
      </c>
      <c r="N562" t="str">
        <f>IF(EmpData[[#This Row],[Resign Date]]&lt;&gt;"","NO","Yes")</f>
        <v>Yes</v>
      </c>
    </row>
    <row r="563" spans="1:14" hidden="1" x14ac:dyDescent="0.25">
      <c r="A563" t="s">
        <v>1342</v>
      </c>
      <c r="B563" t="s">
        <v>258</v>
      </c>
      <c r="C563" t="s">
        <v>1039</v>
      </c>
      <c r="D563" s="10">
        <v>34176</v>
      </c>
      <c r="E563" s="10">
        <v>41437</v>
      </c>
      <c r="F563" t="s">
        <v>1020</v>
      </c>
      <c r="G563" t="s">
        <v>1049</v>
      </c>
      <c r="H563" t="s">
        <v>1045</v>
      </c>
      <c r="J563" s="10"/>
      <c r="K563" t="str">
        <f>VLOOKUP(EmpData[[#This Row],[Department]],Departments[[Department]:[Code]],2,0)</f>
        <v>RTL</v>
      </c>
      <c r="L563" t="str">
        <f>VLOOKUP(EmpData[[#This Row],[Location]],Locations[[Location]:[BU]],2,0)</f>
        <v>Cairo</v>
      </c>
      <c r="M563" t="str">
        <f>VLOOKUP(EmpData[[#This Row],[Location]],Locations[[Location]:[BU]],3,0)</f>
        <v>G. Cairo</v>
      </c>
      <c r="N563" t="str">
        <f>IF(EmpData[[#This Row],[Resign Date]]&lt;&gt;"","NO","Yes")</f>
        <v>Yes</v>
      </c>
    </row>
    <row r="564" spans="1:14" hidden="1" x14ac:dyDescent="0.25">
      <c r="A564" t="s">
        <v>1499</v>
      </c>
      <c r="B564" t="s">
        <v>415</v>
      </c>
      <c r="C564" t="s">
        <v>1039</v>
      </c>
      <c r="D564" s="10">
        <v>27254</v>
      </c>
      <c r="E564" s="10">
        <v>41439</v>
      </c>
      <c r="F564" t="s">
        <v>1020</v>
      </c>
      <c r="G564" t="s">
        <v>1050</v>
      </c>
      <c r="H564" t="s">
        <v>1045</v>
      </c>
      <c r="J564" s="10"/>
      <c r="K564" t="str">
        <f>VLOOKUP(EmpData[[#This Row],[Department]],Departments[[Department]:[Code]],2,0)</f>
        <v>RTL</v>
      </c>
      <c r="L564" t="str">
        <f>VLOOKUP(EmpData[[#This Row],[Location]],Locations[[Location]:[BU]],2,0)</f>
        <v>Alex</v>
      </c>
      <c r="M564" t="str">
        <f>VLOOKUP(EmpData[[#This Row],[Location]],Locations[[Location]:[BU]],3,0)</f>
        <v>Alex</v>
      </c>
      <c r="N564" t="str">
        <f>IF(EmpData[[#This Row],[Resign Date]]&lt;&gt;"","NO","Yes")</f>
        <v>Yes</v>
      </c>
    </row>
    <row r="565" spans="1:14" hidden="1" x14ac:dyDescent="0.25">
      <c r="A565" t="s">
        <v>1584</v>
      </c>
      <c r="B565" t="s">
        <v>500</v>
      </c>
      <c r="C565" t="s">
        <v>1039</v>
      </c>
      <c r="D565" s="10">
        <v>33955</v>
      </c>
      <c r="E565" s="10">
        <v>41439</v>
      </c>
      <c r="F565" t="s">
        <v>1020</v>
      </c>
      <c r="G565" t="s">
        <v>1049</v>
      </c>
      <c r="H565" t="s">
        <v>1045</v>
      </c>
      <c r="J565" s="10"/>
      <c r="K565" t="str">
        <f>VLOOKUP(EmpData[[#This Row],[Department]],Departments[[Department]:[Code]],2,0)</f>
        <v>RTL</v>
      </c>
      <c r="L565" t="str">
        <f>VLOOKUP(EmpData[[#This Row],[Location]],Locations[[Location]:[BU]],2,0)</f>
        <v>Cairo</v>
      </c>
      <c r="M565" t="str">
        <f>VLOOKUP(EmpData[[#This Row],[Location]],Locations[[Location]:[BU]],3,0)</f>
        <v>G. Cairo</v>
      </c>
      <c r="N565" t="str">
        <f>IF(EmpData[[#This Row],[Resign Date]]&lt;&gt;"","NO","Yes")</f>
        <v>Yes</v>
      </c>
    </row>
    <row r="566" spans="1:14" hidden="1" x14ac:dyDescent="0.25">
      <c r="A566" t="s">
        <v>1905</v>
      </c>
      <c r="B566" t="s">
        <v>821</v>
      </c>
      <c r="C566" t="s">
        <v>1039</v>
      </c>
      <c r="D566" s="10">
        <v>28883</v>
      </c>
      <c r="E566" s="10">
        <v>41444</v>
      </c>
      <c r="F566" t="s">
        <v>1020</v>
      </c>
      <c r="G566" t="s">
        <v>1050</v>
      </c>
      <c r="H566" t="s">
        <v>1045</v>
      </c>
      <c r="J566" s="10">
        <v>42043</v>
      </c>
      <c r="K566" t="str">
        <f>VLOOKUP(EmpData[[#This Row],[Department]],Departments[[Department]:[Code]],2,0)</f>
        <v>RTL</v>
      </c>
      <c r="L566" t="str">
        <f>VLOOKUP(EmpData[[#This Row],[Location]],Locations[[Location]:[BU]],2,0)</f>
        <v>Alex</v>
      </c>
      <c r="M566" t="str">
        <f>VLOOKUP(EmpData[[#This Row],[Location]],Locations[[Location]:[BU]],3,0)</f>
        <v>Alex</v>
      </c>
      <c r="N566" t="str">
        <f>IF(EmpData[[#This Row],[Resign Date]]&lt;&gt;"","NO","Yes")</f>
        <v>NO</v>
      </c>
    </row>
    <row r="567" spans="1:14" hidden="1" x14ac:dyDescent="0.25">
      <c r="A567" t="s">
        <v>1628</v>
      </c>
      <c r="B567" t="s">
        <v>544</v>
      </c>
      <c r="C567" t="s">
        <v>1039</v>
      </c>
      <c r="D567" s="10">
        <v>27527</v>
      </c>
      <c r="E567" s="10">
        <v>41444</v>
      </c>
      <c r="F567" t="s">
        <v>1020</v>
      </c>
      <c r="G567" t="s">
        <v>1079</v>
      </c>
      <c r="H567" t="s">
        <v>1045</v>
      </c>
      <c r="J567" s="10"/>
      <c r="K567" t="str">
        <f>VLOOKUP(EmpData[[#This Row],[Department]],Departments[[Department]:[Code]],2,0)</f>
        <v>RTL</v>
      </c>
      <c r="L567" t="str">
        <f>VLOOKUP(EmpData[[#This Row],[Location]],Locations[[Location]:[BU]],2,0)</f>
        <v>Giza</v>
      </c>
      <c r="M567" t="str">
        <f>VLOOKUP(EmpData[[#This Row],[Location]],Locations[[Location]:[BU]],3,0)</f>
        <v>G. Cairo</v>
      </c>
      <c r="N567" t="str">
        <f>IF(EmpData[[#This Row],[Resign Date]]&lt;&gt;"","NO","Yes")</f>
        <v>Yes</v>
      </c>
    </row>
    <row r="568" spans="1:14" hidden="1" x14ac:dyDescent="0.25">
      <c r="A568" t="s">
        <v>1778</v>
      </c>
      <c r="B568" t="s">
        <v>694</v>
      </c>
      <c r="C568" t="s">
        <v>1039</v>
      </c>
      <c r="D568" s="10">
        <v>28703</v>
      </c>
      <c r="E568" s="10">
        <v>41448</v>
      </c>
      <c r="F568" t="s">
        <v>2115</v>
      </c>
      <c r="G568" t="s">
        <v>1065</v>
      </c>
      <c r="H568" t="s">
        <v>1057</v>
      </c>
      <c r="J568" s="10"/>
      <c r="K568" t="str">
        <f>VLOOKUP(EmpData[[#This Row],[Department]],Departments[[Department]:[Code]],2,0)</f>
        <v>SLS</v>
      </c>
      <c r="L568" t="str">
        <f>VLOOKUP(EmpData[[#This Row],[Location]],Locations[[Location]:[BU]],2,0)</f>
        <v>Gharbia</v>
      </c>
      <c r="M568" t="str">
        <f>VLOOKUP(EmpData[[#This Row],[Location]],Locations[[Location]:[BU]],3,0)</f>
        <v>Delta</v>
      </c>
      <c r="N568" t="str">
        <f>IF(EmpData[[#This Row],[Resign Date]]&lt;&gt;"","NO","Yes")</f>
        <v>Yes</v>
      </c>
    </row>
    <row r="569" spans="1:14" hidden="1" x14ac:dyDescent="0.25">
      <c r="A569" t="s">
        <v>1701</v>
      </c>
      <c r="B569" t="s">
        <v>617</v>
      </c>
      <c r="C569" t="s">
        <v>1039</v>
      </c>
      <c r="D569" s="10">
        <v>28432</v>
      </c>
      <c r="E569" s="10">
        <v>41449</v>
      </c>
      <c r="F569" t="s">
        <v>2115</v>
      </c>
      <c r="G569" t="s">
        <v>1054</v>
      </c>
      <c r="H569" t="s">
        <v>1057</v>
      </c>
      <c r="J569" s="10"/>
      <c r="K569" t="str">
        <f>VLOOKUP(EmpData[[#This Row],[Department]],Departments[[Department]:[Code]],2,0)</f>
        <v>SLS</v>
      </c>
      <c r="L569" t="str">
        <f>VLOOKUP(EmpData[[#This Row],[Location]],Locations[[Location]:[BU]],2,0)</f>
        <v>Dakahlia</v>
      </c>
      <c r="M569" t="str">
        <f>VLOOKUP(EmpData[[#This Row],[Location]],Locations[[Location]:[BU]],3,0)</f>
        <v>Delta</v>
      </c>
      <c r="N569" t="str">
        <f>IF(EmpData[[#This Row],[Resign Date]]&lt;&gt;"","NO","Yes")</f>
        <v>Yes</v>
      </c>
    </row>
    <row r="570" spans="1:14" hidden="1" x14ac:dyDescent="0.25">
      <c r="A570" t="s">
        <v>1638</v>
      </c>
      <c r="B570" t="s">
        <v>554</v>
      </c>
      <c r="C570" t="s">
        <v>1039</v>
      </c>
      <c r="D570" s="10">
        <v>31576</v>
      </c>
      <c r="E570" s="10">
        <v>41451</v>
      </c>
      <c r="F570" t="s">
        <v>1025</v>
      </c>
      <c r="G570" t="s">
        <v>1059</v>
      </c>
      <c r="H570" t="s">
        <v>1057</v>
      </c>
      <c r="J570" s="10"/>
      <c r="K570" t="str">
        <f>VLOOKUP(EmpData[[#This Row],[Department]],Departments[[Department]:[Code]],2,0)</f>
        <v>SLS</v>
      </c>
      <c r="L570" t="str">
        <f>VLOOKUP(EmpData[[#This Row],[Location]],Locations[[Location]:[BU]],2,0)</f>
        <v>Cairo</v>
      </c>
      <c r="M570" t="str">
        <f>VLOOKUP(EmpData[[#This Row],[Location]],Locations[[Location]:[BU]],3,0)</f>
        <v>G. Cairo</v>
      </c>
      <c r="N570" t="str">
        <f>IF(EmpData[[#This Row],[Resign Date]]&lt;&gt;"","NO","Yes")</f>
        <v>Yes</v>
      </c>
    </row>
    <row r="571" spans="1:14" hidden="1" x14ac:dyDescent="0.25">
      <c r="A571" t="s">
        <v>1111</v>
      </c>
      <c r="B571" t="s">
        <v>27</v>
      </c>
      <c r="C571" t="s">
        <v>1039</v>
      </c>
      <c r="D571" s="10">
        <v>18507</v>
      </c>
      <c r="E571" s="10">
        <v>41459</v>
      </c>
      <c r="F571" t="s">
        <v>1031</v>
      </c>
      <c r="G571" t="s">
        <v>1014</v>
      </c>
      <c r="H571" t="s">
        <v>1014</v>
      </c>
      <c r="J571" s="10"/>
      <c r="K571" t="str">
        <f>VLOOKUP(EmpData[[#This Row],[Department]],Departments[[Department]:[Code]],2,0)</f>
        <v>ITC</v>
      </c>
      <c r="L571" t="str">
        <f>VLOOKUP(EmpData[[#This Row],[Location]],Locations[[Location]:[BU]],2,0)</f>
        <v>Cairo</v>
      </c>
      <c r="M571" t="str">
        <f>VLOOKUP(EmpData[[#This Row],[Location]],Locations[[Location]:[BU]],3,0)</f>
        <v>G. Cairo</v>
      </c>
      <c r="N571" t="str">
        <f>IF(EmpData[[#This Row],[Resign Date]]&lt;&gt;"","NO","Yes")</f>
        <v>Yes</v>
      </c>
    </row>
    <row r="572" spans="1:14" hidden="1" x14ac:dyDescent="0.25">
      <c r="A572" t="s">
        <v>1820</v>
      </c>
      <c r="B572" t="s">
        <v>736</v>
      </c>
      <c r="C572" t="s">
        <v>1039</v>
      </c>
      <c r="D572" s="10">
        <v>22215</v>
      </c>
      <c r="E572" s="10">
        <v>41461</v>
      </c>
      <c r="F572" t="s">
        <v>1020</v>
      </c>
      <c r="G572" t="s">
        <v>1058</v>
      </c>
      <c r="H572" t="s">
        <v>1048</v>
      </c>
      <c r="J572" s="10"/>
      <c r="K572" t="str">
        <f>VLOOKUP(EmpData[[#This Row],[Department]],Departments[[Department]:[Code]],2,0)</f>
        <v>RTL</v>
      </c>
      <c r="L572" t="str">
        <f>VLOOKUP(EmpData[[#This Row],[Location]],Locations[[Location]:[BU]],2,0)</f>
        <v>Cairo</v>
      </c>
      <c r="M572" t="str">
        <f>VLOOKUP(EmpData[[#This Row],[Location]],Locations[[Location]:[BU]],3,0)</f>
        <v>G. Cairo</v>
      </c>
      <c r="N572" t="str">
        <f>IF(EmpData[[#This Row],[Resign Date]]&lt;&gt;"","NO","Yes")</f>
        <v>Yes</v>
      </c>
    </row>
    <row r="573" spans="1:14" hidden="1" x14ac:dyDescent="0.25">
      <c r="A573" t="s">
        <v>1711</v>
      </c>
      <c r="B573" t="s">
        <v>627</v>
      </c>
      <c r="C573" t="s">
        <v>1039</v>
      </c>
      <c r="D573" s="10">
        <v>24904</v>
      </c>
      <c r="E573" s="10">
        <v>41468</v>
      </c>
      <c r="F573" t="s">
        <v>1020</v>
      </c>
      <c r="G573" t="s">
        <v>1049</v>
      </c>
      <c r="H573" t="s">
        <v>1045</v>
      </c>
      <c r="J573" s="10"/>
      <c r="K573" t="str">
        <f>VLOOKUP(EmpData[[#This Row],[Department]],Departments[[Department]:[Code]],2,0)</f>
        <v>RTL</v>
      </c>
      <c r="L573" t="str">
        <f>VLOOKUP(EmpData[[#This Row],[Location]],Locations[[Location]:[BU]],2,0)</f>
        <v>Cairo</v>
      </c>
      <c r="M573" t="str">
        <f>VLOOKUP(EmpData[[#This Row],[Location]],Locations[[Location]:[BU]],3,0)</f>
        <v>G. Cairo</v>
      </c>
      <c r="N573" t="str">
        <f>IF(EmpData[[#This Row],[Resign Date]]&lt;&gt;"","NO","Yes")</f>
        <v>Yes</v>
      </c>
    </row>
    <row r="574" spans="1:14" hidden="1" x14ac:dyDescent="0.25">
      <c r="A574" t="s">
        <v>1253</v>
      </c>
      <c r="B574" t="s">
        <v>169</v>
      </c>
      <c r="C574" t="s">
        <v>1039</v>
      </c>
      <c r="D574" s="10">
        <v>28894</v>
      </c>
      <c r="E574" s="10">
        <v>41470</v>
      </c>
      <c r="F574" t="s">
        <v>1020</v>
      </c>
      <c r="G574" t="s">
        <v>1014</v>
      </c>
      <c r="H574" t="s">
        <v>1014</v>
      </c>
      <c r="J574" s="10">
        <v>42227</v>
      </c>
      <c r="K574" t="str">
        <f>VLOOKUP(EmpData[[#This Row],[Department]],Departments[[Department]:[Code]],2,0)</f>
        <v>RTL</v>
      </c>
      <c r="L574" t="str">
        <f>VLOOKUP(EmpData[[#This Row],[Location]],Locations[[Location]:[BU]],2,0)</f>
        <v>Cairo</v>
      </c>
      <c r="M574" t="str">
        <f>VLOOKUP(EmpData[[#This Row],[Location]],Locations[[Location]:[BU]],3,0)</f>
        <v>G. Cairo</v>
      </c>
      <c r="N574" t="str">
        <f>IF(EmpData[[#This Row],[Resign Date]]&lt;&gt;"","NO","Yes")</f>
        <v>NO</v>
      </c>
    </row>
    <row r="575" spans="1:14" hidden="1" x14ac:dyDescent="0.25">
      <c r="A575" t="s">
        <v>1608</v>
      </c>
      <c r="B575" t="s">
        <v>524</v>
      </c>
      <c r="C575" t="s">
        <v>1039</v>
      </c>
      <c r="D575" s="10">
        <v>21302</v>
      </c>
      <c r="E575" s="10">
        <v>41473</v>
      </c>
      <c r="F575" t="s">
        <v>1020</v>
      </c>
      <c r="G575" t="s">
        <v>1047</v>
      </c>
      <c r="H575" t="s">
        <v>1048</v>
      </c>
      <c r="J575" s="10"/>
      <c r="K575" t="str">
        <f>VLOOKUP(EmpData[[#This Row],[Department]],Departments[[Department]:[Code]],2,0)</f>
        <v>RTL</v>
      </c>
      <c r="L575" t="str">
        <f>VLOOKUP(EmpData[[#This Row],[Location]],Locations[[Location]:[BU]],2,0)</f>
        <v>Giza</v>
      </c>
      <c r="M575" t="str">
        <f>VLOOKUP(EmpData[[#This Row],[Location]],Locations[[Location]:[BU]],3,0)</f>
        <v>G. Cairo</v>
      </c>
      <c r="N575" t="str">
        <f>IF(EmpData[[#This Row],[Resign Date]]&lt;&gt;"","NO","Yes")</f>
        <v>Yes</v>
      </c>
    </row>
    <row r="576" spans="1:14" hidden="1" x14ac:dyDescent="0.25">
      <c r="A576" t="s">
        <v>1743</v>
      </c>
      <c r="B576" t="s">
        <v>659</v>
      </c>
      <c r="C576" t="s">
        <v>1039</v>
      </c>
      <c r="D576" s="10">
        <v>24955</v>
      </c>
      <c r="E576" s="10">
        <v>41476</v>
      </c>
      <c r="F576" t="s">
        <v>2115</v>
      </c>
      <c r="G576" t="s">
        <v>1077</v>
      </c>
      <c r="H576" t="s">
        <v>1057</v>
      </c>
      <c r="J576" s="10">
        <v>42100</v>
      </c>
      <c r="K576" t="str">
        <f>VLOOKUP(EmpData[[#This Row],[Department]],Departments[[Department]:[Code]],2,0)</f>
        <v>SLS</v>
      </c>
      <c r="L576" t="str">
        <f>VLOOKUP(EmpData[[#This Row],[Location]],Locations[[Location]:[BU]],2,0)</f>
        <v>Giza</v>
      </c>
      <c r="M576" t="str">
        <f>VLOOKUP(EmpData[[#This Row],[Location]],Locations[[Location]:[BU]],3,0)</f>
        <v>G. Cairo</v>
      </c>
      <c r="N576" t="str">
        <f>IF(EmpData[[#This Row],[Resign Date]]&lt;&gt;"","NO","Yes")</f>
        <v>NO</v>
      </c>
    </row>
    <row r="577" spans="1:14" hidden="1" x14ac:dyDescent="0.25">
      <c r="A577" t="s">
        <v>1277</v>
      </c>
      <c r="B577" t="s">
        <v>193</v>
      </c>
      <c r="C577" t="s">
        <v>1039</v>
      </c>
      <c r="D577" s="10">
        <v>31210</v>
      </c>
      <c r="E577" s="10">
        <v>41480</v>
      </c>
      <c r="F577" t="s">
        <v>1020</v>
      </c>
      <c r="G577" t="s">
        <v>1064</v>
      </c>
      <c r="H577" t="s">
        <v>1045</v>
      </c>
      <c r="J577" s="10"/>
      <c r="K577" t="str">
        <f>VLOOKUP(EmpData[[#This Row],[Department]],Departments[[Department]:[Code]],2,0)</f>
        <v>RTL</v>
      </c>
      <c r="L577" t="str">
        <f>VLOOKUP(EmpData[[#This Row],[Location]],Locations[[Location]:[BU]],2,0)</f>
        <v>Giza</v>
      </c>
      <c r="M577" t="str">
        <f>VLOOKUP(EmpData[[#This Row],[Location]],Locations[[Location]:[BU]],3,0)</f>
        <v>G. Cairo</v>
      </c>
      <c r="N577" t="str">
        <f>IF(EmpData[[#This Row],[Resign Date]]&lt;&gt;"","NO","Yes")</f>
        <v>Yes</v>
      </c>
    </row>
    <row r="578" spans="1:14" hidden="1" x14ac:dyDescent="0.25">
      <c r="A578" t="s">
        <v>1869</v>
      </c>
      <c r="B578" t="s">
        <v>785</v>
      </c>
      <c r="C578" t="s">
        <v>1039</v>
      </c>
      <c r="D578" s="10">
        <v>32411</v>
      </c>
      <c r="E578" s="10">
        <v>41484</v>
      </c>
      <c r="F578" t="s">
        <v>1020</v>
      </c>
      <c r="G578" t="s">
        <v>1070</v>
      </c>
      <c r="H578" t="s">
        <v>1048</v>
      </c>
      <c r="J578" s="10">
        <v>41957</v>
      </c>
      <c r="K578" t="str">
        <f>VLOOKUP(EmpData[[#This Row],[Department]],Departments[[Department]:[Code]],2,0)</f>
        <v>RTL</v>
      </c>
      <c r="L578" t="str">
        <f>VLOOKUP(EmpData[[#This Row],[Location]],Locations[[Location]:[BU]],2,0)</f>
        <v>Marasa Matrouh</v>
      </c>
      <c r="M578" t="str">
        <f>VLOOKUP(EmpData[[#This Row],[Location]],Locations[[Location]:[BU]],3,0)</f>
        <v>Alex</v>
      </c>
      <c r="N578" t="str">
        <f>IF(EmpData[[#This Row],[Resign Date]]&lt;&gt;"","NO","Yes")</f>
        <v>NO</v>
      </c>
    </row>
    <row r="579" spans="1:14" hidden="1" x14ac:dyDescent="0.25">
      <c r="A579" t="s">
        <v>1268</v>
      </c>
      <c r="B579" t="s">
        <v>184</v>
      </c>
      <c r="C579" t="s">
        <v>1039</v>
      </c>
      <c r="D579" s="10">
        <v>36049</v>
      </c>
      <c r="E579" s="10">
        <v>41485</v>
      </c>
      <c r="F579" t="s">
        <v>1020</v>
      </c>
      <c r="G579" t="s">
        <v>1084</v>
      </c>
      <c r="H579" t="s">
        <v>1048</v>
      </c>
      <c r="J579" s="10"/>
      <c r="K579" t="str">
        <f>VLOOKUP(EmpData[[#This Row],[Department]],Departments[[Department]:[Code]],2,0)</f>
        <v>RTL</v>
      </c>
      <c r="L579" t="str">
        <f>VLOOKUP(EmpData[[#This Row],[Location]],Locations[[Location]:[BU]],2,0)</f>
        <v>Cairo</v>
      </c>
      <c r="M579" t="str">
        <f>VLOOKUP(EmpData[[#This Row],[Location]],Locations[[Location]:[BU]],3,0)</f>
        <v>G. Cairo</v>
      </c>
      <c r="N579" t="str">
        <f>IF(EmpData[[#This Row],[Resign Date]]&lt;&gt;"","NO","Yes")</f>
        <v>Yes</v>
      </c>
    </row>
    <row r="580" spans="1:14" hidden="1" x14ac:dyDescent="0.25">
      <c r="A580" t="s">
        <v>1859</v>
      </c>
      <c r="B580" t="s">
        <v>775</v>
      </c>
      <c r="C580" t="s">
        <v>1039</v>
      </c>
      <c r="D580" s="10">
        <v>26106</v>
      </c>
      <c r="E580" s="10">
        <v>41486</v>
      </c>
      <c r="F580" t="s">
        <v>1020</v>
      </c>
      <c r="G580" t="s">
        <v>1082</v>
      </c>
      <c r="H580" t="s">
        <v>1061</v>
      </c>
      <c r="J580" s="10"/>
      <c r="K580" t="str">
        <f>VLOOKUP(EmpData[[#This Row],[Department]],Departments[[Department]:[Code]],2,0)</f>
        <v>RTL</v>
      </c>
      <c r="L580" t="str">
        <f>VLOOKUP(EmpData[[#This Row],[Location]],Locations[[Location]:[BU]],2,0)</f>
        <v>Cairo</v>
      </c>
      <c r="M580" t="str">
        <f>VLOOKUP(EmpData[[#This Row],[Location]],Locations[[Location]:[BU]],3,0)</f>
        <v>G. Cairo</v>
      </c>
      <c r="N580" t="str">
        <f>IF(EmpData[[#This Row],[Resign Date]]&lt;&gt;"","NO","Yes")</f>
        <v>Yes</v>
      </c>
    </row>
    <row r="581" spans="1:14" hidden="1" x14ac:dyDescent="0.25">
      <c r="A581" t="s">
        <v>1828</v>
      </c>
      <c r="B581" t="s">
        <v>744</v>
      </c>
      <c r="C581" t="s">
        <v>1039</v>
      </c>
      <c r="D581" s="10">
        <v>22541</v>
      </c>
      <c r="E581" s="10">
        <v>41487</v>
      </c>
      <c r="F581" t="s">
        <v>2115</v>
      </c>
      <c r="G581" t="s">
        <v>1083</v>
      </c>
      <c r="H581" t="s">
        <v>1057</v>
      </c>
      <c r="J581" s="10"/>
      <c r="K581" t="str">
        <f>VLOOKUP(EmpData[[#This Row],[Department]],Departments[[Department]:[Code]],2,0)</f>
        <v>SLS</v>
      </c>
      <c r="L581" t="str">
        <f>VLOOKUP(EmpData[[#This Row],[Location]],Locations[[Location]:[BU]],2,0)</f>
        <v>Cairo</v>
      </c>
      <c r="M581" t="str">
        <f>VLOOKUP(EmpData[[#This Row],[Location]],Locations[[Location]:[BU]],3,0)</f>
        <v>G. Cairo</v>
      </c>
      <c r="N581" t="str">
        <f>IF(EmpData[[#This Row],[Resign Date]]&lt;&gt;"","NO","Yes")</f>
        <v>Yes</v>
      </c>
    </row>
    <row r="582" spans="1:14" hidden="1" x14ac:dyDescent="0.25">
      <c r="A582" t="s">
        <v>1249</v>
      </c>
      <c r="B582" t="s">
        <v>165</v>
      </c>
      <c r="C582" t="s">
        <v>1040</v>
      </c>
      <c r="D582" s="10">
        <v>23487</v>
      </c>
      <c r="E582" s="10">
        <v>41494</v>
      </c>
      <c r="F582" t="s">
        <v>1020</v>
      </c>
      <c r="G582" t="s">
        <v>1071</v>
      </c>
      <c r="H582" t="s">
        <v>1048</v>
      </c>
      <c r="J582" s="10"/>
      <c r="K582" t="str">
        <f>VLOOKUP(EmpData[[#This Row],[Department]],Departments[[Department]:[Code]],2,0)</f>
        <v>RTL</v>
      </c>
      <c r="L582" t="str">
        <f>VLOOKUP(EmpData[[#This Row],[Location]],Locations[[Location]:[BU]],2,0)</f>
        <v>Giza</v>
      </c>
      <c r="M582" t="str">
        <f>VLOOKUP(EmpData[[#This Row],[Location]],Locations[[Location]:[BU]],3,0)</f>
        <v>G. Cairo</v>
      </c>
      <c r="N582" t="str">
        <f>IF(EmpData[[#This Row],[Resign Date]]&lt;&gt;"","NO","Yes")</f>
        <v>Yes</v>
      </c>
    </row>
    <row r="583" spans="1:14" hidden="1" x14ac:dyDescent="0.25">
      <c r="A583" t="s">
        <v>1296</v>
      </c>
      <c r="B583" t="s">
        <v>212</v>
      </c>
      <c r="C583" t="s">
        <v>1039</v>
      </c>
      <c r="D583" s="10">
        <v>31159</v>
      </c>
      <c r="E583" s="10">
        <v>41495</v>
      </c>
      <c r="F583" t="s">
        <v>1020</v>
      </c>
      <c r="G583" t="s">
        <v>1076</v>
      </c>
      <c r="H583" t="s">
        <v>1061</v>
      </c>
      <c r="J583" s="10"/>
      <c r="K583" t="str">
        <f>VLOOKUP(EmpData[[#This Row],[Department]],Departments[[Department]:[Code]],2,0)</f>
        <v>RTL</v>
      </c>
      <c r="L583" t="str">
        <f>VLOOKUP(EmpData[[#This Row],[Location]],Locations[[Location]:[BU]],2,0)</f>
        <v>Cairo</v>
      </c>
      <c r="M583" t="str">
        <f>VLOOKUP(EmpData[[#This Row],[Location]],Locations[[Location]:[BU]],3,0)</f>
        <v>G. Cairo</v>
      </c>
      <c r="N583" t="str">
        <f>IF(EmpData[[#This Row],[Resign Date]]&lt;&gt;"","NO","Yes")</f>
        <v>Yes</v>
      </c>
    </row>
    <row r="584" spans="1:14" hidden="1" x14ac:dyDescent="0.25">
      <c r="A584" t="s">
        <v>1864</v>
      </c>
      <c r="B584" t="s">
        <v>780</v>
      </c>
      <c r="C584" t="s">
        <v>1039</v>
      </c>
      <c r="D584" s="10">
        <v>31643</v>
      </c>
      <c r="E584" s="10">
        <v>41499</v>
      </c>
      <c r="F584" t="s">
        <v>1025</v>
      </c>
      <c r="G584" t="s">
        <v>1077</v>
      </c>
      <c r="H584" t="s">
        <v>1057</v>
      </c>
      <c r="J584" s="10"/>
      <c r="K584" t="str">
        <f>VLOOKUP(EmpData[[#This Row],[Department]],Departments[[Department]:[Code]],2,0)</f>
        <v>SLS</v>
      </c>
      <c r="L584" t="str">
        <f>VLOOKUP(EmpData[[#This Row],[Location]],Locations[[Location]:[BU]],2,0)</f>
        <v>Giza</v>
      </c>
      <c r="M584" t="str">
        <f>VLOOKUP(EmpData[[#This Row],[Location]],Locations[[Location]:[BU]],3,0)</f>
        <v>G. Cairo</v>
      </c>
      <c r="N584" t="str">
        <f>IF(EmpData[[#This Row],[Resign Date]]&lt;&gt;"","NO","Yes")</f>
        <v>Yes</v>
      </c>
    </row>
    <row r="585" spans="1:14" hidden="1" x14ac:dyDescent="0.25">
      <c r="A585" t="s">
        <v>2073</v>
      </c>
      <c r="B585" t="s">
        <v>989</v>
      </c>
      <c r="C585" t="s">
        <v>1039</v>
      </c>
      <c r="D585" s="10">
        <v>29055</v>
      </c>
      <c r="E585" s="10">
        <v>41501</v>
      </c>
      <c r="F585" t="s">
        <v>1020</v>
      </c>
      <c r="G585" t="s">
        <v>1067</v>
      </c>
      <c r="H585" t="s">
        <v>1061</v>
      </c>
      <c r="J585" s="10"/>
      <c r="K585" t="str">
        <f>VLOOKUP(EmpData[[#This Row],[Department]],Departments[[Department]:[Code]],2,0)</f>
        <v>RTL</v>
      </c>
      <c r="L585" t="str">
        <f>VLOOKUP(EmpData[[#This Row],[Location]],Locations[[Location]:[BU]],2,0)</f>
        <v>Alex</v>
      </c>
      <c r="M585" t="str">
        <f>VLOOKUP(EmpData[[#This Row],[Location]],Locations[[Location]:[BU]],3,0)</f>
        <v>Alex</v>
      </c>
      <c r="N585" t="str">
        <f>IF(EmpData[[#This Row],[Resign Date]]&lt;&gt;"","NO","Yes")</f>
        <v>Yes</v>
      </c>
    </row>
    <row r="586" spans="1:14" hidden="1" x14ac:dyDescent="0.25">
      <c r="A586" t="s">
        <v>1895</v>
      </c>
      <c r="B586" t="s">
        <v>811</v>
      </c>
      <c r="C586" t="s">
        <v>1039</v>
      </c>
      <c r="D586" s="10">
        <v>17027</v>
      </c>
      <c r="E586" s="10">
        <v>41501</v>
      </c>
      <c r="F586" t="s">
        <v>2115</v>
      </c>
      <c r="G586" t="s">
        <v>1073</v>
      </c>
      <c r="H586" t="s">
        <v>1057</v>
      </c>
      <c r="J586" s="10"/>
      <c r="K586" t="str">
        <f>VLOOKUP(EmpData[[#This Row],[Department]],Departments[[Department]:[Code]],2,0)</f>
        <v>SLS</v>
      </c>
      <c r="L586" t="str">
        <f>VLOOKUP(EmpData[[#This Row],[Location]],Locations[[Location]:[BU]],2,0)</f>
        <v>Sharkia</v>
      </c>
      <c r="M586" t="str">
        <f>VLOOKUP(EmpData[[#This Row],[Location]],Locations[[Location]:[BU]],3,0)</f>
        <v>Delta</v>
      </c>
      <c r="N586" t="str">
        <f>IF(EmpData[[#This Row],[Resign Date]]&lt;&gt;"","NO","Yes")</f>
        <v>Yes</v>
      </c>
    </row>
    <row r="587" spans="1:14" hidden="1" x14ac:dyDescent="0.25">
      <c r="A587" t="s">
        <v>1921</v>
      </c>
      <c r="B587" t="s">
        <v>837</v>
      </c>
      <c r="C587" t="s">
        <v>1040</v>
      </c>
      <c r="D587" s="10">
        <v>25416</v>
      </c>
      <c r="E587" s="10">
        <v>41502</v>
      </c>
      <c r="F587" t="s">
        <v>1020</v>
      </c>
      <c r="G587" t="s">
        <v>1082</v>
      </c>
      <c r="H587" t="s">
        <v>1061</v>
      </c>
      <c r="J587" s="10"/>
      <c r="K587" t="str">
        <f>VLOOKUP(EmpData[[#This Row],[Department]],Departments[[Department]:[Code]],2,0)</f>
        <v>RTL</v>
      </c>
      <c r="L587" t="str">
        <f>VLOOKUP(EmpData[[#This Row],[Location]],Locations[[Location]:[BU]],2,0)</f>
        <v>Cairo</v>
      </c>
      <c r="M587" t="str">
        <f>VLOOKUP(EmpData[[#This Row],[Location]],Locations[[Location]:[BU]],3,0)</f>
        <v>G. Cairo</v>
      </c>
      <c r="N587" t="str">
        <f>IF(EmpData[[#This Row],[Resign Date]]&lt;&gt;"","NO","Yes")</f>
        <v>Yes</v>
      </c>
    </row>
    <row r="588" spans="1:14" hidden="1" x14ac:dyDescent="0.25">
      <c r="A588" t="s">
        <v>1393</v>
      </c>
      <c r="B588" t="s">
        <v>309</v>
      </c>
      <c r="C588" t="s">
        <v>1040</v>
      </c>
      <c r="D588" s="10">
        <v>28611</v>
      </c>
      <c r="E588" s="10">
        <v>41503</v>
      </c>
      <c r="F588" t="s">
        <v>1020</v>
      </c>
      <c r="G588" t="s">
        <v>1049</v>
      </c>
      <c r="H588" t="s">
        <v>1045</v>
      </c>
      <c r="J588" s="10"/>
      <c r="K588" t="str">
        <f>VLOOKUP(EmpData[[#This Row],[Department]],Departments[[Department]:[Code]],2,0)</f>
        <v>RTL</v>
      </c>
      <c r="L588" t="str">
        <f>VLOOKUP(EmpData[[#This Row],[Location]],Locations[[Location]:[BU]],2,0)</f>
        <v>Cairo</v>
      </c>
      <c r="M588" t="str">
        <f>VLOOKUP(EmpData[[#This Row],[Location]],Locations[[Location]:[BU]],3,0)</f>
        <v>G. Cairo</v>
      </c>
      <c r="N588" t="str">
        <f>IF(EmpData[[#This Row],[Resign Date]]&lt;&gt;"","NO","Yes")</f>
        <v>Yes</v>
      </c>
    </row>
    <row r="589" spans="1:14" hidden="1" x14ac:dyDescent="0.25">
      <c r="A589" t="s">
        <v>1855</v>
      </c>
      <c r="B589" t="s">
        <v>771</v>
      </c>
      <c r="C589" t="s">
        <v>1039</v>
      </c>
      <c r="D589" s="10">
        <v>19057</v>
      </c>
      <c r="E589" s="10">
        <v>41503</v>
      </c>
      <c r="F589" t="s">
        <v>2115</v>
      </c>
      <c r="G589" t="s">
        <v>1069</v>
      </c>
      <c r="H589" t="s">
        <v>1057</v>
      </c>
      <c r="J589" s="10"/>
      <c r="K589" t="str">
        <f>VLOOKUP(EmpData[[#This Row],[Department]],Departments[[Department]:[Code]],2,0)</f>
        <v>SLS</v>
      </c>
      <c r="L589" t="str">
        <f>VLOOKUP(EmpData[[#This Row],[Location]],Locations[[Location]:[BU]],2,0)</f>
        <v>Luxor</v>
      </c>
      <c r="M589" t="str">
        <f>VLOOKUP(EmpData[[#This Row],[Location]],Locations[[Location]:[BU]],3,0)</f>
        <v>U. Egypt</v>
      </c>
      <c r="N589" t="str">
        <f>IF(EmpData[[#This Row],[Resign Date]]&lt;&gt;"","NO","Yes")</f>
        <v>Yes</v>
      </c>
    </row>
    <row r="590" spans="1:14" hidden="1" x14ac:dyDescent="0.25">
      <c r="A590" t="s">
        <v>1511</v>
      </c>
      <c r="B590" t="s">
        <v>427</v>
      </c>
      <c r="C590" t="s">
        <v>1039</v>
      </c>
      <c r="D590" s="10">
        <v>17012</v>
      </c>
      <c r="E590" s="10">
        <v>41506</v>
      </c>
      <c r="F590" t="s">
        <v>2115</v>
      </c>
      <c r="G590" t="s">
        <v>1083</v>
      </c>
      <c r="H590" t="s">
        <v>1057</v>
      </c>
      <c r="J590" s="10"/>
      <c r="K590" t="str">
        <f>VLOOKUP(EmpData[[#This Row],[Department]],Departments[[Department]:[Code]],2,0)</f>
        <v>SLS</v>
      </c>
      <c r="L590" t="str">
        <f>VLOOKUP(EmpData[[#This Row],[Location]],Locations[[Location]:[BU]],2,0)</f>
        <v>Cairo</v>
      </c>
      <c r="M590" t="str">
        <f>VLOOKUP(EmpData[[#This Row],[Location]],Locations[[Location]:[BU]],3,0)</f>
        <v>G. Cairo</v>
      </c>
      <c r="N590" t="str">
        <f>IF(EmpData[[#This Row],[Resign Date]]&lt;&gt;"","NO","Yes")</f>
        <v>Yes</v>
      </c>
    </row>
    <row r="591" spans="1:14" hidden="1" x14ac:dyDescent="0.25">
      <c r="A591" t="s">
        <v>1473</v>
      </c>
      <c r="B591" t="s">
        <v>389</v>
      </c>
      <c r="C591" t="s">
        <v>1039</v>
      </c>
      <c r="D591" s="10">
        <v>32435</v>
      </c>
      <c r="E591" s="10">
        <v>41510</v>
      </c>
      <c r="F591" t="s">
        <v>1020</v>
      </c>
      <c r="G591" t="s">
        <v>1082</v>
      </c>
      <c r="H591" t="s">
        <v>1061</v>
      </c>
      <c r="J591" s="10"/>
      <c r="K591" t="str">
        <f>VLOOKUP(EmpData[[#This Row],[Department]],Departments[[Department]:[Code]],2,0)</f>
        <v>RTL</v>
      </c>
      <c r="L591" t="str">
        <f>VLOOKUP(EmpData[[#This Row],[Location]],Locations[[Location]:[BU]],2,0)</f>
        <v>Cairo</v>
      </c>
      <c r="M591" t="str">
        <f>VLOOKUP(EmpData[[#This Row],[Location]],Locations[[Location]:[BU]],3,0)</f>
        <v>G. Cairo</v>
      </c>
      <c r="N591" t="str">
        <f>IF(EmpData[[#This Row],[Resign Date]]&lt;&gt;"","NO","Yes")</f>
        <v>Yes</v>
      </c>
    </row>
    <row r="592" spans="1:14" hidden="1" x14ac:dyDescent="0.25">
      <c r="A592" t="s">
        <v>1205</v>
      </c>
      <c r="B592" t="s">
        <v>121</v>
      </c>
      <c r="C592" t="s">
        <v>1039</v>
      </c>
      <c r="D592" s="10">
        <v>27188</v>
      </c>
      <c r="E592" s="10">
        <v>41515</v>
      </c>
      <c r="F592" t="s">
        <v>1025</v>
      </c>
      <c r="G592" t="s">
        <v>1046</v>
      </c>
      <c r="H592" t="s">
        <v>1057</v>
      </c>
      <c r="J592" s="10"/>
      <c r="K592" t="str">
        <f>VLOOKUP(EmpData[[#This Row],[Department]],Departments[[Department]:[Code]],2,0)</f>
        <v>SLS</v>
      </c>
      <c r="L592" t="str">
        <f>VLOOKUP(EmpData[[#This Row],[Location]],Locations[[Location]:[BU]],2,0)</f>
        <v>Giza</v>
      </c>
      <c r="M592" t="str">
        <f>VLOOKUP(EmpData[[#This Row],[Location]],Locations[[Location]:[BU]],3,0)</f>
        <v>G. Cairo</v>
      </c>
      <c r="N592" t="str">
        <f>IF(EmpData[[#This Row],[Resign Date]]&lt;&gt;"","NO","Yes")</f>
        <v>Yes</v>
      </c>
    </row>
    <row r="593" spans="1:14" hidden="1" x14ac:dyDescent="0.25">
      <c r="A593" t="s">
        <v>1852</v>
      </c>
      <c r="B593" t="s">
        <v>768</v>
      </c>
      <c r="C593" t="s">
        <v>1039</v>
      </c>
      <c r="D593" s="10">
        <v>28245</v>
      </c>
      <c r="E593" s="10">
        <v>41523</v>
      </c>
      <c r="F593" t="s">
        <v>1020</v>
      </c>
      <c r="G593" t="s">
        <v>1067</v>
      </c>
      <c r="H593" t="s">
        <v>1061</v>
      </c>
      <c r="J593" s="10"/>
      <c r="K593" t="str">
        <f>VLOOKUP(EmpData[[#This Row],[Department]],Departments[[Department]:[Code]],2,0)</f>
        <v>RTL</v>
      </c>
      <c r="L593" t="str">
        <f>VLOOKUP(EmpData[[#This Row],[Location]],Locations[[Location]:[BU]],2,0)</f>
        <v>Alex</v>
      </c>
      <c r="M593" t="str">
        <f>VLOOKUP(EmpData[[#This Row],[Location]],Locations[[Location]:[BU]],3,0)</f>
        <v>Alex</v>
      </c>
      <c r="N593" t="str">
        <f>IF(EmpData[[#This Row],[Resign Date]]&lt;&gt;"","NO","Yes")</f>
        <v>Yes</v>
      </c>
    </row>
    <row r="594" spans="1:14" hidden="1" x14ac:dyDescent="0.25">
      <c r="A594" t="s">
        <v>1656</v>
      </c>
      <c r="B594" t="s">
        <v>572</v>
      </c>
      <c r="C594" t="s">
        <v>1039</v>
      </c>
      <c r="D594" s="10">
        <v>31556</v>
      </c>
      <c r="E594" s="10">
        <v>41526</v>
      </c>
      <c r="F594" t="s">
        <v>1025</v>
      </c>
      <c r="G594" t="s">
        <v>1054</v>
      </c>
      <c r="H594" t="s">
        <v>1057</v>
      </c>
      <c r="J594" s="10"/>
      <c r="K594" t="str">
        <f>VLOOKUP(EmpData[[#This Row],[Department]],Departments[[Department]:[Code]],2,0)</f>
        <v>SLS</v>
      </c>
      <c r="L594" t="str">
        <f>VLOOKUP(EmpData[[#This Row],[Location]],Locations[[Location]:[BU]],2,0)</f>
        <v>Dakahlia</v>
      </c>
      <c r="M594" t="str">
        <f>VLOOKUP(EmpData[[#This Row],[Location]],Locations[[Location]:[BU]],3,0)</f>
        <v>Delta</v>
      </c>
      <c r="N594" t="str">
        <f>IF(EmpData[[#This Row],[Resign Date]]&lt;&gt;"","NO","Yes")</f>
        <v>Yes</v>
      </c>
    </row>
    <row r="595" spans="1:14" hidden="1" x14ac:dyDescent="0.25">
      <c r="A595" t="s">
        <v>1146</v>
      </c>
      <c r="B595" t="s">
        <v>62</v>
      </c>
      <c r="C595" t="s">
        <v>1039</v>
      </c>
      <c r="D595" s="10">
        <v>30402</v>
      </c>
      <c r="E595" s="10">
        <v>41528</v>
      </c>
      <c r="F595" t="s">
        <v>1031</v>
      </c>
      <c r="G595" t="s">
        <v>1014</v>
      </c>
      <c r="H595" t="s">
        <v>1014</v>
      </c>
      <c r="J595" s="10"/>
      <c r="K595" t="str">
        <f>VLOOKUP(EmpData[[#This Row],[Department]],Departments[[Department]:[Code]],2,0)</f>
        <v>ITC</v>
      </c>
      <c r="L595" t="str">
        <f>VLOOKUP(EmpData[[#This Row],[Location]],Locations[[Location]:[BU]],2,0)</f>
        <v>Cairo</v>
      </c>
      <c r="M595" t="str">
        <f>VLOOKUP(EmpData[[#This Row],[Location]],Locations[[Location]:[BU]],3,0)</f>
        <v>G. Cairo</v>
      </c>
      <c r="N595" t="str">
        <f>IF(EmpData[[#This Row],[Resign Date]]&lt;&gt;"","NO","Yes")</f>
        <v>Yes</v>
      </c>
    </row>
    <row r="596" spans="1:14" hidden="1" x14ac:dyDescent="0.25">
      <c r="A596" t="s">
        <v>1554</v>
      </c>
      <c r="B596" t="s">
        <v>470</v>
      </c>
      <c r="C596" t="s">
        <v>1040</v>
      </c>
      <c r="D596" s="10">
        <v>32030</v>
      </c>
      <c r="E596" s="10">
        <v>41529</v>
      </c>
      <c r="F596" t="s">
        <v>1020</v>
      </c>
      <c r="G596" t="s">
        <v>1084</v>
      </c>
      <c r="H596" t="s">
        <v>1048</v>
      </c>
      <c r="J596" s="10"/>
      <c r="K596" t="str">
        <f>VLOOKUP(EmpData[[#This Row],[Department]],Departments[[Department]:[Code]],2,0)</f>
        <v>RTL</v>
      </c>
      <c r="L596" t="str">
        <f>VLOOKUP(EmpData[[#This Row],[Location]],Locations[[Location]:[BU]],2,0)</f>
        <v>Cairo</v>
      </c>
      <c r="M596" t="str">
        <f>VLOOKUP(EmpData[[#This Row],[Location]],Locations[[Location]:[BU]],3,0)</f>
        <v>G. Cairo</v>
      </c>
      <c r="N596" t="str">
        <f>IF(EmpData[[#This Row],[Resign Date]]&lt;&gt;"","NO","Yes")</f>
        <v>Yes</v>
      </c>
    </row>
    <row r="597" spans="1:14" hidden="1" x14ac:dyDescent="0.25">
      <c r="A597" t="s">
        <v>1279</v>
      </c>
      <c r="B597" t="s">
        <v>195</v>
      </c>
      <c r="C597" t="s">
        <v>1039</v>
      </c>
      <c r="D597" s="10">
        <v>35656</v>
      </c>
      <c r="E597" s="10">
        <v>41531</v>
      </c>
      <c r="F597" t="s">
        <v>1025</v>
      </c>
      <c r="G597" t="s">
        <v>1046</v>
      </c>
      <c r="H597" t="s">
        <v>1057</v>
      </c>
      <c r="J597" s="10"/>
      <c r="K597" t="str">
        <f>VLOOKUP(EmpData[[#This Row],[Department]],Departments[[Department]:[Code]],2,0)</f>
        <v>SLS</v>
      </c>
      <c r="L597" t="str">
        <f>VLOOKUP(EmpData[[#This Row],[Location]],Locations[[Location]:[BU]],2,0)</f>
        <v>Giza</v>
      </c>
      <c r="M597" t="str">
        <f>VLOOKUP(EmpData[[#This Row],[Location]],Locations[[Location]:[BU]],3,0)</f>
        <v>G. Cairo</v>
      </c>
      <c r="N597" t="str">
        <f>IF(EmpData[[#This Row],[Resign Date]]&lt;&gt;"","NO","Yes")</f>
        <v>Yes</v>
      </c>
    </row>
    <row r="598" spans="1:14" hidden="1" x14ac:dyDescent="0.25">
      <c r="A598" t="s">
        <v>1215</v>
      </c>
      <c r="B598" t="s">
        <v>131</v>
      </c>
      <c r="C598" t="s">
        <v>1039</v>
      </c>
      <c r="D598" s="10">
        <v>17877</v>
      </c>
      <c r="E598" s="10">
        <v>41532</v>
      </c>
      <c r="F598" t="s">
        <v>1027</v>
      </c>
      <c r="G598" t="s">
        <v>1014</v>
      </c>
      <c r="H598" t="s">
        <v>1014</v>
      </c>
      <c r="J598" s="10"/>
      <c r="K598" t="str">
        <f>VLOOKUP(EmpData[[#This Row],[Department]],Departments[[Department]:[Code]],2,0)</f>
        <v>LOG</v>
      </c>
      <c r="L598" t="str">
        <f>VLOOKUP(EmpData[[#This Row],[Location]],Locations[[Location]:[BU]],2,0)</f>
        <v>Cairo</v>
      </c>
      <c r="M598" t="str">
        <f>VLOOKUP(EmpData[[#This Row],[Location]],Locations[[Location]:[BU]],3,0)</f>
        <v>G. Cairo</v>
      </c>
      <c r="N598" t="str">
        <f>IF(EmpData[[#This Row],[Resign Date]]&lt;&gt;"","NO","Yes")</f>
        <v>Yes</v>
      </c>
    </row>
    <row r="599" spans="1:14" hidden="1" x14ac:dyDescent="0.25">
      <c r="A599" t="s">
        <v>1362</v>
      </c>
      <c r="B599" t="s">
        <v>278</v>
      </c>
      <c r="C599" t="s">
        <v>1039</v>
      </c>
      <c r="D599" s="10">
        <v>32078</v>
      </c>
      <c r="E599" s="10">
        <v>41532</v>
      </c>
      <c r="F599" t="s">
        <v>2115</v>
      </c>
      <c r="G599" t="s">
        <v>1080</v>
      </c>
      <c r="H599" t="s">
        <v>1057</v>
      </c>
      <c r="J599" s="10"/>
      <c r="K599" t="str">
        <f>VLOOKUP(EmpData[[#This Row],[Department]],Departments[[Department]:[Code]],2,0)</f>
        <v>SLS</v>
      </c>
      <c r="L599" t="str">
        <f>VLOOKUP(EmpData[[#This Row],[Location]],Locations[[Location]:[BU]],2,0)</f>
        <v>Giza</v>
      </c>
      <c r="M599" t="str">
        <f>VLOOKUP(EmpData[[#This Row],[Location]],Locations[[Location]:[BU]],3,0)</f>
        <v>G. Cairo</v>
      </c>
      <c r="N599" t="str">
        <f>IF(EmpData[[#This Row],[Resign Date]]&lt;&gt;"","NO","Yes")</f>
        <v>Yes</v>
      </c>
    </row>
    <row r="600" spans="1:14" hidden="1" x14ac:dyDescent="0.25">
      <c r="A600" t="s">
        <v>1542</v>
      </c>
      <c r="B600" t="s">
        <v>458</v>
      </c>
      <c r="C600" t="s">
        <v>1039</v>
      </c>
      <c r="D600" s="10">
        <v>31582</v>
      </c>
      <c r="E600" s="10">
        <v>41532</v>
      </c>
      <c r="F600" t="s">
        <v>1020</v>
      </c>
      <c r="G600" t="s">
        <v>1058</v>
      </c>
      <c r="H600" t="s">
        <v>1048</v>
      </c>
      <c r="J600" s="10"/>
      <c r="K600" t="str">
        <f>VLOOKUP(EmpData[[#This Row],[Department]],Departments[[Department]:[Code]],2,0)</f>
        <v>RTL</v>
      </c>
      <c r="L600" t="str">
        <f>VLOOKUP(EmpData[[#This Row],[Location]],Locations[[Location]:[BU]],2,0)</f>
        <v>Cairo</v>
      </c>
      <c r="M600" t="str">
        <f>VLOOKUP(EmpData[[#This Row],[Location]],Locations[[Location]:[BU]],3,0)</f>
        <v>G. Cairo</v>
      </c>
      <c r="N600" t="str">
        <f>IF(EmpData[[#This Row],[Resign Date]]&lt;&gt;"","NO","Yes")</f>
        <v>Yes</v>
      </c>
    </row>
    <row r="601" spans="1:14" hidden="1" x14ac:dyDescent="0.25">
      <c r="A601" t="s">
        <v>1161</v>
      </c>
      <c r="B601" t="s">
        <v>77</v>
      </c>
      <c r="C601" t="s">
        <v>1039</v>
      </c>
      <c r="D601" s="10">
        <v>32175</v>
      </c>
      <c r="E601" s="10">
        <v>41535</v>
      </c>
      <c r="F601" t="s">
        <v>1032</v>
      </c>
      <c r="G601" t="s">
        <v>1054</v>
      </c>
      <c r="H601" t="s">
        <v>1057</v>
      </c>
      <c r="J601" s="10"/>
      <c r="K601" t="str">
        <f>VLOOKUP(EmpData[[#This Row],[Department]],Departments[[Department]:[Code]],2,0)</f>
        <v>ADM</v>
      </c>
      <c r="L601" t="str">
        <f>VLOOKUP(EmpData[[#This Row],[Location]],Locations[[Location]:[BU]],2,0)</f>
        <v>Dakahlia</v>
      </c>
      <c r="M601" t="str">
        <f>VLOOKUP(EmpData[[#This Row],[Location]],Locations[[Location]:[BU]],3,0)</f>
        <v>Delta</v>
      </c>
      <c r="N601" t="str">
        <f>IF(EmpData[[#This Row],[Resign Date]]&lt;&gt;"","NO","Yes")</f>
        <v>Yes</v>
      </c>
    </row>
    <row r="602" spans="1:14" hidden="1" x14ac:dyDescent="0.25">
      <c r="A602" t="s">
        <v>1152</v>
      </c>
      <c r="B602" t="s">
        <v>68</v>
      </c>
      <c r="C602" t="s">
        <v>1039</v>
      </c>
      <c r="D602" s="10">
        <v>27365</v>
      </c>
      <c r="E602" s="10">
        <v>41538</v>
      </c>
      <c r="F602" t="s">
        <v>1028</v>
      </c>
      <c r="G602" t="s">
        <v>1014</v>
      </c>
      <c r="H602" t="s">
        <v>1014</v>
      </c>
      <c r="J602" s="10"/>
      <c r="K602" t="str">
        <f>VLOOKUP(EmpData[[#This Row],[Department]],Departments[[Department]:[Code]],2,0)</f>
        <v>BRD</v>
      </c>
      <c r="L602" t="str">
        <f>VLOOKUP(EmpData[[#This Row],[Location]],Locations[[Location]:[BU]],2,0)</f>
        <v>Cairo</v>
      </c>
      <c r="M602" t="str">
        <f>VLOOKUP(EmpData[[#This Row],[Location]],Locations[[Location]:[BU]],3,0)</f>
        <v>G. Cairo</v>
      </c>
      <c r="N602" t="str">
        <f>IF(EmpData[[#This Row],[Resign Date]]&lt;&gt;"","NO","Yes")</f>
        <v>Yes</v>
      </c>
    </row>
    <row r="603" spans="1:14" hidden="1" x14ac:dyDescent="0.25">
      <c r="A603" t="s">
        <v>1625</v>
      </c>
      <c r="B603" t="s">
        <v>541</v>
      </c>
      <c r="C603" t="s">
        <v>1039</v>
      </c>
      <c r="D603" s="10">
        <v>15336</v>
      </c>
      <c r="E603" s="10">
        <v>41542</v>
      </c>
      <c r="F603" t="s">
        <v>2115</v>
      </c>
      <c r="G603" t="s">
        <v>1065</v>
      </c>
      <c r="H603" t="s">
        <v>1057</v>
      </c>
      <c r="J603" s="10"/>
      <c r="K603" t="str">
        <f>VLOOKUP(EmpData[[#This Row],[Department]],Departments[[Department]:[Code]],2,0)</f>
        <v>SLS</v>
      </c>
      <c r="L603" t="str">
        <f>VLOOKUP(EmpData[[#This Row],[Location]],Locations[[Location]:[BU]],2,0)</f>
        <v>Gharbia</v>
      </c>
      <c r="M603" t="str">
        <f>VLOOKUP(EmpData[[#This Row],[Location]],Locations[[Location]:[BU]],3,0)</f>
        <v>Delta</v>
      </c>
      <c r="N603" t="str">
        <f>IF(EmpData[[#This Row],[Resign Date]]&lt;&gt;"","NO","Yes")</f>
        <v>Yes</v>
      </c>
    </row>
    <row r="604" spans="1:14" hidden="1" x14ac:dyDescent="0.25">
      <c r="A604" t="s">
        <v>1290</v>
      </c>
      <c r="B604" t="s">
        <v>206</v>
      </c>
      <c r="C604" t="s">
        <v>1039</v>
      </c>
      <c r="D604" s="10">
        <v>19222</v>
      </c>
      <c r="E604" s="10">
        <v>41545</v>
      </c>
      <c r="F604" t="s">
        <v>2115</v>
      </c>
      <c r="G604" t="s">
        <v>1073</v>
      </c>
      <c r="H604" t="s">
        <v>1057</v>
      </c>
      <c r="J604" s="10"/>
      <c r="K604" t="str">
        <f>VLOOKUP(EmpData[[#This Row],[Department]],Departments[[Department]:[Code]],2,0)</f>
        <v>SLS</v>
      </c>
      <c r="L604" t="str">
        <f>VLOOKUP(EmpData[[#This Row],[Location]],Locations[[Location]:[BU]],2,0)</f>
        <v>Sharkia</v>
      </c>
      <c r="M604" t="str">
        <f>VLOOKUP(EmpData[[#This Row],[Location]],Locations[[Location]:[BU]],3,0)</f>
        <v>Delta</v>
      </c>
      <c r="N604" t="str">
        <f>IF(EmpData[[#This Row],[Resign Date]]&lt;&gt;"","NO","Yes")</f>
        <v>Yes</v>
      </c>
    </row>
    <row r="605" spans="1:14" hidden="1" x14ac:dyDescent="0.25">
      <c r="A605" t="s">
        <v>1447</v>
      </c>
      <c r="B605" t="s">
        <v>363</v>
      </c>
      <c r="C605" t="s">
        <v>1040</v>
      </c>
      <c r="D605" s="10">
        <v>34254</v>
      </c>
      <c r="E605" s="10">
        <v>41548</v>
      </c>
      <c r="F605" t="s">
        <v>1020</v>
      </c>
      <c r="G605" t="s">
        <v>1079</v>
      </c>
      <c r="H605" t="s">
        <v>1045</v>
      </c>
      <c r="J605" s="10"/>
      <c r="K605" t="str">
        <f>VLOOKUP(EmpData[[#This Row],[Department]],Departments[[Department]:[Code]],2,0)</f>
        <v>RTL</v>
      </c>
      <c r="L605" t="str">
        <f>VLOOKUP(EmpData[[#This Row],[Location]],Locations[[Location]:[BU]],2,0)</f>
        <v>Giza</v>
      </c>
      <c r="M605" t="str">
        <f>VLOOKUP(EmpData[[#This Row],[Location]],Locations[[Location]:[BU]],3,0)</f>
        <v>G. Cairo</v>
      </c>
      <c r="N605" t="str">
        <f>IF(EmpData[[#This Row],[Resign Date]]&lt;&gt;"","NO","Yes")</f>
        <v>Yes</v>
      </c>
    </row>
    <row r="606" spans="1:14" hidden="1" x14ac:dyDescent="0.25">
      <c r="A606" t="s">
        <v>1502</v>
      </c>
      <c r="B606" t="s">
        <v>418</v>
      </c>
      <c r="C606" t="s">
        <v>1039</v>
      </c>
      <c r="D606" s="10">
        <v>22272</v>
      </c>
      <c r="E606" s="10">
        <v>41549</v>
      </c>
      <c r="F606" t="s">
        <v>2115</v>
      </c>
      <c r="G606" t="s">
        <v>1052</v>
      </c>
      <c r="H606" t="s">
        <v>1057</v>
      </c>
      <c r="J606" s="10"/>
      <c r="K606" t="str">
        <f>VLOOKUP(EmpData[[#This Row],[Department]],Departments[[Department]:[Code]],2,0)</f>
        <v>SLS</v>
      </c>
      <c r="L606" t="str">
        <f>VLOOKUP(EmpData[[#This Row],[Location]],Locations[[Location]:[BU]],2,0)</f>
        <v>Alex</v>
      </c>
      <c r="M606" t="str">
        <f>VLOOKUP(EmpData[[#This Row],[Location]],Locations[[Location]:[BU]],3,0)</f>
        <v>Alex</v>
      </c>
      <c r="N606" t="str">
        <f>IF(EmpData[[#This Row],[Resign Date]]&lt;&gt;"","NO","Yes")</f>
        <v>Yes</v>
      </c>
    </row>
    <row r="607" spans="1:14" hidden="1" x14ac:dyDescent="0.25">
      <c r="A607" t="s">
        <v>1906</v>
      </c>
      <c r="B607" t="s">
        <v>822</v>
      </c>
      <c r="C607" t="s">
        <v>1040</v>
      </c>
      <c r="D607" s="10">
        <v>30280</v>
      </c>
      <c r="E607" s="10">
        <v>41554</v>
      </c>
      <c r="F607" t="s">
        <v>1020</v>
      </c>
      <c r="G607" t="s">
        <v>1064</v>
      </c>
      <c r="H607" t="s">
        <v>1045</v>
      </c>
      <c r="J607" s="10"/>
      <c r="K607" t="str">
        <f>VLOOKUP(EmpData[[#This Row],[Department]],Departments[[Department]:[Code]],2,0)</f>
        <v>RTL</v>
      </c>
      <c r="L607" t="str">
        <f>VLOOKUP(EmpData[[#This Row],[Location]],Locations[[Location]:[BU]],2,0)</f>
        <v>Giza</v>
      </c>
      <c r="M607" t="str">
        <f>VLOOKUP(EmpData[[#This Row],[Location]],Locations[[Location]:[BU]],3,0)</f>
        <v>G. Cairo</v>
      </c>
      <c r="N607" t="str">
        <f>IF(EmpData[[#This Row],[Resign Date]]&lt;&gt;"","NO","Yes")</f>
        <v>Yes</v>
      </c>
    </row>
    <row r="608" spans="1:14" hidden="1" x14ac:dyDescent="0.25">
      <c r="A608" t="s">
        <v>1713</v>
      </c>
      <c r="B608" t="s">
        <v>629</v>
      </c>
      <c r="C608" t="s">
        <v>1039</v>
      </c>
      <c r="D608" s="10">
        <v>25791</v>
      </c>
      <c r="E608" s="10">
        <v>41556</v>
      </c>
      <c r="F608" t="s">
        <v>1020</v>
      </c>
      <c r="G608" t="s">
        <v>1065</v>
      </c>
      <c r="H608" t="s">
        <v>1061</v>
      </c>
      <c r="J608" s="10">
        <v>42446</v>
      </c>
      <c r="K608" t="str">
        <f>VLOOKUP(EmpData[[#This Row],[Department]],Departments[[Department]:[Code]],2,0)</f>
        <v>RTL</v>
      </c>
      <c r="L608" t="str">
        <f>VLOOKUP(EmpData[[#This Row],[Location]],Locations[[Location]:[BU]],2,0)</f>
        <v>Gharbia</v>
      </c>
      <c r="M608" t="str">
        <f>VLOOKUP(EmpData[[#This Row],[Location]],Locations[[Location]:[BU]],3,0)</f>
        <v>Delta</v>
      </c>
      <c r="N608" t="str">
        <f>IF(EmpData[[#This Row],[Resign Date]]&lt;&gt;"","NO","Yes")</f>
        <v>NO</v>
      </c>
    </row>
    <row r="609" spans="1:14" hidden="1" x14ac:dyDescent="0.25">
      <c r="A609" t="s">
        <v>1862</v>
      </c>
      <c r="B609" t="s">
        <v>778</v>
      </c>
      <c r="C609" t="s">
        <v>1039</v>
      </c>
      <c r="D609" s="10">
        <v>35075</v>
      </c>
      <c r="E609" s="10">
        <v>41558</v>
      </c>
      <c r="F609" t="s">
        <v>1020</v>
      </c>
      <c r="G609" t="s">
        <v>1071</v>
      </c>
      <c r="H609" t="s">
        <v>1048</v>
      </c>
      <c r="J609" s="10"/>
      <c r="K609" t="str">
        <f>VLOOKUP(EmpData[[#This Row],[Department]],Departments[[Department]:[Code]],2,0)</f>
        <v>RTL</v>
      </c>
      <c r="L609" t="str">
        <f>VLOOKUP(EmpData[[#This Row],[Location]],Locations[[Location]:[BU]],2,0)</f>
        <v>Giza</v>
      </c>
      <c r="M609" t="str">
        <f>VLOOKUP(EmpData[[#This Row],[Location]],Locations[[Location]:[BU]],3,0)</f>
        <v>G. Cairo</v>
      </c>
      <c r="N609" t="str">
        <f>IF(EmpData[[#This Row],[Resign Date]]&lt;&gt;"","NO","Yes")</f>
        <v>Yes</v>
      </c>
    </row>
    <row r="610" spans="1:14" hidden="1" x14ac:dyDescent="0.25">
      <c r="A610" t="s">
        <v>1471</v>
      </c>
      <c r="B610" t="s">
        <v>387</v>
      </c>
      <c r="C610" t="s">
        <v>1039</v>
      </c>
      <c r="D610" s="10">
        <v>17284</v>
      </c>
      <c r="E610" s="10">
        <v>41560</v>
      </c>
      <c r="F610" t="s">
        <v>1020</v>
      </c>
      <c r="G610" t="s">
        <v>1044</v>
      </c>
      <c r="H610" t="s">
        <v>1045</v>
      </c>
      <c r="J610" s="10">
        <v>42333</v>
      </c>
      <c r="K610" t="str">
        <f>VLOOKUP(EmpData[[#This Row],[Department]],Departments[[Department]:[Code]],2,0)</f>
        <v>RTL</v>
      </c>
      <c r="L610" t="str">
        <f>VLOOKUP(EmpData[[#This Row],[Location]],Locations[[Location]:[BU]],2,0)</f>
        <v>Cairo</v>
      </c>
      <c r="M610" t="str">
        <f>VLOOKUP(EmpData[[#This Row],[Location]],Locations[[Location]:[BU]],3,0)</f>
        <v>G. Cairo</v>
      </c>
      <c r="N610" t="str">
        <f>IF(EmpData[[#This Row],[Resign Date]]&lt;&gt;"","NO","Yes")</f>
        <v>NO</v>
      </c>
    </row>
    <row r="611" spans="1:14" hidden="1" x14ac:dyDescent="0.25">
      <c r="A611" t="s">
        <v>1582</v>
      </c>
      <c r="B611" t="s">
        <v>498</v>
      </c>
      <c r="C611" t="s">
        <v>1039</v>
      </c>
      <c r="D611" s="10">
        <v>24197</v>
      </c>
      <c r="E611" s="10">
        <v>41563</v>
      </c>
      <c r="F611" t="s">
        <v>1020</v>
      </c>
      <c r="G611" t="s">
        <v>1072</v>
      </c>
      <c r="H611" t="s">
        <v>1048</v>
      </c>
      <c r="J611" s="10"/>
      <c r="K611" t="str">
        <f>VLOOKUP(EmpData[[#This Row],[Department]],Departments[[Department]:[Code]],2,0)</f>
        <v>RTL</v>
      </c>
      <c r="L611" t="str">
        <f>VLOOKUP(EmpData[[#This Row],[Location]],Locations[[Location]:[BU]],2,0)</f>
        <v>Alex</v>
      </c>
      <c r="M611" t="str">
        <f>VLOOKUP(EmpData[[#This Row],[Location]],Locations[[Location]:[BU]],3,0)</f>
        <v>Alex</v>
      </c>
      <c r="N611" t="str">
        <f>IF(EmpData[[#This Row],[Resign Date]]&lt;&gt;"","NO","Yes")</f>
        <v>Yes</v>
      </c>
    </row>
    <row r="612" spans="1:14" hidden="1" x14ac:dyDescent="0.25">
      <c r="A612" t="s">
        <v>1239</v>
      </c>
      <c r="B612" t="s">
        <v>155</v>
      </c>
      <c r="C612" t="s">
        <v>1039</v>
      </c>
      <c r="D612" s="10">
        <v>16904</v>
      </c>
      <c r="E612" s="10">
        <v>41566</v>
      </c>
      <c r="F612" t="s">
        <v>1020</v>
      </c>
      <c r="G612" t="s">
        <v>1049</v>
      </c>
      <c r="H612" t="s">
        <v>1045</v>
      </c>
      <c r="J612" s="10">
        <v>42689</v>
      </c>
      <c r="K612" t="str">
        <f>VLOOKUP(EmpData[[#This Row],[Department]],Departments[[Department]:[Code]],2,0)</f>
        <v>RTL</v>
      </c>
      <c r="L612" t="str">
        <f>VLOOKUP(EmpData[[#This Row],[Location]],Locations[[Location]:[BU]],2,0)</f>
        <v>Cairo</v>
      </c>
      <c r="M612" t="str">
        <f>VLOOKUP(EmpData[[#This Row],[Location]],Locations[[Location]:[BU]],3,0)</f>
        <v>G. Cairo</v>
      </c>
      <c r="N612" t="str">
        <f>IF(EmpData[[#This Row],[Resign Date]]&lt;&gt;"","NO","Yes")</f>
        <v>NO</v>
      </c>
    </row>
    <row r="613" spans="1:14" hidden="1" x14ac:dyDescent="0.25">
      <c r="A613" t="s">
        <v>1737</v>
      </c>
      <c r="B613" t="s">
        <v>653</v>
      </c>
      <c r="C613" t="s">
        <v>1040</v>
      </c>
      <c r="D613" s="10">
        <v>16640</v>
      </c>
      <c r="E613" s="10">
        <v>41570</v>
      </c>
      <c r="F613" t="s">
        <v>1020</v>
      </c>
      <c r="G613" t="s">
        <v>1044</v>
      </c>
      <c r="H613" t="s">
        <v>1045</v>
      </c>
      <c r="J613" s="10"/>
      <c r="K613" t="str">
        <f>VLOOKUP(EmpData[[#This Row],[Department]],Departments[[Department]:[Code]],2,0)</f>
        <v>RTL</v>
      </c>
      <c r="L613" t="str">
        <f>VLOOKUP(EmpData[[#This Row],[Location]],Locations[[Location]:[BU]],2,0)</f>
        <v>Cairo</v>
      </c>
      <c r="M613" t="str">
        <f>VLOOKUP(EmpData[[#This Row],[Location]],Locations[[Location]:[BU]],3,0)</f>
        <v>G. Cairo</v>
      </c>
      <c r="N613" t="str">
        <f>IF(EmpData[[#This Row],[Resign Date]]&lt;&gt;"","NO","Yes")</f>
        <v>Yes</v>
      </c>
    </row>
    <row r="614" spans="1:14" hidden="1" x14ac:dyDescent="0.25">
      <c r="A614" t="s">
        <v>1428</v>
      </c>
      <c r="B614" t="s">
        <v>344</v>
      </c>
      <c r="C614" t="s">
        <v>1039</v>
      </c>
      <c r="D614" s="10">
        <v>34463</v>
      </c>
      <c r="E614" s="10">
        <v>41572</v>
      </c>
      <c r="F614" t="s">
        <v>1025</v>
      </c>
      <c r="G614" t="s">
        <v>1052</v>
      </c>
      <c r="H614" t="s">
        <v>1057</v>
      </c>
      <c r="J614" s="10"/>
      <c r="K614" t="str">
        <f>VLOOKUP(EmpData[[#This Row],[Department]],Departments[[Department]:[Code]],2,0)</f>
        <v>SLS</v>
      </c>
      <c r="L614" t="str">
        <f>VLOOKUP(EmpData[[#This Row],[Location]],Locations[[Location]:[BU]],2,0)</f>
        <v>Alex</v>
      </c>
      <c r="M614" t="str">
        <f>VLOOKUP(EmpData[[#This Row],[Location]],Locations[[Location]:[BU]],3,0)</f>
        <v>Alex</v>
      </c>
      <c r="N614" t="str">
        <f>IF(EmpData[[#This Row],[Resign Date]]&lt;&gt;"","NO","Yes")</f>
        <v>Yes</v>
      </c>
    </row>
    <row r="615" spans="1:14" hidden="1" x14ac:dyDescent="0.25">
      <c r="A615" t="s">
        <v>1274</v>
      </c>
      <c r="B615" t="s">
        <v>190</v>
      </c>
      <c r="C615" t="s">
        <v>1039</v>
      </c>
      <c r="D615" s="10">
        <v>26299</v>
      </c>
      <c r="E615" s="10">
        <v>41573</v>
      </c>
      <c r="F615" t="s">
        <v>1020</v>
      </c>
      <c r="G615" t="s">
        <v>1084</v>
      </c>
      <c r="H615" t="s">
        <v>1048</v>
      </c>
      <c r="J615" s="10"/>
      <c r="K615" t="str">
        <f>VLOOKUP(EmpData[[#This Row],[Department]],Departments[[Department]:[Code]],2,0)</f>
        <v>RTL</v>
      </c>
      <c r="L615" t="str">
        <f>VLOOKUP(EmpData[[#This Row],[Location]],Locations[[Location]:[BU]],2,0)</f>
        <v>Cairo</v>
      </c>
      <c r="M615" t="str">
        <f>VLOOKUP(EmpData[[#This Row],[Location]],Locations[[Location]:[BU]],3,0)</f>
        <v>G. Cairo</v>
      </c>
      <c r="N615" t="str">
        <f>IF(EmpData[[#This Row],[Resign Date]]&lt;&gt;"","NO","Yes")</f>
        <v>Yes</v>
      </c>
    </row>
    <row r="616" spans="1:14" hidden="1" x14ac:dyDescent="0.25">
      <c r="A616" t="s">
        <v>2001</v>
      </c>
      <c r="B616" t="s">
        <v>917</v>
      </c>
      <c r="C616" t="s">
        <v>1039</v>
      </c>
      <c r="D616" s="10">
        <v>29829</v>
      </c>
      <c r="E616" s="10">
        <v>41578</v>
      </c>
      <c r="F616" t="s">
        <v>2115</v>
      </c>
      <c r="G616" t="s">
        <v>1080</v>
      </c>
      <c r="H616" t="s">
        <v>1057</v>
      </c>
      <c r="J616" s="10"/>
      <c r="K616" t="str">
        <f>VLOOKUP(EmpData[[#This Row],[Department]],Departments[[Department]:[Code]],2,0)</f>
        <v>SLS</v>
      </c>
      <c r="L616" t="str">
        <f>VLOOKUP(EmpData[[#This Row],[Location]],Locations[[Location]:[BU]],2,0)</f>
        <v>Giza</v>
      </c>
      <c r="M616" t="str">
        <f>VLOOKUP(EmpData[[#This Row],[Location]],Locations[[Location]:[BU]],3,0)</f>
        <v>G. Cairo</v>
      </c>
      <c r="N616" t="str">
        <f>IF(EmpData[[#This Row],[Resign Date]]&lt;&gt;"","NO","Yes")</f>
        <v>Yes</v>
      </c>
    </row>
    <row r="617" spans="1:14" hidden="1" x14ac:dyDescent="0.25">
      <c r="A617" t="s">
        <v>1200</v>
      </c>
      <c r="B617" t="s">
        <v>116</v>
      </c>
      <c r="C617" t="s">
        <v>1039</v>
      </c>
      <c r="D617" s="10">
        <v>28177</v>
      </c>
      <c r="E617" s="10">
        <v>41581</v>
      </c>
      <c r="F617" t="s">
        <v>1025</v>
      </c>
      <c r="G617" t="s">
        <v>1014</v>
      </c>
      <c r="H617" t="s">
        <v>1014</v>
      </c>
      <c r="J617" s="10"/>
      <c r="K617" t="str">
        <f>VLOOKUP(EmpData[[#This Row],[Department]],Departments[[Department]:[Code]],2,0)</f>
        <v>SLS</v>
      </c>
      <c r="L617" t="str">
        <f>VLOOKUP(EmpData[[#This Row],[Location]],Locations[[Location]:[BU]],2,0)</f>
        <v>Cairo</v>
      </c>
      <c r="M617" t="str">
        <f>VLOOKUP(EmpData[[#This Row],[Location]],Locations[[Location]:[BU]],3,0)</f>
        <v>G. Cairo</v>
      </c>
      <c r="N617" t="str">
        <f>IF(EmpData[[#This Row],[Resign Date]]&lt;&gt;"","NO","Yes")</f>
        <v>Yes</v>
      </c>
    </row>
    <row r="618" spans="1:14" hidden="1" x14ac:dyDescent="0.25">
      <c r="A618" t="s">
        <v>2009</v>
      </c>
      <c r="B618" t="s">
        <v>925</v>
      </c>
      <c r="C618" t="s">
        <v>1039</v>
      </c>
      <c r="D618" s="10">
        <v>31707</v>
      </c>
      <c r="E618" s="10">
        <v>41584</v>
      </c>
      <c r="F618" t="s">
        <v>1020</v>
      </c>
      <c r="G618" t="s">
        <v>1072</v>
      </c>
      <c r="H618" t="s">
        <v>1048</v>
      </c>
      <c r="J618" s="10">
        <v>42514</v>
      </c>
      <c r="K618" t="str">
        <f>VLOOKUP(EmpData[[#This Row],[Department]],Departments[[Department]:[Code]],2,0)</f>
        <v>RTL</v>
      </c>
      <c r="L618" t="str">
        <f>VLOOKUP(EmpData[[#This Row],[Location]],Locations[[Location]:[BU]],2,0)</f>
        <v>Alex</v>
      </c>
      <c r="M618" t="str">
        <f>VLOOKUP(EmpData[[#This Row],[Location]],Locations[[Location]:[BU]],3,0)</f>
        <v>Alex</v>
      </c>
      <c r="N618" t="str">
        <f>IF(EmpData[[#This Row],[Resign Date]]&lt;&gt;"","NO","Yes")</f>
        <v>NO</v>
      </c>
    </row>
    <row r="619" spans="1:14" x14ac:dyDescent="0.25">
      <c r="A619" t="s">
        <v>1639</v>
      </c>
      <c r="B619" t="s">
        <v>555</v>
      </c>
      <c r="C619" t="s">
        <v>1039</v>
      </c>
      <c r="D619" s="10">
        <v>19887</v>
      </c>
      <c r="E619" s="10">
        <v>41590</v>
      </c>
      <c r="F619" t="s">
        <v>2115</v>
      </c>
      <c r="G619" t="s">
        <v>1062</v>
      </c>
      <c r="H619" t="s">
        <v>1057</v>
      </c>
      <c r="J619" s="10"/>
      <c r="K619" t="str">
        <f>VLOOKUP(EmpData[[#This Row],[Department]],Departments[[Department]:[Code]],2,0)</f>
        <v>SLS</v>
      </c>
      <c r="L619" t="str">
        <f>VLOOKUP(EmpData[[#This Row],[Location]],Locations[[Location]:[BU]],2,0)</f>
        <v>Menia</v>
      </c>
      <c r="M619" t="str">
        <f>VLOOKUP(EmpData[[#This Row],[Location]],Locations[[Location]:[BU]],3,0)</f>
        <v>U. Egypt</v>
      </c>
      <c r="N619" t="str">
        <f>IF(EmpData[[#This Row],[Resign Date]]&lt;&gt;"","NO","Yes")</f>
        <v>Yes</v>
      </c>
    </row>
    <row r="620" spans="1:14" hidden="1" x14ac:dyDescent="0.25">
      <c r="A620" t="s">
        <v>1480</v>
      </c>
      <c r="B620" t="s">
        <v>396</v>
      </c>
      <c r="C620" t="s">
        <v>1039</v>
      </c>
      <c r="D620" s="10">
        <v>25529</v>
      </c>
      <c r="E620" s="10">
        <v>41590</v>
      </c>
      <c r="F620" t="s">
        <v>2115</v>
      </c>
      <c r="G620" t="s">
        <v>1059</v>
      </c>
      <c r="H620" t="s">
        <v>1057</v>
      </c>
      <c r="J620" s="10"/>
      <c r="K620" t="str">
        <f>VLOOKUP(EmpData[[#This Row],[Department]],Departments[[Department]:[Code]],2,0)</f>
        <v>SLS</v>
      </c>
      <c r="L620" t="str">
        <f>VLOOKUP(EmpData[[#This Row],[Location]],Locations[[Location]:[BU]],2,0)</f>
        <v>Cairo</v>
      </c>
      <c r="M620" t="str">
        <f>VLOOKUP(EmpData[[#This Row],[Location]],Locations[[Location]:[BU]],3,0)</f>
        <v>G. Cairo</v>
      </c>
      <c r="N620" t="str">
        <f>IF(EmpData[[#This Row],[Resign Date]]&lt;&gt;"","NO","Yes")</f>
        <v>Yes</v>
      </c>
    </row>
    <row r="621" spans="1:14" hidden="1" x14ac:dyDescent="0.25">
      <c r="A621" t="s">
        <v>1459</v>
      </c>
      <c r="B621" t="s">
        <v>375</v>
      </c>
      <c r="C621" t="s">
        <v>1039</v>
      </c>
      <c r="D621" s="10">
        <v>28860</v>
      </c>
      <c r="E621" s="10">
        <v>41593</v>
      </c>
      <c r="F621" t="s">
        <v>1020</v>
      </c>
      <c r="G621" t="s">
        <v>1081</v>
      </c>
      <c r="H621" t="s">
        <v>1045</v>
      </c>
      <c r="J621" s="10">
        <v>42338</v>
      </c>
      <c r="K621" t="str">
        <f>VLOOKUP(EmpData[[#This Row],[Department]],Departments[[Department]:[Code]],2,0)</f>
        <v>RTL</v>
      </c>
      <c r="L621" t="str">
        <f>VLOOKUP(EmpData[[#This Row],[Location]],Locations[[Location]:[BU]],2,0)</f>
        <v>Giza</v>
      </c>
      <c r="M621" t="str">
        <f>VLOOKUP(EmpData[[#This Row],[Location]],Locations[[Location]:[BU]],3,0)</f>
        <v>G. Cairo</v>
      </c>
      <c r="N621" t="str">
        <f>IF(EmpData[[#This Row],[Resign Date]]&lt;&gt;"","NO","Yes")</f>
        <v>NO</v>
      </c>
    </row>
    <row r="622" spans="1:14" hidden="1" x14ac:dyDescent="0.25">
      <c r="A622" t="s">
        <v>1400</v>
      </c>
      <c r="B622" t="s">
        <v>316</v>
      </c>
      <c r="C622" t="s">
        <v>1039</v>
      </c>
      <c r="D622" s="10">
        <v>22447</v>
      </c>
      <c r="E622" s="10">
        <v>41594</v>
      </c>
      <c r="F622" t="s">
        <v>1025</v>
      </c>
      <c r="G622" t="s">
        <v>1052</v>
      </c>
      <c r="H622" t="s">
        <v>1057</v>
      </c>
      <c r="J622" s="10"/>
      <c r="K622" t="str">
        <f>VLOOKUP(EmpData[[#This Row],[Department]],Departments[[Department]:[Code]],2,0)</f>
        <v>SLS</v>
      </c>
      <c r="L622" t="str">
        <f>VLOOKUP(EmpData[[#This Row],[Location]],Locations[[Location]:[BU]],2,0)</f>
        <v>Alex</v>
      </c>
      <c r="M622" t="str">
        <f>VLOOKUP(EmpData[[#This Row],[Location]],Locations[[Location]:[BU]],3,0)</f>
        <v>Alex</v>
      </c>
      <c r="N622" t="str">
        <f>IF(EmpData[[#This Row],[Resign Date]]&lt;&gt;"","NO","Yes")</f>
        <v>Yes</v>
      </c>
    </row>
    <row r="623" spans="1:14" hidden="1" x14ac:dyDescent="0.25">
      <c r="A623" t="s">
        <v>1297</v>
      </c>
      <c r="B623" t="s">
        <v>213</v>
      </c>
      <c r="C623" t="s">
        <v>1039</v>
      </c>
      <c r="D623" s="10">
        <v>21701</v>
      </c>
      <c r="E623" s="10">
        <v>41595</v>
      </c>
      <c r="F623" t="s">
        <v>1020</v>
      </c>
      <c r="G623" t="s">
        <v>1070</v>
      </c>
      <c r="H623" t="s">
        <v>1048</v>
      </c>
      <c r="J623" s="10"/>
      <c r="K623" t="str">
        <f>VLOOKUP(EmpData[[#This Row],[Department]],Departments[[Department]:[Code]],2,0)</f>
        <v>RTL</v>
      </c>
      <c r="L623" t="str">
        <f>VLOOKUP(EmpData[[#This Row],[Location]],Locations[[Location]:[BU]],2,0)</f>
        <v>Marasa Matrouh</v>
      </c>
      <c r="M623" t="str">
        <f>VLOOKUP(EmpData[[#This Row],[Location]],Locations[[Location]:[BU]],3,0)</f>
        <v>Alex</v>
      </c>
      <c r="N623" t="str">
        <f>IF(EmpData[[#This Row],[Resign Date]]&lt;&gt;"","NO","Yes")</f>
        <v>Yes</v>
      </c>
    </row>
    <row r="624" spans="1:14" hidden="1" x14ac:dyDescent="0.25">
      <c r="A624" t="s">
        <v>1132</v>
      </c>
      <c r="B624" t="s">
        <v>48</v>
      </c>
      <c r="C624" t="s">
        <v>1040</v>
      </c>
      <c r="D624" s="10">
        <v>35029</v>
      </c>
      <c r="E624" s="10">
        <v>41598</v>
      </c>
      <c r="F624" t="s">
        <v>1033</v>
      </c>
      <c r="G624" t="s">
        <v>1014</v>
      </c>
      <c r="H624" t="s">
        <v>1014</v>
      </c>
      <c r="J624" s="10">
        <v>42297</v>
      </c>
      <c r="K624" t="str">
        <f>VLOOKUP(EmpData[[#This Row],[Department]],Departments[[Department]:[Code]],2,0)</f>
        <v>HRM</v>
      </c>
      <c r="L624" t="str">
        <f>VLOOKUP(EmpData[[#This Row],[Location]],Locations[[Location]:[BU]],2,0)</f>
        <v>Cairo</v>
      </c>
      <c r="M624" t="str">
        <f>VLOOKUP(EmpData[[#This Row],[Location]],Locations[[Location]:[BU]],3,0)</f>
        <v>G. Cairo</v>
      </c>
      <c r="N624" t="str">
        <f>IF(EmpData[[#This Row],[Resign Date]]&lt;&gt;"","NO","Yes")</f>
        <v>NO</v>
      </c>
    </row>
    <row r="625" spans="1:14" hidden="1" x14ac:dyDescent="0.25">
      <c r="A625" t="s">
        <v>1130</v>
      </c>
      <c r="B625" t="s">
        <v>46</v>
      </c>
      <c r="C625" t="s">
        <v>1039</v>
      </c>
      <c r="D625" s="10">
        <v>26226</v>
      </c>
      <c r="E625" s="10">
        <v>41604</v>
      </c>
      <c r="F625" t="s">
        <v>1027</v>
      </c>
      <c r="G625" t="s">
        <v>1014</v>
      </c>
      <c r="H625" t="s">
        <v>1014</v>
      </c>
      <c r="J625" s="10"/>
      <c r="K625" t="str">
        <f>VLOOKUP(EmpData[[#This Row],[Department]],Departments[[Department]:[Code]],2,0)</f>
        <v>LOG</v>
      </c>
      <c r="L625" t="str">
        <f>VLOOKUP(EmpData[[#This Row],[Location]],Locations[[Location]:[BU]],2,0)</f>
        <v>Cairo</v>
      </c>
      <c r="M625" t="str">
        <f>VLOOKUP(EmpData[[#This Row],[Location]],Locations[[Location]:[BU]],3,0)</f>
        <v>G. Cairo</v>
      </c>
      <c r="N625" t="str">
        <f>IF(EmpData[[#This Row],[Resign Date]]&lt;&gt;"","NO","Yes")</f>
        <v>Yes</v>
      </c>
    </row>
    <row r="626" spans="1:14" hidden="1" x14ac:dyDescent="0.25">
      <c r="A626" t="s">
        <v>1266</v>
      </c>
      <c r="B626" t="s">
        <v>182</v>
      </c>
      <c r="C626" t="s">
        <v>1039</v>
      </c>
      <c r="D626" s="10">
        <v>22572</v>
      </c>
      <c r="E626" s="10">
        <v>41610</v>
      </c>
      <c r="F626" t="s">
        <v>2115</v>
      </c>
      <c r="G626" t="s">
        <v>1059</v>
      </c>
      <c r="H626" t="s">
        <v>1057</v>
      </c>
      <c r="J626" s="10"/>
      <c r="K626" t="str">
        <f>VLOOKUP(EmpData[[#This Row],[Department]],Departments[[Department]:[Code]],2,0)</f>
        <v>SLS</v>
      </c>
      <c r="L626" t="str">
        <f>VLOOKUP(EmpData[[#This Row],[Location]],Locations[[Location]:[BU]],2,0)</f>
        <v>Cairo</v>
      </c>
      <c r="M626" t="str">
        <f>VLOOKUP(EmpData[[#This Row],[Location]],Locations[[Location]:[BU]],3,0)</f>
        <v>G. Cairo</v>
      </c>
      <c r="N626" t="str">
        <f>IF(EmpData[[#This Row],[Resign Date]]&lt;&gt;"","NO","Yes")</f>
        <v>Yes</v>
      </c>
    </row>
    <row r="627" spans="1:14" hidden="1" x14ac:dyDescent="0.25">
      <c r="A627" t="s">
        <v>1508</v>
      </c>
      <c r="B627" t="s">
        <v>424</v>
      </c>
      <c r="C627" t="s">
        <v>1039</v>
      </c>
      <c r="D627" s="10">
        <v>17855</v>
      </c>
      <c r="E627" s="10">
        <v>41620</v>
      </c>
      <c r="F627" t="s">
        <v>1020</v>
      </c>
      <c r="G627" t="s">
        <v>1053</v>
      </c>
      <c r="H627" t="s">
        <v>1045</v>
      </c>
      <c r="J627" s="10"/>
      <c r="K627" t="str">
        <f>VLOOKUP(EmpData[[#This Row],[Department]],Departments[[Department]:[Code]],2,0)</f>
        <v>RTL</v>
      </c>
      <c r="L627" t="str">
        <f>VLOOKUP(EmpData[[#This Row],[Location]],Locations[[Location]:[BU]],2,0)</f>
        <v>Giza</v>
      </c>
      <c r="M627" t="str">
        <f>VLOOKUP(EmpData[[#This Row],[Location]],Locations[[Location]:[BU]],3,0)</f>
        <v>G. Cairo</v>
      </c>
      <c r="N627" t="str">
        <f>IF(EmpData[[#This Row],[Resign Date]]&lt;&gt;"","NO","Yes")</f>
        <v>Yes</v>
      </c>
    </row>
    <row r="628" spans="1:14" hidden="1" x14ac:dyDescent="0.25">
      <c r="A628" t="s">
        <v>1797</v>
      </c>
      <c r="B628" t="s">
        <v>713</v>
      </c>
      <c r="C628" t="s">
        <v>1039</v>
      </c>
      <c r="D628" s="10">
        <v>21387</v>
      </c>
      <c r="E628" s="10">
        <v>41622</v>
      </c>
      <c r="F628" t="s">
        <v>1020</v>
      </c>
      <c r="G628" t="s">
        <v>1068</v>
      </c>
      <c r="H628" t="s">
        <v>1061</v>
      </c>
      <c r="J628" s="10"/>
      <c r="K628" t="str">
        <f>VLOOKUP(EmpData[[#This Row],[Department]],Departments[[Department]:[Code]],2,0)</f>
        <v>RTL</v>
      </c>
      <c r="L628" t="str">
        <f>VLOOKUP(EmpData[[#This Row],[Location]],Locations[[Location]:[BU]],2,0)</f>
        <v>Gharbia</v>
      </c>
      <c r="M628" t="str">
        <f>VLOOKUP(EmpData[[#This Row],[Location]],Locations[[Location]:[BU]],3,0)</f>
        <v>Delta</v>
      </c>
      <c r="N628" t="str">
        <f>IF(EmpData[[#This Row],[Resign Date]]&lt;&gt;"","NO","Yes")</f>
        <v>Yes</v>
      </c>
    </row>
    <row r="629" spans="1:14" hidden="1" x14ac:dyDescent="0.25">
      <c r="A629" t="s">
        <v>1097</v>
      </c>
      <c r="B629" t="s">
        <v>13</v>
      </c>
      <c r="C629" t="s">
        <v>1039</v>
      </c>
      <c r="D629" s="10">
        <v>30542</v>
      </c>
      <c r="E629" s="10">
        <v>41633</v>
      </c>
      <c r="F629" t="s">
        <v>1025</v>
      </c>
      <c r="G629" t="s">
        <v>1014</v>
      </c>
      <c r="H629" t="s">
        <v>1014</v>
      </c>
      <c r="J629" s="10"/>
      <c r="K629" t="str">
        <f>VLOOKUP(EmpData[[#This Row],[Department]],Departments[[Department]:[Code]],2,0)</f>
        <v>SLS</v>
      </c>
      <c r="L629" t="str">
        <f>VLOOKUP(EmpData[[#This Row],[Location]],Locations[[Location]:[BU]],2,0)</f>
        <v>Cairo</v>
      </c>
      <c r="M629" t="str">
        <f>VLOOKUP(EmpData[[#This Row],[Location]],Locations[[Location]:[BU]],3,0)</f>
        <v>G. Cairo</v>
      </c>
      <c r="N629" t="str">
        <f>IF(EmpData[[#This Row],[Resign Date]]&lt;&gt;"","NO","Yes")</f>
        <v>Yes</v>
      </c>
    </row>
    <row r="630" spans="1:14" hidden="1" x14ac:dyDescent="0.25">
      <c r="A630" t="s">
        <v>1221</v>
      </c>
      <c r="B630" t="s">
        <v>137</v>
      </c>
      <c r="C630" t="s">
        <v>1039</v>
      </c>
      <c r="D630" s="10">
        <v>30905</v>
      </c>
      <c r="E630" s="10">
        <v>41636</v>
      </c>
      <c r="F630" t="s">
        <v>1025</v>
      </c>
      <c r="G630" t="s">
        <v>1052</v>
      </c>
      <c r="H630" t="s">
        <v>1057</v>
      </c>
      <c r="J630" s="10"/>
      <c r="K630" t="str">
        <f>VLOOKUP(EmpData[[#This Row],[Department]],Departments[[Department]:[Code]],2,0)</f>
        <v>SLS</v>
      </c>
      <c r="L630" t="str">
        <f>VLOOKUP(EmpData[[#This Row],[Location]],Locations[[Location]:[BU]],2,0)</f>
        <v>Alex</v>
      </c>
      <c r="M630" t="str">
        <f>VLOOKUP(EmpData[[#This Row],[Location]],Locations[[Location]:[BU]],3,0)</f>
        <v>Alex</v>
      </c>
      <c r="N630" t="str">
        <f>IF(EmpData[[#This Row],[Resign Date]]&lt;&gt;"","NO","Yes")</f>
        <v>Yes</v>
      </c>
    </row>
    <row r="631" spans="1:14" hidden="1" x14ac:dyDescent="0.25">
      <c r="A631" t="s">
        <v>1093</v>
      </c>
      <c r="B631" t="s">
        <v>9</v>
      </c>
      <c r="C631" t="s">
        <v>1039</v>
      </c>
      <c r="D631" s="10">
        <v>27413</v>
      </c>
      <c r="E631" s="10">
        <v>41638</v>
      </c>
      <c r="F631" t="s">
        <v>1031</v>
      </c>
      <c r="G631" t="s">
        <v>1014</v>
      </c>
      <c r="H631" t="s">
        <v>1014</v>
      </c>
      <c r="J631" s="10"/>
      <c r="K631" t="str">
        <f>VLOOKUP(EmpData[[#This Row],[Department]],Departments[[Department]:[Code]],2,0)</f>
        <v>ITC</v>
      </c>
      <c r="L631" t="str">
        <f>VLOOKUP(EmpData[[#This Row],[Location]],Locations[[Location]:[BU]],2,0)</f>
        <v>Cairo</v>
      </c>
      <c r="M631" t="str">
        <f>VLOOKUP(EmpData[[#This Row],[Location]],Locations[[Location]:[BU]],3,0)</f>
        <v>G. Cairo</v>
      </c>
      <c r="N631" t="str">
        <f>IF(EmpData[[#This Row],[Resign Date]]&lt;&gt;"","NO","Yes")</f>
        <v>Yes</v>
      </c>
    </row>
    <row r="632" spans="1:14" hidden="1" x14ac:dyDescent="0.25">
      <c r="A632" t="s">
        <v>1314</v>
      </c>
      <c r="B632" t="s">
        <v>230</v>
      </c>
      <c r="C632" t="s">
        <v>1039</v>
      </c>
      <c r="D632" s="10">
        <v>21871</v>
      </c>
      <c r="E632" s="10">
        <v>41638</v>
      </c>
      <c r="F632" t="s">
        <v>1020</v>
      </c>
      <c r="G632" t="s">
        <v>1067</v>
      </c>
      <c r="H632" t="s">
        <v>1061</v>
      </c>
      <c r="J632" s="10"/>
      <c r="K632" t="str">
        <f>VLOOKUP(EmpData[[#This Row],[Department]],Departments[[Department]:[Code]],2,0)</f>
        <v>RTL</v>
      </c>
      <c r="L632" t="str">
        <f>VLOOKUP(EmpData[[#This Row],[Location]],Locations[[Location]:[BU]],2,0)</f>
        <v>Alex</v>
      </c>
      <c r="M632" t="str">
        <f>VLOOKUP(EmpData[[#This Row],[Location]],Locations[[Location]:[BU]],3,0)</f>
        <v>Alex</v>
      </c>
      <c r="N632" t="str">
        <f>IF(EmpData[[#This Row],[Resign Date]]&lt;&gt;"","NO","Yes")</f>
        <v>Yes</v>
      </c>
    </row>
    <row r="633" spans="1:14" hidden="1" x14ac:dyDescent="0.25">
      <c r="A633" t="s">
        <v>1439</v>
      </c>
      <c r="B633" t="s">
        <v>355</v>
      </c>
      <c r="C633" t="s">
        <v>1039</v>
      </c>
      <c r="D633" s="10">
        <v>26830</v>
      </c>
      <c r="E633" s="10">
        <v>41639</v>
      </c>
      <c r="F633" t="s">
        <v>1020</v>
      </c>
      <c r="G633" t="s">
        <v>1078</v>
      </c>
      <c r="H633" t="s">
        <v>1061</v>
      </c>
      <c r="J633" s="10"/>
      <c r="K633" t="str">
        <f>VLOOKUP(EmpData[[#This Row],[Department]],Departments[[Department]:[Code]],2,0)</f>
        <v>RTL</v>
      </c>
      <c r="L633" t="str">
        <f>VLOOKUP(EmpData[[#This Row],[Location]],Locations[[Location]:[BU]],2,0)</f>
        <v>Cairo</v>
      </c>
      <c r="M633" t="str">
        <f>VLOOKUP(EmpData[[#This Row],[Location]],Locations[[Location]:[BU]],3,0)</f>
        <v>G. Cairo</v>
      </c>
      <c r="N633" t="str">
        <f>IF(EmpData[[#This Row],[Resign Date]]&lt;&gt;"","NO","Yes")</f>
        <v>Yes</v>
      </c>
    </row>
    <row r="634" spans="1:14" hidden="1" x14ac:dyDescent="0.25">
      <c r="A634" t="s">
        <v>1806</v>
      </c>
      <c r="B634" t="s">
        <v>722</v>
      </c>
      <c r="C634" t="s">
        <v>1039</v>
      </c>
      <c r="D634" s="10">
        <v>17118</v>
      </c>
      <c r="E634" s="10">
        <v>41643</v>
      </c>
      <c r="F634" t="s">
        <v>1020</v>
      </c>
      <c r="G634" t="s">
        <v>1067</v>
      </c>
      <c r="H634" t="s">
        <v>1061</v>
      </c>
      <c r="J634" s="10"/>
      <c r="K634" t="str">
        <f>VLOOKUP(EmpData[[#This Row],[Department]],Departments[[Department]:[Code]],2,0)</f>
        <v>RTL</v>
      </c>
      <c r="L634" t="str">
        <f>VLOOKUP(EmpData[[#This Row],[Location]],Locations[[Location]:[BU]],2,0)</f>
        <v>Alex</v>
      </c>
      <c r="M634" t="str">
        <f>VLOOKUP(EmpData[[#This Row],[Location]],Locations[[Location]:[BU]],3,0)</f>
        <v>Alex</v>
      </c>
      <c r="N634" t="str">
        <f>IF(EmpData[[#This Row],[Resign Date]]&lt;&gt;"","NO","Yes")</f>
        <v>Yes</v>
      </c>
    </row>
    <row r="635" spans="1:14" hidden="1" x14ac:dyDescent="0.25">
      <c r="A635" t="s">
        <v>2030</v>
      </c>
      <c r="B635" t="s">
        <v>946</v>
      </c>
      <c r="C635" t="s">
        <v>1039</v>
      </c>
      <c r="D635" s="10">
        <v>18968</v>
      </c>
      <c r="E635" s="10">
        <v>41655</v>
      </c>
      <c r="F635" t="s">
        <v>1020</v>
      </c>
      <c r="G635" t="s">
        <v>1081</v>
      </c>
      <c r="H635" t="s">
        <v>1045</v>
      </c>
      <c r="J635" s="10"/>
      <c r="K635" t="str">
        <f>VLOOKUP(EmpData[[#This Row],[Department]],Departments[[Department]:[Code]],2,0)</f>
        <v>RTL</v>
      </c>
      <c r="L635" t="str">
        <f>VLOOKUP(EmpData[[#This Row],[Location]],Locations[[Location]:[BU]],2,0)</f>
        <v>Giza</v>
      </c>
      <c r="M635" t="str">
        <f>VLOOKUP(EmpData[[#This Row],[Location]],Locations[[Location]:[BU]],3,0)</f>
        <v>G. Cairo</v>
      </c>
      <c r="N635" t="str">
        <f>IF(EmpData[[#This Row],[Resign Date]]&lt;&gt;"","NO","Yes")</f>
        <v>Yes</v>
      </c>
    </row>
    <row r="636" spans="1:14" hidden="1" x14ac:dyDescent="0.25">
      <c r="A636" t="s">
        <v>1230</v>
      </c>
      <c r="B636" t="s">
        <v>146</v>
      </c>
      <c r="C636" t="s">
        <v>1039</v>
      </c>
      <c r="D636" s="10">
        <v>17302</v>
      </c>
      <c r="E636" s="10">
        <v>41657</v>
      </c>
      <c r="F636" t="s">
        <v>1020</v>
      </c>
      <c r="G636" t="s">
        <v>1068</v>
      </c>
      <c r="H636" t="s">
        <v>1061</v>
      </c>
      <c r="J636" s="10"/>
      <c r="K636" t="str">
        <f>VLOOKUP(EmpData[[#This Row],[Department]],Departments[[Department]:[Code]],2,0)</f>
        <v>RTL</v>
      </c>
      <c r="L636" t="str">
        <f>VLOOKUP(EmpData[[#This Row],[Location]],Locations[[Location]:[BU]],2,0)</f>
        <v>Gharbia</v>
      </c>
      <c r="M636" t="str">
        <f>VLOOKUP(EmpData[[#This Row],[Location]],Locations[[Location]:[BU]],3,0)</f>
        <v>Delta</v>
      </c>
      <c r="N636" t="str">
        <f>IF(EmpData[[#This Row],[Resign Date]]&lt;&gt;"","NO","Yes")</f>
        <v>Yes</v>
      </c>
    </row>
    <row r="637" spans="1:14" hidden="1" x14ac:dyDescent="0.25">
      <c r="A637" t="s">
        <v>1325</v>
      </c>
      <c r="B637" t="s">
        <v>241</v>
      </c>
      <c r="C637" t="s">
        <v>1039</v>
      </c>
      <c r="D637" s="10">
        <v>26926</v>
      </c>
      <c r="E637" s="10">
        <v>41658</v>
      </c>
      <c r="F637" t="s">
        <v>1025</v>
      </c>
      <c r="G637" t="s">
        <v>1059</v>
      </c>
      <c r="H637" t="s">
        <v>1057</v>
      </c>
      <c r="J637" s="10"/>
      <c r="K637" t="str">
        <f>VLOOKUP(EmpData[[#This Row],[Department]],Departments[[Department]:[Code]],2,0)</f>
        <v>SLS</v>
      </c>
      <c r="L637" t="str">
        <f>VLOOKUP(EmpData[[#This Row],[Location]],Locations[[Location]:[BU]],2,0)</f>
        <v>Cairo</v>
      </c>
      <c r="M637" t="str">
        <f>VLOOKUP(EmpData[[#This Row],[Location]],Locations[[Location]:[BU]],3,0)</f>
        <v>G. Cairo</v>
      </c>
      <c r="N637" t="str">
        <f>IF(EmpData[[#This Row],[Resign Date]]&lt;&gt;"","NO","Yes")</f>
        <v>Yes</v>
      </c>
    </row>
    <row r="638" spans="1:14" x14ac:dyDescent="0.25">
      <c r="A638" t="s">
        <v>2045</v>
      </c>
      <c r="B638" t="s">
        <v>961</v>
      </c>
      <c r="C638" t="s">
        <v>1039</v>
      </c>
      <c r="D638" s="10">
        <v>19934</v>
      </c>
      <c r="E638" s="10">
        <v>41665</v>
      </c>
      <c r="F638" t="s">
        <v>2115</v>
      </c>
      <c r="G638" t="s">
        <v>1075</v>
      </c>
      <c r="H638" t="s">
        <v>1057</v>
      </c>
      <c r="J638" s="10"/>
      <c r="K638" t="str">
        <f>VLOOKUP(EmpData[[#This Row],[Department]],Departments[[Department]:[Code]],2,0)</f>
        <v>SLS</v>
      </c>
      <c r="L638" t="str">
        <f>VLOOKUP(EmpData[[#This Row],[Location]],Locations[[Location]:[BU]],2,0)</f>
        <v>Assuit</v>
      </c>
      <c r="M638" t="str">
        <f>VLOOKUP(EmpData[[#This Row],[Location]],Locations[[Location]:[BU]],3,0)</f>
        <v>U. Egypt</v>
      </c>
      <c r="N638" t="str">
        <f>IF(EmpData[[#This Row],[Resign Date]]&lt;&gt;"","NO","Yes")</f>
        <v>Yes</v>
      </c>
    </row>
    <row r="639" spans="1:14" hidden="1" x14ac:dyDescent="0.25">
      <c r="A639" t="s">
        <v>1389</v>
      </c>
      <c r="B639" t="s">
        <v>305</v>
      </c>
      <c r="C639" t="s">
        <v>1039</v>
      </c>
      <c r="D639" s="10">
        <v>22148</v>
      </c>
      <c r="E639" s="10">
        <v>41666</v>
      </c>
      <c r="F639" t="s">
        <v>1020</v>
      </c>
      <c r="G639" t="s">
        <v>1060</v>
      </c>
      <c r="H639" t="s">
        <v>1061</v>
      </c>
      <c r="J639" s="10"/>
      <c r="K639" t="str">
        <f>VLOOKUP(EmpData[[#This Row],[Department]],Departments[[Department]:[Code]],2,0)</f>
        <v>RTL</v>
      </c>
      <c r="L639" t="str">
        <f>VLOOKUP(EmpData[[#This Row],[Location]],Locations[[Location]:[BU]],2,0)</f>
        <v>Alex</v>
      </c>
      <c r="M639" t="str">
        <f>VLOOKUP(EmpData[[#This Row],[Location]],Locations[[Location]:[BU]],3,0)</f>
        <v>Alex</v>
      </c>
      <c r="N639" t="str">
        <f>IF(EmpData[[#This Row],[Resign Date]]&lt;&gt;"","NO","Yes")</f>
        <v>Yes</v>
      </c>
    </row>
    <row r="640" spans="1:14" hidden="1" x14ac:dyDescent="0.25">
      <c r="A640" t="s">
        <v>1364</v>
      </c>
      <c r="B640" t="s">
        <v>280</v>
      </c>
      <c r="C640" t="s">
        <v>1039</v>
      </c>
      <c r="D640" s="10">
        <v>26905</v>
      </c>
      <c r="E640" s="10">
        <v>41668</v>
      </c>
      <c r="F640" t="s">
        <v>2115</v>
      </c>
      <c r="G640" t="s">
        <v>1069</v>
      </c>
      <c r="H640" t="s">
        <v>1057</v>
      </c>
      <c r="J640" s="10"/>
      <c r="K640" t="str">
        <f>VLOOKUP(EmpData[[#This Row],[Department]],Departments[[Department]:[Code]],2,0)</f>
        <v>SLS</v>
      </c>
      <c r="L640" t="str">
        <f>VLOOKUP(EmpData[[#This Row],[Location]],Locations[[Location]:[BU]],2,0)</f>
        <v>Luxor</v>
      </c>
      <c r="M640" t="str">
        <f>VLOOKUP(EmpData[[#This Row],[Location]],Locations[[Location]:[BU]],3,0)</f>
        <v>U. Egypt</v>
      </c>
      <c r="N640" t="str">
        <f>IF(EmpData[[#This Row],[Resign Date]]&lt;&gt;"","NO","Yes")</f>
        <v>Yes</v>
      </c>
    </row>
    <row r="641" spans="1:14" hidden="1" x14ac:dyDescent="0.25">
      <c r="A641" t="s">
        <v>1254</v>
      </c>
      <c r="B641" t="s">
        <v>170</v>
      </c>
      <c r="C641" t="s">
        <v>1039</v>
      </c>
      <c r="D641" s="10">
        <v>16249</v>
      </c>
      <c r="E641" s="10">
        <v>41670</v>
      </c>
      <c r="F641" t="s">
        <v>1025</v>
      </c>
      <c r="G641" t="s">
        <v>1069</v>
      </c>
      <c r="H641" t="s">
        <v>1057</v>
      </c>
      <c r="J641" s="10"/>
      <c r="K641" t="str">
        <f>VLOOKUP(EmpData[[#This Row],[Department]],Departments[[Department]:[Code]],2,0)</f>
        <v>SLS</v>
      </c>
      <c r="L641" t="str">
        <f>VLOOKUP(EmpData[[#This Row],[Location]],Locations[[Location]:[BU]],2,0)</f>
        <v>Luxor</v>
      </c>
      <c r="M641" t="str">
        <f>VLOOKUP(EmpData[[#This Row],[Location]],Locations[[Location]:[BU]],3,0)</f>
        <v>U. Egypt</v>
      </c>
      <c r="N641" t="str">
        <f>IF(EmpData[[#This Row],[Resign Date]]&lt;&gt;"","NO","Yes")</f>
        <v>Yes</v>
      </c>
    </row>
    <row r="642" spans="1:14" hidden="1" x14ac:dyDescent="0.25">
      <c r="A642" t="s">
        <v>1679</v>
      </c>
      <c r="B642" t="s">
        <v>595</v>
      </c>
      <c r="C642" t="s">
        <v>1039</v>
      </c>
      <c r="D642" s="10">
        <v>25330</v>
      </c>
      <c r="E642" s="10">
        <v>41676</v>
      </c>
      <c r="F642" t="s">
        <v>1020</v>
      </c>
      <c r="G642" t="s">
        <v>1047</v>
      </c>
      <c r="H642" t="s">
        <v>1048</v>
      </c>
      <c r="J642" s="10"/>
      <c r="K642" t="str">
        <f>VLOOKUP(EmpData[[#This Row],[Department]],Departments[[Department]:[Code]],2,0)</f>
        <v>RTL</v>
      </c>
      <c r="L642" t="str">
        <f>VLOOKUP(EmpData[[#This Row],[Location]],Locations[[Location]:[BU]],2,0)</f>
        <v>Giza</v>
      </c>
      <c r="M642" t="str">
        <f>VLOOKUP(EmpData[[#This Row],[Location]],Locations[[Location]:[BU]],3,0)</f>
        <v>G. Cairo</v>
      </c>
      <c r="N642" t="str">
        <f>IF(EmpData[[#This Row],[Resign Date]]&lt;&gt;"","NO","Yes")</f>
        <v>Yes</v>
      </c>
    </row>
    <row r="643" spans="1:14" hidden="1" x14ac:dyDescent="0.25">
      <c r="A643" t="s">
        <v>1326</v>
      </c>
      <c r="B643" t="s">
        <v>242</v>
      </c>
      <c r="C643" t="s">
        <v>1039</v>
      </c>
      <c r="D643" s="10">
        <v>16146</v>
      </c>
      <c r="E643" s="10">
        <v>41678</v>
      </c>
      <c r="F643" t="s">
        <v>2115</v>
      </c>
      <c r="G643" t="s">
        <v>1083</v>
      </c>
      <c r="H643" t="s">
        <v>1057</v>
      </c>
      <c r="J643" s="10"/>
      <c r="K643" t="str">
        <f>VLOOKUP(EmpData[[#This Row],[Department]],Departments[[Department]:[Code]],2,0)</f>
        <v>SLS</v>
      </c>
      <c r="L643" t="str">
        <f>VLOOKUP(EmpData[[#This Row],[Location]],Locations[[Location]:[BU]],2,0)</f>
        <v>Cairo</v>
      </c>
      <c r="M643" t="str">
        <f>VLOOKUP(EmpData[[#This Row],[Location]],Locations[[Location]:[BU]],3,0)</f>
        <v>G. Cairo</v>
      </c>
      <c r="N643" t="str">
        <f>IF(EmpData[[#This Row],[Resign Date]]&lt;&gt;"","NO","Yes")</f>
        <v>Yes</v>
      </c>
    </row>
    <row r="644" spans="1:14" hidden="1" x14ac:dyDescent="0.25">
      <c r="A644" t="s">
        <v>1536</v>
      </c>
      <c r="B644" t="s">
        <v>452</v>
      </c>
      <c r="C644" t="s">
        <v>1040</v>
      </c>
      <c r="D644" s="10">
        <v>24461</v>
      </c>
      <c r="E644" s="10">
        <v>41680</v>
      </c>
      <c r="F644" t="s">
        <v>1020</v>
      </c>
      <c r="G644" t="s">
        <v>1064</v>
      </c>
      <c r="H644" t="s">
        <v>1045</v>
      </c>
      <c r="J644" s="10">
        <v>42297</v>
      </c>
      <c r="K644" t="str">
        <f>VLOOKUP(EmpData[[#This Row],[Department]],Departments[[Department]:[Code]],2,0)</f>
        <v>RTL</v>
      </c>
      <c r="L644" t="str">
        <f>VLOOKUP(EmpData[[#This Row],[Location]],Locations[[Location]:[BU]],2,0)</f>
        <v>Giza</v>
      </c>
      <c r="M644" t="str">
        <f>VLOOKUP(EmpData[[#This Row],[Location]],Locations[[Location]:[BU]],3,0)</f>
        <v>G. Cairo</v>
      </c>
      <c r="N644" t="str">
        <f>IF(EmpData[[#This Row],[Resign Date]]&lt;&gt;"","NO","Yes")</f>
        <v>NO</v>
      </c>
    </row>
    <row r="645" spans="1:14" hidden="1" x14ac:dyDescent="0.25">
      <c r="A645" t="s">
        <v>1416</v>
      </c>
      <c r="B645" t="s">
        <v>332</v>
      </c>
      <c r="C645" t="s">
        <v>1039</v>
      </c>
      <c r="D645" s="10">
        <v>23230</v>
      </c>
      <c r="E645" s="10">
        <v>41681</v>
      </c>
      <c r="F645" t="s">
        <v>1020</v>
      </c>
      <c r="G645" t="s">
        <v>1072</v>
      </c>
      <c r="H645" t="s">
        <v>1048</v>
      </c>
      <c r="J645" s="10"/>
      <c r="K645" t="str">
        <f>VLOOKUP(EmpData[[#This Row],[Department]],Departments[[Department]:[Code]],2,0)</f>
        <v>RTL</v>
      </c>
      <c r="L645" t="str">
        <f>VLOOKUP(EmpData[[#This Row],[Location]],Locations[[Location]:[BU]],2,0)</f>
        <v>Alex</v>
      </c>
      <c r="M645" t="str">
        <f>VLOOKUP(EmpData[[#This Row],[Location]],Locations[[Location]:[BU]],3,0)</f>
        <v>Alex</v>
      </c>
      <c r="N645" t="str">
        <f>IF(EmpData[[#This Row],[Resign Date]]&lt;&gt;"","NO","Yes")</f>
        <v>Yes</v>
      </c>
    </row>
    <row r="646" spans="1:14" hidden="1" x14ac:dyDescent="0.25">
      <c r="A646" t="s">
        <v>1791</v>
      </c>
      <c r="B646" t="s">
        <v>707</v>
      </c>
      <c r="C646" t="s">
        <v>1039</v>
      </c>
      <c r="D646" s="10">
        <v>15790</v>
      </c>
      <c r="E646" s="10">
        <v>41686</v>
      </c>
      <c r="F646" t="s">
        <v>1020</v>
      </c>
      <c r="G646" t="s">
        <v>1064</v>
      </c>
      <c r="H646" t="s">
        <v>1045</v>
      </c>
      <c r="J646" s="10"/>
      <c r="K646" t="str">
        <f>VLOOKUP(EmpData[[#This Row],[Department]],Departments[[Department]:[Code]],2,0)</f>
        <v>RTL</v>
      </c>
      <c r="L646" t="str">
        <f>VLOOKUP(EmpData[[#This Row],[Location]],Locations[[Location]:[BU]],2,0)</f>
        <v>Giza</v>
      </c>
      <c r="M646" t="str">
        <f>VLOOKUP(EmpData[[#This Row],[Location]],Locations[[Location]:[BU]],3,0)</f>
        <v>G. Cairo</v>
      </c>
      <c r="N646" t="str">
        <f>IF(EmpData[[#This Row],[Resign Date]]&lt;&gt;"","NO","Yes")</f>
        <v>Yes</v>
      </c>
    </row>
    <row r="647" spans="1:14" hidden="1" x14ac:dyDescent="0.25">
      <c r="A647" t="s">
        <v>1968</v>
      </c>
      <c r="B647" t="s">
        <v>884</v>
      </c>
      <c r="C647" t="s">
        <v>1039</v>
      </c>
      <c r="D647" s="10">
        <v>19547</v>
      </c>
      <c r="E647" s="10">
        <v>41691</v>
      </c>
      <c r="F647" t="s">
        <v>1020</v>
      </c>
      <c r="G647" t="s">
        <v>1047</v>
      </c>
      <c r="H647" t="s">
        <v>1048</v>
      </c>
      <c r="J647" s="10"/>
      <c r="K647" t="str">
        <f>VLOOKUP(EmpData[[#This Row],[Department]],Departments[[Department]:[Code]],2,0)</f>
        <v>RTL</v>
      </c>
      <c r="L647" t="str">
        <f>VLOOKUP(EmpData[[#This Row],[Location]],Locations[[Location]:[BU]],2,0)</f>
        <v>Giza</v>
      </c>
      <c r="M647" t="str">
        <f>VLOOKUP(EmpData[[#This Row],[Location]],Locations[[Location]:[BU]],3,0)</f>
        <v>G. Cairo</v>
      </c>
      <c r="N647" t="str">
        <f>IF(EmpData[[#This Row],[Resign Date]]&lt;&gt;"","NO","Yes")</f>
        <v>Yes</v>
      </c>
    </row>
    <row r="648" spans="1:14" hidden="1" x14ac:dyDescent="0.25">
      <c r="A648" t="s">
        <v>2023</v>
      </c>
      <c r="B648" t="s">
        <v>939</v>
      </c>
      <c r="C648" t="s">
        <v>1039</v>
      </c>
      <c r="D648" s="10">
        <v>29135</v>
      </c>
      <c r="E648" s="10">
        <v>41695</v>
      </c>
      <c r="F648" t="s">
        <v>2115</v>
      </c>
      <c r="G648" t="s">
        <v>1046</v>
      </c>
      <c r="H648" t="s">
        <v>1057</v>
      </c>
      <c r="J648" s="10"/>
      <c r="K648" t="str">
        <f>VLOOKUP(EmpData[[#This Row],[Department]],Departments[[Department]:[Code]],2,0)</f>
        <v>SLS</v>
      </c>
      <c r="L648" t="str">
        <f>VLOOKUP(EmpData[[#This Row],[Location]],Locations[[Location]:[BU]],2,0)</f>
        <v>Giza</v>
      </c>
      <c r="M648" t="str">
        <f>VLOOKUP(EmpData[[#This Row],[Location]],Locations[[Location]:[BU]],3,0)</f>
        <v>G. Cairo</v>
      </c>
      <c r="N648" t="str">
        <f>IF(EmpData[[#This Row],[Resign Date]]&lt;&gt;"","NO","Yes")</f>
        <v>Yes</v>
      </c>
    </row>
    <row r="649" spans="1:14" x14ac:dyDescent="0.25">
      <c r="A649" t="s">
        <v>2057</v>
      </c>
      <c r="B649" t="s">
        <v>973</v>
      </c>
      <c r="C649" t="s">
        <v>1039</v>
      </c>
      <c r="D649" s="10">
        <v>27901</v>
      </c>
      <c r="E649" s="10">
        <v>41704</v>
      </c>
      <c r="F649" t="s">
        <v>1025</v>
      </c>
      <c r="G649" t="s">
        <v>1062</v>
      </c>
      <c r="H649" t="s">
        <v>1057</v>
      </c>
      <c r="J649" s="10"/>
      <c r="K649" t="str">
        <f>VLOOKUP(EmpData[[#This Row],[Department]],Departments[[Department]:[Code]],2,0)</f>
        <v>SLS</v>
      </c>
      <c r="L649" t="str">
        <f>VLOOKUP(EmpData[[#This Row],[Location]],Locations[[Location]:[BU]],2,0)</f>
        <v>Menia</v>
      </c>
      <c r="M649" t="str">
        <f>VLOOKUP(EmpData[[#This Row],[Location]],Locations[[Location]:[BU]],3,0)</f>
        <v>U. Egypt</v>
      </c>
      <c r="N649" t="str">
        <f>IF(EmpData[[#This Row],[Resign Date]]&lt;&gt;"","NO","Yes")</f>
        <v>Yes</v>
      </c>
    </row>
    <row r="650" spans="1:14" hidden="1" x14ac:dyDescent="0.25">
      <c r="A650" t="s">
        <v>1583</v>
      </c>
      <c r="B650" t="s">
        <v>499</v>
      </c>
      <c r="C650" t="s">
        <v>1040</v>
      </c>
      <c r="D650" s="10">
        <v>23665</v>
      </c>
      <c r="E650" s="10">
        <v>41707</v>
      </c>
      <c r="F650" t="s">
        <v>2115</v>
      </c>
      <c r="G650" t="s">
        <v>1083</v>
      </c>
      <c r="H650" t="s">
        <v>1057</v>
      </c>
      <c r="J650" s="10"/>
      <c r="K650" t="str">
        <f>VLOOKUP(EmpData[[#This Row],[Department]],Departments[[Department]:[Code]],2,0)</f>
        <v>SLS</v>
      </c>
      <c r="L650" t="str">
        <f>VLOOKUP(EmpData[[#This Row],[Location]],Locations[[Location]:[BU]],2,0)</f>
        <v>Cairo</v>
      </c>
      <c r="M650" t="str">
        <f>VLOOKUP(EmpData[[#This Row],[Location]],Locations[[Location]:[BU]],3,0)</f>
        <v>G. Cairo</v>
      </c>
      <c r="N650" t="str">
        <f>IF(EmpData[[#This Row],[Resign Date]]&lt;&gt;"","NO","Yes")</f>
        <v>Yes</v>
      </c>
    </row>
    <row r="651" spans="1:14" hidden="1" x14ac:dyDescent="0.25">
      <c r="A651" t="s">
        <v>1349</v>
      </c>
      <c r="B651" t="s">
        <v>265</v>
      </c>
      <c r="C651" t="s">
        <v>1039</v>
      </c>
      <c r="D651" s="10">
        <v>31033</v>
      </c>
      <c r="E651" s="10">
        <v>41708</v>
      </c>
      <c r="F651" t="s">
        <v>1025</v>
      </c>
      <c r="G651" t="s">
        <v>1052</v>
      </c>
      <c r="H651" t="s">
        <v>1057</v>
      </c>
      <c r="J651" s="10"/>
      <c r="K651" t="str">
        <f>VLOOKUP(EmpData[[#This Row],[Department]],Departments[[Department]:[Code]],2,0)</f>
        <v>SLS</v>
      </c>
      <c r="L651" t="str">
        <f>VLOOKUP(EmpData[[#This Row],[Location]],Locations[[Location]:[BU]],2,0)</f>
        <v>Alex</v>
      </c>
      <c r="M651" t="str">
        <f>VLOOKUP(EmpData[[#This Row],[Location]],Locations[[Location]:[BU]],3,0)</f>
        <v>Alex</v>
      </c>
      <c r="N651" t="str">
        <f>IF(EmpData[[#This Row],[Resign Date]]&lt;&gt;"","NO","Yes")</f>
        <v>Yes</v>
      </c>
    </row>
    <row r="652" spans="1:14" hidden="1" x14ac:dyDescent="0.25">
      <c r="A652" t="s">
        <v>1220</v>
      </c>
      <c r="B652" t="s">
        <v>136</v>
      </c>
      <c r="C652" t="s">
        <v>1039</v>
      </c>
      <c r="D652" s="10">
        <v>22879</v>
      </c>
      <c r="E652" s="10">
        <v>41710</v>
      </c>
      <c r="F652" t="s">
        <v>1025</v>
      </c>
      <c r="G652" t="s">
        <v>1046</v>
      </c>
      <c r="H652" t="s">
        <v>1057</v>
      </c>
      <c r="J652" s="10"/>
      <c r="K652" t="str">
        <f>VLOOKUP(EmpData[[#This Row],[Department]],Departments[[Department]:[Code]],2,0)</f>
        <v>SLS</v>
      </c>
      <c r="L652" t="str">
        <f>VLOOKUP(EmpData[[#This Row],[Location]],Locations[[Location]:[BU]],2,0)</f>
        <v>Giza</v>
      </c>
      <c r="M652" t="str">
        <f>VLOOKUP(EmpData[[#This Row],[Location]],Locations[[Location]:[BU]],3,0)</f>
        <v>G. Cairo</v>
      </c>
      <c r="N652" t="str">
        <f>IF(EmpData[[#This Row],[Resign Date]]&lt;&gt;"","NO","Yes")</f>
        <v>Yes</v>
      </c>
    </row>
    <row r="653" spans="1:14" hidden="1" x14ac:dyDescent="0.25">
      <c r="A653" t="s">
        <v>1235</v>
      </c>
      <c r="B653" t="s">
        <v>151</v>
      </c>
      <c r="C653" t="s">
        <v>1039</v>
      </c>
      <c r="D653" s="10">
        <v>31448</v>
      </c>
      <c r="E653" s="10">
        <v>41711</v>
      </c>
      <c r="F653" t="s">
        <v>2115</v>
      </c>
      <c r="G653" t="s">
        <v>1077</v>
      </c>
      <c r="H653" t="s">
        <v>1057</v>
      </c>
      <c r="J653" s="10"/>
      <c r="K653" t="str">
        <f>VLOOKUP(EmpData[[#This Row],[Department]],Departments[[Department]:[Code]],2,0)</f>
        <v>SLS</v>
      </c>
      <c r="L653" t="str">
        <f>VLOOKUP(EmpData[[#This Row],[Location]],Locations[[Location]:[BU]],2,0)</f>
        <v>Giza</v>
      </c>
      <c r="M653" t="str">
        <f>VLOOKUP(EmpData[[#This Row],[Location]],Locations[[Location]:[BU]],3,0)</f>
        <v>G. Cairo</v>
      </c>
      <c r="N653" t="str">
        <f>IF(EmpData[[#This Row],[Resign Date]]&lt;&gt;"","NO","Yes")</f>
        <v>Yes</v>
      </c>
    </row>
    <row r="654" spans="1:14" hidden="1" x14ac:dyDescent="0.25">
      <c r="A654" t="s">
        <v>1141</v>
      </c>
      <c r="B654" t="s">
        <v>57</v>
      </c>
      <c r="C654" t="s">
        <v>1040</v>
      </c>
      <c r="D654" s="10">
        <v>17868</v>
      </c>
      <c r="E654" s="10">
        <v>41713</v>
      </c>
      <c r="F654" t="s">
        <v>1017</v>
      </c>
      <c r="G654" t="s">
        <v>1014</v>
      </c>
      <c r="H654" t="s">
        <v>1014</v>
      </c>
      <c r="J654" s="10"/>
      <c r="K654" t="str">
        <f>VLOOKUP(EmpData[[#This Row],[Department]],Departments[[Department]:[Code]],2,0)</f>
        <v>ACC</v>
      </c>
      <c r="L654" t="str">
        <f>VLOOKUP(EmpData[[#This Row],[Location]],Locations[[Location]:[BU]],2,0)</f>
        <v>Cairo</v>
      </c>
      <c r="M654" t="str">
        <f>VLOOKUP(EmpData[[#This Row],[Location]],Locations[[Location]:[BU]],3,0)</f>
        <v>G. Cairo</v>
      </c>
      <c r="N654" t="str">
        <f>IF(EmpData[[#This Row],[Resign Date]]&lt;&gt;"","NO","Yes")</f>
        <v>Yes</v>
      </c>
    </row>
    <row r="655" spans="1:14" hidden="1" x14ac:dyDescent="0.25">
      <c r="A655" t="s">
        <v>1821</v>
      </c>
      <c r="B655" t="s">
        <v>737</v>
      </c>
      <c r="C655" t="s">
        <v>1040</v>
      </c>
      <c r="D655" s="10">
        <v>20504</v>
      </c>
      <c r="E655" s="10">
        <v>41714</v>
      </c>
      <c r="F655" t="s">
        <v>1025</v>
      </c>
      <c r="G655" t="s">
        <v>1077</v>
      </c>
      <c r="H655" t="s">
        <v>1057</v>
      </c>
      <c r="J655" s="10"/>
      <c r="K655" t="str">
        <f>VLOOKUP(EmpData[[#This Row],[Department]],Departments[[Department]:[Code]],2,0)</f>
        <v>SLS</v>
      </c>
      <c r="L655" t="str">
        <f>VLOOKUP(EmpData[[#This Row],[Location]],Locations[[Location]:[BU]],2,0)</f>
        <v>Giza</v>
      </c>
      <c r="M655" t="str">
        <f>VLOOKUP(EmpData[[#This Row],[Location]],Locations[[Location]:[BU]],3,0)</f>
        <v>G. Cairo</v>
      </c>
      <c r="N655" t="str">
        <f>IF(EmpData[[#This Row],[Resign Date]]&lt;&gt;"","NO","Yes")</f>
        <v>Yes</v>
      </c>
    </row>
    <row r="656" spans="1:14" hidden="1" x14ac:dyDescent="0.25">
      <c r="A656" t="s">
        <v>1432</v>
      </c>
      <c r="B656" t="s">
        <v>348</v>
      </c>
      <c r="C656" t="s">
        <v>1040</v>
      </c>
      <c r="D656" s="10">
        <v>33249</v>
      </c>
      <c r="E656" s="10">
        <v>41717</v>
      </c>
      <c r="F656" t="s">
        <v>1020</v>
      </c>
      <c r="G656" t="s">
        <v>1078</v>
      </c>
      <c r="H656" t="s">
        <v>1061</v>
      </c>
      <c r="J656" s="10"/>
      <c r="K656" t="str">
        <f>VLOOKUP(EmpData[[#This Row],[Department]],Departments[[Department]:[Code]],2,0)</f>
        <v>RTL</v>
      </c>
      <c r="L656" t="str">
        <f>VLOOKUP(EmpData[[#This Row],[Location]],Locations[[Location]:[BU]],2,0)</f>
        <v>Cairo</v>
      </c>
      <c r="M656" t="str">
        <f>VLOOKUP(EmpData[[#This Row],[Location]],Locations[[Location]:[BU]],3,0)</f>
        <v>G. Cairo</v>
      </c>
      <c r="N656" t="str">
        <f>IF(EmpData[[#This Row],[Resign Date]]&lt;&gt;"","NO","Yes")</f>
        <v>Yes</v>
      </c>
    </row>
    <row r="657" spans="1:14" hidden="1" x14ac:dyDescent="0.25">
      <c r="A657" t="s">
        <v>1286</v>
      </c>
      <c r="B657" t="s">
        <v>202</v>
      </c>
      <c r="C657" t="s">
        <v>1039</v>
      </c>
      <c r="D657" s="10">
        <v>24944</v>
      </c>
      <c r="E657" s="10">
        <v>41719</v>
      </c>
      <c r="F657" t="s">
        <v>2115</v>
      </c>
      <c r="G657" t="s">
        <v>1059</v>
      </c>
      <c r="H657" t="s">
        <v>1057</v>
      </c>
      <c r="J657" s="10"/>
      <c r="K657" t="str">
        <f>VLOOKUP(EmpData[[#This Row],[Department]],Departments[[Department]:[Code]],2,0)</f>
        <v>SLS</v>
      </c>
      <c r="L657" t="str">
        <f>VLOOKUP(EmpData[[#This Row],[Location]],Locations[[Location]:[BU]],2,0)</f>
        <v>Cairo</v>
      </c>
      <c r="M657" t="str">
        <f>VLOOKUP(EmpData[[#This Row],[Location]],Locations[[Location]:[BU]],3,0)</f>
        <v>G. Cairo</v>
      </c>
      <c r="N657" t="str">
        <f>IF(EmpData[[#This Row],[Resign Date]]&lt;&gt;"","NO","Yes")</f>
        <v>Yes</v>
      </c>
    </row>
    <row r="658" spans="1:14" hidden="1" x14ac:dyDescent="0.25">
      <c r="A658" t="s">
        <v>1941</v>
      </c>
      <c r="B658" t="s">
        <v>857</v>
      </c>
      <c r="C658" t="s">
        <v>1040</v>
      </c>
      <c r="D658" s="10">
        <v>33956</v>
      </c>
      <c r="E658" s="10">
        <v>41724</v>
      </c>
      <c r="F658" t="s">
        <v>1020</v>
      </c>
      <c r="G658" t="s">
        <v>1047</v>
      </c>
      <c r="H658" t="s">
        <v>1048</v>
      </c>
      <c r="J658" s="10"/>
      <c r="K658" t="str">
        <f>VLOOKUP(EmpData[[#This Row],[Department]],Departments[[Department]:[Code]],2,0)</f>
        <v>RTL</v>
      </c>
      <c r="L658" t="str">
        <f>VLOOKUP(EmpData[[#This Row],[Location]],Locations[[Location]:[BU]],2,0)</f>
        <v>Giza</v>
      </c>
      <c r="M658" t="str">
        <f>VLOOKUP(EmpData[[#This Row],[Location]],Locations[[Location]:[BU]],3,0)</f>
        <v>G. Cairo</v>
      </c>
      <c r="N658" t="str">
        <f>IF(EmpData[[#This Row],[Resign Date]]&lt;&gt;"","NO","Yes")</f>
        <v>Yes</v>
      </c>
    </row>
    <row r="659" spans="1:14" hidden="1" x14ac:dyDescent="0.25">
      <c r="A659" t="s">
        <v>1142</v>
      </c>
      <c r="B659" t="s">
        <v>58</v>
      </c>
      <c r="C659" t="s">
        <v>1039</v>
      </c>
      <c r="D659" s="10">
        <v>34199</v>
      </c>
      <c r="E659" s="10">
        <v>41740</v>
      </c>
      <c r="F659" t="s">
        <v>1030</v>
      </c>
      <c r="G659" t="s">
        <v>1079</v>
      </c>
      <c r="H659" t="s">
        <v>1045</v>
      </c>
      <c r="J659" s="10"/>
      <c r="K659" t="str">
        <f>VLOOKUP(EmpData[[#This Row],[Department]],Departments[[Department]:[Code]],2,0)</f>
        <v>AFS</v>
      </c>
      <c r="L659" t="str">
        <f>VLOOKUP(EmpData[[#This Row],[Location]],Locations[[Location]:[BU]],2,0)</f>
        <v>Giza</v>
      </c>
      <c r="M659" t="str">
        <f>VLOOKUP(EmpData[[#This Row],[Location]],Locations[[Location]:[BU]],3,0)</f>
        <v>G. Cairo</v>
      </c>
      <c r="N659" t="str">
        <f>IF(EmpData[[#This Row],[Resign Date]]&lt;&gt;"","NO","Yes")</f>
        <v>Yes</v>
      </c>
    </row>
    <row r="660" spans="1:14" hidden="1" x14ac:dyDescent="0.25">
      <c r="A660" t="s">
        <v>1339</v>
      </c>
      <c r="B660" t="s">
        <v>255</v>
      </c>
      <c r="C660" t="s">
        <v>1039</v>
      </c>
      <c r="D660" s="10">
        <v>14808</v>
      </c>
      <c r="E660" s="10">
        <v>41751</v>
      </c>
      <c r="F660" t="s">
        <v>2115</v>
      </c>
      <c r="G660" t="s">
        <v>1065</v>
      </c>
      <c r="H660" t="s">
        <v>1057</v>
      </c>
      <c r="J660" s="10"/>
      <c r="K660" t="str">
        <f>VLOOKUP(EmpData[[#This Row],[Department]],Departments[[Department]:[Code]],2,0)</f>
        <v>SLS</v>
      </c>
      <c r="L660" t="str">
        <f>VLOOKUP(EmpData[[#This Row],[Location]],Locations[[Location]:[BU]],2,0)</f>
        <v>Gharbia</v>
      </c>
      <c r="M660" t="str">
        <f>VLOOKUP(EmpData[[#This Row],[Location]],Locations[[Location]:[BU]],3,0)</f>
        <v>Delta</v>
      </c>
      <c r="N660" t="str">
        <f>IF(EmpData[[#This Row],[Resign Date]]&lt;&gt;"","NO","Yes")</f>
        <v>Yes</v>
      </c>
    </row>
    <row r="661" spans="1:14" hidden="1" x14ac:dyDescent="0.25">
      <c r="A661" t="s">
        <v>1450</v>
      </c>
      <c r="B661" t="s">
        <v>366</v>
      </c>
      <c r="C661" t="s">
        <v>1039</v>
      </c>
      <c r="D661" s="10">
        <v>20706</v>
      </c>
      <c r="E661" s="10">
        <v>41755</v>
      </c>
      <c r="F661" t="s">
        <v>1020</v>
      </c>
      <c r="G661" t="s">
        <v>1078</v>
      </c>
      <c r="H661" t="s">
        <v>1061</v>
      </c>
      <c r="J661" s="10"/>
      <c r="K661" t="str">
        <f>VLOOKUP(EmpData[[#This Row],[Department]],Departments[[Department]:[Code]],2,0)</f>
        <v>RTL</v>
      </c>
      <c r="L661" t="str">
        <f>VLOOKUP(EmpData[[#This Row],[Location]],Locations[[Location]:[BU]],2,0)</f>
        <v>Cairo</v>
      </c>
      <c r="M661" t="str">
        <f>VLOOKUP(EmpData[[#This Row],[Location]],Locations[[Location]:[BU]],3,0)</f>
        <v>G. Cairo</v>
      </c>
      <c r="N661" t="str">
        <f>IF(EmpData[[#This Row],[Resign Date]]&lt;&gt;"","NO","Yes")</f>
        <v>Yes</v>
      </c>
    </row>
    <row r="662" spans="1:14" hidden="1" x14ac:dyDescent="0.25">
      <c r="A662" t="s">
        <v>1446</v>
      </c>
      <c r="B662" t="s">
        <v>362</v>
      </c>
      <c r="C662" t="s">
        <v>1039</v>
      </c>
      <c r="D662" s="10">
        <v>32675</v>
      </c>
      <c r="E662" s="10">
        <v>41758</v>
      </c>
      <c r="F662" t="s">
        <v>1020</v>
      </c>
      <c r="G662" t="s">
        <v>1047</v>
      </c>
      <c r="H662" t="s">
        <v>1048</v>
      </c>
      <c r="J662" s="10"/>
      <c r="K662" t="str">
        <f>VLOOKUP(EmpData[[#This Row],[Department]],Departments[[Department]:[Code]],2,0)</f>
        <v>RTL</v>
      </c>
      <c r="L662" t="str">
        <f>VLOOKUP(EmpData[[#This Row],[Location]],Locations[[Location]:[BU]],2,0)</f>
        <v>Giza</v>
      </c>
      <c r="M662" t="str">
        <f>VLOOKUP(EmpData[[#This Row],[Location]],Locations[[Location]:[BU]],3,0)</f>
        <v>G. Cairo</v>
      </c>
      <c r="N662" t="str">
        <f>IF(EmpData[[#This Row],[Resign Date]]&lt;&gt;"","NO","Yes")</f>
        <v>Yes</v>
      </c>
    </row>
    <row r="663" spans="1:14" hidden="1" x14ac:dyDescent="0.25">
      <c r="A663" t="s">
        <v>1182</v>
      </c>
      <c r="B663" t="s">
        <v>98</v>
      </c>
      <c r="C663" t="s">
        <v>1039</v>
      </c>
      <c r="D663" s="10">
        <v>28015</v>
      </c>
      <c r="E663" s="10">
        <v>41758</v>
      </c>
      <c r="F663" t="s">
        <v>1028</v>
      </c>
      <c r="G663" t="s">
        <v>1014</v>
      </c>
      <c r="H663" t="s">
        <v>1014</v>
      </c>
      <c r="J663" s="10"/>
      <c r="K663" t="str">
        <f>VLOOKUP(EmpData[[#This Row],[Department]],Departments[[Department]:[Code]],2,0)</f>
        <v>BRD</v>
      </c>
      <c r="L663" t="str">
        <f>VLOOKUP(EmpData[[#This Row],[Location]],Locations[[Location]:[BU]],2,0)</f>
        <v>Cairo</v>
      </c>
      <c r="M663" t="str">
        <f>VLOOKUP(EmpData[[#This Row],[Location]],Locations[[Location]:[BU]],3,0)</f>
        <v>G. Cairo</v>
      </c>
      <c r="N663" t="str">
        <f>IF(EmpData[[#This Row],[Resign Date]]&lt;&gt;"","NO","Yes")</f>
        <v>Yes</v>
      </c>
    </row>
    <row r="664" spans="1:14" hidden="1" x14ac:dyDescent="0.25">
      <c r="A664" t="s">
        <v>1642</v>
      </c>
      <c r="B664" t="s">
        <v>558</v>
      </c>
      <c r="C664" t="s">
        <v>1039</v>
      </c>
      <c r="D664" s="10">
        <v>16163</v>
      </c>
      <c r="E664" s="10">
        <v>41763</v>
      </c>
      <c r="F664" t="s">
        <v>1020</v>
      </c>
      <c r="G664" t="s">
        <v>1047</v>
      </c>
      <c r="H664" t="s">
        <v>1048</v>
      </c>
      <c r="J664" s="10"/>
      <c r="K664" t="str">
        <f>VLOOKUP(EmpData[[#This Row],[Department]],Departments[[Department]:[Code]],2,0)</f>
        <v>RTL</v>
      </c>
      <c r="L664" t="str">
        <f>VLOOKUP(EmpData[[#This Row],[Location]],Locations[[Location]:[BU]],2,0)</f>
        <v>Giza</v>
      </c>
      <c r="M664" t="str">
        <f>VLOOKUP(EmpData[[#This Row],[Location]],Locations[[Location]:[BU]],3,0)</f>
        <v>G. Cairo</v>
      </c>
      <c r="N664" t="str">
        <f>IF(EmpData[[#This Row],[Resign Date]]&lt;&gt;"","NO","Yes")</f>
        <v>Yes</v>
      </c>
    </row>
    <row r="665" spans="1:14" x14ac:dyDescent="0.25">
      <c r="A665" t="s">
        <v>1599</v>
      </c>
      <c r="B665" t="s">
        <v>515</v>
      </c>
      <c r="C665" t="s">
        <v>1040</v>
      </c>
      <c r="D665" s="10">
        <v>31833</v>
      </c>
      <c r="E665" s="10">
        <v>41772</v>
      </c>
      <c r="F665" t="s">
        <v>2115</v>
      </c>
      <c r="G665" t="s">
        <v>1062</v>
      </c>
      <c r="H665" t="s">
        <v>1057</v>
      </c>
      <c r="J665" s="10"/>
      <c r="K665" t="str">
        <f>VLOOKUP(EmpData[[#This Row],[Department]],Departments[[Department]:[Code]],2,0)</f>
        <v>SLS</v>
      </c>
      <c r="L665" t="str">
        <f>VLOOKUP(EmpData[[#This Row],[Location]],Locations[[Location]:[BU]],2,0)</f>
        <v>Menia</v>
      </c>
      <c r="M665" t="str">
        <f>VLOOKUP(EmpData[[#This Row],[Location]],Locations[[Location]:[BU]],3,0)</f>
        <v>U. Egypt</v>
      </c>
      <c r="N665" t="str">
        <f>IF(EmpData[[#This Row],[Resign Date]]&lt;&gt;"","NO","Yes")</f>
        <v>Yes</v>
      </c>
    </row>
    <row r="666" spans="1:14" hidden="1" x14ac:dyDescent="0.25">
      <c r="A666" t="s">
        <v>1209</v>
      </c>
      <c r="B666" t="s">
        <v>125</v>
      </c>
      <c r="C666" t="s">
        <v>1039</v>
      </c>
      <c r="D666" s="10">
        <v>29615</v>
      </c>
      <c r="E666" s="10">
        <v>41774</v>
      </c>
      <c r="F666" t="s">
        <v>1020</v>
      </c>
      <c r="G666" t="s">
        <v>1044</v>
      </c>
      <c r="H666" t="s">
        <v>1045</v>
      </c>
      <c r="J666" s="10"/>
      <c r="K666" t="str">
        <f>VLOOKUP(EmpData[[#This Row],[Department]],Departments[[Department]:[Code]],2,0)</f>
        <v>RTL</v>
      </c>
      <c r="L666" t="str">
        <f>VLOOKUP(EmpData[[#This Row],[Location]],Locations[[Location]:[BU]],2,0)</f>
        <v>Cairo</v>
      </c>
      <c r="M666" t="str">
        <f>VLOOKUP(EmpData[[#This Row],[Location]],Locations[[Location]:[BU]],3,0)</f>
        <v>G. Cairo</v>
      </c>
      <c r="N666" t="str">
        <f>IF(EmpData[[#This Row],[Resign Date]]&lt;&gt;"","NO","Yes")</f>
        <v>Yes</v>
      </c>
    </row>
    <row r="667" spans="1:14" hidden="1" x14ac:dyDescent="0.25">
      <c r="A667" t="s">
        <v>1562</v>
      </c>
      <c r="B667" t="s">
        <v>478</v>
      </c>
      <c r="C667" t="s">
        <v>1039</v>
      </c>
      <c r="D667" s="10">
        <v>14817</v>
      </c>
      <c r="E667" s="10">
        <v>41776</v>
      </c>
      <c r="F667" t="s">
        <v>2115</v>
      </c>
      <c r="G667" t="s">
        <v>1059</v>
      </c>
      <c r="H667" t="s">
        <v>1057</v>
      </c>
      <c r="J667" s="10"/>
      <c r="K667" t="str">
        <f>VLOOKUP(EmpData[[#This Row],[Department]],Departments[[Department]:[Code]],2,0)</f>
        <v>SLS</v>
      </c>
      <c r="L667" t="str">
        <f>VLOOKUP(EmpData[[#This Row],[Location]],Locations[[Location]:[BU]],2,0)</f>
        <v>Cairo</v>
      </c>
      <c r="M667" t="str">
        <f>VLOOKUP(EmpData[[#This Row],[Location]],Locations[[Location]:[BU]],3,0)</f>
        <v>G. Cairo</v>
      </c>
      <c r="N667" t="str">
        <f>IF(EmpData[[#This Row],[Resign Date]]&lt;&gt;"","NO","Yes")</f>
        <v>Yes</v>
      </c>
    </row>
    <row r="668" spans="1:14" hidden="1" x14ac:dyDescent="0.25">
      <c r="A668" t="s">
        <v>1594</v>
      </c>
      <c r="B668" t="s">
        <v>510</v>
      </c>
      <c r="C668" t="s">
        <v>1039</v>
      </c>
      <c r="D668" s="10">
        <v>34910</v>
      </c>
      <c r="E668" s="10">
        <v>41777</v>
      </c>
      <c r="F668" t="s">
        <v>1025</v>
      </c>
      <c r="G668" t="s">
        <v>1068</v>
      </c>
      <c r="H668" t="s">
        <v>1061</v>
      </c>
      <c r="J668" s="10"/>
      <c r="K668" t="str">
        <f>VLOOKUP(EmpData[[#This Row],[Department]],Departments[[Department]:[Code]],2,0)</f>
        <v>SLS</v>
      </c>
      <c r="L668" t="str">
        <f>VLOOKUP(EmpData[[#This Row],[Location]],Locations[[Location]:[BU]],2,0)</f>
        <v>Gharbia</v>
      </c>
      <c r="M668" t="str">
        <f>VLOOKUP(EmpData[[#This Row],[Location]],Locations[[Location]:[BU]],3,0)</f>
        <v>Delta</v>
      </c>
      <c r="N668" t="str">
        <f>IF(EmpData[[#This Row],[Resign Date]]&lt;&gt;"","NO","Yes")</f>
        <v>Yes</v>
      </c>
    </row>
    <row r="669" spans="1:14" x14ac:dyDescent="0.25">
      <c r="A669" t="s">
        <v>1765</v>
      </c>
      <c r="B669" t="s">
        <v>681</v>
      </c>
      <c r="C669" t="s">
        <v>1040</v>
      </c>
      <c r="D669" s="10">
        <v>29277</v>
      </c>
      <c r="E669" s="10">
        <v>41786</v>
      </c>
      <c r="F669" t="s">
        <v>2115</v>
      </c>
      <c r="G669" t="s">
        <v>1075</v>
      </c>
      <c r="H669" t="s">
        <v>1057</v>
      </c>
      <c r="J669" s="10"/>
      <c r="K669" t="str">
        <f>VLOOKUP(EmpData[[#This Row],[Department]],Departments[[Department]:[Code]],2,0)</f>
        <v>SLS</v>
      </c>
      <c r="L669" t="str">
        <f>VLOOKUP(EmpData[[#This Row],[Location]],Locations[[Location]:[BU]],2,0)</f>
        <v>Assuit</v>
      </c>
      <c r="M669" t="str">
        <f>VLOOKUP(EmpData[[#This Row],[Location]],Locations[[Location]:[BU]],3,0)</f>
        <v>U. Egypt</v>
      </c>
      <c r="N669" t="str">
        <f>IF(EmpData[[#This Row],[Resign Date]]&lt;&gt;"","NO","Yes")</f>
        <v>Yes</v>
      </c>
    </row>
    <row r="670" spans="1:14" hidden="1" x14ac:dyDescent="0.25">
      <c r="A670" t="s">
        <v>1331</v>
      </c>
      <c r="B670" t="s">
        <v>247</v>
      </c>
      <c r="C670" t="s">
        <v>1039</v>
      </c>
      <c r="D670" s="10">
        <v>30966</v>
      </c>
      <c r="E670" s="10">
        <v>41791</v>
      </c>
      <c r="F670" t="s">
        <v>1020</v>
      </c>
      <c r="G670" t="s">
        <v>1070</v>
      </c>
      <c r="H670" t="s">
        <v>1048</v>
      </c>
      <c r="J670" s="10"/>
      <c r="K670" t="str">
        <f>VLOOKUP(EmpData[[#This Row],[Department]],Departments[[Department]:[Code]],2,0)</f>
        <v>RTL</v>
      </c>
      <c r="L670" t="str">
        <f>VLOOKUP(EmpData[[#This Row],[Location]],Locations[[Location]:[BU]],2,0)</f>
        <v>Marasa Matrouh</v>
      </c>
      <c r="M670" t="str">
        <f>VLOOKUP(EmpData[[#This Row],[Location]],Locations[[Location]:[BU]],3,0)</f>
        <v>Alex</v>
      </c>
      <c r="N670" t="str">
        <f>IF(EmpData[[#This Row],[Resign Date]]&lt;&gt;"","NO","Yes")</f>
        <v>Yes</v>
      </c>
    </row>
    <row r="671" spans="1:14" hidden="1" x14ac:dyDescent="0.25">
      <c r="A671" t="s">
        <v>1819</v>
      </c>
      <c r="B671" t="s">
        <v>735</v>
      </c>
      <c r="C671" t="s">
        <v>1039</v>
      </c>
      <c r="D671" s="10">
        <v>23885</v>
      </c>
      <c r="E671" s="10">
        <v>41792</v>
      </c>
      <c r="F671" t="s">
        <v>2115</v>
      </c>
      <c r="G671" t="s">
        <v>1083</v>
      </c>
      <c r="H671" t="s">
        <v>1057</v>
      </c>
      <c r="J671" s="10"/>
      <c r="K671" t="str">
        <f>VLOOKUP(EmpData[[#This Row],[Department]],Departments[[Department]:[Code]],2,0)</f>
        <v>SLS</v>
      </c>
      <c r="L671" t="str">
        <f>VLOOKUP(EmpData[[#This Row],[Location]],Locations[[Location]:[BU]],2,0)</f>
        <v>Cairo</v>
      </c>
      <c r="M671" t="str">
        <f>VLOOKUP(EmpData[[#This Row],[Location]],Locations[[Location]:[BU]],3,0)</f>
        <v>G. Cairo</v>
      </c>
      <c r="N671" t="str">
        <f>IF(EmpData[[#This Row],[Resign Date]]&lt;&gt;"","NO","Yes")</f>
        <v>Yes</v>
      </c>
    </row>
    <row r="672" spans="1:14" hidden="1" x14ac:dyDescent="0.25">
      <c r="A672" t="s">
        <v>1764</v>
      </c>
      <c r="B672" t="s">
        <v>680</v>
      </c>
      <c r="C672" t="s">
        <v>1039</v>
      </c>
      <c r="D672" s="10">
        <v>26194</v>
      </c>
      <c r="E672" s="10">
        <v>41794</v>
      </c>
      <c r="F672" t="s">
        <v>1020</v>
      </c>
      <c r="G672" t="s">
        <v>1053</v>
      </c>
      <c r="H672" t="s">
        <v>1045</v>
      </c>
      <c r="J672" s="10"/>
      <c r="K672" t="str">
        <f>VLOOKUP(EmpData[[#This Row],[Department]],Departments[[Department]:[Code]],2,0)</f>
        <v>RTL</v>
      </c>
      <c r="L672" t="str">
        <f>VLOOKUP(EmpData[[#This Row],[Location]],Locations[[Location]:[BU]],2,0)</f>
        <v>Giza</v>
      </c>
      <c r="M672" t="str">
        <f>VLOOKUP(EmpData[[#This Row],[Location]],Locations[[Location]:[BU]],3,0)</f>
        <v>G. Cairo</v>
      </c>
      <c r="N672" t="str">
        <f>IF(EmpData[[#This Row],[Resign Date]]&lt;&gt;"","NO","Yes")</f>
        <v>Yes</v>
      </c>
    </row>
    <row r="673" spans="1:14" hidden="1" x14ac:dyDescent="0.25">
      <c r="A673" t="s">
        <v>1379</v>
      </c>
      <c r="B673" t="s">
        <v>295</v>
      </c>
      <c r="C673" t="s">
        <v>1039</v>
      </c>
      <c r="D673" s="10">
        <v>25804</v>
      </c>
      <c r="E673" s="10">
        <v>41794</v>
      </c>
      <c r="F673" t="s">
        <v>1020</v>
      </c>
      <c r="G673" t="s">
        <v>1049</v>
      </c>
      <c r="H673" t="s">
        <v>1045</v>
      </c>
      <c r="J673" s="10"/>
      <c r="K673" t="str">
        <f>VLOOKUP(EmpData[[#This Row],[Department]],Departments[[Department]:[Code]],2,0)</f>
        <v>RTL</v>
      </c>
      <c r="L673" t="str">
        <f>VLOOKUP(EmpData[[#This Row],[Location]],Locations[[Location]:[BU]],2,0)</f>
        <v>Cairo</v>
      </c>
      <c r="M673" t="str">
        <f>VLOOKUP(EmpData[[#This Row],[Location]],Locations[[Location]:[BU]],3,0)</f>
        <v>G. Cairo</v>
      </c>
      <c r="N673" t="str">
        <f>IF(EmpData[[#This Row],[Resign Date]]&lt;&gt;"","NO","Yes")</f>
        <v>Yes</v>
      </c>
    </row>
    <row r="674" spans="1:14" hidden="1" x14ac:dyDescent="0.25">
      <c r="A674" t="s">
        <v>1755</v>
      </c>
      <c r="B674" t="s">
        <v>671</v>
      </c>
      <c r="C674" t="s">
        <v>1039</v>
      </c>
      <c r="D674" s="10">
        <v>14791</v>
      </c>
      <c r="E674" s="10">
        <v>41799</v>
      </c>
      <c r="F674" t="s">
        <v>1025</v>
      </c>
      <c r="G674" t="s">
        <v>1053</v>
      </c>
      <c r="H674" t="s">
        <v>1045</v>
      </c>
      <c r="J674" s="10"/>
      <c r="K674" t="str">
        <f>VLOOKUP(EmpData[[#This Row],[Department]],Departments[[Department]:[Code]],2,0)</f>
        <v>SLS</v>
      </c>
      <c r="L674" t="str">
        <f>VLOOKUP(EmpData[[#This Row],[Location]],Locations[[Location]:[BU]],2,0)</f>
        <v>Giza</v>
      </c>
      <c r="M674" t="str">
        <f>VLOOKUP(EmpData[[#This Row],[Location]],Locations[[Location]:[BU]],3,0)</f>
        <v>G. Cairo</v>
      </c>
      <c r="N674" t="str">
        <f>IF(EmpData[[#This Row],[Resign Date]]&lt;&gt;"","NO","Yes")</f>
        <v>Yes</v>
      </c>
    </row>
    <row r="675" spans="1:14" hidden="1" x14ac:dyDescent="0.25">
      <c r="A675" t="s">
        <v>1305</v>
      </c>
      <c r="B675" t="s">
        <v>221</v>
      </c>
      <c r="C675" t="s">
        <v>1039</v>
      </c>
      <c r="D675" s="10">
        <v>33791</v>
      </c>
      <c r="E675" s="10">
        <v>41806</v>
      </c>
      <c r="F675" t="s">
        <v>2115</v>
      </c>
      <c r="G675" t="s">
        <v>1073</v>
      </c>
      <c r="H675" t="s">
        <v>1057</v>
      </c>
      <c r="J675" s="10"/>
      <c r="K675" t="str">
        <f>VLOOKUP(EmpData[[#This Row],[Department]],Departments[[Department]:[Code]],2,0)</f>
        <v>SLS</v>
      </c>
      <c r="L675" t="str">
        <f>VLOOKUP(EmpData[[#This Row],[Location]],Locations[[Location]:[BU]],2,0)</f>
        <v>Sharkia</v>
      </c>
      <c r="M675" t="str">
        <f>VLOOKUP(EmpData[[#This Row],[Location]],Locations[[Location]:[BU]],3,0)</f>
        <v>Delta</v>
      </c>
      <c r="N675" t="str">
        <f>IF(EmpData[[#This Row],[Resign Date]]&lt;&gt;"","NO","Yes")</f>
        <v>Yes</v>
      </c>
    </row>
    <row r="676" spans="1:14" hidden="1" x14ac:dyDescent="0.25">
      <c r="A676" t="s">
        <v>1756</v>
      </c>
      <c r="B676" t="s">
        <v>672</v>
      </c>
      <c r="C676" t="s">
        <v>1039</v>
      </c>
      <c r="D676" s="10">
        <v>34341</v>
      </c>
      <c r="E676" s="10">
        <v>41808</v>
      </c>
      <c r="F676" t="s">
        <v>1020</v>
      </c>
      <c r="G676" t="s">
        <v>1078</v>
      </c>
      <c r="H676" t="s">
        <v>1061</v>
      </c>
      <c r="J676" s="10"/>
      <c r="K676" t="str">
        <f>VLOOKUP(EmpData[[#This Row],[Department]],Departments[[Department]:[Code]],2,0)</f>
        <v>RTL</v>
      </c>
      <c r="L676" t="str">
        <f>VLOOKUP(EmpData[[#This Row],[Location]],Locations[[Location]:[BU]],2,0)</f>
        <v>Cairo</v>
      </c>
      <c r="M676" t="str">
        <f>VLOOKUP(EmpData[[#This Row],[Location]],Locations[[Location]:[BU]],3,0)</f>
        <v>G. Cairo</v>
      </c>
      <c r="N676" t="str">
        <f>IF(EmpData[[#This Row],[Resign Date]]&lt;&gt;"","NO","Yes")</f>
        <v>Yes</v>
      </c>
    </row>
    <row r="677" spans="1:14" hidden="1" x14ac:dyDescent="0.25">
      <c r="A677" t="s">
        <v>1460</v>
      </c>
      <c r="B677" t="s">
        <v>376</v>
      </c>
      <c r="C677" t="s">
        <v>1039</v>
      </c>
      <c r="D677" s="10">
        <v>24217</v>
      </c>
      <c r="E677" s="10">
        <v>41810</v>
      </c>
      <c r="F677" t="s">
        <v>1020</v>
      </c>
      <c r="G677" t="s">
        <v>1049</v>
      </c>
      <c r="H677" t="s">
        <v>1045</v>
      </c>
      <c r="J677" s="10">
        <v>42507</v>
      </c>
      <c r="K677" t="str">
        <f>VLOOKUP(EmpData[[#This Row],[Department]],Departments[[Department]:[Code]],2,0)</f>
        <v>RTL</v>
      </c>
      <c r="L677" t="str">
        <f>VLOOKUP(EmpData[[#This Row],[Location]],Locations[[Location]:[BU]],2,0)</f>
        <v>Cairo</v>
      </c>
      <c r="M677" t="str">
        <f>VLOOKUP(EmpData[[#This Row],[Location]],Locations[[Location]:[BU]],3,0)</f>
        <v>G. Cairo</v>
      </c>
      <c r="N677" t="str">
        <f>IF(EmpData[[#This Row],[Resign Date]]&lt;&gt;"","NO","Yes")</f>
        <v>NO</v>
      </c>
    </row>
    <row r="678" spans="1:14" hidden="1" x14ac:dyDescent="0.25">
      <c r="A678" t="s">
        <v>1407</v>
      </c>
      <c r="B678" t="s">
        <v>323</v>
      </c>
      <c r="C678" t="s">
        <v>1039</v>
      </c>
      <c r="D678" s="10">
        <v>23870</v>
      </c>
      <c r="E678" s="10">
        <v>41810</v>
      </c>
      <c r="F678" t="s">
        <v>1020</v>
      </c>
      <c r="G678" t="s">
        <v>1078</v>
      </c>
      <c r="H678" t="s">
        <v>1061</v>
      </c>
      <c r="J678" s="10">
        <v>42559</v>
      </c>
      <c r="K678" t="str">
        <f>VLOOKUP(EmpData[[#This Row],[Department]],Departments[[Department]:[Code]],2,0)</f>
        <v>RTL</v>
      </c>
      <c r="L678" t="str">
        <f>VLOOKUP(EmpData[[#This Row],[Location]],Locations[[Location]:[BU]],2,0)</f>
        <v>Cairo</v>
      </c>
      <c r="M678" t="str">
        <f>VLOOKUP(EmpData[[#This Row],[Location]],Locations[[Location]:[BU]],3,0)</f>
        <v>G. Cairo</v>
      </c>
      <c r="N678" t="str">
        <f>IF(EmpData[[#This Row],[Resign Date]]&lt;&gt;"","NO","Yes")</f>
        <v>NO</v>
      </c>
    </row>
    <row r="679" spans="1:14" hidden="1" x14ac:dyDescent="0.25">
      <c r="A679" t="s">
        <v>2058</v>
      </c>
      <c r="B679" t="s">
        <v>974</v>
      </c>
      <c r="C679" t="s">
        <v>1039</v>
      </c>
      <c r="D679" s="10">
        <v>16641</v>
      </c>
      <c r="E679" s="10">
        <v>41825</v>
      </c>
      <c r="F679" t="s">
        <v>1020</v>
      </c>
      <c r="G679" t="s">
        <v>1050</v>
      </c>
      <c r="H679" t="s">
        <v>1045</v>
      </c>
      <c r="J679" s="10"/>
      <c r="K679" t="str">
        <f>VLOOKUP(EmpData[[#This Row],[Department]],Departments[[Department]:[Code]],2,0)</f>
        <v>RTL</v>
      </c>
      <c r="L679" t="str">
        <f>VLOOKUP(EmpData[[#This Row],[Location]],Locations[[Location]:[BU]],2,0)</f>
        <v>Alex</v>
      </c>
      <c r="M679" t="str">
        <f>VLOOKUP(EmpData[[#This Row],[Location]],Locations[[Location]:[BU]],3,0)</f>
        <v>Alex</v>
      </c>
      <c r="N679" t="str">
        <f>IF(EmpData[[#This Row],[Resign Date]]&lt;&gt;"","NO","Yes")</f>
        <v>Yes</v>
      </c>
    </row>
    <row r="680" spans="1:14" hidden="1" x14ac:dyDescent="0.25">
      <c r="A680" t="s">
        <v>1234</v>
      </c>
      <c r="B680" t="s">
        <v>150</v>
      </c>
      <c r="C680" t="s">
        <v>1039</v>
      </c>
      <c r="D680" s="10">
        <v>16226</v>
      </c>
      <c r="E680" s="10">
        <v>41828</v>
      </c>
      <c r="F680" t="s">
        <v>1020</v>
      </c>
      <c r="G680" t="s">
        <v>1014</v>
      </c>
      <c r="H680" t="s">
        <v>1014</v>
      </c>
      <c r="J680" s="10"/>
      <c r="K680" t="str">
        <f>VLOOKUP(EmpData[[#This Row],[Department]],Departments[[Department]:[Code]],2,0)</f>
        <v>RTL</v>
      </c>
      <c r="L680" t="str">
        <f>VLOOKUP(EmpData[[#This Row],[Location]],Locations[[Location]:[BU]],2,0)</f>
        <v>Cairo</v>
      </c>
      <c r="M680" t="str">
        <f>VLOOKUP(EmpData[[#This Row],[Location]],Locations[[Location]:[BU]],3,0)</f>
        <v>G. Cairo</v>
      </c>
      <c r="N680" t="str">
        <f>IF(EmpData[[#This Row],[Resign Date]]&lt;&gt;"","NO","Yes")</f>
        <v>Yes</v>
      </c>
    </row>
    <row r="681" spans="1:14" hidden="1" x14ac:dyDescent="0.25">
      <c r="A681" t="s">
        <v>2042</v>
      </c>
      <c r="B681" t="s">
        <v>958</v>
      </c>
      <c r="C681" t="s">
        <v>1039</v>
      </c>
      <c r="D681" s="10">
        <v>31920</v>
      </c>
      <c r="E681" s="10">
        <v>41828</v>
      </c>
      <c r="F681" t="s">
        <v>2115</v>
      </c>
      <c r="G681" t="s">
        <v>1059</v>
      </c>
      <c r="H681" t="s">
        <v>1057</v>
      </c>
      <c r="J681" s="10"/>
      <c r="K681" t="str">
        <f>VLOOKUP(EmpData[[#This Row],[Department]],Departments[[Department]:[Code]],2,0)</f>
        <v>SLS</v>
      </c>
      <c r="L681" t="str">
        <f>VLOOKUP(EmpData[[#This Row],[Location]],Locations[[Location]:[BU]],2,0)</f>
        <v>Cairo</v>
      </c>
      <c r="M681" t="str">
        <f>VLOOKUP(EmpData[[#This Row],[Location]],Locations[[Location]:[BU]],3,0)</f>
        <v>G. Cairo</v>
      </c>
      <c r="N681" t="str">
        <f>IF(EmpData[[#This Row],[Resign Date]]&lt;&gt;"","NO","Yes")</f>
        <v>Yes</v>
      </c>
    </row>
    <row r="682" spans="1:14" hidden="1" x14ac:dyDescent="0.25">
      <c r="A682" t="s">
        <v>1551</v>
      </c>
      <c r="B682" t="s">
        <v>467</v>
      </c>
      <c r="C682" t="s">
        <v>1039</v>
      </c>
      <c r="D682" s="10">
        <v>24119</v>
      </c>
      <c r="E682" s="10">
        <v>41829</v>
      </c>
      <c r="F682" t="s">
        <v>1025</v>
      </c>
      <c r="G682" t="s">
        <v>1054</v>
      </c>
      <c r="H682" t="s">
        <v>1057</v>
      </c>
      <c r="J682" s="10"/>
      <c r="K682" t="str">
        <f>VLOOKUP(EmpData[[#This Row],[Department]],Departments[[Department]:[Code]],2,0)</f>
        <v>SLS</v>
      </c>
      <c r="L682" t="str">
        <f>VLOOKUP(EmpData[[#This Row],[Location]],Locations[[Location]:[BU]],2,0)</f>
        <v>Dakahlia</v>
      </c>
      <c r="M682" t="str">
        <f>VLOOKUP(EmpData[[#This Row],[Location]],Locations[[Location]:[BU]],3,0)</f>
        <v>Delta</v>
      </c>
      <c r="N682" t="str">
        <f>IF(EmpData[[#This Row],[Resign Date]]&lt;&gt;"","NO","Yes")</f>
        <v>Yes</v>
      </c>
    </row>
    <row r="683" spans="1:14" hidden="1" x14ac:dyDescent="0.25">
      <c r="A683" t="s">
        <v>1964</v>
      </c>
      <c r="B683" t="s">
        <v>880</v>
      </c>
      <c r="C683" t="s">
        <v>1040</v>
      </c>
      <c r="D683" s="10">
        <v>30551</v>
      </c>
      <c r="E683" s="10">
        <v>41830</v>
      </c>
      <c r="F683" t="s">
        <v>1025</v>
      </c>
      <c r="G683" t="s">
        <v>1052</v>
      </c>
      <c r="H683" t="s">
        <v>1057</v>
      </c>
      <c r="J683" s="10"/>
      <c r="K683" t="str">
        <f>VLOOKUP(EmpData[[#This Row],[Department]],Departments[[Department]:[Code]],2,0)</f>
        <v>SLS</v>
      </c>
      <c r="L683" t="str">
        <f>VLOOKUP(EmpData[[#This Row],[Location]],Locations[[Location]:[BU]],2,0)</f>
        <v>Alex</v>
      </c>
      <c r="M683" t="str">
        <f>VLOOKUP(EmpData[[#This Row],[Location]],Locations[[Location]:[BU]],3,0)</f>
        <v>Alex</v>
      </c>
      <c r="N683" t="str">
        <f>IF(EmpData[[#This Row],[Resign Date]]&lt;&gt;"","NO","Yes")</f>
        <v>Yes</v>
      </c>
    </row>
    <row r="684" spans="1:14" hidden="1" x14ac:dyDescent="0.25">
      <c r="A684" t="s">
        <v>1370</v>
      </c>
      <c r="B684" t="s">
        <v>286</v>
      </c>
      <c r="C684" t="s">
        <v>1039</v>
      </c>
      <c r="D684" s="10">
        <v>15496</v>
      </c>
      <c r="E684" s="10">
        <v>41832</v>
      </c>
      <c r="F684" t="s">
        <v>2115</v>
      </c>
      <c r="G684" t="s">
        <v>1073</v>
      </c>
      <c r="H684" t="s">
        <v>1057</v>
      </c>
      <c r="J684" s="10">
        <v>42474</v>
      </c>
      <c r="K684" t="str">
        <f>VLOOKUP(EmpData[[#This Row],[Department]],Departments[[Department]:[Code]],2,0)</f>
        <v>SLS</v>
      </c>
      <c r="L684" t="str">
        <f>VLOOKUP(EmpData[[#This Row],[Location]],Locations[[Location]:[BU]],2,0)</f>
        <v>Sharkia</v>
      </c>
      <c r="M684" t="str">
        <f>VLOOKUP(EmpData[[#This Row],[Location]],Locations[[Location]:[BU]],3,0)</f>
        <v>Delta</v>
      </c>
      <c r="N684" t="str">
        <f>IF(EmpData[[#This Row],[Resign Date]]&lt;&gt;"","NO","Yes")</f>
        <v>NO</v>
      </c>
    </row>
    <row r="685" spans="1:14" hidden="1" x14ac:dyDescent="0.25">
      <c r="A685" t="s">
        <v>1383</v>
      </c>
      <c r="B685" t="s">
        <v>299</v>
      </c>
      <c r="C685" t="s">
        <v>1040</v>
      </c>
      <c r="D685" s="10">
        <v>19913</v>
      </c>
      <c r="E685" s="10">
        <v>41834</v>
      </c>
      <c r="F685" t="s">
        <v>1020</v>
      </c>
      <c r="G685" t="s">
        <v>1084</v>
      </c>
      <c r="H685" t="s">
        <v>1048</v>
      </c>
      <c r="J685" s="10"/>
      <c r="K685" t="str">
        <f>VLOOKUP(EmpData[[#This Row],[Department]],Departments[[Department]:[Code]],2,0)</f>
        <v>RTL</v>
      </c>
      <c r="L685" t="str">
        <f>VLOOKUP(EmpData[[#This Row],[Location]],Locations[[Location]:[BU]],2,0)</f>
        <v>Cairo</v>
      </c>
      <c r="M685" t="str">
        <f>VLOOKUP(EmpData[[#This Row],[Location]],Locations[[Location]:[BU]],3,0)</f>
        <v>G. Cairo</v>
      </c>
      <c r="N685" t="str">
        <f>IF(EmpData[[#This Row],[Resign Date]]&lt;&gt;"","NO","Yes")</f>
        <v>Yes</v>
      </c>
    </row>
    <row r="686" spans="1:14" hidden="1" x14ac:dyDescent="0.25">
      <c r="A686" t="s">
        <v>1564</v>
      </c>
      <c r="B686" t="s">
        <v>480</v>
      </c>
      <c r="C686" t="s">
        <v>1039</v>
      </c>
      <c r="D686" s="10">
        <v>34348</v>
      </c>
      <c r="E686" s="10">
        <v>41836</v>
      </c>
      <c r="F686" t="s">
        <v>1020</v>
      </c>
      <c r="G686" t="s">
        <v>1068</v>
      </c>
      <c r="H686" t="s">
        <v>1061</v>
      </c>
      <c r="J686" s="10"/>
      <c r="K686" t="str">
        <f>VLOOKUP(EmpData[[#This Row],[Department]],Departments[[Department]:[Code]],2,0)</f>
        <v>RTL</v>
      </c>
      <c r="L686" t="str">
        <f>VLOOKUP(EmpData[[#This Row],[Location]],Locations[[Location]:[BU]],2,0)</f>
        <v>Gharbia</v>
      </c>
      <c r="M686" t="str">
        <f>VLOOKUP(EmpData[[#This Row],[Location]],Locations[[Location]:[BU]],3,0)</f>
        <v>Delta</v>
      </c>
      <c r="N686" t="str">
        <f>IF(EmpData[[#This Row],[Resign Date]]&lt;&gt;"","NO","Yes")</f>
        <v>Yes</v>
      </c>
    </row>
    <row r="687" spans="1:14" hidden="1" x14ac:dyDescent="0.25">
      <c r="A687" t="s">
        <v>1971</v>
      </c>
      <c r="B687" t="s">
        <v>887</v>
      </c>
      <c r="C687" t="s">
        <v>1040</v>
      </c>
      <c r="D687" s="10">
        <v>16823</v>
      </c>
      <c r="E687" s="10">
        <v>41840</v>
      </c>
      <c r="F687" t="s">
        <v>1020</v>
      </c>
      <c r="G687" t="s">
        <v>1064</v>
      </c>
      <c r="H687" t="s">
        <v>1045</v>
      </c>
      <c r="J687" s="10"/>
      <c r="K687" t="str">
        <f>VLOOKUP(EmpData[[#This Row],[Department]],Departments[[Department]:[Code]],2,0)</f>
        <v>RTL</v>
      </c>
      <c r="L687" t="str">
        <f>VLOOKUP(EmpData[[#This Row],[Location]],Locations[[Location]:[BU]],2,0)</f>
        <v>Giza</v>
      </c>
      <c r="M687" t="str">
        <f>VLOOKUP(EmpData[[#This Row],[Location]],Locations[[Location]:[BU]],3,0)</f>
        <v>G. Cairo</v>
      </c>
      <c r="N687" t="str">
        <f>IF(EmpData[[#This Row],[Resign Date]]&lt;&gt;"","NO","Yes")</f>
        <v>Yes</v>
      </c>
    </row>
    <row r="688" spans="1:14" hidden="1" x14ac:dyDescent="0.25">
      <c r="A688" t="s">
        <v>1170</v>
      </c>
      <c r="B688" t="s">
        <v>86</v>
      </c>
      <c r="C688" t="s">
        <v>1039</v>
      </c>
      <c r="D688" s="10">
        <v>25490</v>
      </c>
      <c r="E688" s="10">
        <v>41841</v>
      </c>
      <c r="F688" t="s">
        <v>1033</v>
      </c>
      <c r="G688" t="s">
        <v>1014</v>
      </c>
      <c r="H688" t="s">
        <v>1014</v>
      </c>
      <c r="J688" s="10"/>
      <c r="K688" t="str">
        <f>VLOOKUP(EmpData[[#This Row],[Department]],Departments[[Department]:[Code]],2,0)</f>
        <v>HRM</v>
      </c>
      <c r="L688" t="str">
        <f>VLOOKUP(EmpData[[#This Row],[Location]],Locations[[Location]:[BU]],2,0)</f>
        <v>Cairo</v>
      </c>
      <c r="M688" t="str">
        <f>VLOOKUP(EmpData[[#This Row],[Location]],Locations[[Location]:[BU]],3,0)</f>
        <v>G. Cairo</v>
      </c>
      <c r="N688" t="str">
        <f>IF(EmpData[[#This Row],[Resign Date]]&lt;&gt;"","NO","Yes")</f>
        <v>Yes</v>
      </c>
    </row>
    <row r="689" spans="1:14" hidden="1" x14ac:dyDescent="0.25">
      <c r="A689" t="s">
        <v>1624</v>
      </c>
      <c r="B689" t="s">
        <v>540</v>
      </c>
      <c r="C689" t="s">
        <v>1040</v>
      </c>
      <c r="D689" s="10">
        <v>22395</v>
      </c>
      <c r="E689" s="10">
        <v>41845</v>
      </c>
      <c r="F689" t="s">
        <v>2115</v>
      </c>
      <c r="G689" t="s">
        <v>1046</v>
      </c>
      <c r="H689" t="s">
        <v>1057</v>
      </c>
      <c r="J689" s="10"/>
      <c r="K689" t="str">
        <f>VLOOKUP(EmpData[[#This Row],[Department]],Departments[[Department]:[Code]],2,0)</f>
        <v>SLS</v>
      </c>
      <c r="L689" t="str">
        <f>VLOOKUP(EmpData[[#This Row],[Location]],Locations[[Location]:[BU]],2,0)</f>
        <v>Giza</v>
      </c>
      <c r="M689" t="str">
        <f>VLOOKUP(EmpData[[#This Row],[Location]],Locations[[Location]:[BU]],3,0)</f>
        <v>G. Cairo</v>
      </c>
      <c r="N689" t="str">
        <f>IF(EmpData[[#This Row],[Resign Date]]&lt;&gt;"","NO","Yes")</f>
        <v>Yes</v>
      </c>
    </row>
    <row r="690" spans="1:14" hidden="1" x14ac:dyDescent="0.25">
      <c r="A690" t="s">
        <v>1444</v>
      </c>
      <c r="B690" t="s">
        <v>360</v>
      </c>
      <c r="C690" t="s">
        <v>1039</v>
      </c>
      <c r="D690" s="10">
        <v>17385</v>
      </c>
      <c r="E690" s="10">
        <v>41846</v>
      </c>
      <c r="F690" t="s">
        <v>2115</v>
      </c>
      <c r="G690" t="s">
        <v>1080</v>
      </c>
      <c r="H690" t="s">
        <v>1057</v>
      </c>
      <c r="J690" s="10"/>
      <c r="K690" t="str">
        <f>VLOOKUP(EmpData[[#This Row],[Department]],Departments[[Department]:[Code]],2,0)</f>
        <v>SLS</v>
      </c>
      <c r="L690" t="str">
        <f>VLOOKUP(EmpData[[#This Row],[Location]],Locations[[Location]:[BU]],2,0)</f>
        <v>Giza</v>
      </c>
      <c r="M690" t="str">
        <f>VLOOKUP(EmpData[[#This Row],[Location]],Locations[[Location]:[BU]],3,0)</f>
        <v>G. Cairo</v>
      </c>
      <c r="N690" t="str">
        <f>IF(EmpData[[#This Row],[Resign Date]]&lt;&gt;"","NO","Yes")</f>
        <v>Yes</v>
      </c>
    </row>
    <row r="691" spans="1:14" hidden="1" x14ac:dyDescent="0.25">
      <c r="A691" t="s">
        <v>1767</v>
      </c>
      <c r="B691" t="s">
        <v>683</v>
      </c>
      <c r="C691" t="s">
        <v>1039</v>
      </c>
      <c r="D691" s="10">
        <v>24374</v>
      </c>
      <c r="E691" s="10">
        <v>41853</v>
      </c>
      <c r="F691" t="s">
        <v>2115</v>
      </c>
      <c r="G691" t="s">
        <v>1080</v>
      </c>
      <c r="H691" t="s">
        <v>1057</v>
      </c>
      <c r="J691" s="10"/>
      <c r="K691" t="str">
        <f>VLOOKUP(EmpData[[#This Row],[Department]],Departments[[Department]:[Code]],2,0)</f>
        <v>SLS</v>
      </c>
      <c r="L691" t="str">
        <f>VLOOKUP(EmpData[[#This Row],[Location]],Locations[[Location]:[BU]],2,0)</f>
        <v>Giza</v>
      </c>
      <c r="M691" t="str">
        <f>VLOOKUP(EmpData[[#This Row],[Location]],Locations[[Location]:[BU]],3,0)</f>
        <v>G. Cairo</v>
      </c>
      <c r="N691" t="str">
        <f>IF(EmpData[[#This Row],[Resign Date]]&lt;&gt;"","NO","Yes")</f>
        <v>Yes</v>
      </c>
    </row>
    <row r="692" spans="1:14" x14ac:dyDescent="0.25">
      <c r="A692" t="s">
        <v>2079</v>
      </c>
      <c r="B692" t="s">
        <v>995</v>
      </c>
      <c r="C692" t="s">
        <v>1040</v>
      </c>
      <c r="D692" s="10">
        <v>14737</v>
      </c>
      <c r="E692" s="10">
        <v>41856</v>
      </c>
      <c r="F692" t="s">
        <v>1025</v>
      </c>
      <c r="G692" t="s">
        <v>1075</v>
      </c>
      <c r="H692" t="s">
        <v>1057</v>
      </c>
      <c r="J692" s="10"/>
      <c r="K692" t="str">
        <f>VLOOKUP(EmpData[[#This Row],[Department]],Departments[[Department]:[Code]],2,0)</f>
        <v>SLS</v>
      </c>
      <c r="L692" t="str">
        <f>VLOOKUP(EmpData[[#This Row],[Location]],Locations[[Location]:[BU]],2,0)</f>
        <v>Assuit</v>
      </c>
      <c r="M692" t="str">
        <f>VLOOKUP(EmpData[[#This Row],[Location]],Locations[[Location]:[BU]],3,0)</f>
        <v>U. Egypt</v>
      </c>
      <c r="N692" t="str">
        <f>IF(EmpData[[#This Row],[Resign Date]]&lt;&gt;"","NO","Yes")</f>
        <v>Yes</v>
      </c>
    </row>
    <row r="693" spans="1:14" hidden="1" x14ac:dyDescent="0.25">
      <c r="A693" t="s">
        <v>1987</v>
      </c>
      <c r="B693" t="s">
        <v>903</v>
      </c>
      <c r="C693" t="s">
        <v>1039</v>
      </c>
      <c r="D693" s="10">
        <v>25929</v>
      </c>
      <c r="E693" s="10">
        <v>41859</v>
      </c>
      <c r="F693" t="s">
        <v>1020</v>
      </c>
      <c r="G693" t="s">
        <v>1047</v>
      </c>
      <c r="H693" t="s">
        <v>1048</v>
      </c>
      <c r="J693" s="10"/>
      <c r="K693" t="str">
        <f>VLOOKUP(EmpData[[#This Row],[Department]],Departments[[Department]:[Code]],2,0)</f>
        <v>RTL</v>
      </c>
      <c r="L693" t="str">
        <f>VLOOKUP(EmpData[[#This Row],[Location]],Locations[[Location]:[BU]],2,0)</f>
        <v>Giza</v>
      </c>
      <c r="M693" t="str">
        <f>VLOOKUP(EmpData[[#This Row],[Location]],Locations[[Location]:[BU]],3,0)</f>
        <v>G. Cairo</v>
      </c>
      <c r="N693" t="str">
        <f>IF(EmpData[[#This Row],[Resign Date]]&lt;&gt;"","NO","Yes")</f>
        <v>Yes</v>
      </c>
    </row>
    <row r="694" spans="1:14" hidden="1" x14ac:dyDescent="0.25">
      <c r="A694" t="s">
        <v>1207</v>
      </c>
      <c r="B694" t="s">
        <v>123</v>
      </c>
      <c r="C694" t="s">
        <v>1039</v>
      </c>
      <c r="D694" s="10">
        <v>15586</v>
      </c>
      <c r="E694" s="10">
        <v>41864</v>
      </c>
      <c r="F694" t="s">
        <v>1017</v>
      </c>
      <c r="G694" t="s">
        <v>1014</v>
      </c>
      <c r="H694" t="s">
        <v>1014</v>
      </c>
      <c r="J694" s="10"/>
      <c r="K694" t="str">
        <f>VLOOKUP(EmpData[[#This Row],[Department]],Departments[[Department]:[Code]],2,0)</f>
        <v>ACC</v>
      </c>
      <c r="L694" t="str">
        <f>VLOOKUP(EmpData[[#This Row],[Location]],Locations[[Location]:[BU]],2,0)</f>
        <v>Cairo</v>
      </c>
      <c r="M694" t="str">
        <f>VLOOKUP(EmpData[[#This Row],[Location]],Locations[[Location]:[BU]],3,0)</f>
        <v>G. Cairo</v>
      </c>
      <c r="N694" t="str">
        <f>IF(EmpData[[#This Row],[Resign Date]]&lt;&gt;"","NO","Yes")</f>
        <v>Yes</v>
      </c>
    </row>
    <row r="695" spans="1:14" hidden="1" x14ac:dyDescent="0.25">
      <c r="A695" t="s">
        <v>1668</v>
      </c>
      <c r="B695" t="s">
        <v>584</v>
      </c>
      <c r="C695" t="s">
        <v>1039</v>
      </c>
      <c r="D695" s="10">
        <v>36142</v>
      </c>
      <c r="E695" s="10">
        <v>41865</v>
      </c>
      <c r="F695" t="s">
        <v>1020</v>
      </c>
      <c r="G695" t="s">
        <v>1079</v>
      </c>
      <c r="H695" t="s">
        <v>1045</v>
      </c>
      <c r="J695" s="10">
        <v>42542</v>
      </c>
      <c r="K695" t="str">
        <f>VLOOKUP(EmpData[[#This Row],[Department]],Departments[[Department]:[Code]],2,0)</f>
        <v>RTL</v>
      </c>
      <c r="L695" t="str">
        <f>VLOOKUP(EmpData[[#This Row],[Location]],Locations[[Location]:[BU]],2,0)</f>
        <v>Giza</v>
      </c>
      <c r="M695" t="str">
        <f>VLOOKUP(EmpData[[#This Row],[Location]],Locations[[Location]:[BU]],3,0)</f>
        <v>G. Cairo</v>
      </c>
      <c r="N695" t="str">
        <f>IF(EmpData[[#This Row],[Resign Date]]&lt;&gt;"","NO","Yes")</f>
        <v>NO</v>
      </c>
    </row>
    <row r="696" spans="1:14" hidden="1" x14ac:dyDescent="0.25">
      <c r="A696" t="s">
        <v>1659</v>
      </c>
      <c r="B696" t="s">
        <v>575</v>
      </c>
      <c r="C696" t="s">
        <v>1039</v>
      </c>
      <c r="D696" s="10">
        <v>18993</v>
      </c>
      <c r="E696" s="10">
        <v>41865</v>
      </c>
      <c r="F696" t="s">
        <v>1020</v>
      </c>
      <c r="G696" t="s">
        <v>1071</v>
      </c>
      <c r="H696" t="s">
        <v>1048</v>
      </c>
      <c r="J696" s="10"/>
      <c r="K696" t="str">
        <f>VLOOKUP(EmpData[[#This Row],[Department]],Departments[[Department]:[Code]],2,0)</f>
        <v>RTL</v>
      </c>
      <c r="L696" t="str">
        <f>VLOOKUP(EmpData[[#This Row],[Location]],Locations[[Location]:[BU]],2,0)</f>
        <v>Giza</v>
      </c>
      <c r="M696" t="str">
        <f>VLOOKUP(EmpData[[#This Row],[Location]],Locations[[Location]:[BU]],3,0)</f>
        <v>G. Cairo</v>
      </c>
      <c r="N696" t="str">
        <f>IF(EmpData[[#This Row],[Resign Date]]&lt;&gt;"","NO","Yes")</f>
        <v>Yes</v>
      </c>
    </row>
    <row r="697" spans="1:14" hidden="1" x14ac:dyDescent="0.25">
      <c r="A697" t="s">
        <v>1991</v>
      </c>
      <c r="B697" t="s">
        <v>907</v>
      </c>
      <c r="C697" t="s">
        <v>1039</v>
      </c>
      <c r="D697" s="10">
        <v>30596</v>
      </c>
      <c r="E697" s="10">
        <v>41867</v>
      </c>
      <c r="F697" t="s">
        <v>1025</v>
      </c>
      <c r="G697" t="s">
        <v>1077</v>
      </c>
      <c r="H697" t="s">
        <v>1057</v>
      </c>
      <c r="J697" s="10"/>
      <c r="K697" t="str">
        <f>VLOOKUP(EmpData[[#This Row],[Department]],Departments[[Department]:[Code]],2,0)</f>
        <v>SLS</v>
      </c>
      <c r="L697" t="str">
        <f>VLOOKUP(EmpData[[#This Row],[Location]],Locations[[Location]:[BU]],2,0)</f>
        <v>Giza</v>
      </c>
      <c r="M697" t="str">
        <f>VLOOKUP(EmpData[[#This Row],[Location]],Locations[[Location]:[BU]],3,0)</f>
        <v>G. Cairo</v>
      </c>
      <c r="N697" t="str">
        <f>IF(EmpData[[#This Row],[Resign Date]]&lt;&gt;"","NO","Yes")</f>
        <v>Yes</v>
      </c>
    </row>
    <row r="698" spans="1:14" hidden="1" x14ac:dyDescent="0.25">
      <c r="A698" t="s">
        <v>1396</v>
      </c>
      <c r="B698" t="s">
        <v>312</v>
      </c>
      <c r="C698" t="s">
        <v>1039</v>
      </c>
      <c r="D698" s="10">
        <v>32111</v>
      </c>
      <c r="E698" s="10">
        <v>41875</v>
      </c>
      <c r="F698" t="s">
        <v>2115</v>
      </c>
      <c r="G698" t="s">
        <v>1052</v>
      </c>
      <c r="H698" t="s">
        <v>1057</v>
      </c>
      <c r="J698" s="10"/>
      <c r="K698" t="str">
        <f>VLOOKUP(EmpData[[#This Row],[Department]],Departments[[Department]:[Code]],2,0)</f>
        <v>SLS</v>
      </c>
      <c r="L698" t="str">
        <f>VLOOKUP(EmpData[[#This Row],[Location]],Locations[[Location]:[BU]],2,0)</f>
        <v>Alex</v>
      </c>
      <c r="M698" t="str">
        <f>VLOOKUP(EmpData[[#This Row],[Location]],Locations[[Location]:[BU]],3,0)</f>
        <v>Alex</v>
      </c>
      <c r="N698" t="str">
        <f>IF(EmpData[[#This Row],[Resign Date]]&lt;&gt;"","NO","Yes")</f>
        <v>Yes</v>
      </c>
    </row>
    <row r="699" spans="1:14" hidden="1" x14ac:dyDescent="0.25">
      <c r="A699" t="s">
        <v>1420</v>
      </c>
      <c r="B699" t="s">
        <v>336</v>
      </c>
      <c r="C699" t="s">
        <v>1039</v>
      </c>
      <c r="D699" s="10">
        <v>23828</v>
      </c>
      <c r="E699" s="10">
        <v>41876</v>
      </c>
      <c r="F699" t="s">
        <v>1020</v>
      </c>
      <c r="G699" t="s">
        <v>1053</v>
      </c>
      <c r="H699" t="s">
        <v>1045</v>
      </c>
      <c r="J699" s="10"/>
      <c r="K699" t="str">
        <f>VLOOKUP(EmpData[[#This Row],[Department]],Departments[[Department]:[Code]],2,0)</f>
        <v>RTL</v>
      </c>
      <c r="L699" t="str">
        <f>VLOOKUP(EmpData[[#This Row],[Location]],Locations[[Location]:[BU]],2,0)</f>
        <v>Giza</v>
      </c>
      <c r="M699" t="str">
        <f>VLOOKUP(EmpData[[#This Row],[Location]],Locations[[Location]:[BU]],3,0)</f>
        <v>G. Cairo</v>
      </c>
      <c r="N699" t="str">
        <f>IF(EmpData[[#This Row],[Resign Date]]&lt;&gt;"","NO","Yes")</f>
        <v>Yes</v>
      </c>
    </row>
    <row r="700" spans="1:14" hidden="1" x14ac:dyDescent="0.25">
      <c r="A700" t="s">
        <v>1946</v>
      </c>
      <c r="B700" t="s">
        <v>862</v>
      </c>
      <c r="C700" t="s">
        <v>1039</v>
      </c>
      <c r="D700" s="10">
        <v>35446</v>
      </c>
      <c r="E700" s="10">
        <v>41877</v>
      </c>
      <c r="F700" t="s">
        <v>1025</v>
      </c>
      <c r="G700" t="s">
        <v>1077</v>
      </c>
      <c r="H700" t="s">
        <v>1057</v>
      </c>
      <c r="J700" s="10"/>
      <c r="K700" t="str">
        <f>VLOOKUP(EmpData[[#This Row],[Department]],Departments[[Department]:[Code]],2,0)</f>
        <v>SLS</v>
      </c>
      <c r="L700" t="str">
        <f>VLOOKUP(EmpData[[#This Row],[Location]],Locations[[Location]:[BU]],2,0)</f>
        <v>Giza</v>
      </c>
      <c r="M700" t="str">
        <f>VLOOKUP(EmpData[[#This Row],[Location]],Locations[[Location]:[BU]],3,0)</f>
        <v>G. Cairo</v>
      </c>
      <c r="N700" t="str">
        <f>IF(EmpData[[#This Row],[Resign Date]]&lt;&gt;"","NO","Yes")</f>
        <v>Yes</v>
      </c>
    </row>
    <row r="701" spans="1:14" hidden="1" x14ac:dyDescent="0.25">
      <c r="A701" t="s">
        <v>1597</v>
      </c>
      <c r="B701" t="s">
        <v>513</v>
      </c>
      <c r="C701" t="s">
        <v>1039</v>
      </c>
      <c r="D701" s="10">
        <v>32121</v>
      </c>
      <c r="E701" s="10">
        <v>41878</v>
      </c>
      <c r="F701" t="s">
        <v>2115</v>
      </c>
      <c r="G701" t="s">
        <v>1077</v>
      </c>
      <c r="H701" t="s">
        <v>1057</v>
      </c>
      <c r="J701" s="10"/>
      <c r="K701" t="str">
        <f>VLOOKUP(EmpData[[#This Row],[Department]],Departments[[Department]:[Code]],2,0)</f>
        <v>SLS</v>
      </c>
      <c r="L701" t="str">
        <f>VLOOKUP(EmpData[[#This Row],[Location]],Locations[[Location]:[BU]],2,0)</f>
        <v>Giza</v>
      </c>
      <c r="M701" t="str">
        <f>VLOOKUP(EmpData[[#This Row],[Location]],Locations[[Location]:[BU]],3,0)</f>
        <v>G. Cairo</v>
      </c>
      <c r="N701" t="str">
        <f>IF(EmpData[[#This Row],[Resign Date]]&lt;&gt;"","NO","Yes")</f>
        <v>Yes</v>
      </c>
    </row>
    <row r="702" spans="1:14" hidden="1" x14ac:dyDescent="0.25">
      <c r="A702" t="s">
        <v>1335</v>
      </c>
      <c r="B702" t="s">
        <v>251</v>
      </c>
      <c r="C702" t="s">
        <v>1039</v>
      </c>
      <c r="D702" s="10">
        <v>31618</v>
      </c>
      <c r="E702" s="10">
        <v>41878</v>
      </c>
      <c r="F702" t="s">
        <v>1020</v>
      </c>
      <c r="G702" t="s">
        <v>1050</v>
      </c>
      <c r="H702" t="s">
        <v>1045</v>
      </c>
      <c r="J702" s="10"/>
      <c r="K702" t="str">
        <f>VLOOKUP(EmpData[[#This Row],[Department]],Departments[[Department]:[Code]],2,0)</f>
        <v>RTL</v>
      </c>
      <c r="L702" t="str">
        <f>VLOOKUP(EmpData[[#This Row],[Location]],Locations[[Location]:[BU]],2,0)</f>
        <v>Alex</v>
      </c>
      <c r="M702" t="str">
        <f>VLOOKUP(EmpData[[#This Row],[Location]],Locations[[Location]:[BU]],3,0)</f>
        <v>Alex</v>
      </c>
      <c r="N702" t="str">
        <f>IF(EmpData[[#This Row],[Resign Date]]&lt;&gt;"","NO","Yes")</f>
        <v>Yes</v>
      </c>
    </row>
    <row r="703" spans="1:14" hidden="1" x14ac:dyDescent="0.25">
      <c r="A703" t="s">
        <v>1702</v>
      </c>
      <c r="B703" t="s">
        <v>618</v>
      </c>
      <c r="C703" t="s">
        <v>1039</v>
      </c>
      <c r="D703" s="10">
        <v>30010</v>
      </c>
      <c r="E703" s="10">
        <v>41881</v>
      </c>
      <c r="F703" t="s">
        <v>1020</v>
      </c>
      <c r="G703" t="s">
        <v>1070</v>
      </c>
      <c r="H703" t="s">
        <v>1048</v>
      </c>
      <c r="J703" s="10"/>
      <c r="K703" t="str">
        <f>VLOOKUP(EmpData[[#This Row],[Department]],Departments[[Department]:[Code]],2,0)</f>
        <v>RTL</v>
      </c>
      <c r="L703" t="str">
        <f>VLOOKUP(EmpData[[#This Row],[Location]],Locations[[Location]:[BU]],2,0)</f>
        <v>Marasa Matrouh</v>
      </c>
      <c r="M703" t="str">
        <f>VLOOKUP(EmpData[[#This Row],[Location]],Locations[[Location]:[BU]],3,0)</f>
        <v>Alex</v>
      </c>
      <c r="N703" t="str">
        <f>IF(EmpData[[#This Row],[Resign Date]]&lt;&gt;"","NO","Yes")</f>
        <v>Yes</v>
      </c>
    </row>
    <row r="704" spans="1:14" hidden="1" x14ac:dyDescent="0.25">
      <c r="A704" t="s">
        <v>1616</v>
      </c>
      <c r="B704" t="s">
        <v>532</v>
      </c>
      <c r="C704" t="s">
        <v>1039</v>
      </c>
      <c r="D704" s="10">
        <v>23649</v>
      </c>
      <c r="E704" s="10">
        <v>41884</v>
      </c>
      <c r="F704" t="s">
        <v>1020</v>
      </c>
      <c r="G704" t="s">
        <v>1049</v>
      </c>
      <c r="H704" t="s">
        <v>1045</v>
      </c>
      <c r="J704" s="10"/>
      <c r="K704" t="str">
        <f>VLOOKUP(EmpData[[#This Row],[Department]],Departments[[Department]:[Code]],2,0)</f>
        <v>RTL</v>
      </c>
      <c r="L704" t="str">
        <f>VLOOKUP(EmpData[[#This Row],[Location]],Locations[[Location]:[BU]],2,0)</f>
        <v>Cairo</v>
      </c>
      <c r="M704" t="str">
        <f>VLOOKUP(EmpData[[#This Row],[Location]],Locations[[Location]:[BU]],3,0)</f>
        <v>G. Cairo</v>
      </c>
      <c r="N704" t="str">
        <f>IF(EmpData[[#This Row],[Resign Date]]&lt;&gt;"","NO","Yes")</f>
        <v>Yes</v>
      </c>
    </row>
    <row r="705" spans="1:14" hidden="1" x14ac:dyDescent="0.25">
      <c r="A705" t="s">
        <v>2011</v>
      </c>
      <c r="B705" t="s">
        <v>927</v>
      </c>
      <c r="C705" t="s">
        <v>1039</v>
      </c>
      <c r="D705" s="10">
        <v>34422</v>
      </c>
      <c r="E705" s="10">
        <v>41887</v>
      </c>
      <c r="F705" t="s">
        <v>2115</v>
      </c>
      <c r="G705" t="s">
        <v>1046</v>
      </c>
      <c r="H705" t="s">
        <v>1057</v>
      </c>
      <c r="J705" s="10"/>
      <c r="K705" t="str">
        <f>VLOOKUP(EmpData[[#This Row],[Department]],Departments[[Department]:[Code]],2,0)</f>
        <v>SLS</v>
      </c>
      <c r="L705" t="str">
        <f>VLOOKUP(EmpData[[#This Row],[Location]],Locations[[Location]:[BU]],2,0)</f>
        <v>Giza</v>
      </c>
      <c r="M705" t="str">
        <f>VLOOKUP(EmpData[[#This Row],[Location]],Locations[[Location]:[BU]],3,0)</f>
        <v>G. Cairo</v>
      </c>
      <c r="N705" t="str">
        <f>IF(EmpData[[#This Row],[Resign Date]]&lt;&gt;"","NO","Yes")</f>
        <v>Yes</v>
      </c>
    </row>
    <row r="706" spans="1:14" hidden="1" x14ac:dyDescent="0.25">
      <c r="A706" t="s">
        <v>1848</v>
      </c>
      <c r="B706" t="s">
        <v>764</v>
      </c>
      <c r="C706" t="s">
        <v>1039</v>
      </c>
      <c r="D706" s="10">
        <v>23896</v>
      </c>
      <c r="E706" s="10">
        <v>41890</v>
      </c>
      <c r="F706" t="s">
        <v>1020</v>
      </c>
      <c r="G706" t="s">
        <v>1079</v>
      </c>
      <c r="H706" t="s">
        <v>1045</v>
      </c>
      <c r="J706" s="10">
        <v>42401</v>
      </c>
      <c r="K706" t="str">
        <f>VLOOKUP(EmpData[[#This Row],[Department]],Departments[[Department]:[Code]],2,0)</f>
        <v>RTL</v>
      </c>
      <c r="L706" t="str">
        <f>VLOOKUP(EmpData[[#This Row],[Location]],Locations[[Location]:[BU]],2,0)</f>
        <v>Giza</v>
      </c>
      <c r="M706" t="str">
        <f>VLOOKUP(EmpData[[#This Row],[Location]],Locations[[Location]:[BU]],3,0)</f>
        <v>G. Cairo</v>
      </c>
      <c r="N706" t="str">
        <f>IF(EmpData[[#This Row],[Resign Date]]&lt;&gt;"","NO","Yes")</f>
        <v>NO</v>
      </c>
    </row>
    <row r="707" spans="1:14" hidden="1" x14ac:dyDescent="0.25">
      <c r="A707" t="s">
        <v>1747</v>
      </c>
      <c r="B707" t="s">
        <v>663</v>
      </c>
      <c r="C707" t="s">
        <v>1040</v>
      </c>
      <c r="D707" s="10">
        <v>20455</v>
      </c>
      <c r="E707" s="10">
        <v>41890</v>
      </c>
      <c r="F707" t="s">
        <v>2115</v>
      </c>
      <c r="G707" t="s">
        <v>1069</v>
      </c>
      <c r="H707" t="s">
        <v>1057</v>
      </c>
      <c r="J707" s="10"/>
      <c r="K707" t="str">
        <f>VLOOKUP(EmpData[[#This Row],[Department]],Departments[[Department]:[Code]],2,0)</f>
        <v>SLS</v>
      </c>
      <c r="L707" t="str">
        <f>VLOOKUP(EmpData[[#This Row],[Location]],Locations[[Location]:[BU]],2,0)</f>
        <v>Luxor</v>
      </c>
      <c r="M707" t="str">
        <f>VLOOKUP(EmpData[[#This Row],[Location]],Locations[[Location]:[BU]],3,0)</f>
        <v>U. Egypt</v>
      </c>
      <c r="N707" t="str">
        <f>IF(EmpData[[#This Row],[Resign Date]]&lt;&gt;"","NO","Yes")</f>
        <v>Yes</v>
      </c>
    </row>
    <row r="708" spans="1:14" hidden="1" x14ac:dyDescent="0.25">
      <c r="A708" t="s">
        <v>1717</v>
      </c>
      <c r="B708" t="s">
        <v>633</v>
      </c>
      <c r="C708" t="s">
        <v>1039</v>
      </c>
      <c r="D708" s="10">
        <v>33893</v>
      </c>
      <c r="E708" s="10">
        <v>41898</v>
      </c>
      <c r="F708" t="s">
        <v>1020</v>
      </c>
      <c r="G708" t="s">
        <v>1078</v>
      </c>
      <c r="H708" t="s">
        <v>1061</v>
      </c>
      <c r="J708" s="10"/>
      <c r="K708" t="str">
        <f>VLOOKUP(EmpData[[#This Row],[Department]],Departments[[Department]:[Code]],2,0)</f>
        <v>RTL</v>
      </c>
      <c r="L708" t="str">
        <f>VLOOKUP(EmpData[[#This Row],[Location]],Locations[[Location]:[BU]],2,0)</f>
        <v>Cairo</v>
      </c>
      <c r="M708" t="str">
        <f>VLOOKUP(EmpData[[#This Row],[Location]],Locations[[Location]:[BU]],3,0)</f>
        <v>G. Cairo</v>
      </c>
      <c r="N708" t="str">
        <f>IF(EmpData[[#This Row],[Resign Date]]&lt;&gt;"","NO","Yes")</f>
        <v>Yes</v>
      </c>
    </row>
    <row r="709" spans="1:14" hidden="1" x14ac:dyDescent="0.25">
      <c r="A709" t="s">
        <v>2092</v>
      </c>
      <c r="B709" t="s">
        <v>1008</v>
      </c>
      <c r="C709" t="s">
        <v>1039</v>
      </c>
      <c r="D709" s="10">
        <v>21234</v>
      </c>
      <c r="E709" s="10">
        <v>41910</v>
      </c>
      <c r="F709" t="s">
        <v>1033</v>
      </c>
      <c r="G709" t="s">
        <v>1014</v>
      </c>
      <c r="H709" t="s">
        <v>1014</v>
      </c>
      <c r="J709" s="10"/>
      <c r="K709" t="str">
        <f>VLOOKUP(EmpData[[#This Row],[Department]],Departments[[Department]:[Code]],2,0)</f>
        <v>HRM</v>
      </c>
      <c r="L709" t="str">
        <f>VLOOKUP(EmpData[[#This Row],[Location]],Locations[[Location]:[BU]],2,0)</f>
        <v>Cairo</v>
      </c>
      <c r="M709" t="str">
        <f>VLOOKUP(EmpData[[#This Row],[Location]],Locations[[Location]:[BU]],3,0)</f>
        <v>G. Cairo</v>
      </c>
      <c r="N709" t="str">
        <f>IF(EmpData[[#This Row],[Resign Date]]&lt;&gt;"","NO","Yes")</f>
        <v>Yes</v>
      </c>
    </row>
    <row r="710" spans="1:14" hidden="1" x14ac:dyDescent="0.25">
      <c r="A710" t="s">
        <v>1729</v>
      </c>
      <c r="B710" t="s">
        <v>645</v>
      </c>
      <c r="C710" t="s">
        <v>1039</v>
      </c>
      <c r="D710" s="10">
        <v>34702</v>
      </c>
      <c r="E710" s="10">
        <v>41910</v>
      </c>
      <c r="F710" t="s">
        <v>1020</v>
      </c>
      <c r="G710" t="s">
        <v>1070</v>
      </c>
      <c r="H710" t="s">
        <v>1048</v>
      </c>
      <c r="J710" s="10"/>
      <c r="K710" t="str">
        <f>VLOOKUP(EmpData[[#This Row],[Department]],Departments[[Department]:[Code]],2,0)</f>
        <v>RTL</v>
      </c>
      <c r="L710" t="str">
        <f>VLOOKUP(EmpData[[#This Row],[Location]],Locations[[Location]:[BU]],2,0)</f>
        <v>Marasa Matrouh</v>
      </c>
      <c r="M710" t="str">
        <f>VLOOKUP(EmpData[[#This Row],[Location]],Locations[[Location]:[BU]],3,0)</f>
        <v>Alex</v>
      </c>
      <c r="N710" t="str">
        <f>IF(EmpData[[#This Row],[Resign Date]]&lt;&gt;"","NO","Yes")</f>
        <v>Yes</v>
      </c>
    </row>
    <row r="711" spans="1:14" hidden="1" x14ac:dyDescent="0.25">
      <c r="A711" t="s">
        <v>1223</v>
      </c>
      <c r="B711" t="s">
        <v>139</v>
      </c>
      <c r="C711" t="s">
        <v>1039</v>
      </c>
      <c r="D711" s="10">
        <v>19773</v>
      </c>
      <c r="E711" s="10">
        <v>41912</v>
      </c>
      <c r="F711" t="s">
        <v>1032</v>
      </c>
      <c r="G711" t="s">
        <v>1065</v>
      </c>
      <c r="H711" t="s">
        <v>1057</v>
      </c>
      <c r="J711" s="10"/>
      <c r="K711" t="str">
        <f>VLOOKUP(EmpData[[#This Row],[Department]],Departments[[Department]:[Code]],2,0)</f>
        <v>ADM</v>
      </c>
      <c r="L711" t="str">
        <f>VLOOKUP(EmpData[[#This Row],[Location]],Locations[[Location]:[BU]],2,0)</f>
        <v>Gharbia</v>
      </c>
      <c r="M711" t="str">
        <f>VLOOKUP(EmpData[[#This Row],[Location]],Locations[[Location]:[BU]],3,0)</f>
        <v>Delta</v>
      </c>
      <c r="N711" t="str">
        <f>IF(EmpData[[#This Row],[Resign Date]]&lt;&gt;"","NO","Yes")</f>
        <v>Yes</v>
      </c>
    </row>
    <row r="712" spans="1:14" hidden="1" x14ac:dyDescent="0.25">
      <c r="A712" t="s">
        <v>1822</v>
      </c>
      <c r="B712" t="s">
        <v>738</v>
      </c>
      <c r="C712" t="s">
        <v>1039</v>
      </c>
      <c r="D712" s="10">
        <v>17633</v>
      </c>
      <c r="E712" s="10">
        <v>41914</v>
      </c>
      <c r="F712" t="s">
        <v>1020</v>
      </c>
      <c r="G712" t="s">
        <v>1047</v>
      </c>
      <c r="H712" t="s">
        <v>1048</v>
      </c>
      <c r="J712" s="10"/>
      <c r="K712" t="str">
        <f>VLOOKUP(EmpData[[#This Row],[Department]],Departments[[Department]:[Code]],2,0)</f>
        <v>RTL</v>
      </c>
      <c r="L712" t="str">
        <f>VLOOKUP(EmpData[[#This Row],[Location]],Locations[[Location]:[BU]],2,0)</f>
        <v>Giza</v>
      </c>
      <c r="M712" t="str">
        <f>VLOOKUP(EmpData[[#This Row],[Location]],Locations[[Location]:[BU]],3,0)</f>
        <v>G. Cairo</v>
      </c>
      <c r="N712" t="str">
        <f>IF(EmpData[[#This Row],[Resign Date]]&lt;&gt;"","NO","Yes")</f>
        <v>Yes</v>
      </c>
    </row>
    <row r="713" spans="1:14" hidden="1" x14ac:dyDescent="0.25">
      <c r="A713" t="s">
        <v>1997</v>
      </c>
      <c r="B713" t="s">
        <v>913</v>
      </c>
      <c r="C713" t="s">
        <v>1039</v>
      </c>
      <c r="D713" s="10">
        <v>17240</v>
      </c>
      <c r="E713" s="10">
        <v>41921</v>
      </c>
      <c r="F713" t="s">
        <v>1020</v>
      </c>
      <c r="G713" t="s">
        <v>1060</v>
      </c>
      <c r="H713" t="s">
        <v>1061</v>
      </c>
      <c r="J713" s="10"/>
      <c r="K713" t="str">
        <f>VLOOKUP(EmpData[[#This Row],[Department]],Departments[[Department]:[Code]],2,0)</f>
        <v>RTL</v>
      </c>
      <c r="L713" t="str">
        <f>VLOOKUP(EmpData[[#This Row],[Location]],Locations[[Location]:[BU]],2,0)</f>
        <v>Alex</v>
      </c>
      <c r="M713" t="str">
        <f>VLOOKUP(EmpData[[#This Row],[Location]],Locations[[Location]:[BU]],3,0)</f>
        <v>Alex</v>
      </c>
      <c r="N713" t="str">
        <f>IF(EmpData[[#This Row],[Resign Date]]&lt;&gt;"","NO","Yes")</f>
        <v>Yes</v>
      </c>
    </row>
    <row r="714" spans="1:14" hidden="1" x14ac:dyDescent="0.25">
      <c r="A714" t="s">
        <v>1319</v>
      </c>
      <c r="B714" t="s">
        <v>235</v>
      </c>
      <c r="C714" t="s">
        <v>1039</v>
      </c>
      <c r="D714" s="10">
        <v>22312</v>
      </c>
      <c r="E714" s="10">
        <v>41928</v>
      </c>
      <c r="F714" t="s">
        <v>1020</v>
      </c>
      <c r="G714" t="s">
        <v>1049</v>
      </c>
      <c r="H714" t="s">
        <v>1045</v>
      </c>
      <c r="J714" s="10">
        <v>42672</v>
      </c>
      <c r="K714" t="str">
        <f>VLOOKUP(EmpData[[#This Row],[Department]],Departments[[Department]:[Code]],2,0)</f>
        <v>RTL</v>
      </c>
      <c r="L714" t="str">
        <f>VLOOKUP(EmpData[[#This Row],[Location]],Locations[[Location]:[BU]],2,0)</f>
        <v>Cairo</v>
      </c>
      <c r="M714" t="str">
        <f>VLOOKUP(EmpData[[#This Row],[Location]],Locations[[Location]:[BU]],3,0)</f>
        <v>G. Cairo</v>
      </c>
      <c r="N714" t="str">
        <f>IF(EmpData[[#This Row],[Resign Date]]&lt;&gt;"","NO","Yes")</f>
        <v>NO</v>
      </c>
    </row>
    <row r="715" spans="1:14" hidden="1" x14ac:dyDescent="0.25">
      <c r="A715" t="s">
        <v>1589</v>
      </c>
      <c r="B715" t="s">
        <v>505</v>
      </c>
      <c r="C715" t="s">
        <v>1039</v>
      </c>
      <c r="D715" s="10">
        <v>19513</v>
      </c>
      <c r="E715" s="10">
        <v>41933</v>
      </c>
      <c r="F715" t="s">
        <v>2115</v>
      </c>
      <c r="G715" t="s">
        <v>1069</v>
      </c>
      <c r="H715" t="s">
        <v>1057</v>
      </c>
      <c r="J715" s="10"/>
      <c r="K715" t="str">
        <f>VLOOKUP(EmpData[[#This Row],[Department]],Departments[[Department]:[Code]],2,0)</f>
        <v>SLS</v>
      </c>
      <c r="L715" t="str">
        <f>VLOOKUP(EmpData[[#This Row],[Location]],Locations[[Location]:[BU]],2,0)</f>
        <v>Luxor</v>
      </c>
      <c r="M715" t="str">
        <f>VLOOKUP(EmpData[[#This Row],[Location]],Locations[[Location]:[BU]],3,0)</f>
        <v>U. Egypt</v>
      </c>
      <c r="N715" t="str">
        <f>IF(EmpData[[#This Row],[Resign Date]]&lt;&gt;"","NO","Yes")</f>
        <v>Yes</v>
      </c>
    </row>
    <row r="716" spans="1:14" hidden="1" x14ac:dyDescent="0.25">
      <c r="A716" t="s">
        <v>2053</v>
      </c>
      <c r="B716" t="s">
        <v>969</v>
      </c>
      <c r="C716" t="s">
        <v>1039</v>
      </c>
      <c r="D716" s="10">
        <v>21012</v>
      </c>
      <c r="E716" s="10">
        <v>41933</v>
      </c>
      <c r="F716" t="s">
        <v>2115</v>
      </c>
      <c r="G716" t="s">
        <v>1069</v>
      </c>
      <c r="H716" t="s">
        <v>1057</v>
      </c>
      <c r="J716" s="10"/>
      <c r="K716" t="str">
        <f>VLOOKUP(EmpData[[#This Row],[Department]],Departments[[Department]:[Code]],2,0)</f>
        <v>SLS</v>
      </c>
      <c r="L716" t="str">
        <f>VLOOKUP(EmpData[[#This Row],[Location]],Locations[[Location]:[BU]],2,0)</f>
        <v>Luxor</v>
      </c>
      <c r="M716" t="str">
        <f>VLOOKUP(EmpData[[#This Row],[Location]],Locations[[Location]:[BU]],3,0)</f>
        <v>U. Egypt</v>
      </c>
      <c r="N716" t="str">
        <f>IF(EmpData[[#This Row],[Resign Date]]&lt;&gt;"","NO","Yes")</f>
        <v>Yes</v>
      </c>
    </row>
    <row r="717" spans="1:14" hidden="1" x14ac:dyDescent="0.25">
      <c r="A717" t="s">
        <v>1739</v>
      </c>
      <c r="B717" t="s">
        <v>655</v>
      </c>
      <c r="C717" t="s">
        <v>1039</v>
      </c>
      <c r="D717" s="10">
        <v>32593</v>
      </c>
      <c r="E717" s="10">
        <v>41933</v>
      </c>
      <c r="F717" t="s">
        <v>1020</v>
      </c>
      <c r="G717" t="s">
        <v>1071</v>
      </c>
      <c r="H717" t="s">
        <v>1048</v>
      </c>
      <c r="J717" s="10"/>
      <c r="K717" t="str">
        <f>VLOOKUP(EmpData[[#This Row],[Department]],Departments[[Department]:[Code]],2,0)</f>
        <v>RTL</v>
      </c>
      <c r="L717" t="str">
        <f>VLOOKUP(EmpData[[#This Row],[Location]],Locations[[Location]:[BU]],2,0)</f>
        <v>Giza</v>
      </c>
      <c r="M717" t="str">
        <f>VLOOKUP(EmpData[[#This Row],[Location]],Locations[[Location]:[BU]],3,0)</f>
        <v>G. Cairo</v>
      </c>
      <c r="N717" t="str">
        <f>IF(EmpData[[#This Row],[Resign Date]]&lt;&gt;"","NO","Yes")</f>
        <v>Yes</v>
      </c>
    </row>
    <row r="718" spans="1:14" hidden="1" x14ac:dyDescent="0.25">
      <c r="A718" t="s">
        <v>1560</v>
      </c>
      <c r="B718" t="s">
        <v>476</v>
      </c>
      <c r="C718" t="s">
        <v>1039</v>
      </c>
      <c r="D718" s="10">
        <v>29966</v>
      </c>
      <c r="E718" s="10">
        <v>41938</v>
      </c>
      <c r="F718" t="s">
        <v>1020</v>
      </c>
      <c r="G718" t="s">
        <v>1082</v>
      </c>
      <c r="H718" t="s">
        <v>1061</v>
      </c>
      <c r="J718" s="10">
        <v>42481</v>
      </c>
      <c r="K718" t="str">
        <f>VLOOKUP(EmpData[[#This Row],[Department]],Departments[[Department]:[Code]],2,0)</f>
        <v>RTL</v>
      </c>
      <c r="L718" t="str">
        <f>VLOOKUP(EmpData[[#This Row],[Location]],Locations[[Location]:[BU]],2,0)</f>
        <v>Cairo</v>
      </c>
      <c r="M718" t="str">
        <f>VLOOKUP(EmpData[[#This Row],[Location]],Locations[[Location]:[BU]],3,0)</f>
        <v>G. Cairo</v>
      </c>
      <c r="N718" t="str">
        <f>IF(EmpData[[#This Row],[Resign Date]]&lt;&gt;"","NO","Yes")</f>
        <v>NO</v>
      </c>
    </row>
    <row r="719" spans="1:14" hidden="1" x14ac:dyDescent="0.25">
      <c r="A719" t="s">
        <v>1280</v>
      </c>
      <c r="B719" t="s">
        <v>196</v>
      </c>
      <c r="C719" t="s">
        <v>1040</v>
      </c>
      <c r="D719" s="10">
        <v>17852</v>
      </c>
      <c r="E719" s="10">
        <v>41940</v>
      </c>
      <c r="F719" t="s">
        <v>1020</v>
      </c>
      <c r="G719" t="s">
        <v>1064</v>
      </c>
      <c r="H719" t="s">
        <v>1045</v>
      </c>
      <c r="J719" s="10"/>
      <c r="K719" t="str">
        <f>VLOOKUP(EmpData[[#This Row],[Department]],Departments[[Department]:[Code]],2,0)</f>
        <v>RTL</v>
      </c>
      <c r="L719" t="str">
        <f>VLOOKUP(EmpData[[#This Row],[Location]],Locations[[Location]:[BU]],2,0)</f>
        <v>Giza</v>
      </c>
      <c r="M719" t="str">
        <f>VLOOKUP(EmpData[[#This Row],[Location]],Locations[[Location]:[BU]],3,0)</f>
        <v>G. Cairo</v>
      </c>
      <c r="N719" t="str">
        <f>IF(EmpData[[#This Row],[Resign Date]]&lt;&gt;"","NO","Yes")</f>
        <v>Yes</v>
      </c>
    </row>
    <row r="720" spans="1:14" hidden="1" x14ac:dyDescent="0.25">
      <c r="A720" t="s">
        <v>1149</v>
      </c>
      <c r="B720" t="s">
        <v>65</v>
      </c>
      <c r="C720" t="s">
        <v>1039</v>
      </c>
      <c r="D720" s="10">
        <v>34421</v>
      </c>
      <c r="E720" s="10">
        <v>41948</v>
      </c>
      <c r="F720" t="s">
        <v>1017</v>
      </c>
      <c r="G720" t="s">
        <v>1014</v>
      </c>
      <c r="H720" t="s">
        <v>1014</v>
      </c>
      <c r="J720" s="10"/>
      <c r="K720" t="str">
        <f>VLOOKUP(EmpData[[#This Row],[Department]],Departments[[Department]:[Code]],2,0)</f>
        <v>ACC</v>
      </c>
      <c r="L720" t="str">
        <f>VLOOKUP(EmpData[[#This Row],[Location]],Locations[[Location]:[BU]],2,0)</f>
        <v>Cairo</v>
      </c>
      <c r="M720" t="str">
        <f>VLOOKUP(EmpData[[#This Row],[Location]],Locations[[Location]:[BU]],3,0)</f>
        <v>G. Cairo</v>
      </c>
      <c r="N720" t="str">
        <f>IF(EmpData[[#This Row],[Resign Date]]&lt;&gt;"","NO","Yes")</f>
        <v>Yes</v>
      </c>
    </row>
    <row r="721" spans="1:14" hidden="1" x14ac:dyDescent="0.25">
      <c r="A721" t="s">
        <v>1725</v>
      </c>
      <c r="B721" t="s">
        <v>641</v>
      </c>
      <c r="C721" t="s">
        <v>1039</v>
      </c>
      <c r="D721" s="10">
        <v>31806</v>
      </c>
      <c r="E721" s="10">
        <v>41950</v>
      </c>
      <c r="F721" t="s">
        <v>2115</v>
      </c>
      <c r="G721" t="s">
        <v>1065</v>
      </c>
      <c r="H721" t="s">
        <v>1057</v>
      </c>
      <c r="J721" s="10"/>
      <c r="K721" t="str">
        <f>VLOOKUP(EmpData[[#This Row],[Department]],Departments[[Department]:[Code]],2,0)</f>
        <v>SLS</v>
      </c>
      <c r="L721" t="str">
        <f>VLOOKUP(EmpData[[#This Row],[Location]],Locations[[Location]:[BU]],2,0)</f>
        <v>Gharbia</v>
      </c>
      <c r="M721" t="str">
        <f>VLOOKUP(EmpData[[#This Row],[Location]],Locations[[Location]:[BU]],3,0)</f>
        <v>Delta</v>
      </c>
      <c r="N721" t="str">
        <f>IF(EmpData[[#This Row],[Resign Date]]&lt;&gt;"","NO","Yes")</f>
        <v>Yes</v>
      </c>
    </row>
    <row r="722" spans="1:14" hidden="1" x14ac:dyDescent="0.25">
      <c r="A722" t="s">
        <v>1645</v>
      </c>
      <c r="B722" t="s">
        <v>561</v>
      </c>
      <c r="C722" t="s">
        <v>1039</v>
      </c>
      <c r="D722" s="10">
        <v>30713</v>
      </c>
      <c r="E722" s="10">
        <v>41950</v>
      </c>
      <c r="F722" t="s">
        <v>1020</v>
      </c>
      <c r="G722" t="s">
        <v>1047</v>
      </c>
      <c r="H722" t="s">
        <v>1048</v>
      </c>
      <c r="J722" s="10"/>
      <c r="K722" t="str">
        <f>VLOOKUP(EmpData[[#This Row],[Department]],Departments[[Department]:[Code]],2,0)</f>
        <v>RTL</v>
      </c>
      <c r="L722" t="str">
        <f>VLOOKUP(EmpData[[#This Row],[Location]],Locations[[Location]:[BU]],2,0)</f>
        <v>Giza</v>
      </c>
      <c r="M722" t="str">
        <f>VLOOKUP(EmpData[[#This Row],[Location]],Locations[[Location]:[BU]],3,0)</f>
        <v>G. Cairo</v>
      </c>
      <c r="N722" t="str">
        <f>IF(EmpData[[#This Row],[Resign Date]]&lt;&gt;"","NO","Yes")</f>
        <v>Yes</v>
      </c>
    </row>
    <row r="723" spans="1:14" hidden="1" x14ac:dyDescent="0.25">
      <c r="A723" t="s">
        <v>1785</v>
      </c>
      <c r="B723" t="s">
        <v>701</v>
      </c>
      <c r="C723" t="s">
        <v>1039</v>
      </c>
      <c r="D723" s="10">
        <v>15189</v>
      </c>
      <c r="E723" s="10">
        <v>41958</v>
      </c>
      <c r="F723" t="s">
        <v>2115</v>
      </c>
      <c r="G723" t="s">
        <v>1073</v>
      </c>
      <c r="H723" t="s">
        <v>1057</v>
      </c>
      <c r="J723" s="10"/>
      <c r="K723" t="str">
        <f>VLOOKUP(EmpData[[#This Row],[Department]],Departments[[Department]:[Code]],2,0)</f>
        <v>SLS</v>
      </c>
      <c r="L723" t="str">
        <f>VLOOKUP(EmpData[[#This Row],[Location]],Locations[[Location]:[BU]],2,0)</f>
        <v>Sharkia</v>
      </c>
      <c r="M723" t="str">
        <f>VLOOKUP(EmpData[[#This Row],[Location]],Locations[[Location]:[BU]],3,0)</f>
        <v>Delta</v>
      </c>
      <c r="N723" t="str">
        <f>IF(EmpData[[#This Row],[Resign Date]]&lt;&gt;"","NO","Yes")</f>
        <v>Yes</v>
      </c>
    </row>
    <row r="724" spans="1:14" hidden="1" x14ac:dyDescent="0.25">
      <c r="A724" t="s">
        <v>1313</v>
      </c>
      <c r="B724" t="s">
        <v>229</v>
      </c>
      <c r="C724" t="s">
        <v>1039</v>
      </c>
      <c r="D724" s="10">
        <v>17311</v>
      </c>
      <c r="E724" s="10">
        <v>41972</v>
      </c>
      <c r="F724" t="s">
        <v>1020</v>
      </c>
      <c r="G724" t="s">
        <v>1070</v>
      </c>
      <c r="H724" t="s">
        <v>1048</v>
      </c>
      <c r="J724" s="10"/>
      <c r="K724" t="str">
        <f>VLOOKUP(EmpData[[#This Row],[Department]],Departments[[Department]:[Code]],2,0)</f>
        <v>RTL</v>
      </c>
      <c r="L724" t="str">
        <f>VLOOKUP(EmpData[[#This Row],[Location]],Locations[[Location]:[BU]],2,0)</f>
        <v>Marasa Matrouh</v>
      </c>
      <c r="M724" t="str">
        <f>VLOOKUP(EmpData[[#This Row],[Location]],Locations[[Location]:[BU]],3,0)</f>
        <v>Alex</v>
      </c>
      <c r="N724" t="str">
        <f>IF(EmpData[[#This Row],[Resign Date]]&lt;&gt;"","NO","Yes")</f>
        <v>Yes</v>
      </c>
    </row>
    <row r="725" spans="1:14" hidden="1" x14ac:dyDescent="0.25">
      <c r="A725" t="s">
        <v>1622</v>
      </c>
      <c r="B725" t="s">
        <v>538</v>
      </c>
      <c r="C725" t="s">
        <v>1039</v>
      </c>
      <c r="D725" s="10">
        <v>18367</v>
      </c>
      <c r="E725" s="10">
        <v>41975</v>
      </c>
      <c r="F725" t="s">
        <v>1020</v>
      </c>
      <c r="G725" t="s">
        <v>1068</v>
      </c>
      <c r="H725" t="s">
        <v>1061</v>
      </c>
      <c r="J725" s="10"/>
      <c r="K725" t="str">
        <f>VLOOKUP(EmpData[[#This Row],[Department]],Departments[[Department]:[Code]],2,0)</f>
        <v>RTL</v>
      </c>
      <c r="L725" t="str">
        <f>VLOOKUP(EmpData[[#This Row],[Location]],Locations[[Location]:[BU]],2,0)</f>
        <v>Gharbia</v>
      </c>
      <c r="M725" t="str">
        <f>VLOOKUP(EmpData[[#This Row],[Location]],Locations[[Location]:[BU]],3,0)</f>
        <v>Delta</v>
      </c>
      <c r="N725" t="str">
        <f>IF(EmpData[[#This Row],[Resign Date]]&lt;&gt;"","NO","Yes")</f>
        <v>Yes</v>
      </c>
    </row>
    <row r="726" spans="1:14" hidden="1" x14ac:dyDescent="0.25">
      <c r="A726" t="s">
        <v>1807</v>
      </c>
      <c r="B726" t="s">
        <v>723</v>
      </c>
      <c r="C726" t="s">
        <v>1039</v>
      </c>
      <c r="D726" s="10">
        <v>29403</v>
      </c>
      <c r="E726" s="10">
        <v>41976</v>
      </c>
      <c r="F726" t="s">
        <v>1020</v>
      </c>
      <c r="G726" t="s">
        <v>1084</v>
      </c>
      <c r="H726" t="s">
        <v>1048</v>
      </c>
      <c r="J726" s="10">
        <v>42473</v>
      </c>
      <c r="K726" t="str">
        <f>VLOOKUP(EmpData[[#This Row],[Department]],Departments[[Department]:[Code]],2,0)</f>
        <v>RTL</v>
      </c>
      <c r="L726" t="str">
        <f>VLOOKUP(EmpData[[#This Row],[Location]],Locations[[Location]:[BU]],2,0)</f>
        <v>Cairo</v>
      </c>
      <c r="M726" t="str">
        <f>VLOOKUP(EmpData[[#This Row],[Location]],Locations[[Location]:[BU]],3,0)</f>
        <v>G. Cairo</v>
      </c>
      <c r="N726" t="str">
        <f>IF(EmpData[[#This Row],[Resign Date]]&lt;&gt;"","NO","Yes")</f>
        <v>NO</v>
      </c>
    </row>
    <row r="727" spans="1:14" hidden="1" x14ac:dyDescent="0.25">
      <c r="A727" t="s">
        <v>1477</v>
      </c>
      <c r="B727" t="s">
        <v>393</v>
      </c>
      <c r="C727" t="s">
        <v>1039</v>
      </c>
      <c r="D727" s="10">
        <v>28837</v>
      </c>
      <c r="E727" s="10">
        <v>41977</v>
      </c>
      <c r="F727" t="s">
        <v>1020</v>
      </c>
      <c r="G727" t="s">
        <v>1082</v>
      </c>
      <c r="H727" t="s">
        <v>1061</v>
      </c>
      <c r="J727" s="10"/>
      <c r="K727" t="str">
        <f>VLOOKUP(EmpData[[#This Row],[Department]],Departments[[Department]:[Code]],2,0)</f>
        <v>RTL</v>
      </c>
      <c r="L727" t="str">
        <f>VLOOKUP(EmpData[[#This Row],[Location]],Locations[[Location]:[BU]],2,0)</f>
        <v>Cairo</v>
      </c>
      <c r="M727" t="str">
        <f>VLOOKUP(EmpData[[#This Row],[Location]],Locations[[Location]:[BU]],3,0)</f>
        <v>G. Cairo</v>
      </c>
      <c r="N727" t="str">
        <f>IF(EmpData[[#This Row],[Resign Date]]&lt;&gt;"","NO","Yes")</f>
        <v>Yes</v>
      </c>
    </row>
    <row r="728" spans="1:14" hidden="1" x14ac:dyDescent="0.25">
      <c r="A728" t="s">
        <v>1939</v>
      </c>
      <c r="B728" t="s">
        <v>855</v>
      </c>
      <c r="C728" t="s">
        <v>1040</v>
      </c>
      <c r="D728" s="10">
        <v>30678</v>
      </c>
      <c r="E728" s="10">
        <v>41978</v>
      </c>
      <c r="F728" t="s">
        <v>2115</v>
      </c>
      <c r="G728" t="s">
        <v>1080</v>
      </c>
      <c r="H728" t="s">
        <v>1057</v>
      </c>
      <c r="J728" s="10"/>
      <c r="K728" t="str">
        <f>VLOOKUP(EmpData[[#This Row],[Department]],Departments[[Department]:[Code]],2,0)</f>
        <v>SLS</v>
      </c>
      <c r="L728" t="str">
        <f>VLOOKUP(EmpData[[#This Row],[Location]],Locations[[Location]:[BU]],2,0)</f>
        <v>Giza</v>
      </c>
      <c r="M728" t="str">
        <f>VLOOKUP(EmpData[[#This Row],[Location]],Locations[[Location]:[BU]],3,0)</f>
        <v>G. Cairo</v>
      </c>
      <c r="N728" t="str">
        <f>IF(EmpData[[#This Row],[Resign Date]]&lt;&gt;"","NO","Yes")</f>
        <v>Yes</v>
      </c>
    </row>
    <row r="729" spans="1:14" hidden="1" x14ac:dyDescent="0.25">
      <c r="A729" t="s">
        <v>1871</v>
      </c>
      <c r="B729" t="s">
        <v>787</v>
      </c>
      <c r="C729" t="s">
        <v>1039</v>
      </c>
      <c r="D729" s="10">
        <v>23068</v>
      </c>
      <c r="E729" s="10">
        <v>41984</v>
      </c>
      <c r="F729" t="s">
        <v>1025</v>
      </c>
      <c r="G729" t="s">
        <v>1077</v>
      </c>
      <c r="H729" t="s">
        <v>1057</v>
      </c>
      <c r="J729" s="10"/>
      <c r="K729" t="str">
        <f>VLOOKUP(EmpData[[#This Row],[Department]],Departments[[Department]:[Code]],2,0)</f>
        <v>SLS</v>
      </c>
      <c r="L729" t="str">
        <f>VLOOKUP(EmpData[[#This Row],[Location]],Locations[[Location]:[BU]],2,0)</f>
        <v>Giza</v>
      </c>
      <c r="M729" t="str">
        <f>VLOOKUP(EmpData[[#This Row],[Location]],Locations[[Location]:[BU]],3,0)</f>
        <v>G. Cairo</v>
      </c>
      <c r="N729" t="str">
        <f>IF(EmpData[[#This Row],[Resign Date]]&lt;&gt;"","NO","Yes")</f>
        <v>Yes</v>
      </c>
    </row>
    <row r="730" spans="1:14" hidden="1" x14ac:dyDescent="0.25">
      <c r="A730" t="s">
        <v>1561</v>
      </c>
      <c r="B730" t="s">
        <v>477</v>
      </c>
      <c r="C730" t="s">
        <v>1039</v>
      </c>
      <c r="D730" s="10">
        <v>24594</v>
      </c>
      <c r="E730" s="10">
        <v>41991</v>
      </c>
      <c r="F730" t="s">
        <v>1020</v>
      </c>
      <c r="G730" t="s">
        <v>1071</v>
      </c>
      <c r="H730" t="s">
        <v>1048</v>
      </c>
      <c r="J730" s="10"/>
      <c r="K730" t="str">
        <f>VLOOKUP(EmpData[[#This Row],[Department]],Departments[[Department]:[Code]],2,0)</f>
        <v>RTL</v>
      </c>
      <c r="L730" t="str">
        <f>VLOOKUP(EmpData[[#This Row],[Location]],Locations[[Location]:[BU]],2,0)</f>
        <v>Giza</v>
      </c>
      <c r="M730" t="str">
        <f>VLOOKUP(EmpData[[#This Row],[Location]],Locations[[Location]:[BU]],3,0)</f>
        <v>G. Cairo</v>
      </c>
      <c r="N730" t="str">
        <f>IF(EmpData[[#This Row],[Resign Date]]&lt;&gt;"","NO","Yes")</f>
        <v>Yes</v>
      </c>
    </row>
    <row r="731" spans="1:14" hidden="1" x14ac:dyDescent="0.25">
      <c r="A731" t="s">
        <v>1766</v>
      </c>
      <c r="B731" t="s">
        <v>682</v>
      </c>
      <c r="C731" t="s">
        <v>1039</v>
      </c>
      <c r="D731" s="10">
        <v>16266</v>
      </c>
      <c r="E731" s="10">
        <v>41996</v>
      </c>
      <c r="F731" t="s">
        <v>1020</v>
      </c>
      <c r="G731" t="s">
        <v>1084</v>
      </c>
      <c r="H731" t="s">
        <v>1048</v>
      </c>
      <c r="J731" s="10"/>
      <c r="K731" t="str">
        <f>VLOOKUP(EmpData[[#This Row],[Department]],Departments[[Department]:[Code]],2,0)</f>
        <v>RTL</v>
      </c>
      <c r="L731" t="str">
        <f>VLOOKUP(EmpData[[#This Row],[Location]],Locations[[Location]:[BU]],2,0)</f>
        <v>Cairo</v>
      </c>
      <c r="M731" t="str">
        <f>VLOOKUP(EmpData[[#This Row],[Location]],Locations[[Location]:[BU]],3,0)</f>
        <v>G. Cairo</v>
      </c>
      <c r="N731" t="str">
        <f>IF(EmpData[[#This Row],[Resign Date]]&lt;&gt;"","NO","Yes")</f>
        <v>Yes</v>
      </c>
    </row>
    <row r="732" spans="1:14" hidden="1" x14ac:dyDescent="0.25">
      <c r="A732" t="s">
        <v>1633</v>
      </c>
      <c r="B732" t="s">
        <v>549</v>
      </c>
      <c r="C732" t="s">
        <v>1039</v>
      </c>
      <c r="D732" s="10">
        <v>28045</v>
      </c>
      <c r="E732" s="10">
        <v>42000</v>
      </c>
      <c r="F732" t="s">
        <v>1020</v>
      </c>
      <c r="G732" t="s">
        <v>1078</v>
      </c>
      <c r="H732" t="s">
        <v>1061</v>
      </c>
      <c r="J732" s="10"/>
      <c r="K732" t="str">
        <f>VLOOKUP(EmpData[[#This Row],[Department]],Departments[[Department]:[Code]],2,0)</f>
        <v>RTL</v>
      </c>
      <c r="L732" t="str">
        <f>VLOOKUP(EmpData[[#This Row],[Location]],Locations[[Location]:[BU]],2,0)</f>
        <v>Cairo</v>
      </c>
      <c r="M732" t="str">
        <f>VLOOKUP(EmpData[[#This Row],[Location]],Locations[[Location]:[BU]],3,0)</f>
        <v>G. Cairo</v>
      </c>
      <c r="N732" t="str">
        <f>IF(EmpData[[#This Row],[Resign Date]]&lt;&gt;"","NO","Yes")</f>
        <v>Yes</v>
      </c>
    </row>
    <row r="733" spans="1:14" hidden="1" x14ac:dyDescent="0.25">
      <c r="A733" t="s">
        <v>1533</v>
      </c>
      <c r="B733" t="s">
        <v>449</v>
      </c>
      <c r="C733" t="s">
        <v>1039</v>
      </c>
      <c r="D733" s="10">
        <v>25162</v>
      </c>
      <c r="E733" s="10">
        <v>42003</v>
      </c>
      <c r="F733" t="s">
        <v>1020</v>
      </c>
      <c r="G733" t="s">
        <v>1078</v>
      </c>
      <c r="H733" t="s">
        <v>1061</v>
      </c>
      <c r="J733" s="10"/>
      <c r="K733" t="str">
        <f>VLOOKUP(EmpData[[#This Row],[Department]],Departments[[Department]:[Code]],2,0)</f>
        <v>RTL</v>
      </c>
      <c r="L733" t="str">
        <f>VLOOKUP(EmpData[[#This Row],[Location]],Locations[[Location]:[BU]],2,0)</f>
        <v>Cairo</v>
      </c>
      <c r="M733" t="str">
        <f>VLOOKUP(EmpData[[#This Row],[Location]],Locations[[Location]:[BU]],3,0)</f>
        <v>G. Cairo</v>
      </c>
      <c r="N733" t="str">
        <f>IF(EmpData[[#This Row],[Resign Date]]&lt;&gt;"","NO","Yes")</f>
        <v>Yes</v>
      </c>
    </row>
    <row r="734" spans="1:14" hidden="1" x14ac:dyDescent="0.25">
      <c r="A734" t="s">
        <v>1293</v>
      </c>
      <c r="B734" t="s">
        <v>209</v>
      </c>
      <c r="C734" t="s">
        <v>1039</v>
      </c>
      <c r="D734" s="10">
        <v>21814</v>
      </c>
      <c r="E734" s="10">
        <v>42003</v>
      </c>
      <c r="F734" t="s">
        <v>1025</v>
      </c>
      <c r="G734" t="s">
        <v>1046</v>
      </c>
      <c r="H734" t="s">
        <v>1057</v>
      </c>
      <c r="J734" s="10"/>
      <c r="K734" t="str">
        <f>VLOOKUP(EmpData[[#This Row],[Department]],Departments[[Department]:[Code]],2,0)</f>
        <v>SLS</v>
      </c>
      <c r="L734" t="str">
        <f>VLOOKUP(EmpData[[#This Row],[Location]],Locations[[Location]:[BU]],2,0)</f>
        <v>Giza</v>
      </c>
      <c r="M734" t="str">
        <f>VLOOKUP(EmpData[[#This Row],[Location]],Locations[[Location]:[BU]],3,0)</f>
        <v>G. Cairo</v>
      </c>
      <c r="N734" t="str">
        <f>IF(EmpData[[#This Row],[Resign Date]]&lt;&gt;"","NO","Yes")</f>
        <v>Yes</v>
      </c>
    </row>
    <row r="735" spans="1:14" hidden="1" x14ac:dyDescent="0.25">
      <c r="A735" t="s">
        <v>1901</v>
      </c>
      <c r="B735" t="s">
        <v>817</v>
      </c>
      <c r="C735" t="s">
        <v>1039</v>
      </c>
      <c r="D735" s="10">
        <v>18422</v>
      </c>
      <c r="E735" s="10">
        <v>42004</v>
      </c>
      <c r="F735" t="s">
        <v>2115</v>
      </c>
      <c r="G735" t="s">
        <v>1080</v>
      </c>
      <c r="H735" t="s">
        <v>1057</v>
      </c>
      <c r="J735" s="10"/>
      <c r="K735" t="str">
        <f>VLOOKUP(EmpData[[#This Row],[Department]],Departments[[Department]:[Code]],2,0)</f>
        <v>SLS</v>
      </c>
      <c r="L735" t="str">
        <f>VLOOKUP(EmpData[[#This Row],[Location]],Locations[[Location]:[BU]],2,0)</f>
        <v>Giza</v>
      </c>
      <c r="M735" t="str">
        <f>VLOOKUP(EmpData[[#This Row],[Location]],Locations[[Location]:[BU]],3,0)</f>
        <v>G. Cairo</v>
      </c>
      <c r="N735" t="str">
        <f>IF(EmpData[[#This Row],[Resign Date]]&lt;&gt;"","NO","Yes")</f>
        <v>Yes</v>
      </c>
    </row>
    <row r="736" spans="1:14" hidden="1" x14ac:dyDescent="0.25">
      <c r="A736" t="s">
        <v>1469</v>
      </c>
      <c r="B736" t="s">
        <v>385</v>
      </c>
      <c r="C736" t="s">
        <v>1040</v>
      </c>
      <c r="D736" s="10">
        <v>23081</v>
      </c>
      <c r="E736" s="10">
        <v>42006</v>
      </c>
      <c r="F736" t="s">
        <v>1020</v>
      </c>
      <c r="G736" t="s">
        <v>1076</v>
      </c>
      <c r="H736" t="s">
        <v>1061</v>
      </c>
      <c r="J736" s="10"/>
      <c r="K736" t="str">
        <f>VLOOKUP(EmpData[[#This Row],[Department]],Departments[[Department]:[Code]],2,0)</f>
        <v>RTL</v>
      </c>
      <c r="L736" t="str">
        <f>VLOOKUP(EmpData[[#This Row],[Location]],Locations[[Location]:[BU]],2,0)</f>
        <v>Cairo</v>
      </c>
      <c r="M736" t="str">
        <f>VLOOKUP(EmpData[[#This Row],[Location]],Locations[[Location]:[BU]],3,0)</f>
        <v>G. Cairo</v>
      </c>
      <c r="N736" t="str">
        <f>IF(EmpData[[#This Row],[Resign Date]]&lt;&gt;"","NO","Yes")</f>
        <v>Yes</v>
      </c>
    </row>
    <row r="737" spans="1:14" hidden="1" x14ac:dyDescent="0.25">
      <c r="A737" t="s">
        <v>2059</v>
      </c>
      <c r="B737" t="s">
        <v>975</v>
      </c>
      <c r="C737" t="s">
        <v>1040</v>
      </c>
      <c r="D737" s="10">
        <v>15067</v>
      </c>
      <c r="E737" s="10">
        <v>42012</v>
      </c>
      <c r="F737" t="s">
        <v>2115</v>
      </c>
      <c r="G737" t="s">
        <v>1065</v>
      </c>
      <c r="H737" t="s">
        <v>1057</v>
      </c>
      <c r="J737" s="10"/>
      <c r="K737" t="str">
        <f>VLOOKUP(EmpData[[#This Row],[Department]],Departments[[Department]:[Code]],2,0)</f>
        <v>SLS</v>
      </c>
      <c r="L737" t="str">
        <f>VLOOKUP(EmpData[[#This Row],[Location]],Locations[[Location]:[BU]],2,0)</f>
        <v>Gharbia</v>
      </c>
      <c r="M737" t="str">
        <f>VLOOKUP(EmpData[[#This Row],[Location]],Locations[[Location]:[BU]],3,0)</f>
        <v>Delta</v>
      </c>
      <c r="N737" t="str">
        <f>IF(EmpData[[#This Row],[Resign Date]]&lt;&gt;"","NO","Yes")</f>
        <v>Yes</v>
      </c>
    </row>
    <row r="738" spans="1:14" x14ac:dyDescent="0.25">
      <c r="A738" t="s">
        <v>1177</v>
      </c>
      <c r="B738" t="s">
        <v>93</v>
      </c>
      <c r="C738" t="s">
        <v>1039</v>
      </c>
      <c r="D738" s="10">
        <v>23872</v>
      </c>
      <c r="E738" s="10">
        <v>42013</v>
      </c>
      <c r="F738" t="s">
        <v>1032</v>
      </c>
      <c r="G738" t="s">
        <v>1062</v>
      </c>
      <c r="H738" t="s">
        <v>1057</v>
      </c>
      <c r="J738" s="10"/>
      <c r="K738" t="str">
        <f>VLOOKUP(EmpData[[#This Row],[Department]],Departments[[Department]:[Code]],2,0)</f>
        <v>ADM</v>
      </c>
      <c r="L738" t="str">
        <f>VLOOKUP(EmpData[[#This Row],[Location]],Locations[[Location]:[BU]],2,0)</f>
        <v>Menia</v>
      </c>
      <c r="M738" t="str">
        <f>VLOOKUP(EmpData[[#This Row],[Location]],Locations[[Location]:[BU]],3,0)</f>
        <v>U. Egypt</v>
      </c>
      <c r="N738" t="str">
        <f>IF(EmpData[[#This Row],[Resign Date]]&lt;&gt;"","NO","Yes")</f>
        <v>Yes</v>
      </c>
    </row>
    <row r="739" spans="1:14" hidden="1" x14ac:dyDescent="0.25">
      <c r="A739" t="s">
        <v>1915</v>
      </c>
      <c r="B739" t="s">
        <v>831</v>
      </c>
      <c r="C739" t="s">
        <v>1039</v>
      </c>
      <c r="D739" s="10">
        <v>16716</v>
      </c>
      <c r="E739" s="10">
        <v>42014</v>
      </c>
      <c r="F739" t="s">
        <v>1020</v>
      </c>
      <c r="G739" t="s">
        <v>1081</v>
      </c>
      <c r="H739" t="s">
        <v>1045</v>
      </c>
      <c r="J739" s="10"/>
      <c r="K739" t="str">
        <f>VLOOKUP(EmpData[[#This Row],[Department]],Departments[[Department]:[Code]],2,0)</f>
        <v>RTL</v>
      </c>
      <c r="L739" t="str">
        <f>VLOOKUP(EmpData[[#This Row],[Location]],Locations[[Location]:[BU]],2,0)</f>
        <v>Giza</v>
      </c>
      <c r="M739" t="str">
        <f>VLOOKUP(EmpData[[#This Row],[Location]],Locations[[Location]:[BU]],3,0)</f>
        <v>G. Cairo</v>
      </c>
      <c r="N739" t="str">
        <f>IF(EmpData[[#This Row],[Resign Date]]&lt;&gt;"","NO","Yes")</f>
        <v>Yes</v>
      </c>
    </row>
    <row r="740" spans="1:14" hidden="1" x14ac:dyDescent="0.25">
      <c r="A740" t="s">
        <v>1575</v>
      </c>
      <c r="B740" t="s">
        <v>491</v>
      </c>
      <c r="C740" t="s">
        <v>1039</v>
      </c>
      <c r="D740" s="10">
        <v>30498</v>
      </c>
      <c r="E740" s="10">
        <v>42018</v>
      </c>
      <c r="F740" t="s">
        <v>1020</v>
      </c>
      <c r="G740" t="s">
        <v>1049</v>
      </c>
      <c r="H740" t="s">
        <v>1045</v>
      </c>
      <c r="J740" s="10">
        <v>42704</v>
      </c>
      <c r="K740" t="str">
        <f>VLOOKUP(EmpData[[#This Row],[Department]],Departments[[Department]:[Code]],2,0)</f>
        <v>RTL</v>
      </c>
      <c r="L740" t="str">
        <f>VLOOKUP(EmpData[[#This Row],[Location]],Locations[[Location]:[BU]],2,0)</f>
        <v>Cairo</v>
      </c>
      <c r="M740" t="str">
        <f>VLOOKUP(EmpData[[#This Row],[Location]],Locations[[Location]:[BU]],3,0)</f>
        <v>G. Cairo</v>
      </c>
      <c r="N740" t="str">
        <f>IF(EmpData[[#This Row],[Resign Date]]&lt;&gt;"","NO","Yes")</f>
        <v>NO</v>
      </c>
    </row>
    <row r="741" spans="1:14" hidden="1" x14ac:dyDescent="0.25">
      <c r="A741" t="s">
        <v>1284</v>
      </c>
      <c r="B741" t="s">
        <v>200</v>
      </c>
      <c r="C741" t="s">
        <v>1039</v>
      </c>
      <c r="D741" s="10">
        <v>32412</v>
      </c>
      <c r="E741" s="10">
        <v>42020</v>
      </c>
      <c r="F741" t="s">
        <v>1020</v>
      </c>
      <c r="G741" t="s">
        <v>1044</v>
      </c>
      <c r="H741" t="s">
        <v>1045</v>
      </c>
      <c r="J741" s="10"/>
      <c r="K741" t="str">
        <f>VLOOKUP(EmpData[[#This Row],[Department]],Departments[[Department]:[Code]],2,0)</f>
        <v>RTL</v>
      </c>
      <c r="L741" t="str">
        <f>VLOOKUP(EmpData[[#This Row],[Location]],Locations[[Location]:[BU]],2,0)</f>
        <v>Cairo</v>
      </c>
      <c r="M741" t="str">
        <f>VLOOKUP(EmpData[[#This Row],[Location]],Locations[[Location]:[BU]],3,0)</f>
        <v>G. Cairo</v>
      </c>
      <c r="N741" t="str">
        <f>IF(EmpData[[#This Row],[Resign Date]]&lt;&gt;"","NO","Yes")</f>
        <v>Yes</v>
      </c>
    </row>
    <row r="742" spans="1:14" hidden="1" x14ac:dyDescent="0.25">
      <c r="A742" t="s">
        <v>1881</v>
      </c>
      <c r="B742" t="s">
        <v>797</v>
      </c>
      <c r="C742" t="s">
        <v>1039</v>
      </c>
      <c r="D742" s="10">
        <v>27274</v>
      </c>
      <c r="E742" s="10">
        <v>42028</v>
      </c>
      <c r="F742" t="s">
        <v>1025</v>
      </c>
      <c r="G742" t="s">
        <v>1077</v>
      </c>
      <c r="H742" t="s">
        <v>1057</v>
      </c>
      <c r="J742" s="10"/>
      <c r="K742" t="str">
        <f>VLOOKUP(EmpData[[#This Row],[Department]],Departments[[Department]:[Code]],2,0)</f>
        <v>SLS</v>
      </c>
      <c r="L742" t="str">
        <f>VLOOKUP(EmpData[[#This Row],[Location]],Locations[[Location]:[BU]],2,0)</f>
        <v>Giza</v>
      </c>
      <c r="M742" t="str">
        <f>VLOOKUP(EmpData[[#This Row],[Location]],Locations[[Location]:[BU]],3,0)</f>
        <v>G. Cairo</v>
      </c>
      <c r="N742" t="str">
        <f>IF(EmpData[[#This Row],[Resign Date]]&lt;&gt;"","NO","Yes")</f>
        <v>Yes</v>
      </c>
    </row>
    <row r="743" spans="1:14" hidden="1" x14ac:dyDescent="0.25">
      <c r="A743" t="s">
        <v>1373</v>
      </c>
      <c r="B743" t="s">
        <v>289</v>
      </c>
      <c r="C743" t="s">
        <v>1040</v>
      </c>
      <c r="D743" s="10">
        <v>24409</v>
      </c>
      <c r="E743" s="10">
        <v>42028</v>
      </c>
      <c r="F743" t="s">
        <v>1025</v>
      </c>
      <c r="G743" t="s">
        <v>1052</v>
      </c>
      <c r="H743" t="s">
        <v>1057</v>
      </c>
      <c r="J743" s="10"/>
      <c r="K743" t="str">
        <f>VLOOKUP(EmpData[[#This Row],[Department]],Departments[[Department]:[Code]],2,0)</f>
        <v>SLS</v>
      </c>
      <c r="L743" t="str">
        <f>VLOOKUP(EmpData[[#This Row],[Location]],Locations[[Location]:[BU]],2,0)</f>
        <v>Alex</v>
      </c>
      <c r="M743" t="str">
        <f>VLOOKUP(EmpData[[#This Row],[Location]],Locations[[Location]:[BU]],3,0)</f>
        <v>Alex</v>
      </c>
      <c r="N743" t="str">
        <f>IF(EmpData[[#This Row],[Resign Date]]&lt;&gt;"","NO","Yes")</f>
        <v>Yes</v>
      </c>
    </row>
    <row r="744" spans="1:14" hidden="1" x14ac:dyDescent="0.25">
      <c r="A744" t="s">
        <v>1688</v>
      </c>
      <c r="B744" t="s">
        <v>604</v>
      </c>
      <c r="C744" t="s">
        <v>1039</v>
      </c>
      <c r="D744" s="10">
        <v>16396</v>
      </c>
      <c r="E744" s="10">
        <v>42030</v>
      </c>
      <c r="F744" t="s">
        <v>2115</v>
      </c>
      <c r="G744" t="s">
        <v>1052</v>
      </c>
      <c r="H744" t="s">
        <v>1057</v>
      </c>
      <c r="J744" s="10"/>
      <c r="K744" t="str">
        <f>VLOOKUP(EmpData[[#This Row],[Department]],Departments[[Department]:[Code]],2,0)</f>
        <v>SLS</v>
      </c>
      <c r="L744" t="str">
        <f>VLOOKUP(EmpData[[#This Row],[Location]],Locations[[Location]:[BU]],2,0)</f>
        <v>Alex</v>
      </c>
      <c r="M744" t="str">
        <f>VLOOKUP(EmpData[[#This Row],[Location]],Locations[[Location]:[BU]],3,0)</f>
        <v>Alex</v>
      </c>
      <c r="N744" t="str">
        <f>IF(EmpData[[#This Row],[Resign Date]]&lt;&gt;"","NO","Yes")</f>
        <v>Yes</v>
      </c>
    </row>
    <row r="745" spans="1:14" x14ac:dyDescent="0.25">
      <c r="A745" t="s">
        <v>1521</v>
      </c>
      <c r="B745" t="s">
        <v>437</v>
      </c>
      <c r="C745" t="s">
        <v>1040</v>
      </c>
      <c r="D745" s="10">
        <v>18306</v>
      </c>
      <c r="E745" s="10">
        <v>42031</v>
      </c>
      <c r="F745" t="s">
        <v>1025</v>
      </c>
      <c r="G745" t="s">
        <v>1075</v>
      </c>
      <c r="H745" t="s">
        <v>1057</v>
      </c>
      <c r="J745" s="10"/>
      <c r="K745" t="str">
        <f>VLOOKUP(EmpData[[#This Row],[Department]],Departments[[Department]:[Code]],2,0)</f>
        <v>SLS</v>
      </c>
      <c r="L745" t="str">
        <f>VLOOKUP(EmpData[[#This Row],[Location]],Locations[[Location]:[BU]],2,0)</f>
        <v>Assuit</v>
      </c>
      <c r="M745" t="str">
        <f>VLOOKUP(EmpData[[#This Row],[Location]],Locations[[Location]:[BU]],3,0)</f>
        <v>U. Egypt</v>
      </c>
      <c r="N745" t="str">
        <f>IF(EmpData[[#This Row],[Resign Date]]&lt;&gt;"","NO","Yes")</f>
        <v>Yes</v>
      </c>
    </row>
    <row r="746" spans="1:14" hidden="1" x14ac:dyDescent="0.25">
      <c r="A746" t="s">
        <v>1703</v>
      </c>
      <c r="B746" t="s">
        <v>619</v>
      </c>
      <c r="C746" t="s">
        <v>1039</v>
      </c>
      <c r="D746" s="10">
        <v>18538</v>
      </c>
      <c r="E746" s="10">
        <v>42035</v>
      </c>
      <c r="F746" t="s">
        <v>1025</v>
      </c>
      <c r="G746" t="s">
        <v>1065</v>
      </c>
      <c r="H746" t="s">
        <v>1057</v>
      </c>
      <c r="J746" s="10"/>
      <c r="K746" t="str">
        <f>VLOOKUP(EmpData[[#This Row],[Department]],Departments[[Department]:[Code]],2,0)</f>
        <v>SLS</v>
      </c>
      <c r="L746" t="str">
        <f>VLOOKUP(EmpData[[#This Row],[Location]],Locations[[Location]:[BU]],2,0)</f>
        <v>Gharbia</v>
      </c>
      <c r="M746" t="str">
        <f>VLOOKUP(EmpData[[#This Row],[Location]],Locations[[Location]:[BU]],3,0)</f>
        <v>Delta</v>
      </c>
      <c r="N746" t="str">
        <f>IF(EmpData[[#This Row],[Resign Date]]&lt;&gt;"","NO","Yes")</f>
        <v>Yes</v>
      </c>
    </row>
    <row r="747" spans="1:14" hidden="1" x14ac:dyDescent="0.25">
      <c r="A747" t="s">
        <v>1264</v>
      </c>
      <c r="B747" t="s">
        <v>180</v>
      </c>
      <c r="C747" t="s">
        <v>1039</v>
      </c>
      <c r="D747" s="10">
        <v>34611</v>
      </c>
      <c r="E747" s="10">
        <v>42038</v>
      </c>
      <c r="F747" t="s">
        <v>2115</v>
      </c>
      <c r="G747" t="s">
        <v>1046</v>
      </c>
      <c r="H747" t="s">
        <v>1057</v>
      </c>
      <c r="J747" s="10"/>
      <c r="K747" t="str">
        <f>VLOOKUP(EmpData[[#This Row],[Department]],Departments[[Department]:[Code]],2,0)</f>
        <v>SLS</v>
      </c>
      <c r="L747" t="str">
        <f>VLOOKUP(EmpData[[#This Row],[Location]],Locations[[Location]:[BU]],2,0)</f>
        <v>Giza</v>
      </c>
      <c r="M747" t="str">
        <f>VLOOKUP(EmpData[[#This Row],[Location]],Locations[[Location]:[BU]],3,0)</f>
        <v>G. Cairo</v>
      </c>
      <c r="N747" t="str">
        <f>IF(EmpData[[#This Row],[Resign Date]]&lt;&gt;"","NO","Yes")</f>
        <v>Yes</v>
      </c>
    </row>
    <row r="748" spans="1:14" hidden="1" x14ac:dyDescent="0.25">
      <c r="A748" t="s">
        <v>1809</v>
      </c>
      <c r="B748" t="s">
        <v>725</v>
      </c>
      <c r="C748" t="s">
        <v>1039</v>
      </c>
      <c r="D748" s="10">
        <v>25436</v>
      </c>
      <c r="E748" s="10">
        <v>42041</v>
      </c>
      <c r="F748" t="s">
        <v>1025</v>
      </c>
      <c r="G748" t="s">
        <v>1069</v>
      </c>
      <c r="H748" t="s">
        <v>1057</v>
      </c>
      <c r="J748" s="10"/>
      <c r="K748" t="str">
        <f>VLOOKUP(EmpData[[#This Row],[Department]],Departments[[Department]:[Code]],2,0)</f>
        <v>SLS</v>
      </c>
      <c r="L748" t="str">
        <f>VLOOKUP(EmpData[[#This Row],[Location]],Locations[[Location]:[BU]],2,0)</f>
        <v>Luxor</v>
      </c>
      <c r="M748" t="str">
        <f>VLOOKUP(EmpData[[#This Row],[Location]],Locations[[Location]:[BU]],3,0)</f>
        <v>U. Egypt</v>
      </c>
      <c r="N748" t="str">
        <f>IF(EmpData[[#This Row],[Resign Date]]&lt;&gt;"","NO","Yes")</f>
        <v>Yes</v>
      </c>
    </row>
    <row r="749" spans="1:14" hidden="1" x14ac:dyDescent="0.25">
      <c r="A749" t="s">
        <v>1777</v>
      </c>
      <c r="B749" t="s">
        <v>693</v>
      </c>
      <c r="C749" t="s">
        <v>1039</v>
      </c>
      <c r="D749" s="10">
        <v>17004</v>
      </c>
      <c r="E749" s="10">
        <v>42044</v>
      </c>
      <c r="F749" t="s">
        <v>1020</v>
      </c>
      <c r="G749" t="s">
        <v>1076</v>
      </c>
      <c r="H749" t="s">
        <v>1061</v>
      </c>
      <c r="J749" s="10"/>
      <c r="K749" t="str">
        <f>VLOOKUP(EmpData[[#This Row],[Department]],Departments[[Department]:[Code]],2,0)</f>
        <v>RTL</v>
      </c>
      <c r="L749" t="str">
        <f>VLOOKUP(EmpData[[#This Row],[Location]],Locations[[Location]:[BU]],2,0)</f>
        <v>Cairo</v>
      </c>
      <c r="M749" t="str">
        <f>VLOOKUP(EmpData[[#This Row],[Location]],Locations[[Location]:[BU]],3,0)</f>
        <v>G. Cairo</v>
      </c>
      <c r="N749" t="str">
        <f>IF(EmpData[[#This Row],[Resign Date]]&lt;&gt;"","NO","Yes")</f>
        <v>Yes</v>
      </c>
    </row>
    <row r="750" spans="1:14" hidden="1" x14ac:dyDescent="0.25">
      <c r="A750" t="s">
        <v>1792</v>
      </c>
      <c r="B750" t="s">
        <v>708</v>
      </c>
      <c r="C750" t="s">
        <v>1039</v>
      </c>
      <c r="D750" s="10">
        <v>18744</v>
      </c>
      <c r="E750" s="10">
        <v>42045</v>
      </c>
      <c r="F750" t="s">
        <v>1020</v>
      </c>
      <c r="G750" t="s">
        <v>1047</v>
      </c>
      <c r="H750" t="s">
        <v>1048</v>
      </c>
      <c r="J750" s="10"/>
      <c r="K750" t="str">
        <f>VLOOKUP(EmpData[[#This Row],[Department]],Departments[[Department]:[Code]],2,0)</f>
        <v>RTL</v>
      </c>
      <c r="L750" t="str">
        <f>VLOOKUP(EmpData[[#This Row],[Location]],Locations[[Location]:[BU]],2,0)</f>
        <v>Giza</v>
      </c>
      <c r="M750" t="str">
        <f>VLOOKUP(EmpData[[#This Row],[Location]],Locations[[Location]:[BU]],3,0)</f>
        <v>G. Cairo</v>
      </c>
      <c r="N750" t="str">
        <f>IF(EmpData[[#This Row],[Resign Date]]&lt;&gt;"","NO","Yes")</f>
        <v>Yes</v>
      </c>
    </row>
    <row r="751" spans="1:14" hidden="1" x14ac:dyDescent="0.25">
      <c r="A751" t="s">
        <v>1588</v>
      </c>
      <c r="B751" t="s">
        <v>504</v>
      </c>
      <c r="C751" t="s">
        <v>1039</v>
      </c>
      <c r="D751" s="10">
        <v>28083</v>
      </c>
      <c r="E751" s="10">
        <v>42049</v>
      </c>
      <c r="F751" t="s">
        <v>1025</v>
      </c>
      <c r="G751" t="s">
        <v>1054</v>
      </c>
      <c r="H751" t="s">
        <v>1057</v>
      </c>
      <c r="J751" s="10"/>
      <c r="K751" t="str">
        <f>VLOOKUP(EmpData[[#This Row],[Department]],Departments[[Department]:[Code]],2,0)</f>
        <v>SLS</v>
      </c>
      <c r="L751" t="str">
        <f>VLOOKUP(EmpData[[#This Row],[Location]],Locations[[Location]:[BU]],2,0)</f>
        <v>Dakahlia</v>
      </c>
      <c r="M751" t="str">
        <f>VLOOKUP(EmpData[[#This Row],[Location]],Locations[[Location]:[BU]],3,0)</f>
        <v>Delta</v>
      </c>
      <c r="N751" t="str">
        <f>IF(EmpData[[#This Row],[Resign Date]]&lt;&gt;"","NO","Yes")</f>
        <v>Yes</v>
      </c>
    </row>
    <row r="752" spans="1:14" x14ac:dyDescent="0.25">
      <c r="A752" t="s">
        <v>2069</v>
      </c>
      <c r="B752" t="s">
        <v>985</v>
      </c>
      <c r="C752" t="s">
        <v>1040</v>
      </c>
      <c r="D752" s="10">
        <v>22415</v>
      </c>
      <c r="E752" s="10">
        <v>42049</v>
      </c>
      <c r="F752" t="s">
        <v>1025</v>
      </c>
      <c r="G752" t="s">
        <v>1075</v>
      </c>
      <c r="H752" t="s">
        <v>1057</v>
      </c>
      <c r="J752" s="10"/>
      <c r="K752" t="str">
        <f>VLOOKUP(EmpData[[#This Row],[Department]],Departments[[Department]:[Code]],2,0)</f>
        <v>SLS</v>
      </c>
      <c r="L752" t="str">
        <f>VLOOKUP(EmpData[[#This Row],[Location]],Locations[[Location]:[BU]],2,0)</f>
        <v>Assuit</v>
      </c>
      <c r="M752" t="str">
        <f>VLOOKUP(EmpData[[#This Row],[Location]],Locations[[Location]:[BU]],3,0)</f>
        <v>U. Egypt</v>
      </c>
      <c r="N752" t="str">
        <f>IF(EmpData[[#This Row],[Resign Date]]&lt;&gt;"","NO","Yes")</f>
        <v>Yes</v>
      </c>
    </row>
    <row r="753" spans="1:14" hidden="1" x14ac:dyDescent="0.25">
      <c r="A753" t="s">
        <v>1870</v>
      </c>
      <c r="B753" t="s">
        <v>786</v>
      </c>
      <c r="C753" t="s">
        <v>1039</v>
      </c>
      <c r="D753" s="10">
        <v>22166</v>
      </c>
      <c r="E753" s="10">
        <v>42054</v>
      </c>
      <c r="F753" t="s">
        <v>2115</v>
      </c>
      <c r="G753" t="s">
        <v>1054</v>
      </c>
      <c r="H753" t="s">
        <v>1057</v>
      </c>
      <c r="J753" s="10"/>
      <c r="K753" t="str">
        <f>VLOOKUP(EmpData[[#This Row],[Department]],Departments[[Department]:[Code]],2,0)</f>
        <v>SLS</v>
      </c>
      <c r="L753" t="str">
        <f>VLOOKUP(EmpData[[#This Row],[Location]],Locations[[Location]:[BU]],2,0)</f>
        <v>Dakahlia</v>
      </c>
      <c r="M753" t="str">
        <f>VLOOKUP(EmpData[[#This Row],[Location]],Locations[[Location]:[BU]],3,0)</f>
        <v>Delta</v>
      </c>
      <c r="N753" t="str">
        <f>IF(EmpData[[#This Row],[Resign Date]]&lt;&gt;"","NO","Yes")</f>
        <v>Yes</v>
      </c>
    </row>
    <row r="754" spans="1:14" hidden="1" x14ac:dyDescent="0.25">
      <c r="A754" t="s">
        <v>1683</v>
      </c>
      <c r="B754" t="s">
        <v>599</v>
      </c>
      <c r="C754" t="s">
        <v>1039</v>
      </c>
      <c r="D754" s="10">
        <v>26092</v>
      </c>
      <c r="E754" s="10">
        <v>42058</v>
      </c>
      <c r="F754" t="s">
        <v>2115</v>
      </c>
      <c r="G754" t="s">
        <v>1077</v>
      </c>
      <c r="H754" t="s">
        <v>1057</v>
      </c>
      <c r="J754" s="10"/>
      <c r="K754" t="str">
        <f>VLOOKUP(EmpData[[#This Row],[Department]],Departments[[Department]:[Code]],2,0)</f>
        <v>SLS</v>
      </c>
      <c r="L754" t="str">
        <f>VLOOKUP(EmpData[[#This Row],[Location]],Locations[[Location]:[BU]],2,0)</f>
        <v>Giza</v>
      </c>
      <c r="M754" t="str">
        <f>VLOOKUP(EmpData[[#This Row],[Location]],Locations[[Location]:[BU]],3,0)</f>
        <v>G. Cairo</v>
      </c>
      <c r="N754" t="str">
        <f>IF(EmpData[[#This Row],[Resign Date]]&lt;&gt;"","NO","Yes")</f>
        <v>Yes</v>
      </c>
    </row>
    <row r="755" spans="1:14" hidden="1" x14ac:dyDescent="0.25">
      <c r="A755" t="s">
        <v>1544</v>
      </c>
      <c r="B755" t="s">
        <v>460</v>
      </c>
      <c r="C755" t="s">
        <v>1039</v>
      </c>
      <c r="D755" s="10">
        <v>20356</v>
      </c>
      <c r="E755" s="10">
        <v>42059</v>
      </c>
      <c r="F755" t="s">
        <v>1025</v>
      </c>
      <c r="G755" t="s">
        <v>1052</v>
      </c>
      <c r="H755" t="s">
        <v>1057</v>
      </c>
      <c r="J755" s="10"/>
      <c r="K755" t="str">
        <f>VLOOKUP(EmpData[[#This Row],[Department]],Departments[[Department]:[Code]],2,0)</f>
        <v>SLS</v>
      </c>
      <c r="L755" t="str">
        <f>VLOOKUP(EmpData[[#This Row],[Location]],Locations[[Location]:[BU]],2,0)</f>
        <v>Alex</v>
      </c>
      <c r="M755" t="str">
        <f>VLOOKUP(EmpData[[#This Row],[Location]],Locations[[Location]:[BU]],3,0)</f>
        <v>Alex</v>
      </c>
      <c r="N755" t="str">
        <f>IF(EmpData[[#This Row],[Resign Date]]&lt;&gt;"","NO","Yes")</f>
        <v>Yes</v>
      </c>
    </row>
    <row r="756" spans="1:14" hidden="1" x14ac:dyDescent="0.25">
      <c r="A756" t="s">
        <v>1573</v>
      </c>
      <c r="B756" t="s">
        <v>489</v>
      </c>
      <c r="C756" t="s">
        <v>1039</v>
      </c>
      <c r="D756" s="10">
        <v>18405</v>
      </c>
      <c r="E756" s="10">
        <v>42060</v>
      </c>
      <c r="F756" t="s">
        <v>1020</v>
      </c>
      <c r="G756" t="s">
        <v>1050</v>
      </c>
      <c r="H756" t="s">
        <v>1045</v>
      </c>
      <c r="J756" s="10"/>
      <c r="K756" t="str">
        <f>VLOOKUP(EmpData[[#This Row],[Department]],Departments[[Department]:[Code]],2,0)</f>
        <v>RTL</v>
      </c>
      <c r="L756" t="str">
        <f>VLOOKUP(EmpData[[#This Row],[Location]],Locations[[Location]:[BU]],2,0)</f>
        <v>Alex</v>
      </c>
      <c r="M756" t="str">
        <f>VLOOKUP(EmpData[[#This Row],[Location]],Locations[[Location]:[BU]],3,0)</f>
        <v>Alex</v>
      </c>
      <c r="N756" t="str">
        <f>IF(EmpData[[#This Row],[Resign Date]]&lt;&gt;"","NO","Yes")</f>
        <v>Yes</v>
      </c>
    </row>
    <row r="757" spans="1:14" x14ac:dyDescent="0.25">
      <c r="A757" t="s">
        <v>1095</v>
      </c>
      <c r="B757" t="s">
        <v>11</v>
      </c>
      <c r="C757" t="s">
        <v>1039</v>
      </c>
      <c r="D757" s="10">
        <v>22559</v>
      </c>
      <c r="E757" s="10">
        <v>42061</v>
      </c>
      <c r="F757" t="s">
        <v>2115</v>
      </c>
      <c r="G757" t="s">
        <v>1062</v>
      </c>
      <c r="H757" t="s">
        <v>1057</v>
      </c>
      <c r="J757" s="10"/>
      <c r="K757" t="str">
        <f>VLOOKUP(EmpData[[#This Row],[Department]],Departments[[Department]:[Code]],2,0)</f>
        <v>SLS</v>
      </c>
      <c r="L757" t="str">
        <f>VLOOKUP(EmpData[[#This Row],[Location]],Locations[[Location]:[BU]],2,0)</f>
        <v>Menia</v>
      </c>
      <c r="M757" t="str">
        <f>VLOOKUP(EmpData[[#This Row],[Location]],Locations[[Location]:[BU]],3,0)</f>
        <v>U. Egypt</v>
      </c>
      <c r="N757" t="str">
        <f>IF(EmpData[[#This Row],[Resign Date]]&lt;&gt;"","NO","Yes")</f>
        <v>Yes</v>
      </c>
    </row>
    <row r="758" spans="1:14" hidden="1" x14ac:dyDescent="0.25">
      <c r="A758" t="s">
        <v>1928</v>
      </c>
      <c r="B758" t="s">
        <v>844</v>
      </c>
      <c r="C758" t="s">
        <v>1039</v>
      </c>
      <c r="D758" s="10">
        <v>31078</v>
      </c>
      <c r="E758" s="10">
        <v>42062</v>
      </c>
      <c r="F758" t="s">
        <v>1020</v>
      </c>
      <c r="G758" t="s">
        <v>1071</v>
      </c>
      <c r="H758" t="s">
        <v>1048</v>
      </c>
      <c r="J758" s="10"/>
      <c r="K758" t="str">
        <f>VLOOKUP(EmpData[[#This Row],[Department]],Departments[[Department]:[Code]],2,0)</f>
        <v>RTL</v>
      </c>
      <c r="L758" t="str">
        <f>VLOOKUP(EmpData[[#This Row],[Location]],Locations[[Location]:[BU]],2,0)</f>
        <v>Giza</v>
      </c>
      <c r="M758" t="str">
        <f>VLOOKUP(EmpData[[#This Row],[Location]],Locations[[Location]:[BU]],3,0)</f>
        <v>G. Cairo</v>
      </c>
      <c r="N758" t="str">
        <f>IF(EmpData[[#This Row],[Resign Date]]&lt;&gt;"","NO","Yes")</f>
        <v>Yes</v>
      </c>
    </row>
    <row r="759" spans="1:14" x14ac:dyDescent="0.25">
      <c r="A759" t="s">
        <v>2090</v>
      </c>
      <c r="B759" t="s">
        <v>1006</v>
      </c>
      <c r="C759" t="s">
        <v>1039</v>
      </c>
      <c r="D759" s="10">
        <v>26129</v>
      </c>
      <c r="E759" s="10">
        <v>42066</v>
      </c>
      <c r="F759" t="s">
        <v>1025</v>
      </c>
      <c r="G759" t="s">
        <v>1075</v>
      </c>
      <c r="H759" t="s">
        <v>1057</v>
      </c>
      <c r="J759" s="10"/>
      <c r="K759" t="str">
        <f>VLOOKUP(EmpData[[#This Row],[Department]],Departments[[Department]:[Code]],2,0)</f>
        <v>SLS</v>
      </c>
      <c r="L759" t="str">
        <f>VLOOKUP(EmpData[[#This Row],[Location]],Locations[[Location]:[BU]],2,0)</f>
        <v>Assuit</v>
      </c>
      <c r="M759" t="str">
        <f>VLOOKUP(EmpData[[#This Row],[Location]],Locations[[Location]:[BU]],3,0)</f>
        <v>U. Egypt</v>
      </c>
      <c r="N759" t="str">
        <f>IF(EmpData[[#This Row],[Resign Date]]&lt;&gt;"","NO","Yes")</f>
        <v>Yes</v>
      </c>
    </row>
    <row r="760" spans="1:14" hidden="1" x14ac:dyDescent="0.25">
      <c r="A760" t="s">
        <v>1840</v>
      </c>
      <c r="B760" t="s">
        <v>756</v>
      </c>
      <c r="C760" t="s">
        <v>1039</v>
      </c>
      <c r="D760" s="10">
        <v>25849</v>
      </c>
      <c r="E760" s="10">
        <v>42068</v>
      </c>
      <c r="F760" t="s">
        <v>1020</v>
      </c>
      <c r="G760" t="s">
        <v>1053</v>
      </c>
      <c r="H760" t="s">
        <v>1045</v>
      </c>
      <c r="J760" s="10"/>
      <c r="K760" t="str">
        <f>VLOOKUP(EmpData[[#This Row],[Department]],Departments[[Department]:[Code]],2,0)</f>
        <v>RTL</v>
      </c>
      <c r="L760" t="str">
        <f>VLOOKUP(EmpData[[#This Row],[Location]],Locations[[Location]:[BU]],2,0)</f>
        <v>Giza</v>
      </c>
      <c r="M760" t="str">
        <f>VLOOKUP(EmpData[[#This Row],[Location]],Locations[[Location]:[BU]],3,0)</f>
        <v>G. Cairo</v>
      </c>
      <c r="N760" t="str">
        <f>IF(EmpData[[#This Row],[Resign Date]]&lt;&gt;"","NO","Yes")</f>
        <v>Yes</v>
      </c>
    </row>
    <row r="761" spans="1:14" hidden="1" x14ac:dyDescent="0.25">
      <c r="A761" t="s">
        <v>1272</v>
      </c>
      <c r="B761" t="s">
        <v>188</v>
      </c>
      <c r="C761" t="s">
        <v>1039</v>
      </c>
      <c r="D761" s="10">
        <v>23587</v>
      </c>
      <c r="E761" s="10">
        <v>42070</v>
      </c>
      <c r="F761" t="s">
        <v>2115</v>
      </c>
      <c r="G761" t="s">
        <v>1073</v>
      </c>
      <c r="H761" t="s">
        <v>1057</v>
      </c>
      <c r="J761" s="10"/>
      <c r="K761" t="str">
        <f>VLOOKUP(EmpData[[#This Row],[Department]],Departments[[Department]:[Code]],2,0)</f>
        <v>SLS</v>
      </c>
      <c r="L761" t="str">
        <f>VLOOKUP(EmpData[[#This Row],[Location]],Locations[[Location]:[BU]],2,0)</f>
        <v>Sharkia</v>
      </c>
      <c r="M761" t="str">
        <f>VLOOKUP(EmpData[[#This Row],[Location]],Locations[[Location]:[BU]],3,0)</f>
        <v>Delta</v>
      </c>
      <c r="N761" t="str">
        <f>IF(EmpData[[#This Row],[Resign Date]]&lt;&gt;"","NO","Yes")</f>
        <v>Yes</v>
      </c>
    </row>
    <row r="762" spans="1:14" hidden="1" x14ac:dyDescent="0.25">
      <c r="A762" t="s">
        <v>1530</v>
      </c>
      <c r="B762" t="s">
        <v>446</v>
      </c>
      <c r="C762" t="s">
        <v>1039</v>
      </c>
      <c r="D762" s="10">
        <v>28878</v>
      </c>
      <c r="E762" s="10">
        <v>42074</v>
      </c>
      <c r="F762" t="s">
        <v>2115</v>
      </c>
      <c r="G762" t="s">
        <v>1073</v>
      </c>
      <c r="H762" t="s">
        <v>1057</v>
      </c>
      <c r="J762" s="10">
        <v>42683</v>
      </c>
      <c r="K762" t="str">
        <f>VLOOKUP(EmpData[[#This Row],[Department]],Departments[[Department]:[Code]],2,0)</f>
        <v>SLS</v>
      </c>
      <c r="L762" t="str">
        <f>VLOOKUP(EmpData[[#This Row],[Location]],Locations[[Location]:[BU]],2,0)</f>
        <v>Sharkia</v>
      </c>
      <c r="M762" t="str">
        <f>VLOOKUP(EmpData[[#This Row],[Location]],Locations[[Location]:[BU]],3,0)</f>
        <v>Delta</v>
      </c>
      <c r="N762" t="str">
        <f>IF(EmpData[[#This Row],[Resign Date]]&lt;&gt;"","NO","Yes")</f>
        <v>NO</v>
      </c>
    </row>
    <row r="763" spans="1:14" hidden="1" x14ac:dyDescent="0.25">
      <c r="A763" t="s">
        <v>1433</v>
      </c>
      <c r="B763" t="s">
        <v>349</v>
      </c>
      <c r="C763" t="s">
        <v>1039</v>
      </c>
      <c r="D763" s="10">
        <v>21352</v>
      </c>
      <c r="E763" s="10">
        <v>42083</v>
      </c>
      <c r="F763" t="s">
        <v>1020</v>
      </c>
      <c r="G763" t="s">
        <v>1070</v>
      </c>
      <c r="H763" t="s">
        <v>1048</v>
      </c>
      <c r="J763" s="10"/>
      <c r="K763" t="str">
        <f>VLOOKUP(EmpData[[#This Row],[Department]],Departments[[Department]:[Code]],2,0)</f>
        <v>RTL</v>
      </c>
      <c r="L763" t="str">
        <f>VLOOKUP(EmpData[[#This Row],[Location]],Locations[[Location]:[BU]],2,0)</f>
        <v>Marasa Matrouh</v>
      </c>
      <c r="M763" t="str">
        <f>VLOOKUP(EmpData[[#This Row],[Location]],Locations[[Location]:[BU]],3,0)</f>
        <v>Alex</v>
      </c>
      <c r="N763" t="str">
        <f>IF(EmpData[[#This Row],[Resign Date]]&lt;&gt;"","NO","Yes")</f>
        <v>Yes</v>
      </c>
    </row>
    <row r="764" spans="1:14" hidden="1" x14ac:dyDescent="0.25">
      <c r="A764" t="s">
        <v>2089</v>
      </c>
      <c r="B764" t="s">
        <v>1005</v>
      </c>
      <c r="C764" t="s">
        <v>1040</v>
      </c>
      <c r="D764" s="10">
        <v>31078</v>
      </c>
      <c r="E764" s="10">
        <v>42084</v>
      </c>
      <c r="F764" t="s">
        <v>1017</v>
      </c>
      <c r="G764" t="s">
        <v>1014</v>
      </c>
      <c r="H764" t="s">
        <v>1014</v>
      </c>
      <c r="J764" s="10">
        <v>42567</v>
      </c>
      <c r="K764" t="str">
        <f>VLOOKUP(EmpData[[#This Row],[Department]],Departments[[Department]:[Code]],2,0)</f>
        <v>ACC</v>
      </c>
      <c r="L764" t="str">
        <f>VLOOKUP(EmpData[[#This Row],[Location]],Locations[[Location]:[BU]],2,0)</f>
        <v>Cairo</v>
      </c>
      <c r="M764" t="str">
        <f>VLOOKUP(EmpData[[#This Row],[Location]],Locations[[Location]:[BU]],3,0)</f>
        <v>G. Cairo</v>
      </c>
      <c r="N764" t="str">
        <f>IF(EmpData[[#This Row],[Resign Date]]&lt;&gt;"","NO","Yes")</f>
        <v>NO</v>
      </c>
    </row>
    <row r="765" spans="1:14" hidden="1" x14ac:dyDescent="0.25">
      <c r="A765" t="s">
        <v>1242</v>
      </c>
      <c r="B765" t="s">
        <v>158</v>
      </c>
      <c r="C765" t="s">
        <v>1039</v>
      </c>
      <c r="D765" s="10">
        <v>30400</v>
      </c>
      <c r="E765" s="10">
        <v>42084</v>
      </c>
      <c r="F765" t="s">
        <v>2115</v>
      </c>
      <c r="G765" t="s">
        <v>1080</v>
      </c>
      <c r="H765" t="s">
        <v>1057</v>
      </c>
      <c r="J765" s="10"/>
      <c r="K765" t="str">
        <f>VLOOKUP(EmpData[[#This Row],[Department]],Departments[[Department]:[Code]],2,0)</f>
        <v>SLS</v>
      </c>
      <c r="L765" t="str">
        <f>VLOOKUP(EmpData[[#This Row],[Location]],Locations[[Location]:[BU]],2,0)</f>
        <v>Giza</v>
      </c>
      <c r="M765" t="str">
        <f>VLOOKUP(EmpData[[#This Row],[Location]],Locations[[Location]:[BU]],3,0)</f>
        <v>G. Cairo</v>
      </c>
      <c r="N765" t="str">
        <f>IF(EmpData[[#This Row],[Resign Date]]&lt;&gt;"","NO","Yes")</f>
        <v>Yes</v>
      </c>
    </row>
    <row r="766" spans="1:14" hidden="1" x14ac:dyDescent="0.25">
      <c r="A766" t="s">
        <v>1115</v>
      </c>
      <c r="B766" t="s">
        <v>31</v>
      </c>
      <c r="C766" t="s">
        <v>1039</v>
      </c>
      <c r="D766" s="10">
        <v>21950</v>
      </c>
      <c r="E766" s="10">
        <v>42084</v>
      </c>
      <c r="F766" t="s">
        <v>1017</v>
      </c>
      <c r="G766" t="s">
        <v>1014</v>
      </c>
      <c r="H766" t="s">
        <v>1014</v>
      </c>
      <c r="J766" s="10"/>
      <c r="K766" t="str">
        <f>VLOOKUP(EmpData[[#This Row],[Department]],Departments[[Department]:[Code]],2,0)</f>
        <v>ACC</v>
      </c>
      <c r="L766" t="str">
        <f>VLOOKUP(EmpData[[#This Row],[Location]],Locations[[Location]:[BU]],2,0)</f>
        <v>Cairo</v>
      </c>
      <c r="M766" t="str">
        <f>VLOOKUP(EmpData[[#This Row],[Location]],Locations[[Location]:[BU]],3,0)</f>
        <v>G. Cairo</v>
      </c>
      <c r="N766" t="str">
        <f>IF(EmpData[[#This Row],[Resign Date]]&lt;&gt;"","NO","Yes")</f>
        <v>Yes</v>
      </c>
    </row>
    <row r="767" spans="1:14" hidden="1" x14ac:dyDescent="0.25">
      <c r="A767" t="s">
        <v>1844</v>
      </c>
      <c r="B767" t="s">
        <v>760</v>
      </c>
      <c r="C767" t="s">
        <v>1039</v>
      </c>
      <c r="D767" s="10">
        <v>31146</v>
      </c>
      <c r="E767" s="10">
        <v>42095</v>
      </c>
      <c r="F767" t="s">
        <v>2115</v>
      </c>
      <c r="G767" t="s">
        <v>1080</v>
      </c>
      <c r="H767" t="s">
        <v>1057</v>
      </c>
      <c r="J767" s="10"/>
      <c r="K767" t="str">
        <f>VLOOKUP(EmpData[[#This Row],[Department]],Departments[[Department]:[Code]],2,0)</f>
        <v>SLS</v>
      </c>
      <c r="L767" t="str">
        <f>VLOOKUP(EmpData[[#This Row],[Location]],Locations[[Location]:[BU]],2,0)</f>
        <v>Giza</v>
      </c>
      <c r="M767" t="str">
        <f>VLOOKUP(EmpData[[#This Row],[Location]],Locations[[Location]:[BU]],3,0)</f>
        <v>G. Cairo</v>
      </c>
      <c r="N767" t="str">
        <f>IF(EmpData[[#This Row],[Resign Date]]&lt;&gt;"","NO","Yes")</f>
        <v>Yes</v>
      </c>
    </row>
    <row r="768" spans="1:14" hidden="1" x14ac:dyDescent="0.25">
      <c r="A768" t="s">
        <v>1138</v>
      </c>
      <c r="B768" t="s">
        <v>54</v>
      </c>
      <c r="C768" t="s">
        <v>1039</v>
      </c>
      <c r="D768" s="10">
        <v>28523</v>
      </c>
      <c r="E768" s="10">
        <v>42098</v>
      </c>
      <c r="F768" t="s">
        <v>1032</v>
      </c>
      <c r="G768" t="s">
        <v>1065</v>
      </c>
      <c r="H768" t="s">
        <v>1057</v>
      </c>
      <c r="J768" s="10"/>
      <c r="K768" t="str">
        <f>VLOOKUP(EmpData[[#This Row],[Department]],Departments[[Department]:[Code]],2,0)</f>
        <v>ADM</v>
      </c>
      <c r="L768" t="str">
        <f>VLOOKUP(EmpData[[#This Row],[Location]],Locations[[Location]:[BU]],2,0)</f>
        <v>Gharbia</v>
      </c>
      <c r="M768" t="str">
        <f>VLOOKUP(EmpData[[#This Row],[Location]],Locations[[Location]:[BU]],3,0)</f>
        <v>Delta</v>
      </c>
      <c r="N768" t="str">
        <f>IF(EmpData[[#This Row],[Resign Date]]&lt;&gt;"","NO","Yes")</f>
        <v>Yes</v>
      </c>
    </row>
    <row r="769" spans="1:14" hidden="1" x14ac:dyDescent="0.25">
      <c r="A769" t="s">
        <v>1372</v>
      </c>
      <c r="B769" t="s">
        <v>288</v>
      </c>
      <c r="C769" t="s">
        <v>1039</v>
      </c>
      <c r="D769" s="10">
        <v>25899</v>
      </c>
      <c r="E769" s="10">
        <v>42100</v>
      </c>
      <c r="F769" t="s">
        <v>2115</v>
      </c>
      <c r="G769" t="s">
        <v>1059</v>
      </c>
      <c r="H769" t="s">
        <v>1057</v>
      </c>
      <c r="J769" s="10"/>
      <c r="K769" t="str">
        <f>VLOOKUP(EmpData[[#This Row],[Department]],Departments[[Department]:[Code]],2,0)</f>
        <v>SLS</v>
      </c>
      <c r="L769" t="str">
        <f>VLOOKUP(EmpData[[#This Row],[Location]],Locations[[Location]:[BU]],2,0)</f>
        <v>Cairo</v>
      </c>
      <c r="M769" t="str">
        <f>VLOOKUP(EmpData[[#This Row],[Location]],Locations[[Location]:[BU]],3,0)</f>
        <v>G. Cairo</v>
      </c>
      <c r="N769" t="str">
        <f>IF(EmpData[[#This Row],[Resign Date]]&lt;&gt;"","NO","Yes")</f>
        <v>Yes</v>
      </c>
    </row>
    <row r="770" spans="1:14" hidden="1" x14ac:dyDescent="0.25">
      <c r="A770" t="s">
        <v>2080</v>
      </c>
      <c r="B770" t="s">
        <v>996</v>
      </c>
      <c r="C770" t="s">
        <v>1039</v>
      </c>
      <c r="D770" s="10">
        <v>31672</v>
      </c>
      <c r="E770" s="10">
        <v>42102</v>
      </c>
      <c r="F770" t="s">
        <v>1020</v>
      </c>
      <c r="G770" t="s">
        <v>1058</v>
      </c>
      <c r="H770" t="s">
        <v>1048</v>
      </c>
      <c r="J770" s="10"/>
      <c r="K770" t="str">
        <f>VLOOKUP(EmpData[[#This Row],[Department]],Departments[[Department]:[Code]],2,0)</f>
        <v>RTL</v>
      </c>
      <c r="L770" t="str">
        <f>VLOOKUP(EmpData[[#This Row],[Location]],Locations[[Location]:[BU]],2,0)</f>
        <v>Cairo</v>
      </c>
      <c r="M770" t="str">
        <f>VLOOKUP(EmpData[[#This Row],[Location]],Locations[[Location]:[BU]],3,0)</f>
        <v>G. Cairo</v>
      </c>
      <c r="N770" t="str">
        <f>IF(EmpData[[#This Row],[Resign Date]]&lt;&gt;"","NO","Yes")</f>
        <v>Yes</v>
      </c>
    </row>
    <row r="771" spans="1:14" hidden="1" x14ac:dyDescent="0.25">
      <c r="A771" t="s">
        <v>1398</v>
      </c>
      <c r="B771" t="s">
        <v>314</v>
      </c>
      <c r="C771" t="s">
        <v>1039</v>
      </c>
      <c r="D771" s="10">
        <v>34327</v>
      </c>
      <c r="E771" s="10">
        <v>42102</v>
      </c>
      <c r="F771" t="s">
        <v>1020</v>
      </c>
      <c r="G771" t="s">
        <v>1078</v>
      </c>
      <c r="H771" t="s">
        <v>1061</v>
      </c>
      <c r="J771" s="10"/>
      <c r="K771" t="str">
        <f>VLOOKUP(EmpData[[#This Row],[Department]],Departments[[Department]:[Code]],2,0)</f>
        <v>RTL</v>
      </c>
      <c r="L771" t="str">
        <f>VLOOKUP(EmpData[[#This Row],[Location]],Locations[[Location]:[BU]],2,0)</f>
        <v>Cairo</v>
      </c>
      <c r="M771" t="str">
        <f>VLOOKUP(EmpData[[#This Row],[Location]],Locations[[Location]:[BU]],3,0)</f>
        <v>G. Cairo</v>
      </c>
      <c r="N771" t="str">
        <f>IF(EmpData[[#This Row],[Resign Date]]&lt;&gt;"","NO","Yes")</f>
        <v>Yes</v>
      </c>
    </row>
    <row r="772" spans="1:14" hidden="1" x14ac:dyDescent="0.25">
      <c r="A772" t="s">
        <v>1830</v>
      </c>
      <c r="B772" t="s">
        <v>746</v>
      </c>
      <c r="C772" t="s">
        <v>1039</v>
      </c>
      <c r="D772" s="10">
        <v>21858</v>
      </c>
      <c r="E772" s="10">
        <v>42102</v>
      </c>
      <c r="F772" t="s">
        <v>2115</v>
      </c>
      <c r="G772" t="s">
        <v>1046</v>
      </c>
      <c r="H772" t="s">
        <v>1057</v>
      </c>
      <c r="J772" s="10"/>
      <c r="K772" t="str">
        <f>VLOOKUP(EmpData[[#This Row],[Department]],Departments[[Department]:[Code]],2,0)</f>
        <v>SLS</v>
      </c>
      <c r="L772" t="str">
        <f>VLOOKUP(EmpData[[#This Row],[Location]],Locations[[Location]:[BU]],2,0)</f>
        <v>Giza</v>
      </c>
      <c r="M772" t="str">
        <f>VLOOKUP(EmpData[[#This Row],[Location]],Locations[[Location]:[BU]],3,0)</f>
        <v>G. Cairo</v>
      </c>
      <c r="N772" t="str">
        <f>IF(EmpData[[#This Row],[Resign Date]]&lt;&gt;"","NO","Yes")</f>
        <v>Yes</v>
      </c>
    </row>
    <row r="773" spans="1:14" hidden="1" x14ac:dyDescent="0.25">
      <c r="A773" t="s">
        <v>1853</v>
      </c>
      <c r="B773" t="s">
        <v>769</v>
      </c>
      <c r="C773" t="s">
        <v>1040</v>
      </c>
      <c r="D773" s="10">
        <v>32659</v>
      </c>
      <c r="E773" s="10">
        <v>42103</v>
      </c>
      <c r="F773" t="s">
        <v>1020</v>
      </c>
      <c r="G773" t="s">
        <v>1076</v>
      </c>
      <c r="H773" t="s">
        <v>1061</v>
      </c>
      <c r="J773" s="10"/>
      <c r="K773" t="str">
        <f>VLOOKUP(EmpData[[#This Row],[Department]],Departments[[Department]:[Code]],2,0)</f>
        <v>RTL</v>
      </c>
      <c r="L773" t="str">
        <f>VLOOKUP(EmpData[[#This Row],[Location]],Locations[[Location]:[BU]],2,0)</f>
        <v>Cairo</v>
      </c>
      <c r="M773" t="str">
        <f>VLOOKUP(EmpData[[#This Row],[Location]],Locations[[Location]:[BU]],3,0)</f>
        <v>G. Cairo</v>
      </c>
      <c r="N773" t="str">
        <f>IF(EmpData[[#This Row],[Resign Date]]&lt;&gt;"","NO","Yes")</f>
        <v>Yes</v>
      </c>
    </row>
    <row r="774" spans="1:14" hidden="1" x14ac:dyDescent="0.25">
      <c r="A774" t="s">
        <v>1516</v>
      </c>
      <c r="B774" t="s">
        <v>432</v>
      </c>
      <c r="C774" t="s">
        <v>1040</v>
      </c>
      <c r="D774" s="10">
        <v>23450</v>
      </c>
      <c r="E774" s="10">
        <v>42104</v>
      </c>
      <c r="F774" t="s">
        <v>2115</v>
      </c>
      <c r="G774" t="s">
        <v>1059</v>
      </c>
      <c r="H774" t="s">
        <v>1057</v>
      </c>
      <c r="J774" s="10"/>
      <c r="K774" t="str">
        <f>VLOOKUP(EmpData[[#This Row],[Department]],Departments[[Department]:[Code]],2,0)</f>
        <v>SLS</v>
      </c>
      <c r="L774" t="str">
        <f>VLOOKUP(EmpData[[#This Row],[Location]],Locations[[Location]:[BU]],2,0)</f>
        <v>Cairo</v>
      </c>
      <c r="M774" t="str">
        <f>VLOOKUP(EmpData[[#This Row],[Location]],Locations[[Location]:[BU]],3,0)</f>
        <v>G. Cairo</v>
      </c>
      <c r="N774" t="str">
        <f>IF(EmpData[[#This Row],[Resign Date]]&lt;&gt;"","NO","Yes")</f>
        <v>Yes</v>
      </c>
    </row>
    <row r="775" spans="1:14" hidden="1" x14ac:dyDescent="0.25">
      <c r="A775" t="s">
        <v>1972</v>
      </c>
      <c r="B775" t="s">
        <v>888</v>
      </c>
      <c r="C775" t="s">
        <v>1039</v>
      </c>
      <c r="D775" s="10">
        <v>20812</v>
      </c>
      <c r="E775" s="10">
        <v>42104</v>
      </c>
      <c r="F775" t="s">
        <v>1025</v>
      </c>
      <c r="G775" t="s">
        <v>1077</v>
      </c>
      <c r="H775" t="s">
        <v>1057</v>
      </c>
      <c r="J775" s="10"/>
      <c r="K775" t="str">
        <f>VLOOKUP(EmpData[[#This Row],[Department]],Departments[[Department]:[Code]],2,0)</f>
        <v>SLS</v>
      </c>
      <c r="L775" t="str">
        <f>VLOOKUP(EmpData[[#This Row],[Location]],Locations[[Location]:[BU]],2,0)</f>
        <v>Giza</v>
      </c>
      <c r="M775" t="str">
        <f>VLOOKUP(EmpData[[#This Row],[Location]],Locations[[Location]:[BU]],3,0)</f>
        <v>G. Cairo</v>
      </c>
      <c r="N775" t="str">
        <f>IF(EmpData[[#This Row],[Resign Date]]&lt;&gt;"","NO","Yes")</f>
        <v>Yes</v>
      </c>
    </row>
    <row r="776" spans="1:14" hidden="1" x14ac:dyDescent="0.25">
      <c r="A776" t="s">
        <v>1328</v>
      </c>
      <c r="B776" t="s">
        <v>244</v>
      </c>
      <c r="C776" t="s">
        <v>1039</v>
      </c>
      <c r="D776" s="10">
        <v>18698</v>
      </c>
      <c r="E776" s="10">
        <v>42105</v>
      </c>
      <c r="F776" t="s">
        <v>1020</v>
      </c>
      <c r="G776" t="s">
        <v>1076</v>
      </c>
      <c r="H776" t="s">
        <v>1061</v>
      </c>
      <c r="J776" s="10"/>
      <c r="K776" t="str">
        <f>VLOOKUP(EmpData[[#This Row],[Department]],Departments[[Department]:[Code]],2,0)</f>
        <v>RTL</v>
      </c>
      <c r="L776" t="str">
        <f>VLOOKUP(EmpData[[#This Row],[Location]],Locations[[Location]:[BU]],2,0)</f>
        <v>Cairo</v>
      </c>
      <c r="M776" t="str">
        <f>VLOOKUP(EmpData[[#This Row],[Location]],Locations[[Location]:[BU]],3,0)</f>
        <v>G. Cairo</v>
      </c>
      <c r="N776" t="str">
        <f>IF(EmpData[[#This Row],[Resign Date]]&lt;&gt;"","NO","Yes")</f>
        <v>Yes</v>
      </c>
    </row>
    <row r="777" spans="1:14" hidden="1" x14ac:dyDescent="0.25">
      <c r="A777" t="s">
        <v>2062</v>
      </c>
      <c r="B777" t="s">
        <v>978</v>
      </c>
      <c r="C777" t="s">
        <v>1039</v>
      </c>
      <c r="D777" s="10">
        <v>35172</v>
      </c>
      <c r="E777" s="10">
        <v>42115</v>
      </c>
      <c r="F777" t="s">
        <v>1020</v>
      </c>
      <c r="G777" t="s">
        <v>1047</v>
      </c>
      <c r="H777" t="s">
        <v>1048</v>
      </c>
      <c r="J777" s="10"/>
      <c r="K777" t="str">
        <f>VLOOKUP(EmpData[[#This Row],[Department]],Departments[[Department]:[Code]],2,0)</f>
        <v>RTL</v>
      </c>
      <c r="L777" t="str">
        <f>VLOOKUP(EmpData[[#This Row],[Location]],Locations[[Location]:[BU]],2,0)</f>
        <v>Giza</v>
      </c>
      <c r="M777" t="str">
        <f>VLOOKUP(EmpData[[#This Row],[Location]],Locations[[Location]:[BU]],3,0)</f>
        <v>G. Cairo</v>
      </c>
      <c r="N777" t="str">
        <f>IF(EmpData[[#This Row],[Resign Date]]&lt;&gt;"","NO","Yes")</f>
        <v>Yes</v>
      </c>
    </row>
    <row r="778" spans="1:14" hidden="1" x14ac:dyDescent="0.25">
      <c r="A778" t="s">
        <v>1922</v>
      </c>
      <c r="B778" t="s">
        <v>838</v>
      </c>
      <c r="C778" t="s">
        <v>1039</v>
      </c>
      <c r="D778" s="10">
        <v>35861</v>
      </c>
      <c r="E778" s="10">
        <v>42121</v>
      </c>
      <c r="F778" t="s">
        <v>1020</v>
      </c>
      <c r="G778" t="s">
        <v>1070</v>
      </c>
      <c r="H778" t="s">
        <v>1048</v>
      </c>
      <c r="J778" s="10"/>
      <c r="K778" t="str">
        <f>VLOOKUP(EmpData[[#This Row],[Department]],Departments[[Department]:[Code]],2,0)</f>
        <v>RTL</v>
      </c>
      <c r="L778" t="str">
        <f>VLOOKUP(EmpData[[#This Row],[Location]],Locations[[Location]:[BU]],2,0)</f>
        <v>Marasa Matrouh</v>
      </c>
      <c r="M778" t="str">
        <f>VLOOKUP(EmpData[[#This Row],[Location]],Locations[[Location]:[BU]],3,0)</f>
        <v>Alex</v>
      </c>
      <c r="N778" t="str">
        <f>IF(EmpData[[#This Row],[Resign Date]]&lt;&gt;"","NO","Yes")</f>
        <v>Yes</v>
      </c>
    </row>
    <row r="779" spans="1:14" hidden="1" x14ac:dyDescent="0.25">
      <c r="A779" t="s">
        <v>1165</v>
      </c>
      <c r="B779" t="s">
        <v>81</v>
      </c>
      <c r="C779" t="s">
        <v>1039</v>
      </c>
      <c r="D779" s="10">
        <v>27100</v>
      </c>
      <c r="E779" s="10">
        <v>42122</v>
      </c>
      <c r="F779" t="s">
        <v>1030</v>
      </c>
      <c r="G779" t="s">
        <v>1079</v>
      </c>
      <c r="H779" t="s">
        <v>1045</v>
      </c>
      <c r="J779" s="10"/>
      <c r="K779" t="str">
        <f>VLOOKUP(EmpData[[#This Row],[Department]],Departments[[Department]:[Code]],2,0)</f>
        <v>AFS</v>
      </c>
      <c r="L779" t="str">
        <f>VLOOKUP(EmpData[[#This Row],[Location]],Locations[[Location]:[BU]],2,0)</f>
        <v>Giza</v>
      </c>
      <c r="M779" t="str">
        <f>VLOOKUP(EmpData[[#This Row],[Location]],Locations[[Location]:[BU]],3,0)</f>
        <v>G. Cairo</v>
      </c>
      <c r="N779" t="str">
        <f>IF(EmpData[[#This Row],[Resign Date]]&lt;&gt;"","NO","Yes")</f>
        <v>Yes</v>
      </c>
    </row>
    <row r="780" spans="1:14" hidden="1" x14ac:dyDescent="0.25">
      <c r="A780" t="s">
        <v>1419</v>
      </c>
      <c r="B780" t="s">
        <v>335</v>
      </c>
      <c r="C780" t="s">
        <v>1039</v>
      </c>
      <c r="D780" s="10">
        <v>26517</v>
      </c>
      <c r="E780" s="10">
        <v>42123</v>
      </c>
      <c r="F780" t="s">
        <v>1020</v>
      </c>
      <c r="G780" t="s">
        <v>1079</v>
      </c>
      <c r="H780" t="s">
        <v>1045</v>
      </c>
      <c r="J780" s="10"/>
      <c r="K780" t="str">
        <f>VLOOKUP(EmpData[[#This Row],[Department]],Departments[[Department]:[Code]],2,0)</f>
        <v>RTL</v>
      </c>
      <c r="L780" t="str">
        <f>VLOOKUP(EmpData[[#This Row],[Location]],Locations[[Location]:[BU]],2,0)</f>
        <v>Giza</v>
      </c>
      <c r="M780" t="str">
        <f>VLOOKUP(EmpData[[#This Row],[Location]],Locations[[Location]:[BU]],3,0)</f>
        <v>G. Cairo</v>
      </c>
      <c r="N780" t="str">
        <f>IF(EmpData[[#This Row],[Resign Date]]&lt;&gt;"","NO","Yes")</f>
        <v>Yes</v>
      </c>
    </row>
    <row r="781" spans="1:14" hidden="1" x14ac:dyDescent="0.25">
      <c r="A781" t="s">
        <v>1802</v>
      </c>
      <c r="B781" t="s">
        <v>718</v>
      </c>
      <c r="C781" t="s">
        <v>1040</v>
      </c>
      <c r="D781" s="10">
        <v>34019</v>
      </c>
      <c r="E781" s="10">
        <v>42124</v>
      </c>
      <c r="F781" t="s">
        <v>2115</v>
      </c>
      <c r="G781" t="s">
        <v>1080</v>
      </c>
      <c r="H781" t="s">
        <v>1057</v>
      </c>
      <c r="J781" s="10">
        <v>42671</v>
      </c>
      <c r="K781" t="str">
        <f>VLOOKUP(EmpData[[#This Row],[Department]],Departments[[Department]:[Code]],2,0)</f>
        <v>SLS</v>
      </c>
      <c r="L781" t="str">
        <f>VLOOKUP(EmpData[[#This Row],[Location]],Locations[[Location]:[BU]],2,0)</f>
        <v>Giza</v>
      </c>
      <c r="M781" t="str">
        <f>VLOOKUP(EmpData[[#This Row],[Location]],Locations[[Location]:[BU]],3,0)</f>
        <v>G. Cairo</v>
      </c>
      <c r="N781" t="str">
        <f>IF(EmpData[[#This Row],[Resign Date]]&lt;&gt;"","NO","Yes")</f>
        <v>NO</v>
      </c>
    </row>
    <row r="782" spans="1:14" x14ac:dyDescent="0.25">
      <c r="A782" t="s">
        <v>1585</v>
      </c>
      <c r="B782" t="s">
        <v>501</v>
      </c>
      <c r="C782" t="s">
        <v>1039</v>
      </c>
      <c r="D782" s="10">
        <v>33669</v>
      </c>
      <c r="E782" s="10">
        <v>42124</v>
      </c>
      <c r="F782" t="s">
        <v>2115</v>
      </c>
      <c r="G782" t="s">
        <v>1075</v>
      </c>
      <c r="H782" t="s">
        <v>1057</v>
      </c>
      <c r="J782" s="10"/>
      <c r="K782" t="str">
        <f>VLOOKUP(EmpData[[#This Row],[Department]],Departments[[Department]:[Code]],2,0)</f>
        <v>SLS</v>
      </c>
      <c r="L782" t="str">
        <f>VLOOKUP(EmpData[[#This Row],[Location]],Locations[[Location]:[BU]],2,0)</f>
        <v>Assuit</v>
      </c>
      <c r="M782" t="str">
        <f>VLOOKUP(EmpData[[#This Row],[Location]],Locations[[Location]:[BU]],3,0)</f>
        <v>U. Egypt</v>
      </c>
      <c r="N782" t="str">
        <f>IF(EmpData[[#This Row],[Resign Date]]&lt;&gt;"","NO","Yes")</f>
        <v>Yes</v>
      </c>
    </row>
    <row r="783" spans="1:14" hidden="1" x14ac:dyDescent="0.25">
      <c r="A783" t="s">
        <v>1952</v>
      </c>
      <c r="B783" t="s">
        <v>868</v>
      </c>
      <c r="C783" t="s">
        <v>1039</v>
      </c>
      <c r="D783" s="10">
        <v>24082</v>
      </c>
      <c r="E783" s="10">
        <v>42127</v>
      </c>
      <c r="F783" t="s">
        <v>1020</v>
      </c>
      <c r="G783" t="s">
        <v>1082</v>
      </c>
      <c r="H783" t="s">
        <v>1061</v>
      </c>
      <c r="J783" s="10">
        <v>42715</v>
      </c>
      <c r="K783" t="str">
        <f>VLOOKUP(EmpData[[#This Row],[Department]],Departments[[Department]:[Code]],2,0)</f>
        <v>RTL</v>
      </c>
      <c r="L783" t="str">
        <f>VLOOKUP(EmpData[[#This Row],[Location]],Locations[[Location]:[BU]],2,0)</f>
        <v>Cairo</v>
      </c>
      <c r="M783" t="str">
        <f>VLOOKUP(EmpData[[#This Row],[Location]],Locations[[Location]:[BU]],3,0)</f>
        <v>G. Cairo</v>
      </c>
      <c r="N783" t="str">
        <f>IF(EmpData[[#This Row],[Resign Date]]&lt;&gt;"","NO","Yes")</f>
        <v>NO</v>
      </c>
    </row>
    <row r="784" spans="1:14" hidden="1" x14ac:dyDescent="0.25">
      <c r="A784" t="s">
        <v>1184</v>
      </c>
      <c r="B784" t="s">
        <v>100</v>
      </c>
      <c r="C784" t="s">
        <v>1039</v>
      </c>
      <c r="D784" s="10">
        <v>28341</v>
      </c>
      <c r="E784" s="10">
        <v>42134</v>
      </c>
      <c r="F784" t="s">
        <v>1025</v>
      </c>
      <c r="G784" t="s">
        <v>1014</v>
      </c>
      <c r="H784" t="s">
        <v>1014</v>
      </c>
      <c r="J784" s="10"/>
      <c r="K784" t="str">
        <f>VLOOKUP(EmpData[[#This Row],[Department]],Departments[[Department]:[Code]],2,0)</f>
        <v>SLS</v>
      </c>
      <c r="L784" t="str">
        <f>VLOOKUP(EmpData[[#This Row],[Location]],Locations[[Location]:[BU]],2,0)</f>
        <v>Cairo</v>
      </c>
      <c r="M784" t="str">
        <f>VLOOKUP(EmpData[[#This Row],[Location]],Locations[[Location]:[BU]],3,0)</f>
        <v>G. Cairo</v>
      </c>
      <c r="N784" t="str">
        <f>IF(EmpData[[#This Row],[Resign Date]]&lt;&gt;"","NO","Yes")</f>
        <v>Yes</v>
      </c>
    </row>
    <row r="785" spans="1:14" hidden="1" x14ac:dyDescent="0.25">
      <c r="A785" t="s">
        <v>1950</v>
      </c>
      <c r="B785" t="s">
        <v>866</v>
      </c>
      <c r="C785" t="s">
        <v>1039</v>
      </c>
      <c r="D785" s="10">
        <v>17203</v>
      </c>
      <c r="E785" s="10">
        <v>42136</v>
      </c>
      <c r="F785" t="s">
        <v>2115</v>
      </c>
      <c r="G785" t="s">
        <v>1080</v>
      </c>
      <c r="H785" t="s">
        <v>1057</v>
      </c>
      <c r="J785" s="10"/>
      <c r="K785" t="str">
        <f>VLOOKUP(EmpData[[#This Row],[Department]],Departments[[Department]:[Code]],2,0)</f>
        <v>SLS</v>
      </c>
      <c r="L785" t="str">
        <f>VLOOKUP(EmpData[[#This Row],[Location]],Locations[[Location]:[BU]],2,0)</f>
        <v>Giza</v>
      </c>
      <c r="M785" t="str">
        <f>VLOOKUP(EmpData[[#This Row],[Location]],Locations[[Location]:[BU]],3,0)</f>
        <v>G. Cairo</v>
      </c>
      <c r="N785" t="str">
        <f>IF(EmpData[[#This Row],[Resign Date]]&lt;&gt;"","NO","Yes")</f>
        <v>Yes</v>
      </c>
    </row>
    <row r="786" spans="1:14" hidden="1" x14ac:dyDescent="0.25">
      <c r="A786" t="s">
        <v>1365</v>
      </c>
      <c r="B786" t="s">
        <v>281</v>
      </c>
      <c r="C786" t="s">
        <v>1040</v>
      </c>
      <c r="D786" s="10">
        <v>33210</v>
      </c>
      <c r="E786" s="10">
        <v>42140</v>
      </c>
      <c r="F786" t="s">
        <v>1020</v>
      </c>
      <c r="G786" t="s">
        <v>1071</v>
      </c>
      <c r="H786" t="s">
        <v>1048</v>
      </c>
      <c r="J786" s="10"/>
      <c r="K786" t="str">
        <f>VLOOKUP(EmpData[[#This Row],[Department]],Departments[[Department]:[Code]],2,0)</f>
        <v>RTL</v>
      </c>
      <c r="L786" t="str">
        <f>VLOOKUP(EmpData[[#This Row],[Location]],Locations[[Location]:[BU]],2,0)</f>
        <v>Giza</v>
      </c>
      <c r="M786" t="str">
        <f>VLOOKUP(EmpData[[#This Row],[Location]],Locations[[Location]:[BU]],3,0)</f>
        <v>G. Cairo</v>
      </c>
      <c r="N786" t="str">
        <f>IF(EmpData[[#This Row],[Resign Date]]&lt;&gt;"","NO","Yes")</f>
        <v>Yes</v>
      </c>
    </row>
    <row r="787" spans="1:14" hidden="1" x14ac:dyDescent="0.25">
      <c r="A787" t="s">
        <v>1311</v>
      </c>
      <c r="B787" t="s">
        <v>227</v>
      </c>
      <c r="C787" t="s">
        <v>1040</v>
      </c>
      <c r="D787" s="10">
        <v>31970</v>
      </c>
      <c r="E787" s="10">
        <v>42141</v>
      </c>
      <c r="F787" t="s">
        <v>1020</v>
      </c>
      <c r="G787" t="s">
        <v>1084</v>
      </c>
      <c r="H787" t="s">
        <v>1048</v>
      </c>
      <c r="J787" s="10"/>
      <c r="K787" t="str">
        <f>VLOOKUP(EmpData[[#This Row],[Department]],Departments[[Department]:[Code]],2,0)</f>
        <v>RTL</v>
      </c>
      <c r="L787" t="str">
        <f>VLOOKUP(EmpData[[#This Row],[Location]],Locations[[Location]:[BU]],2,0)</f>
        <v>Cairo</v>
      </c>
      <c r="M787" t="str">
        <f>VLOOKUP(EmpData[[#This Row],[Location]],Locations[[Location]:[BU]],3,0)</f>
        <v>G. Cairo</v>
      </c>
      <c r="N787" t="str">
        <f>IF(EmpData[[#This Row],[Resign Date]]&lt;&gt;"","NO","Yes")</f>
        <v>Yes</v>
      </c>
    </row>
    <row r="788" spans="1:14" hidden="1" x14ac:dyDescent="0.25">
      <c r="A788" t="s">
        <v>1175</v>
      </c>
      <c r="B788" t="s">
        <v>91</v>
      </c>
      <c r="C788" t="s">
        <v>1040</v>
      </c>
      <c r="D788" s="10">
        <v>26049</v>
      </c>
      <c r="E788" s="10">
        <v>42143</v>
      </c>
      <c r="F788" t="s">
        <v>1030</v>
      </c>
      <c r="G788" t="s">
        <v>1068</v>
      </c>
      <c r="H788" t="s">
        <v>1061</v>
      </c>
      <c r="J788" s="10"/>
      <c r="K788" t="str">
        <f>VLOOKUP(EmpData[[#This Row],[Department]],Departments[[Department]:[Code]],2,0)</f>
        <v>AFS</v>
      </c>
      <c r="L788" t="str">
        <f>VLOOKUP(EmpData[[#This Row],[Location]],Locations[[Location]:[BU]],2,0)</f>
        <v>Gharbia</v>
      </c>
      <c r="M788" t="str">
        <f>VLOOKUP(EmpData[[#This Row],[Location]],Locations[[Location]:[BU]],3,0)</f>
        <v>Delta</v>
      </c>
      <c r="N788" t="str">
        <f>IF(EmpData[[#This Row],[Resign Date]]&lt;&gt;"","NO","Yes")</f>
        <v>Yes</v>
      </c>
    </row>
    <row r="789" spans="1:14" hidden="1" x14ac:dyDescent="0.25">
      <c r="A789" t="s">
        <v>1867</v>
      </c>
      <c r="B789" t="s">
        <v>783</v>
      </c>
      <c r="C789" t="s">
        <v>1040</v>
      </c>
      <c r="D789" s="10">
        <v>27352</v>
      </c>
      <c r="E789" s="10">
        <v>42146</v>
      </c>
      <c r="F789" t="s">
        <v>1020</v>
      </c>
      <c r="G789" t="s">
        <v>1060</v>
      </c>
      <c r="H789" t="s">
        <v>1061</v>
      </c>
      <c r="J789" s="10"/>
      <c r="K789" t="str">
        <f>VLOOKUP(EmpData[[#This Row],[Department]],Departments[[Department]:[Code]],2,0)</f>
        <v>RTL</v>
      </c>
      <c r="L789" t="str">
        <f>VLOOKUP(EmpData[[#This Row],[Location]],Locations[[Location]:[BU]],2,0)</f>
        <v>Alex</v>
      </c>
      <c r="M789" t="str">
        <f>VLOOKUP(EmpData[[#This Row],[Location]],Locations[[Location]:[BU]],3,0)</f>
        <v>Alex</v>
      </c>
      <c r="N789" t="str">
        <f>IF(EmpData[[#This Row],[Resign Date]]&lt;&gt;"","NO","Yes")</f>
        <v>Yes</v>
      </c>
    </row>
    <row r="790" spans="1:14" hidden="1" x14ac:dyDescent="0.25">
      <c r="A790" t="s">
        <v>2076</v>
      </c>
      <c r="B790" t="s">
        <v>992</v>
      </c>
      <c r="C790" t="s">
        <v>1039</v>
      </c>
      <c r="D790" s="10">
        <v>31517</v>
      </c>
      <c r="E790" s="10">
        <v>42147</v>
      </c>
      <c r="F790" t="s">
        <v>1020</v>
      </c>
      <c r="G790" t="s">
        <v>1049</v>
      </c>
      <c r="H790" t="s">
        <v>1045</v>
      </c>
      <c r="J790" s="10">
        <v>42714</v>
      </c>
      <c r="K790" t="str">
        <f>VLOOKUP(EmpData[[#This Row],[Department]],Departments[[Department]:[Code]],2,0)</f>
        <v>RTL</v>
      </c>
      <c r="L790" t="str">
        <f>VLOOKUP(EmpData[[#This Row],[Location]],Locations[[Location]:[BU]],2,0)</f>
        <v>Cairo</v>
      </c>
      <c r="M790" t="str">
        <f>VLOOKUP(EmpData[[#This Row],[Location]],Locations[[Location]:[BU]],3,0)</f>
        <v>G. Cairo</v>
      </c>
      <c r="N790" t="str">
        <f>IF(EmpData[[#This Row],[Resign Date]]&lt;&gt;"","NO","Yes")</f>
        <v>NO</v>
      </c>
    </row>
    <row r="791" spans="1:14" x14ac:dyDescent="0.25">
      <c r="A791" t="s">
        <v>2078</v>
      </c>
      <c r="B791" t="s">
        <v>994</v>
      </c>
      <c r="C791" t="s">
        <v>1039</v>
      </c>
      <c r="D791" s="10">
        <v>29896</v>
      </c>
      <c r="E791" s="10">
        <v>42151</v>
      </c>
      <c r="F791" t="s">
        <v>2115</v>
      </c>
      <c r="G791" t="s">
        <v>1075</v>
      </c>
      <c r="H791" t="s">
        <v>1057</v>
      </c>
      <c r="J791" s="10"/>
      <c r="K791" t="str">
        <f>VLOOKUP(EmpData[[#This Row],[Department]],Departments[[Department]:[Code]],2,0)</f>
        <v>SLS</v>
      </c>
      <c r="L791" t="str">
        <f>VLOOKUP(EmpData[[#This Row],[Location]],Locations[[Location]:[BU]],2,0)</f>
        <v>Assuit</v>
      </c>
      <c r="M791" t="str">
        <f>VLOOKUP(EmpData[[#This Row],[Location]],Locations[[Location]:[BU]],3,0)</f>
        <v>U. Egypt</v>
      </c>
      <c r="N791" t="str">
        <f>IF(EmpData[[#This Row],[Resign Date]]&lt;&gt;"","NO","Yes")</f>
        <v>Yes</v>
      </c>
    </row>
    <row r="792" spans="1:14" hidden="1" x14ac:dyDescent="0.25">
      <c r="A792" t="s">
        <v>1495</v>
      </c>
      <c r="B792" t="s">
        <v>411</v>
      </c>
      <c r="C792" t="s">
        <v>1039</v>
      </c>
      <c r="D792" s="10">
        <v>31167</v>
      </c>
      <c r="E792" s="10">
        <v>42159</v>
      </c>
      <c r="F792" t="s">
        <v>2115</v>
      </c>
      <c r="G792" t="s">
        <v>1059</v>
      </c>
      <c r="H792" t="s">
        <v>1057</v>
      </c>
      <c r="J792" s="10"/>
      <c r="K792" t="str">
        <f>VLOOKUP(EmpData[[#This Row],[Department]],Departments[[Department]:[Code]],2,0)</f>
        <v>SLS</v>
      </c>
      <c r="L792" t="str">
        <f>VLOOKUP(EmpData[[#This Row],[Location]],Locations[[Location]:[BU]],2,0)</f>
        <v>Cairo</v>
      </c>
      <c r="M792" t="str">
        <f>VLOOKUP(EmpData[[#This Row],[Location]],Locations[[Location]:[BU]],3,0)</f>
        <v>G. Cairo</v>
      </c>
      <c r="N792" t="str">
        <f>IF(EmpData[[#This Row],[Resign Date]]&lt;&gt;"","NO","Yes")</f>
        <v>Yes</v>
      </c>
    </row>
    <row r="793" spans="1:14" hidden="1" x14ac:dyDescent="0.25">
      <c r="A793" t="s">
        <v>1885</v>
      </c>
      <c r="B793" t="s">
        <v>801</v>
      </c>
      <c r="C793" t="s">
        <v>1039</v>
      </c>
      <c r="D793" s="10">
        <v>30804</v>
      </c>
      <c r="E793" s="10">
        <v>42161</v>
      </c>
      <c r="F793" t="s">
        <v>1020</v>
      </c>
      <c r="G793" t="s">
        <v>1049</v>
      </c>
      <c r="H793" t="s">
        <v>1045</v>
      </c>
      <c r="J793" s="10"/>
      <c r="K793" t="str">
        <f>VLOOKUP(EmpData[[#This Row],[Department]],Departments[[Department]:[Code]],2,0)</f>
        <v>RTL</v>
      </c>
      <c r="L793" t="str">
        <f>VLOOKUP(EmpData[[#This Row],[Location]],Locations[[Location]:[BU]],2,0)</f>
        <v>Cairo</v>
      </c>
      <c r="M793" t="str">
        <f>VLOOKUP(EmpData[[#This Row],[Location]],Locations[[Location]:[BU]],3,0)</f>
        <v>G. Cairo</v>
      </c>
      <c r="N793" t="str">
        <f>IF(EmpData[[#This Row],[Resign Date]]&lt;&gt;"","NO","Yes")</f>
        <v>Yes</v>
      </c>
    </row>
    <row r="794" spans="1:14" hidden="1" x14ac:dyDescent="0.25">
      <c r="A794" t="s">
        <v>1613</v>
      </c>
      <c r="B794" t="s">
        <v>529</v>
      </c>
      <c r="C794" t="s">
        <v>1039</v>
      </c>
      <c r="D794" s="10">
        <v>15976</v>
      </c>
      <c r="E794" s="10">
        <v>42166</v>
      </c>
      <c r="F794" t="s">
        <v>1025</v>
      </c>
      <c r="G794" t="s">
        <v>1054</v>
      </c>
      <c r="H794" t="s">
        <v>1057</v>
      </c>
      <c r="J794" s="10"/>
      <c r="K794" t="str">
        <f>VLOOKUP(EmpData[[#This Row],[Department]],Departments[[Department]:[Code]],2,0)</f>
        <v>SLS</v>
      </c>
      <c r="L794" t="str">
        <f>VLOOKUP(EmpData[[#This Row],[Location]],Locations[[Location]:[BU]],2,0)</f>
        <v>Dakahlia</v>
      </c>
      <c r="M794" t="str">
        <f>VLOOKUP(EmpData[[#This Row],[Location]],Locations[[Location]:[BU]],3,0)</f>
        <v>Delta</v>
      </c>
      <c r="N794" t="str">
        <f>IF(EmpData[[#This Row],[Resign Date]]&lt;&gt;"","NO","Yes")</f>
        <v>Yes</v>
      </c>
    </row>
    <row r="795" spans="1:14" hidden="1" x14ac:dyDescent="0.25">
      <c r="A795" t="s">
        <v>2020</v>
      </c>
      <c r="B795" t="s">
        <v>936</v>
      </c>
      <c r="C795" t="s">
        <v>1039</v>
      </c>
      <c r="D795" s="10">
        <v>15994</v>
      </c>
      <c r="E795" s="10">
        <v>42169</v>
      </c>
      <c r="F795" t="s">
        <v>1020</v>
      </c>
      <c r="G795" t="s">
        <v>1076</v>
      </c>
      <c r="H795" t="s">
        <v>1061</v>
      </c>
      <c r="J795" s="10"/>
      <c r="K795" t="str">
        <f>VLOOKUP(EmpData[[#This Row],[Department]],Departments[[Department]:[Code]],2,0)</f>
        <v>RTL</v>
      </c>
      <c r="L795" t="str">
        <f>VLOOKUP(EmpData[[#This Row],[Location]],Locations[[Location]:[BU]],2,0)</f>
        <v>Cairo</v>
      </c>
      <c r="M795" t="str">
        <f>VLOOKUP(EmpData[[#This Row],[Location]],Locations[[Location]:[BU]],3,0)</f>
        <v>G. Cairo</v>
      </c>
      <c r="N795" t="str">
        <f>IF(EmpData[[#This Row],[Resign Date]]&lt;&gt;"","NO","Yes")</f>
        <v>Yes</v>
      </c>
    </row>
    <row r="796" spans="1:14" hidden="1" x14ac:dyDescent="0.25">
      <c r="A796" t="s">
        <v>1995</v>
      </c>
      <c r="B796" t="s">
        <v>911</v>
      </c>
      <c r="C796" t="s">
        <v>1039</v>
      </c>
      <c r="D796" s="10">
        <v>29644</v>
      </c>
      <c r="E796" s="10">
        <v>42174</v>
      </c>
      <c r="F796" t="s">
        <v>1020</v>
      </c>
      <c r="G796" t="s">
        <v>1049</v>
      </c>
      <c r="H796" t="s">
        <v>1045</v>
      </c>
      <c r="J796" s="10"/>
      <c r="K796" t="str">
        <f>VLOOKUP(EmpData[[#This Row],[Department]],Departments[[Department]:[Code]],2,0)</f>
        <v>RTL</v>
      </c>
      <c r="L796" t="str">
        <f>VLOOKUP(EmpData[[#This Row],[Location]],Locations[[Location]:[BU]],2,0)</f>
        <v>Cairo</v>
      </c>
      <c r="M796" t="str">
        <f>VLOOKUP(EmpData[[#This Row],[Location]],Locations[[Location]:[BU]],3,0)</f>
        <v>G. Cairo</v>
      </c>
      <c r="N796" t="str">
        <f>IF(EmpData[[#This Row],[Resign Date]]&lt;&gt;"","NO","Yes")</f>
        <v>Yes</v>
      </c>
    </row>
    <row r="797" spans="1:14" hidden="1" x14ac:dyDescent="0.25">
      <c r="A797" t="s">
        <v>1338</v>
      </c>
      <c r="B797" t="s">
        <v>254</v>
      </c>
      <c r="C797" t="s">
        <v>1039</v>
      </c>
      <c r="D797" s="10">
        <v>29478</v>
      </c>
      <c r="E797" s="10">
        <v>42176</v>
      </c>
      <c r="F797" t="s">
        <v>2115</v>
      </c>
      <c r="G797" t="s">
        <v>1077</v>
      </c>
      <c r="H797" t="s">
        <v>1057</v>
      </c>
      <c r="J797" s="10"/>
      <c r="K797" t="str">
        <f>VLOOKUP(EmpData[[#This Row],[Department]],Departments[[Department]:[Code]],2,0)</f>
        <v>SLS</v>
      </c>
      <c r="L797" t="str">
        <f>VLOOKUP(EmpData[[#This Row],[Location]],Locations[[Location]:[BU]],2,0)</f>
        <v>Giza</v>
      </c>
      <c r="M797" t="str">
        <f>VLOOKUP(EmpData[[#This Row],[Location]],Locations[[Location]:[BU]],3,0)</f>
        <v>G. Cairo</v>
      </c>
      <c r="N797" t="str">
        <f>IF(EmpData[[#This Row],[Resign Date]]&lt;&gt;"","NO","Yes")</f>
        <v>Yes</v>
      </c>
    </row>
    <row r="798" spans="1:14" hidden="1" x14ac:dyDescent="0.25">
      <c r="A798" t="s">
        <v>1380</v>
      </c>
      <c r="B798" t="s">
        <v>296</v>
      </c>
      <c r="C798" t="s">
        <v>1039</v>
      </c>
      <c r="D798" s="10">
        <v>22186</v>
      </c>
      <c r="E798" s="10">
        <v>42178</v>
      </c>
      <c r="F798" t="s">
        <v>1020</v>
      </c>
      <c r="G798" t="s">
        <v>1079</v>
      </c>
      <c r="H798" t="s">
        <v>1045</v>
      </c>
      <c r="J798" s="10"/>
      <c r="K798" t="str">
        <f>VLOOKUP(EmpData[[#This Row],[Department]],Departments[[Department]:[Code]],2,0)</f>
        <v>RTL</v>
      </c>
      <c r="L798" t="str">
        <f>VLOOKUP(EmpData[[#This Row],[Location]],Locations[[Location]:[BU]],2,0)</f>
        <v>Giza</v>
      </c>
      <c r="M798" t="str">
        <f>VLOOKUP(EmpData[[#This Row],[Location]],Locations[[Location]:[BU]],3,0)</f>
        <v>G. Cairo</v>
      </c>
      <c r="N798" t="str">
        <f>IF(EmpData[[#This Row],[Resign Date]]&lt;&gt;"","NO","Yes")</f>
        <v>Yes</v>
      </c>
    </row>
    <row r="799" spans="1:14" hidden="1" x14ac:dyDescent="0.25">
      <c r="A799" t="s">
        <v>1104</v>
      </c>
      <c r="B799" t="s">
        <v>20</v>
      </c>
      <c r="C799" t="s">
        <v>1039</v>
      </c>
      <c r="D799" s="10">
        <v>21669</v>
      </c>
      <c r="E799" s="10">
        <v>42179</v>
      </c>
      <c r="F799" t="s">
        <v>1027</v>
      </c>
      <c r="G799" t="s">
        <v>1014</v>
      </c>
      <c r="H799" t="s">
        <v>1014</v>
      </c>
      <c r="J799" s="10"/>
      <c r="K799" t="str">
        <f>VLOOKUP(EmpData[[#This Row],[Department]],Departments[[Department]:[Code]],2,0)</f>
        <v>LOG</v>
      </c>
      <c r="L799" t="str">
        <f>VLOOKUP(EmpData[[#This Row],[Location]],Locations[[Location]:[BU]],2,0)</f>
        <v>Cairo</v>
      </c>
      <c r="M799" t="str">
        <f>VLOOKUP(EmpData[[#This Row],[Location]],Locations[[Location]:[BU]],3,0)</f>
        <v>G. Cairo</v>
      </c>
      <c r="N799" t="str">
        <f>IF(EmpData[[#This Row],[Resign Date]]&lt;&gt;"","NO","Yes")</f>
        <v>Yes</v>
      </c>
    </row>
    <row r="800" spans="1:14" hidden="1" x14ac:dyDescent="0.25">
      <c r="A800" t="s">
        <v>2028</v>
      </c>
      <c r="B800" t="s">
        <v>944</v>
      </c>
      <c r="C800" t="s">
        <v>1040</v>
      </c>
      <c r="D800" s="10">
        <v>15123</v>
      </c>
      <c r="E800" s="10">
        <v>42180</v>
      </c>
      <c r="F800" t="s">
        <v>1020</v>
      </c>
      <c r="G800" t="s">
        <v>1082</v>
      </c>
      <c r="H800" t="s">
        <v>1061</v>
      </c>
      <c r="J800" s="10"/>
      <c r="K800" t="str">
        <f>VLOOKUP(EmpData[[#This Row],[Department]],Departments[[Department]:[Code]],2,0)</f>
        <v>RTL</v>
      </c>
      <c r="L800" t="str">
        <f>VLOOKUP(EmpData[[#This Row],[Location]],Locations[[Location]:[BU]],2,0)</f>
        <v>Cairo</v>
      </c>
      <c r="M800" t="str">
        <f>VLOOKUP(EmpData[[#This Row],[Location]],Locations[[Location]:[BU]],3,0)</f>
        <v>G. Cairo</v>
      </c>
      <c r="N800" t="str">
        <f>IF(EmpData[[#This Row],[Resign Date]]&lt;&gt;"","NO","Yes")</f>
        <v>Yes</v>
      </c>
    </row>
    <row r="801" spans="1:14" hidden="1" x14ac:dyDescent="0.25">
      <c r="A801" t="s">
        <v>1118</v>
      </c>
      <c r="B801" t="s">
        <v>34</v>
      </c>
      <c r="C801" t="s">
        <v>1039</v>
      </c>
      <c r="D801" s="10">
        <v>14932</v>
      </c>
      <c r="E801" s="10">
        <v>42181</v>
      </c>
      <c r="F801" t="s">
        <v>1013</v>
      </c>
      <c r="G801" t="s">
        <v>1014</v>
      </c>
      <c r="H801" t="s">
        <v>1014</v>
      </c>
      <c r="J801" s="10"/>
      <c r="K801" t="str">
        <f>VLOOKUP(EmpData[[#This Row],[Department]],Departments[[Department]:[Code]],2,0)</f>
        <v>FIN</v>
      </c>
      <c r="L801" t="str">
        <f>VLOOKUP(EmpData[[#This Row],[Location]],Locations[[Location]:[BU]],2,0)</f>
        <v>Cairo</v>
      </c>
      <c r="M801" t="str">
        <f>VLOOKUP(EmpData[[#This Row],[Location]],Locations[[Location]:[BU]],3,0)</f>
        <v>G. Cairo</v>
      </c>
      <c r="N801" t="str">
        <f>IF(EmpData[[#This Row],[Resign Date]]&lt;&gt;"","NO","Yes")</f>
        <v>Yes</v>
      </c>
    </row>
    <row r="802" spans="1:14" hidden="1" x14ac:dyDescent="0.25">
      <c r="A802" t="s">
        <v>1570</v>
      </c>
      <c r="B802" t="s">
        <v>486</v>
      </c>
      <c r="C802" t="s">
        <v>1040</v>
      </c>
      <c r="D802" s="10">
        <v>14612</v>
      </c>
      <c r="E802" s="10">
        <v>42181</v>
      </c>
      <c r="F802" t="s">
        <v>1020</v>
      </c>
      <c r="G802" t="s">
        <v>1070</v>
      </c>
      <c r="H802" t="s">
        <v>1048</v>
      </c>
      <c r="J802" s="10"/>
      <c r="K802" t="str">
        <f>VLOOKUP(EmpData[[#This Row],[Department]],Departments[[Department]:[Code]],2,0)</f>
        <v>RTL</v>
      </c>
      <c r="L802" t="str">
        <f>VLOOKUP(EmpData[[#This Row],[Location]],Locations[[Location]:[BU]],2,0)</f>
        <v>Marasa Matrouh</v>
      </c>
      <c r="M802" t="str">
        <f>VLOOKUP(EmpData[[#This Row],[Location]],Locations[[Location]:[BU]],3,0)</f>
        <v>Alex</v>
      </c>
      <c r="N802" t="str">
        <f>IF(EmpData[[#This Row],[Resign Date]]&lt;&gt;"","NO","Yes")</f>
        <v>Yes</v>
      </c>
    </row>
    <row r="803" spans="1:14" hidden="1" x14ac:dyDescent="0.25">
      <c r="A803" t="s">
        <v>1733</v>
      </c>
      <c r="B803" t="s">
        <v>649</v>
      </c>
      <c r="C803" t="s">
        <v>1040</v>
      </c>
      <c r="D803" s="10">
        <v>21443</v>
      </c>
      <c r="E803" s="10">
        <v>42183</v>
      </c>
      <c r="F803" t="s">
        <v>1020</v>
      </c>
      <c r="G803" t="s">
        <v>1082</v>
      </c>
      <c r="H803" t="s">
        <v>1061</v>
      </c>
      <c r="J803" s="10"/>
      <c r="K803" t="str">
        <f>VLOOKUP(EmpData[[#This Row],[Department]],Departments[[Department]:[Code]],2,0)</f>
        <v>RTL</v>
      </c>
      <c r="L803" t="str">
        <f>VLOOKUP(EmpData[[#This Row],[Location]],Locations[[Location]:[BU]],2,0)</f>
        <v>Cairo</v>
      </c>
      <c r="M803" t="str">
        <f>VLOOKUP(EmpData[[#This Row],[Location]],Locations[[Location]:[BU]],3,0)</f>
        <v>G. Cairo</v>
      </c>
      <c r="N803" t="str">
        <f>IF(EmpData[[#This Row],[Resign Date]]&lt;&gt;"","NO","Yes")</f>
        <v>Yes</v>
      </c>
    </row>
    <row r="804" spans="1:14" hidden="1" x14ac:dyDescent="0.25">
      <c r="A804" t="s">
        <v>1139</v>
      </c>
      <c r="B804" t="s">
        <v>55</v>
      </c>
      <c r="C804" t="s">
        <v>1039</v>
      </c>
      <c r="D804" s="10">
        <v>15415</v>
      </c>
      <c r="E804" s="10">
        <v>42189</v>
      </c>
      <c r="F804" t="s">
        <v>1027</v>
      </c>
      <c r="G804" t="s">
        <v>1014</v>
      </c>
      <c r="H804" t="s">
        <v>1014</v>
      </c>
      <c r="J804" s="10"/>
      <c r="K804" t="str">
        <f>VLOOKUP(EmpData[[#This Row],[Department]],Departments[[Department]:[Code]],2,0)</f>
        <v>LOG</v>
      </c>
      <c r="L804" t="str">
        <f>VLOOKUP(EmpData[[#This Row],[Location]],Locations[[Location]:[BU]],2,0)</f>
        <v>Cairo</v>
      </c>
      <c r="M804" t="str">
        <f>VLOOKUP(EmpData[[#This Row],[Location]],Locations[[Location]:[BU]],3,0)</f>
        <v>G. Cairo</v>
      </c>
      <c r="N804" t="str">
        <f>IF(EmpData[[#This Row],[Resign Date]]&lt;&gt;"","NO","Yes")</f>
        <v>Yes</v>
      </c>
    </row>
    <row r="805" spans="1:14" hidden="1" x14ac:dyDescent="0.25">
      <c r="A805" t="s">
        <v>1238</v>
      </c>
      <c r="B805" t="s">
        <v>154</v>
      </c>
      <c r="C805" t="s">
        <v>1039</v>
      </c>
      <c r="D805" s="10">
        <v>33435</v>
      </c>
      <c r="E805" s="10">
        <v>42194</v>
      </c>
      <c r="F805" t="s">
        <v>2115</v>
      </c>
      <c r="G805" t="s">
        <v>1059</v>
      </c>
      <c r="H805" t="s">
        <v>1057</v>
      </c>
      <c r="J805" s="10"/>
      <c r="K805" t="str">
        <f>VLOOKUP(EmpData[[#This Row],[Department]],Departments[[Department]:[Code]],2,0)</f>
        <v>SLS</v>
      </c>
      <c r="L805" t="str">
        <f>VLOOKUP(EmpData[[#This Row],[Location]],Locations[[Location]:[BU]],2,0)</f>
        <v>Cairo</v>
      </c>
      <c r="M805" t="str">
        <f>VLOOKUP(EmpData[[#This Row],[Location]],Locations[[Location]:[BU]],3,0)</f>
        <v>G. Cairo</v>
      </c>
      <c r="N805" t="str">
        <f>IF(EmpData[[#This Row],[Resign Date]]&lt;&gt;"","NO","Yes")</f>
        <v>Yes</v>
      </c>
    </row>
    <row r="806" spans="1:14" hidden="1" x14ac:dyDescent="0.25">
      <c r="A806" t="s">
        <v>1650</v>
      </c>
      <c r="B806" t="s">
        <v>566</v>
      </c>
      <c r="C806" t="s">
        <v>1039</v>
      </c>
      <c r="D806" s="10">
        <v>14844</v>
      </c>
      <c r="E806" s="10">
        <v>42195</v>
      </c>
      <c r="F806" t="s">
        <v>2115</v>
      </c>
      <c r="G806" t="s">
        <v>1052</v>
      </c>
      <c r="H806" t="s">
        <v>1057</v>
      </c>
      <c r="J806" s="10"/>
      <c r="K806" t="str">
        <f>VLOOKUP(EmpData[[#This Row],[Department]],Departments[[Department]:[Code]],2,0)</f>
        <v>SLS</v>
      </c>
      <c r="L806" t="str">
        <f>VLOOKUP(EmpData[[#This Row],[Location]],Locations[[Location]:[BU]],2,0)</f>
        <v>Alex</v>
      </c>
      <c r="M806" t="str">
        <f>VLOOKUP(EmpData[[#This Row],[Location]],Locations[[Location]:[BU]],3,0)</f>
        <v>Alex</v>
      </c>
      <c r="N806" t="str">
        <f>IF(EmpData[[#This Row],[Resign Date]]&lt;&gt;"","NO","Yes")</f>
        <v>Yes</v>
      </c>
    </row>
    <row r="807" spans="1:14" hidden="1" x14ac:dyDescent="0.25">
      <c r="A807" t="s">
        <v>1619</v>
      </c>
      <c r="B807" t="s">
        <v>535</v>
      </c>
      <c r="C807" t="s">
        <v>1039</v>
      </c>
      <c r="D807" s="10">
        <v>20463</v>
      </c>
      <c r="E807" s="10">
        <v>42200</v>
      </c>
      <c r="F807" t="s">
        <v>1020</v>
      </c>
      <c r="G807" t="s">
        <v>1049</v>
      </c>
      <c r="H807" t="s">
        <v>1045</v>
      </c>
      <c r="J807" s="10"/>
      <c r="K807" t="str">
        <f>VLOOKUP(EmpData[[#This Row],[Department]],Departments[[Department]:[Code]],2,0)</f>
        <v>RTL</v>
      </c>
      <c r="L807" t="str">
        <f>VLOOKUP(EmpData[[#This Row],[Location]],Locations[[Location]:[BU]],2,0)</f>
        <v>Cairo</v>
      </c>
      <c r="M807" t="str">
        <f>VLOOKUP(EmpData[[#This Row],[Location]],Locations[[Location]:[BU]],3,0)</f>
        <v>G. Cairo</v>
      </c>
      <c r="N807" t="str">
        <f>IF(EmpData[[#This Row],[Resign Date]]&lt;&gt;"","NO","Yes")</f>
        <v>Yes</v>
      </c>
    </row>
    <row r="808" spans="1:14" hidden="1" x14ac:dyDescent="0.25">
      <c r="A808" t="s">
        <v>1552</v>
      </c>
      <c r="B808" t="s">
        <v>468</v>
      </c>
      <c r="C808" t="s">
        <v>1039</v>
      </c>
      <c r="D808" s="10">
        <v>19238</v>
      </c>
      <c r="E808" s="10">
        <v>42204</v>
      </c>
      <c r="F808" t="s">
        <v>1020</v>
      </c>
      <c r="G808" t="s">
        <v>1071</v>
      </c>
      <c r="H808" t="s">
        <v>1048</v>
      </c>
      <c r="J808" s="10"/>
      <c r="K808" t="str">
        <f>VLOOKUP(EmpData[[#This Row],[Department]],Departments[[Department]:[Code]],2,0)</f>
        <v>RTL</v>
      </c>
      <c r="L808" t="str">
        <f>VLOOKUP(EmpData[[#This Row],[Location]],Locations[[Location]:[BU]],2,0)</f>
        <v>Giza</v>
      </c>
      <c r="M808" t="str">
        <f>VLOOKUP(EmpData[[#This Row],[Location]],Locations[[Location]:[BU]],3,0)</f>
        <v>G. Cairo</v>
      </c>
      <c r="N808" t="str">
        <f>IF(EmpData[[#This Row],[Resign Date]]&lt;&gt;"","NO","Yes")</f>
        <v>Yes</v>
      </c>
    </row>
    <row r="809" spans="1:14" hidden="1" x14ac:dyDescent="0.25">
      <c r="A809" t="s">
        <v>1202</v>
      </c>
      <c r="B809" t="s">
        <v>118</v>
      </c>
      <c r="C809" t="s">
        <v>1039</v>
      </c>
      <c r="D809" s="10">
        <v>30237</v>
      </c>
      <c r="E809" s="10">
        <v>42209</v>
      </c>
      <c r="F809" t="s">
        <v>1020</v>
      </c>
      <c r="G809" t="s">
        <v>1078</v>
      </c>
      <c r="H809" t="s">
        <v>1061</v>
      </c>
      <c r="J809" s="10"/>
      <c r="K809" t="str">
        <f>VLOOKUP(EmpData[[#This Row],[Department]],Departments[[Department]:[Code]],2,0)</f>
        <v>RTL</v>
      </c>
      <c r="L809" t="str">
        <f>VLOOKUP(EmpData[[#This Row],[Location]],Locations[[Location]:[BU]],2,0)</f>
        <v>Cairo</v>
      </c>
      <c r="M809" t="str">
        <f>VLOOKUP(EmpData[[#This Row],[Location]],Locations[[Location]:[BU]],3,0)</f>
        <v>G. Cairo</v>
      </c>
      <c r="N809" t="str">
        <f>IF(EmpData[[#This Row],[Resign Date]]&lt;&gt;"","NO","Yes")</f>
        <v>Yes</v>
      </c>
    </row>
    <row r="810" spans="1:14" hidden="1" x14ac:dyDescent="0.25">
      <c r="A810" t="s">
        <v>1643</v>
      </c>
      <c r="B810" t="s">
        <v>559</v>
      </c>
      <c r="C810" t="s">
        <v>1039</v>
      </c>
      <c r="D810" s="10">
        <v>32918</v>
      </c>
      <c r="E810" s="10">
        <v>42209</v>
      </c>
      <c r="F810" t="s">
        <v>2115</v>
      </c>
      <c r="G810" t="s">
        <v>1080</v>
      </c>
      <c r="H810" t="s">
        <v>1057</v>
      </c>
      <c r="J810" s="10"/>
      <c r="K810" t="str">
        <f>VLOOKUP(EmpData[[#This Row],[Department]],Departments[[Department]:[Code]],2,0)</f>
        <v>SLS</v>
      </c>
      <c r="L810" t="str">
        <f>VLOOKUP(EmpData[[#This Row],[Location]],Locations[[Location]:[BU]],2,0)</f>
        <v>Giza</v>
      </c>
      <c r="M810" t="str">
        <f>VLOOKUP(EmpData[[#This Row],[Location]],Locations[[Location]:[BU]],3,0)</f>
        <v>G. Cairo</v>
      </c>
      <c r="N810" t="str">
        <f>IF(EmpData[[#This Row],[Resign Date]]&lt;&gt;"","NO","Yes")</f>
        <v>Yes</v>
      </c>
    </row>
    <row r="811" spans="1:14" hidden="1" x14ac:dyDescent="0.25">
      <c r="A811" t="s">
        <v>1994</v>
      </c>
      <c r="B811" t="s">
        <v>910</v>
      </c>
      <c r="C811" t="s">
        <v>1039</v>
      </c>
      <c r="D811" s="10">
        <v>17167</v>
      </c>
      <c r="E811" s="10">
        <v>42216</v>
      </c>
      <c r="F811" t="s">
        <v>1025</v>
      </c>
      <c r="G811" t="s">
        <v>1069</v>
      </c>
      <c r="H811" t="s">
        <v>1057</v>
      </c>
      <c r="J811" s="10"/>
      <c r="K811" t="str">
        <f>VLOOKUP(EmpData[[#This Row],[Department]],Departments[[Department]:[Code]],2,0)</f>
        <v>SLS</v>
      </c>
      <c r="L811" t="str">
        <f>VLOOKUP(EmpData[[#This Row],[Location]],Locations[[Location]:[BU]],2,0)</f>
        <v>Luxor</v>
      </c>
      <c r="M811" t="str">
        <f>VLOOKUP(EmpData[[#This Row],[Location]],Locations[[Location]:[BU]],3,0)</f>
        <v>U. Egypt</v>
      </c>
      <c r="N811" t="str">
        <f>IF(EmpData[[#This Row],[Resign Date]]&lt;&gt;"","NO","Yes")</f>
        <v>Yes</v>
      </c>
    </row>
    <row r="812" spans="1:14" hidden="1" x14ac:dyDescent="0.25">
      <c r="A812" t="s">
        <v>1488</v>
      </c>
      <c r="B812" t="s">
        <v>404</v>
      </c>
      <c r="C812" t="s">
        <v>1040</v>
      </c>
      <c r="D812" s="10">
        <v>26211</v>
      </c>
      <c r="E812" s="10">
        <v>42216</v>
      </c>
      <c r="F812" t="s">
        <v>2115</v>
      </c>
      <c r="G812" t="s">
        <v>1077</v>
      </c>
      <c r="H812" t="s">
        <v>1057</v>
      </c>
      <c r="J812" s="10"/>
      <c r="K812" t="str">
        <f>VLOOKUP(EmpData[[#This Row],[Department]],Departments[[Department]:[Code]],2,0)</f>
        <v>SLS</v>
      </c>
      <c r="L812" t="str">
        <f>VLOOKUP(EmpData[[#This Row],[Location]],Locations[[Location]:[BU]],2,0)</f>
        <v>Giza</v>
      </c>
      <c r="M812" t="str">
        <f>VLOOKUP(EmpData[[#This Row],[Location]],Locations[[Location]:[BU]],3,0)</f>
        <v>G. Cairo</v>
      </c>
      <c r="N812" t="str">
        <f>IF(EmpData[[#This Row],[Resign Date]]&lt;&gt;"","NO","Yes")</f>
        <v>Yes</v>
      </c>
    </row>
    <row r="813" spans="1:14" hidden="1" x14ac:dyDescent="0.25">
      <c r="A813" t="s">
        <v>1949</v>
      </c>
      <c r="B813" t="s">
        <v>865</v>
      </c>
      <c r="C813" t="s">
        <v>1039</v>
      </c>
      <c r="D813" s="10">
        <v>31447</v>
      </c>
      <c r="E813" s="10">
        <v>42218</v>
      </c>
      <c r="F813" t="s">
        <v>1020</v>
      </c>
      <c r="G813" t="s">
        <v>1047</v>
      </c>
      <c r="H813" t="s">
        <v>1048</v>
      </c>
      <c r="J813" s="10"/>
      <c r="K813" t="str">
        <f>VLOOKUP(EmpData[[#This Row],[Department]],Departments[[Department]:[Code]],2,0)</f>
        <v>RTL</v>
      </c>
      <c r="L813" t="str">
        <f>VLOOKUP(EmpData[[#This Row],[Location]],Locations[[Location]:[BU]],2,0)</f>
        <v>Giza</v>
      </c>
      <c r="M813" t="str">
        <f>VLOOKUP(EmpData[[#This Row],[Location]],Locations[[Location]:[BU]],3,0)</f>
        <v>G. Cairo</v>
      </c>
      <c r="N813" t="str">
        <f>IF(EmpData[[#This Row],[Resign Date]]&lt;&gt;"","NO","Yes")</f>
        <v>Yes</v>
      </c>
    </row>
    <row r="814" spans="1:14" hidden="1" x14ac:dyDescent="0.25">
      <c r="A814" t="s">
        <v>1652</v>
      </c>
      <c r="B814" t="s">
        <v>568</v>
      </c>
      <c r="C814" t="s">
        <v>1039</v>
      </c>
      <c r="D814" s="10">
        <v>27958</v>
      </c>
      <c r="E814" s="10">
        <v>42218</v>
      </c>
      <c r="F814" t="s">
        <v>1020</v>
      </c>
      <c r="G814" t="s">
        <v>1047</v>
      </c>
      <c r="H814" t="s">
        <v>1048</v>
      </c>
      <c r="J814" s="10"/>
      <c r="K814" t="str">
        <f>VLOOKUP(EmpData[[#This Row],[Department]],Departments[[Department]:[Code]],2,0)</f>
        <v>RTL</v>
      </c>
      <c r="L814" t="str">
        <f>VLOOKUP(EmpData[[#This Row],[Location]],Locations[[Location]:[BU]],2,0)</f>
        <v>Giza</v>
      </c>
      <c r="M814" t="str">
        <f>VLOOKUP(EmpData[[#This Row],[Location]],Locations[[Location]:[BU]],3,0)</f>
        <v>G. Cairo</v>
      </c>
      <c r="N814" t="str">
        <f>IF(EmpData[[#This Row],[Resign Date]]&lt;&gt;"","NO","Yes")</f>
        <v>Yes</v>
      </c>
    </row>
    <row r="815" spans="1:14" hidden="1" x14ac:dyDescent="0.25">
      <c r="A815" t="s">
        <v>2061</v>
      </c>
      <c r="B815" t="s">
        <v>977</v>
      </c>
      <c r="C815" t="s">
        <v>1039</v>
      </c>
      <c r="D815" s="10">
        <v>22547</v>
      </c>
      <c r="E815" s="10">
        <v>42220</v>
      </c>
      <c r="F815" t="s">
        <v>1020</v>
      </c>
      <c r="G815" t="s">
        <v>1050</v>
      </c>
      <c r="H815" t="s">
        <v>1045</v>
      </c>
      <c r="J815" s="10"/>
      <c r="K815" t="str">
        <f>VLOOKUP(EmpData[[#This Row],[Department]],Departments[[Department]:[Code]],2,0)</f>
        <v>RTL</v>
      </c>
      <c r="L815" t="str">
        <f>VLOOKUP(EmpData[[#This Row],[Location]],Locations[[Location]:[BU]],2,0)</f>
        <v>Alex</v>
      </c>
      <c r="M815" t="str">
        <f>VLOOKUP(EmpData[[#This Row],[Location]],Locations[[Location]:[BU]],3,0)</f>
        <v>Alex</v>
      </c>
      <c r="N815" t="str">
        <f>IF(EmpData[[#This Row],[Resign Date]]&lt;&gt;"","NO","Yes")</f>
        <v>Yes</v>
      </c>
    </row>
    <row r="816" spans="1:14" hidden="1" x14ac:dyDescent="0.25">
      <c r="A816" t="s">
        <v>1818</v>
      </c>
      <c r="B816" t="s">
        <v>734</v>
      </c>
      <c r="C816" t="s">
        <v>1039</v>
      </c>
      <c r="D816" s="10">
        <v>21118</v>
      </c>
      <c r="E816" s="10">
        <v>42225</v>
      </c>
      <c r="F816" t="s">
        <v>2115</v>
      </c>
      <c r="G816" t="s">
        <v>1052</v>
      </c>
      <c r="H816" t="s">
        <v>1057</v>
      </c>
      <c r="J816" s="10"/>
      <c r="K816" t="str">
        <f>VLOOKUP(EmpData[[#This Row],[Department]],Departments[[Department]:[Code]],2,0)</f>
        <v>SLS</v>
      </c>
      <c r="L816" t="str">
        <f>VLOOKUP(EmpData[[#This Row],[Location]],Locations[[Location]:[BU]],2,0)</f>
        <v>Alex</v>
      </c>
      <c r="M816" t="str">
        <f>VLOOKUP(EmpData[[#This Row],[Location]],Locations[[Location]:[BU]],3,0)</f>
        <v>Alex</v>
      </c>
      <c r="N816" t="str">
        <f>IF(EmpData[[#This Row],[Resign Date]]&lt;&gt;"","NO","Yes")</f>
        <v>Yes</v>
      </c>
    </row>
    <row r="817" spans="1:14" x14ac:dyDescent="0.25">
      <c r="A817" t="s">
        <v>1515</v>
      </c>
      <c r="B817" t="s">
        <v>431</v>
      </c>
      <c r="C817" t="s">
        <v>1039</v>
      </c>
      <c r="D817" s="10">
        <v>18258</v>
      </c>
      <c r="E817" s="10">
        <v>42228</v>
      </c>
      <c r="F817" t="s">
        <v>2115</v>
      </c>
      <c r="G817" t="s">
        <v>1075</v>
      </c>
      <c r="H817" t="s">
        <v>1057</v>
      </c>
      <c r="J817" s="10"/>
      <c r="K817" t="str">
        <f>VLOOKUP(EmpData[[#This Row],[Department]],Departments[[Department]:[Code]],2,0)</f>
        <v>SLS</v>
      </c>
      <c r="L817" t="str">
        <f>VLOOKUP(EmpData[[#This Row],[Location]],Locations[[Location]:[BU]],2,0)</f>
        <v>Assuit</v>
      </c>
      <c r="M817" t="str">
        <f>VLOOKUP(EmpData[[#This Row],[Location]],Locations[[Location]:[BU]],3,0)</f>
        <v>U. Egypt</v>
      </c>
      <c r="N817" t="str">
        <f>IF(EmpData[[#This Row],[Resign Date]]&lt;&gt;"","NO","Yes")</f>
        <v>Yes</v>
      </c>
    </row>
    <row r="818" spans="1:14" hidden="1" x14ac:dyDescent="0.25">
      <c r="A818" t="s">
        <v>1984</v>
      </c>
      <c r="B818" t="s">
        <v>900</v>
      </c>
      <c r="C818" t="s">
        <v>1039</v>
      </c>
      <c r="D818" s="10">
        <v>26211</v>
      </c>
      <c r="E818" s="10">
        <v>42228</v>
      </c>
      <c r="F818" t="s">
        <v>1020</v>
      </c>
      <c r="G818" t="s">
        <v>1049</v>
      </c>
      <c r="H818" t="s">
        <v>1045</v>
      </c>
      <c r="J818" s="10"/>
      <c r="K818" t="str">
        <f>VLOOKUP(EmpData[[#This Row],[Department]],Departments[[Department]:[Code]],2,0)</f>
        <v>RTL</v>
      </c>
      <c r="L818" t="str">
        <f>VLOOKUP(EmpData[[#This Row],[Location]],Locations[[Location]:[BU]],2,0)</f>
        <v>Cairo</v>
      </c>
      <c r="M818" t="str">
        <f>VLOOKUP(EmpData[[#This Row],[Location]],Locations[[Location]:[BU]],3,0)</f>
        <v>G. Cairo</v>
      </c>
      <c r="N818" t="str">
        <f>IF(EmpData[[#This Row],[Resign Date]]&lt;&gt;"","NO","Yes")</f>
        <v>Yes</v>
      </c>
    </row>
    <row r="819" spans="1:14" hidden="1" x14ac:dyDescent="0.25">
      <c r="A819" t="s">
        <v>2054</v>
      </c>
      <c r="B819" t="s">
        <v>970</v>
      </c>
      <c r="C819" t="s">
        <v>1039</v>
      </c>
      <c r="D819" s="10">
        <v>21259</v>
      </c>
      <c r="E819" s="10">
        <v>42228</v>
      </c>
      <c r="F819" t="s">
        <v>2115</v>
      </c>
      <c r="G819" t="s">
        <v>1073</v>
      </c>
      <c r="H819" t="s">
        <v>1057</v>
      </c>
      <c r="J819" s="10"/>
      <c r="K819" t="str">
        <f>VLOOKUP(EmpData[[#This Row],[Department]],Departments[[Department]:[Code]],2,0)</f>
        <v>SLS</v>
      </c>
      <c r="L819" t="str">
        <f>VLOOKUP(EmpData[[#This Row],[Location]],Locations[[Location]:[BU]],2,0)</f>
        <v>Sharkia</v>
      </c>
      <c r="M819" t="str">
        <f>VLOOKUP(EmpData[[#This Row],[Location]],Locations[[Location]:[BU]],3,0)</f>
        <v>Delta</v>
      </c>
      <c r="N819" t="str">
        <f>IF(EmpData[[#This Row],[Resign Date]]&lt;&gt;"","NO","Yes")</f>
        <v>Yes</v>
      </c>
    </row>
    <row r="820" spans="1:14" hidden="1" x14ac:dyDescent="0.25">
      <c r="A820" t="s">
        <v>2018</v>
      </c>
      <c r="B820" t="s">
        <v>934</v>
      </c>
      <c r="C820" t="s">
        <v>1039</v>
      </c>
      <c r="D820" s="10">
        <v>28990</v>
      </c>
      <c r="E820" s="10">
        <v>42229</v>
      </c>
      <c r="F820" t="s">
        <v>2115</v>
      </c>
      <c r="G820" t="s">
        <v>1083</v>
      </c>
      <c r="H820" t="s">
        <v>1057</v>
      </c>
      <c r="J820" s="10"/>
      <c r="K820" t="str">
        <f>VLOOKUP(EmpData[[#This Row],[Department]],Departments[[Department]:[Code]],2,0)</f>
        <v>SLS</v>
      </c>
      <c r="L820" t="str">
        <f>VLOOKUP(EmpData[[#This Row],[Location]],Locations[[Location]:[BU]],2,0)</f>
        <v>Cairo</v>
      </c>
      <c r="M820" t="str">
        <f>VLOOKUP(EmpData[[#This Row],[Location]],Locations[[Location]:[BU]],3,0)</f>
        <v>G. Cairo</v>
      </c>
      <c r="N820" t="str">
        <f>IF(EmpData[[#This Row],[Resign Date]]&lt;&gt;"","NO","Yes")</f>
        <v>Yes</v>
      </c>
    </row>
    <row r="821" spans="1:14" hidden="1" x14ac:dyDescent="0.25">
      <c r="A821" t="s">
        <v>1602</v>
      </c>
      <c r="B821" t="s">
        <v>518</v>
      </c>
      <c r="C821" t="s">
        <v>1039</v>
      </c>
      <c r="D821" s="10">
        <v>18683</v>
      </c>
      <c r="E821" s="10">
        <v>42236</v>
      </c>
      <c r="F821" t="s">
        <v>1025</v>
      </c>
      <c r="G821" t="s">
        <v>1052</v>
      </c>
      <c r="H821" t="s">
        <v>1057</v>
      </c>
      <c r="J821" s="10"/>
      <c r="K821" t="str">
        <f>VLOOKUP(EmpData[[#This Row],[Department]],Departments[[Department]:[Code]],2,0)</f>
        <v>SLS</v>
      </c>
      <c r="L821" t="str">
        <f>VLOOKUP(EmpData[[#This Row],[Location]],Locations[[Location]:[BU]],2,0)</f>
        <v>Alex</v>
      </c>
      <c r="M821" t="str">
        <f>VLOOKUP(EmpData[[#This Row],[Location]],Locations[[Location]:[BU]],3,0)</f>
        <v>Alex</v>
      </c>
      <c r="N821" t="str">
        <f>IF(EmpData[[#This Row],[Resign Date]]&lt;&gt;"","NO","Yes")</f>
        <v>Yes</v>
      </c>
    </row>
    <row r="822" spans="1:14" hidden="1" x14ac:dyDescent="0.25">
      <c r="A822" t="s">
        <v>1675</v>
      </c>
      <c r="B822" t="s">
        <v>591</v>
      </c>
      <c r="C822" t="s">
        <v>1039</v>
      </c>
      <c r="D822" s="10">
        <v>32601</v>
      </c>
      <c r="E822" s="10">
        <v>42238</v>
      </c>
      <c r="F822" t="s">
        <v>1020</v>
      </c>
      <c r="G822" t="s">
        <v>1078</v>
      </c>
      <c r="H822" t="s">
        <v>1061</v>
      </c>
      <c r="J822" s="10"/>
      <c r="K822" t="str">
        <f>VLOOKUP(EmpData[[#This Row],[Department]],Departments[[Department]:[Code]],2,0)</f>
        <v>RTL</v>
      </c>
      <c r="L822" t="str">
        <f>VLOOKUP(EmpData[[#This Row],[Location]],Locations[[Location]:[BU]],2,0)</f>
        <v>Cairo</v>
      </c>
      <c r="M822" t="str">
        <f>VLOOKUP(EmpData[[#This Row],[Location]],Locations[[Location]:[BU]],3,0)</f>
        <v>G. Cairo</v>
      </c>
      <c r="N822" t="str">
        <f>IF(EmpData[[#This Row],[Resign Date]]&lt;&gt;"","NO","Yes")</f>
        <v>Yes</v>
      </c>
    </row>
    <row r="823" spans="1:14" hidden="1" x14ac:dyDescent="0.25">
      <c r="A823" t="s">
        <v>1158</v>
      </c>
      <c r="B823" t="s">
        <v>74</v>
      </c>
      <c r="C823" t="s">
        <v>1039</v>
      </c>
      <c r="D823" s="10">
        <v>29327</v>
      </c>
      <c r="E823" s="10">
        <v>42239</v>
      </c>
      <c r="F823" t="s">
        <v>1027</v>
      </c>
      <c r="G823" t="s">
        <v>1014</v>
      </c>
      <c r="H823" t="s">
        <v>1014</v>
      </c>
      <c r="J823" s="10"/>
      <c r="K823" t="str">
        <f>VLOOKUP(EmpData[[#This Row],[Department]],Departments[[Department]:[Code]],2,0)</f>
        <v>LOG</v>
      </c>
      <c r="L823" t="str">
        <f>VLOOKUP(EmpData[[#This Row],[Location]],Locations[[Location]:[BU]],2,0)</f>
        <v>Cairo</v>
      </c>
      <c r="M823" t="str">
        <f>VLOOKUP(EmpData[[#This Row],[Location]],Locations[[Location]:[BU]],3,0)</f>
        <v>G. Cairo</v>
      </c>
      <c r="N823" t="str">
        <f>IF(EmpData[[#This Row],[Resign Date]]&lt;&gt;"","NO","Yes")</f>
        <v>Yes</v>
      </c>
    </row>
    <row r="824" spans="1:14" hidden="1" x14ac:dyDescent="0.25">
      <c r="A824" t="s">
        <v>2064</v>
      </c>
      <c r="B824" t="s">
        <v>980</v>
      </c>
      <c r="C824" t="s">
        <v>1039</v>
      </c>
      <c r="D824" s="10">
        <v>21778</v>
      </c>
      <c r="E824" s="10">
        <v>42240</v>
      </c>
      <c r="F824" t="s">
        <v>1020</v>
      </c>
      <c r="G824" t="s">
        <v>1044</v>
      </c>
      <c r="H824" t="s">
        <v>1045</v>
      </c>
      <c r="J824" s="10"/>
      <c r="K824" t="str">
        <f>VLOOKUP(EmpData[[#This Row],[Department]],Departments[[Department]:[Code]],2,0)</f>
        <v>RTL</v>
      </c>
      <c r="L824" t="str">
        <f>VLOOKUP(EmpData[[#This Row],[Location]],Locations[[Location]:[BU]],2,0)</f>
        <v>Cairo</v>
      </c>
      <c r="M824" t="str">
        <f>VLOOKUP(EmpData[[#This Row],[Location]],Locations[[Location]:[BU]],3,0)</f>
        <v>G. Cairo</v>
      </c>
      <c r="N824" t="str">
        <f>IF(EmpData[[#This Row],[Resign Date]]&lt;&gt;"","NO","Yes")</f>
        <v>Yes</v>
      </c>
    </row>
    <row r="825" spans="1:14" hidden="1" x14ac:dyDescent="0.25">
      <c r="A825" t="s">
        <v>1700</v>
      </c>
      <c r="B825" t="s">
        <v>616</v>
      </c>
      <c r="C825" t="s">
        <v>1039</v>
      </c>
      <c r="D825" s="10">
        <v>33098</v>
      </c>
      <c r="E825" s="10">
        <v>42242</v>
      </c>
      <c r="F825" t="s">
        <v>2115</v>
      </c>
      <c r="G825" t="s">
        <v>1052</v>
      </c>
      <c r="H825" t="s">
        <v>1057</v>
      </c>
      <c r="J825" s="10"/>
      <c r="K825" t="str">
        <f>VLOOKUP(EmpData[[#This Row],[Department]],Departments[[Department]:[Code]],2,0)</f>
        <v>SLS</v>
      </c>
      <c r="L825" t="str">
        <f>VLOOKUP(EmpData[[#This Row],[Location]],Locations[[Location]:[BU]],2,0)</f>
        <v>Alex</v>
      </c>
      <c r="M825" t="str">
        <f>VLOOKUP(EmpData[[#This Row],[Location]],Locations[[Location]:[BU]],3,0)</f>
        <v>Alex</v>
      </c>
      <c r="N825" t="str">
        <f>IF(EmpData[[#This Row],[Resign Date]]&lt;&gt;"","NO","Yes")</f>
        <v>Yes</v>
      </c>
    </row>
    <row r="826" spans="1:14" hidden="1" x14ac:dyDescent="0.25">
      <c r="A826" t="s">
        <v>1222</v>
      </c>
      <c r="B826" t="s">
        <v>138</v>
      </c>
      <c r="C826" t="s">
        <v>1039</v>
      </c>
      <c r="D826" s="10">
        <v>23196</v>
      </c>
      <c r="E826" s="10">
        <v>42242</v>
      </c>
      <c r="F826" t="s">
        <v>1017</v>
      </c>
      <c r="G826" t="s">
        <v>1014</v>
      </c>
      <c r="H826" t="s">
        <v>1014</v>
      </c>
      <c r="J826" s="10"/>
      <c r="K826" t="str">
        <f>VLOOKUP(EmpData[[#This Row],[Department]],Departments[[Department]:[Code]],2,0)</f>
        <v>ACC</v>
      </c>
      <c r="L826" t="str">
        <f>VLOOKUP(EmpData[[#This Row],[Location]],Locations[[Location]:[BU]],2,0)</f>
        <v>Cairo</v>
      </c>
      <c r="M826" t="str">
        <f>VLOOKUP(EmpData[[#This Row],[Location]],Locations[[Location]:[BU]],3,0)</f>
        <v>G. Cairo</v>
      </c>
      <c r="N826" t="str">
        <f>IF(EmpData[[#This Row],[Resign Date]]&lt;&gt;"","NO","Yes")</f>
        <v>Yes</v>
      </c>
    </row>
    <row r="827" spans="1:14" hidden="1" x14ac:dyDescent="0.25">
      <c r="A827" t="s">
        <v>1497</v>
      </c>
      <c r="B827" t="s">
        <v>413</v>
      </c>
      <c r="C827" t="s">
        <v>1039</v>
      </c>
      <c r="D827" s="10">
        <v>33100</v>
      </c>
      <c r="E827" s="10">
        <v>42243</v>
      </c>
      <c r="F827" t="s">
        <v>1020</v>
      </c>
      <c r="G827" t="s">
        <v>1053</v>
      </c>
      <c r="H827" t="s">
        <v>1045</v>
      </c>
      <c r="J827" s="10"/>
      <c r="K827" t="str">
        <f>VLOOKUP(EmpData[[#This Row],[Department]],Departments[[Department]:[Code]],2,0)</f>
        <v>RTL</v>
      </c>
      <c r="L827" t="str">
        <f>VLOOKUP(EmpData[[#This Row],[Location]],Locations[[Location]:[BU]],2,0)</f>
        <v>Giza</v>
      </c>
      <c r="M827" t="str">
        <f>VLOOKUP(EmpData[[#This Row],[Location]],Locations[[Location]:[BU]],3,0)</f>
        <v>G. Cairo</v>
      </c>
      <c r="N827" t="str">
        <f>IF(EmpData[[#This Row],[Resign Date]]&lt;&gt;"","NO","Yes")</f>
        <v>Yes</v>
      </c>
    </row>
    <row r="828" spans="1:14" hidden="1" x14ac:dyDescent="0.25">
      <c r="A828" t="s">
        <v>1919</v>
      </c>
      <c r="B828" t="s">
        <v>835</v>
      </c>
      <c r="C828" t="s">
        <v>1039</v>
      </c>
      <c r="D828" s="10">
        <v>32996</v>
      </c>
      <c r="E828" s="10">
        <v>42246</v>
      </c>
      <c r="F828" t="s">
        <v>1025</v>
      </c>
      <c r="G828" t="s">
        <v>1077</v>
      </c>
      <c r="H828" t="s">
        <v>1057</v>
      </c>
      <c r="J828" s="10"/>
      <c r="K828" t="str">
        <f>VLOOKUP(EmpData[[#This Row],[Department]],Departments[[Department]:[Code]],2,0)</f>
        <v>SLS</v>
      </c>
      <c r="L828" t="str">
        <f>VLOOKUP(EmpData[[#This Row],[Location]],Locations[[Location]:[BU]],2,0)</f>
        <v>Giza</v>
      </c>
      <c r="M828" t="str">
        <f>VLOOKUP(EmpData[[#This Row],[Location]],Locations[[Location]:[BU]],3,0)</f>
        <v>G. Cairo</v>
      </c>
      <c r="N828" t="str">
        <f>IF(EmpData[[#This Row],[Resign Date]]&lt;&gt;"","NO","Yes")</f>
        <v>Yes</v>
      </c>
    </row>
    <row r="829" spans="1:14" hidden="1" x14ac:dyDescent="0.25">
      <c r="A829" t="s">
        <v>1440</v>
      </c>
      <c r="B829" t="s">
        <v>356</v>
      </c>
      <c r="C829" t="s">
        <v>1039</v>
      </c>
      <c r="D829" s="10">
        <v>23220</v>
      </c>
      <c r="E829" s="10">
        <v>42256</v>
      </c>
      <c r="F829" t="s">
        <v>2115</v>
      </c>
      <c r="G829" t="s">
        <v>1046</v>
      </c>
      <c r="H829" t="s">
        <v>1057</v>
      </c>
      <c r="J829" s="10"/>
      <c r="K829" t="str">
        <f>VLOOKUP(EmpData[[#This Row],[Department]],Departments[[Department]:[Code]],2,0)</f>
        <v>SLS</v>
      </c>
      <c r="L829" t="str">
        <f>VLOOKUP(EmpData[[#This Row],[Location]],Locations[[Location]:[BU]],2,0)</f>
        <v>Giza</v>
      </c>
      <c r="M829" t="str">
        <f>VLOOKUP(EmpData[[#This Row],[Location]],Locations[[Location]:[BU]],3,0)</f>
        <v>G. Cairo</v>
      </c>
      <c r="N829" t="str">
        <f>IF(EmpData[[#This Row],[Resign Date]]&lt;&gt;"","NO","Yes")</f>
        <v>Yes</v>
      </c>
    </row>
    <row r="830" spans="1:14" x14ac:dyDescent="0.25">
      <c r="A830" t="s">
        <v>1686</v>
      </c>
      <c r="B830" t="s">
        <v>602</v>
      </c>
      <c r="C830" t="s">
        <v>1039</v>
      </c>
      <c r="D830" s="10">
        <v>16657</v>
      </c>
      <c r="E830" s="10">
        <v>42259</v>
      </c>
      <c r="F830" t="s">
        <v>2115</v>
      </c>
      <c r="G830" t="s">
        <v>1062</v>
      </c>
      <c r="H830" t="s">
        <v>1057</v>
      </c>
      <c r="J830" s="10"/>
      <c r="K830" t="str">
        <f>VLOOKUP(EmpData[[#This Row],[Department]],Departments[[Department]:[Code]],2,0)</f>
        <v>SLS</v>
      </c>
      <c r="L830" t="str">
        <f>VLOOKUP(EmpData[[#This Row],[Location]],Locations[[Location]:[BU]],2,0)</f>
        <v>Menia</v>
      </c>
      <c r="M830" t="str">
        <f>VLOOKUP(EmpData[[#This Row],[Location]],Locations[[Location]:[BU]],3,0)</f>
        <v>U. Egypt</v>
      </c>
      <c r="N830" t="str">
        <f>IF(EmpData[[#This Row],[Resign Date]]&lt;&gt;"","NO","Yes")</f>
        <v>Yes</v>
      </c>
    </row>
    <row r="831" spans="1:14" hidden="1" x14ac:dyDescent="0.25">
      <c r="A831" t="s">
        <v>1553</v>
      </c>
      <c r="B831" t="s">
        <v>469</v>
      </c>
      <c r="C831" t="s">
        <v>1039</v>
      </c>
      <c r="D831" s="10">
        <v>23050</v>
      </c>
      <c r="E831" s="10">
        <v>42265</v>
      </c>
      <c r="F831" t="s">
        <v>1020</v>
      </c>
      <c r="G831" t="s">
        <v>1081</v>
      </c>
      <c r="H831" t="s">
        <v>1045</v>
      </c>
      <c r="J831" s="10"/>
      <c r="K831" t="str">
        <f>VLOOKUP(EmpData[[#This Row],[Department]],Departments[[Department]:[Code]],2,0)</f>
        <v>RTL</v>
      </c>
      <c r="L831" t="str">
        <f>VLOOKUP(EmpData[[#This Row],[Location]],Locations[[Location]:[BU]],2,0)</f>
        <v>Giza</v>
      </c>
      <c r="M831" t="str">
        <f>VLOOKUP(EmpData[[#This Row],[Location]],Locations[[Location]:[BU]],3,0)</f>
        <v>G. Cairo</v>
      </c>
      <c r="N831" t="str">
        <f>IF(EmpData[[#This Row],[Resign Date]]&lt;&gt;"","NO","Yes")</f>
        <v>Yes</v>
      </c>
    </row>
    <row r="832" spans="1:14" hidden="1" x14ac:dyDescent="0.25">
      <c r="A832" t="s">
        <v>1873</v>
      </c>
      <c r="B832" t="s">
        <v>789</v>
      </c>
      <c r="C832" t="s">
        <v>1039</v>
      </c>
      <c r="D832" s="10">
        <v>32431</v>
      </c>
      <c r="E832" s="10">
        <v>42266</v>
      </c>
      <c r="F832" t="s">
        <v>1025</v>
      </c>
      <c r="G832" t="s">
        <v>1052</v>
      </c>
      <c r="H832" t="s">
        <v>1057</v>
      </c>
      <c r="J832" s="10"/>
      <c r="K832" t="str">
        <f>VLOOKUP(EmpData[[#This Row],[Department]],Departments[[Department]:[Code]],2,0)</f>
        <v>SLS</v>
      </c>
      <c r="L832" t="str">
        <f>VLOOKUP(EmpData[[#This Row],[Location]],Locations[[Location]:[BU]],2,0)</f>
        <v>Alex</v>
      </c>
      <c r="M832" t="str">
        <f>VLOOKUP(EmpData[[#This Row],[Location]],Locations[[Location]:[BU]],3,0)</f>
        <v>Alex</v>
      </c>
      <c r="N832" t="str">
        <f>IF(EmpData[[#This Row],[Resign Date]]&lt;&gt;"","NO","Yes")</f>
        <v>Yes</v>
      </c>
    </row>
    <row r="833" spans="1:14" hidden="1" x14ac:dyDescent="0.25">
      <c r="A833" t="s">
        <v>1123</v>
      </c>
      <c r="B833" t="s">
        <v>39</v>
      </c>
      <c r="C833" t="s">
        <v>1039</v>
      </c>
      <c r="D833" s="10">
        <v>29992</v>
      </c>
      <c r="E833" s="10">
        <v>42267</v>
      </c>
      <c r="F833" t="s">
        <v>1032</v>
      </c>
      <c r="G833" t="s">
        <v>1047</v>
      </c>
      <c r="H833" t="s">
        <v>1048</v>
      </c>
      <c r="J833" s="10"/>
      <c r="K833" t="str">
        <f>VLOOKUP(EmpData[[#This Row],[Department]],Departments[[Department]:[Code]],2,0)</f>
        <v>ADM</v>
      </c>
      <c r="L833" t="str">
        <f>VLOOKUP(EmpData[[#This Row],[Location]],Locations[[Location]:[BU]],2,0)</f>
        <v>Giza</v>
      </c>
      <c r="M833" t="str">
        <f>VLOOKUP(EmpData[[#This Row],[Location]],Locations[[Location]:[BU]],3,0)</f>
        <v>G. Cairo</v>
      </c>
      <c r="N833" t="str">
        <f>IF(EmpData[[#This Row],[Resign Date]]&lt;&gt;"","NO","Yes")</f>
        <v>Yes</v>
      </c>
    </row>
    <row r="834" spans="1:14" hidden="1" x14ac:dyDescent="0.25">
      <c r="A834" t="s">
        <v>1771</v>
      </c>
      <c r="B834" t="s">
        <v>687</v>
      </c>
      <c r="C834" t="s">
        <v>1039</v>
      </c>
      <c r="D834" s="10">
        <v>19530</v>
      </c>
      <c r="E834" s="10">
        <v>42269</v>
      </c>
      <c r="F834" t="s">
        <v>1020</v>
      </c>
      <c r="G834" t="s">
        <v>1014</v>
      </c>
      <c r="H834" t="s">
        <v>1014</v>
      </c>
      <c r="J834" s="10"/>
      <c r="K834" t="str">
        <f>VLOOKUP(EmpData[[#This Row],[Department]],Departments[[Department]:[Code]],2,0)</f>
        <v>RTL</v>
      </c>
      <c r="L834" t="str">
        <f>VLOOKUP(EmpData[[#This Row],[Location]],Locations[[Location]:[BU]],2,0)</f>
        <v>Cairo</v>
      </c>
      <c r="M834" t="str">
        <f>VLOOKUP(EmpData[[#This Row],[Location]],Locations[[Location]:[BU]],3,0)</f>
        <v>G. Cairo</v>
      </c>
      <c r="N834" t="str">
        <f>IF(EmpData[[#This Row],[Resign Date]]&lt;&gt;"","NO","Yes")</f>
        <v>Yes</v>
      </c>
    </row>
    <row r="835" spans="1:14" x14ac:dyDescent="0.25">
      <c r="A835" t="s">
        <v>1635</v>
      </c>
      <c r="B835" t="s">
        <v>551</v>
      </c>
      <c r="C835" t="s">
        <v>1039</v>
      </c>
      <c r="D835" s="10">
        <v>28630</v>
      </c>
      <c r="E835" s="10">
        <v>42273</v>
      </c>
      <c r="F835" t="s">
        <v>2115</v>
      </c>
      <c r="G835" t="s">
        <v>1062</v>
      </c>
      <c r="H835" t="s">
        <v>1057</v>
      </c>
      <c r="J835" s="10"/>
      <c r="K835" t="str">
        <f>VLOOKUP(EmpData[[#This Row],[Department]],Departments[[Department]:[Code]],2,0)</f>
        <v>SLS</v>
      </c>
      <c r="L835" t="str">
        <f>VLOOKUP(EmpData[[#This Row],[Location]],Locations[[Location]:[BU]],2,0)</f>
        <v>Menia</v>
      </c>
      <c r="M835" t="str">
        <f>VLOOKUP(EmpData[[#This Row],[Location]],Locations[[Location]:[BU]],3,0)</f>
        <v>U. Egypt</v>
      </c>
      <c r="N835" t="str">
        <f>IF(EmpData[[#This Row],[Resign Date]]&lt;&gt;"","NO","Yes")</f>
        <v>Yes</v>
      </c>
    </row>
    <row r="836" spans="1:14" hidden="1" x14ac:dyDescent="0.25">
      <c r="A836" t="s">
        <v>1250</v>
      </c>
      <c r="B836" t="s">
        <v>166</v>
      </c>
      <c r="C836" t="s">
        <v>1039</v>
      </c>
      <c r="D836" s="10">
        <v>35446</v>
      </c>
      <c r="E836" s="10">
        <v>42275</v>
      </c>
      <c r="F836" t="s">
        <v>1020</v>
      </c>
      <c r="G836" t="s">
        <v>1050</v>
      </c>
      <c r="H836" t="s">
        <v>1045</v>
      </c>
      <c r="J836" s="10"/>
      <c r="K836" t="str">
        <f>VLOOKUP(EmpData[[#This Row],[Department]],Departments[[Department]:[Code]],2,0)</f>
        <v>RTL</v>
      </c>
      <c r="L836" t="str">
        <f>VLOOKUP(EmpData[[#This Row],[Location]],Locations[[Location]:[BU]],2,0)</f>
        <v>Alex</v>
      </c>
      <c r="M836" t="str">
        <f>VLOOKUP(EmpData[[#This Row],[Location]],Locations[[Location]:[BU]],3,0)</f>
        <v>Alex</v>
      </c>
      <c r="N836" t="str">
        <f>IF(EmpData[[#This Row],[Resign Date]]&lt;&gt;"","NO","Yes")</f>
        <v>Yes</v>
      </c>
    </row>
    <row r="837" spans="1:14" hidden="1" x14ac:dyDescent="0.25">
      <c r="A837" t="s">
        <v>1707</v>
      </c>
      <c r="B837" t="s">
        <v>623</v>
      </c>
      <c r="C837" t="s">
        <v>1039</v>
      </c>
      <c r="D837" s="10">
        <v>20773</v>
      </c>
      <c r="E837" s="10">
        <v>42275</v>
      </c>
      <c r="F837" t="s">
        <v>1025</v>
      </c>
      <c r="G837" t="s">
        <v>1077</v>
      </c>
      <c r="H837" t="s">
        <v>1057</v>
      </c>
      <c r="J837" s="10"/>
      <c r="K837" t="str">
        <f>VLOOKUP(EmpData[[#This Row],[Department]],Departments[[Department]:[Code]],2,0)</f>
        <v>SLS</v>
      </c>
      <c r="L837" t="str">
        <f>VLOOKUP(EmpData[[#This Row],[Location]],Locations[[Location]:[BU]],2,0)</f>
        <v>Giza</v>
      </c>
      <c r="M837" t="str">
        <f>VLOOKUP(EmpData[[#This Row],[Location]],Locations[[Location]:[BU]],3,0)</f>
        <v>G. Cairo</v>
      </c>
      <c r="N837" t="str">
        <f>IF(EmpData[[#This Row],[Resign Date]]&lt;&gt;"","NO","Yes")</f>
        <v>Yes</v>
      </c>
    </row>
    <row r="838" spans="1:14" hidden="1" x14ac:dyDescent="0.25">
      <c r="A838" t="s">
        <v>1211</v>
      </c>
      <c r="B838" t="s">
        <v>127</v>
      </c>
      <c r="C838" t="s">
        <v>1039</v>
      </c>
      <c r="D838" s="10">
        <v>18283</v>
      </c>
      <c r="E838" s="10">
        <v>42278</v>
      </c>
      <c r="F838" t="s">
        <v>1027</v>
      </c>
      <c r="G838" t="s">
        <v>1014</v>
      </c>
      <c r="H838" t="s">
        <v>1014</v>
      </c>
      <c r="J838" s="10"/>
      <c r="K838" t="str">
        <f>VLOOKUP(EmpData[[#This Row],[Department]],Departments[[Department]:[Code]],2,0)</f>
        <v>LOG</v>
      </c>
      <c r="L838" t="str">
        <f>VLOOKUP(EmpData[[#This Row],[Location]],Locations[[Location]:[BU]],2,0)</f>
        <v>Cairo</v>
      </c>
      <c r="M838" t="str">
        <f>VLOOKUP(EmpData[[#This Row],[Location]],Locations[[Location]:[BU]],3,0)</f>
        <v>G. Cairo</v>
      </c>
      <c r="N838" t="str">
        <f>IF(EmpData[[#This Row],[Resign Date]]&lt;&gt;"","NO","Yes")</f>
        <v>Yes</v>
      </c>
    </row>
    <row r="839" spans="1:14" hidden="1" x14ac:dyDescent="0.25">
      <c r="A839" t="s">
        <v>1528</v>
      </c>
      <c r="B839" t="s">
        <v>444</v>
      </c>
      <c r="C839" t="s">
        <v>1039</v>
      </c>
      <c r="D839" s="10">
        <v>33127</v>
      </c>
      <c r="E839" s="10">
        <v>42289</v>
      </c>
      <c r="F839" t="s">
        <v>1020</v>
      </c>
      <c r="G839" t="s">
        <v>1076</v>
      </c>
      <c r="H839" t="s">
        <v>1061</v>
      </c>
      <c r="J839" s="10"/>
      <c r="K839" t="str">
        <f>VLOOKUP(EmpData[[#This Row],[Department]],Departments[[Department]:[Code]],2,0)</f>
        <v>RTL</v>
      </c>
      <c r="L839" t="str">
        <f>VLOOKUP(EmpData[[#This Row],[Location]],Locations[[Location]:[BU]],2,0)</f>
        <v>Cairo</v>
      </c>
      <c r="M839" t="str">
        <f>VLOOKUP(EmpData[[#This Row],[Location]],Locations[[Location]:[BU]],3,0)</f>
        <v>G. Cairo</v>
      </c>
      <c r="N839" t="str">
        <f>IF(EmpData[[#This Row],[Resign Date]]&lt;&gt;"","NO","Yes")</f>
        <v>Yes</v>
      </c>
    </row>
    <row r="840" spans="1:14" x14ac:dyDescent="0.25">
      <c r="A840" t="s">
        <v>1998</v>
      </c>
      <c r="B840" t="s">
        <v>914</v>
      </c>
      <c r="C840" t="s">
        <v>1040</v>
      </c>
      <c r="D840" s="10">
        <v>27736</v>
      </c>
      <c r="E840" s="10">
        <v>42296</v>
      </c>
      <c r="F840" t="s">
        <v>2115</v>
      </c>
      <c r="G840" t="s">
        <v>1062</v>
      </c>
      <c r="H840" t="s">
        <v>1057</v>
      </c>
      <c r="J840" s="10"/>
      <c r="K840" t="str">
        <f>VLOOKUP(EmpData[[#This Row],[Department]],Departments[[Department]:[Code]],2,0)</f>
        <v>SLS</v>
      </c>
      <c r="L840" t="str">
        <f>VLOOKUP(EmpData[[#This Row],[Location]],Locations[[Location]:[BU]],2,0)</f>
        <v>Menia</v>
      </c>
      <c r="M840" t="str">
        <f>VLOOKUP(EmpData[[#This Row],[Location]],Locations[[Location]:[BU]],3,0)</f>
        <v>U. Egypt</v>
      </c>
      <c r="N840" t="str">
        <f>IF(EmpData[[#This Row],[Resign Date]]&lt;&gt;"","NO","Yes")</f>
        <v>Yes</v>
      </c>
    </row>
    <row r="841" spans="1:14" hidden="1" x14ac:dyDescent="0.25">
      <c r="A841" t="s">
        <v>1377</v>
      </c>
      <c r="B841" t="s">
        <v>293</v>
      </c>
      <c r="C841" t="s">
        <v>1040</v>
      </c>
      <c r="D841" s="10">
        <v>33013</v>
      </c>
      <c r="E841" s="10">
        <v>42296</v>
      </c>
      <c r="F841" t="s">
        <v>1025</v>
      </c>
      <c r="G841" t="s">
        <v>1070</v>
      </c>
      <c r="H841" t="s">
        <v>1048</v>
      </c>
      <c r="J841" s="10"/>
      <c r="K841" t="str">
        <f>VLOOKUP(EmpData[[#This Row],[Department]],Departments[[Department]:[Code]],2,0)</f>
        <v>SLS</v>
      </c>
      <c r="L841" t="str">
        <f>VLOOKUP(EmpData[[#This Row],[Location]],Locations[[Location]:[BU]],2,0)</f>
        <v>Marasa Matrouh</v>
      </c>
      <c r="M841" t="str">
        <f>VLOOKUP(EmpData[[#This Row],[Location]],Locations[[Location]:[BU]],3,0)</f>
        <v>Alex</v>
      </c>
      <c r="N841" t="str">
        <f>IF(EmpData[[#This Row],[Resign Date]]&lt;&gt;"","NO","Yes")</f>
        <v>Yes</v>
      </c>
    </row>
    <row r="842" spans="1:14" hidden="1" x14ac:dyDescent="0.25">
      <c r="A842" t="s">
        <v>1185</v>
      </c>
      <c r="B842" t="s">
        <v>101</v>
      </c>
      <c r="C842" t="s">
        <v>1039</v>
      </c>
      <c r="D842" s="10">
        <v>35508</v>
      </c>
      <c r="E842" s="10">
        <v>42297</v>
      </c>
      <c r="F842" t="s">
        <v>1028</v>
      </c>
      <c r="G842" t="s">
        <v>1014</v>
      </c>
      <c r="H842" t="s">
        <v>1014</v>
      </c>
      <c r="J842" s="10"/>
      <c r="K842" t="str">
        <f>VLOOKUP(EmpData[[#This Row],[Department]],Departments[[Department]:[Code]],2,0)</f>
        <v>BRD</v>
      </c>
      <c r="L842" t="str">
        <f>VLOOKUP(EmpData[[#This Row],[Location]],Locations[[Location]:[BU]],2,0)</f>
        <v>Cairo</v>
      </c>
      <c r="M842" t="str">
        <f>VLOOKUP(EmpData[[#This Row],[Location]],Locations[[Location]:[BU]],3,0)</f>
        <v>G. Cairo</v>
      </c>
      <c r="N842" t="str">
        <f>IF(EmpData[[#This Row],[Resign Date]]&lt;&gt;"","NO","Yes")</f>
        <v>Yes</v>
      </c>
    </row>
    <row r="843" spans="1:14" hidden="1" x14ac:dyDescent="0.25">
      <c r="A843" t="s">
        <v>1965</v>
      </c>
      <c r="B843" t="s">
        <v>881</v>
      </c>
      <c r="C843" t="s">
        <v>1039</v>
      </c>
      <c r="D843" s="10">
        <v>15999</v>
      </c>
      <c r="E843" s="10">
        <v>42302</v>
      </c>
      <c r="F843" t="s">
        <v>1020</v>
      </c>
      <c r="G843" t="s">
        <v>1082</v>
      </c>
      <c r="H843" t="s">
        <v>1061</v>
      </c>
      <c r="J843" s="10"/>
      <c r="K843" t="str">
        <f>VLOOKUP(EmpData[[#This Row],[Department]],Departments[[Department]:[Code]],2,0)</f>
        <v>RTL</v>
      </c>
      <c r="L843" t="str">
        <f>VLOOKUP(EmpData[[#This Row],[Location]],Locations[[Location]:[BU]],2,0)</f>
        <v>Cairo</v>
      </c>
      <c r="M843" t="str">
        <f>VLOOKUP(EmpData[[#This Row],[Location]],Locations[[Location]:[BU]],3,0)</f>
        <v>G. Cairo</v>
      </c>
      <c r="N843" t="str">
        <f>IF(EmpData[[#This Row],[Resign Date]]&lt;&gt;"","NO","Yes")</f>
        <v>Yes</v>
      </c>
    </row>
    <row r="844" spans="1:14" x14ac:dyDescent="0.25">
      <c r="A844" t="s">
        <v>1556</v>
      </c>
      <c r="B844" t="s">
        <v>472</v>
      </c>
      <c r="C844" t="s">
        <v>1039</v>
      </c>
      <c r="D844" s="10">
        <v>35986</v>
      </c>
      <c r="E844" s="10">
        <v>42303</v>
      </c>
      <c r="F844" t="s">
        <v>2115</v>
      </c>
      <c r="G844" t="s">
        <v>1075</v>
      </c>
      <c r="H844" t="s">
        <v>1057</v>
      </c>
      <c r="J844" s="10"/>
      <c r="K844" t="str">
        <f>VLOOKUP(EmpData[[#This Row],[Department]],Departments[[Department]:[Code]],2,0)</f>
        <v>SLS</v>
      </c>
      <c r="L844" t="str">
        <f>VLOOKUP(EmpData[[#This Row],[Location]],Locations[[Location]:[BU]],2,0)</f>
        <v>Assuit</v>
      </c>
      <c r="M844" t="str">
        <f>VLOOKUP(EmpData[[#This Row],[Location]],Locations[[Location]:[BU]],3,0)</f>
        <v>U. Egypt</v>
      </c>
      <c r="N844" t="str">
        <f>IF(EmpData[[#This Row],[Resign Date]]&lt;&gt;"","NO","Yes")</f>
        <v>Yes</v>
      </c>
    </row>
    <row r="845" spans="1:14" hidden="1" x14ac:dyDescent="0.25">
      <c r="A845" t="s">
        <v>1833</v>
      </c>
      <c r="B845" t="s">
        <v>749</v>
      </c>
      <c r="C845" t="s">
        <v>1040</v>
      </c>
      <c r="D845" s="10">
        <v>15158</v>
      </c>
      <c r="E845" s="10">
        <v>42305</v>
      </c>
      <c r="F845" t="s">
        <v>1020</v>
      </c>
      <c r="G845" t="s">
        <v>1067</v>
      </c>
      <c r="H845" t="s">
        <v>1061</v>
      </c>
      <c r="J845" s="10"/>
      <c r="K845" t="str">
        <f>VLOOKUP(EmpData[[#This Row],[Department]],Departments[[Department]:[Code]],2,0)</f>
        <v>RTL</v>
      </c>
      <c r="L845" t="str">
        <f>VLOOKUP(EmpData[[#This Row],[Location]],Locations[[Location]:[BU]],2,0)</f>
        <v>Alex</v>
      </c>
      <c r="M845" t="str">
        <f>VLOOKUP(EmpData[[#This Row],[Location]],Locations[[Location]:[BU]],3,0)</f>
        <v>Alex</v>
      </c>
      <c r="N845" t="str">
        <f>IF(EmpData[[#This Row],[Resign Date]]&lt;&gt;"","NO","Yes")</f>
        <v>Yes</v>
      </c>
    </row>
    <row r="846" spans="1:14" hidden="1" x14ac:dyDescent="0.25">
      <c r="A846" t="s">
        <v>1474</v>
      </c>
      <c r="B846" t="s">
        <v>390</v>
      </c>
      <c r="C846" t="s">
        <v>1039</v>
      </c>
      <c r="D846" s="10">
        <v>28961</v>
      </c>
      <c r="E846" s="10">
        <v>42309</v>
      </c>
      <c r="F846" t="s">
        <v>1020</v>
      </c>
      <c r="G846" t="s">
        <v>1084</v>
      </c>
      <c r="H846" t="s">
        <v>1048</v>
      </c>
      <c r="J846" s="10"/>
      <c r="K846" t="str">
        <f>VLOOKUP(EmpData[[#This Row],[Department]],Departments[[Department]:[Code]],2,0)</f>
        <v>RTL</v>
      </c>
      <c r="L846" t="str">
        <f>VLOOKUP(EmpData[[#This Row],[Location]],Locations[[Location]:[BU]],2,0)</f>
        <v>Cairo</v>
      </c>
      <c r="M846" t="str">
        <f>VLOOKUP(EmpData[[#This Row],[Location]],Locations[[Location]:[BU]],3,0)</f>
        <v>G. Cairo</v>
      </c>
      <c r="N846" t="str">
        <f>IF(EmpData[[#This Row],[Resign Date]]&lt;&gt;"","NO","Yes")</f>
        <v>Yes</v>
      </c>
    </row>
    <row r="847" spans="1:14" hidden="1" x14ac:dyDescent="0.25">
      <c r="A847" t="s">
        <v>1252</v>
      </c>
      <c r="B847" t="s">
        <v>168</v>
      </c>
      <c r="C847" t="s">
        <v>1039</v>
      </c>
      <c r="D847" s="10">
        <v>30190</v>
      </c>
      <c r="E847" s="10">
        <v>42311</v>
      </c>
      <c r="F847" t="s">
        <v>1020</v>
      </c>
      <c r="G847" t="s">
        <v>1084</v>
      </c>
      <c r="H847" t="s">
        <v>1048</v>
      </c>
      <c r="J847" s="10"/>
      <c r="K847" t="str">
        <f>VLOOKUP(EmpData[[#This Row],[Department]],Departments[[Department]:[Code]],2,0)</f>
        <v>RTL</v>
      </c>
      <c r="L847" t="str">
        <f>VLOOKUP(EmpData[[#This Row],[Location]],Locations[[Location]:[BU]],2,0)</f>
        <v>Cairo</v>
      </c>
      <c r="M847" t="str">
        <f>VLOOKUP(EmpData[[#This Row],[Location]],Locations[[Location]:[BU]],3,0)</f>
        <v>G. Cairo</v>
      </c>
      <c r="N847" t="str">
        <f>IF(EmpData[[#This Row],[Resign Date]]&lt;&gt;"","NO","Yes")</f>
        <v>Yes</v>
      </c>
    </row>
    <row r="848" spans="1:14" hidden="1" x14ac:dyDescent="0.25">
      <c r="A848" t="s">
        <v>1186</v>
      </c>
      <c r="B848" t="s">
        <v>102</v>
      </c>
      <c r="C848" t="s">
        <v>1039</v>
      </c>
      <c r="D848" s="10">
        <v>31982</v>
      </c>
      <c r="E848" s="10">
        <v>42314</v>
      </c>
      <c r="F848" t="s">
        <v>1020</v>
      </c>
      <c r="G848" t="s">
        <v>1068</v>
      </c>
      <c r="H848" t="s">
        <v>1061</v>
      </c>
      <c r="J848" s="10"/>
      <c r="K848" t="str">
        <f>VLOOKUP(EmpData[[#This Row],[Department]],Departments[[Department]:[Code]],2,0)</f>
        <v>RTL</v>
      </c>
      <c r="L848" t="str">
        <f>VLOOKUP(EmpData[[#This Row],[Location]],Locations[[Location]:[BU]],2,0)</f>
        <v>Gharbia</v>
      </c>
      <c r="M848" t="str">
        <f>VLOOKUP(EmpData[[#This Row],[Location]],Locations[[Location]:[BU]],3,0)</f>
        <v>Delta</v>
      </c>
      <c r="N848" t="str">
        <f>IF(EmpData[[#This Row],[Resign Date]]&lt;&gt;"","NO","Yes")</f>
        <v>Yes</v>
      </c>
    </row>
    <row r="849" spans="1:14" hidden="1" x14ac:dyDescent="0.25">
      <c r="A849" t="s">
        <v>1519</v>
      </c>
      <c r="B849" t="s">
        <v>435</v>
      </c>
      <c r="C849" t="s">
        <v>1039</v>
      </c>
      <c r="D849" s="10">
        <v>22972</v>
      </c>
      <c r="E849" s="10">
        <v>42315</v>
      </c>
      <c r="F849" t="s">
        <v>2115</v>
      </c>
      <c r="G849" t="s">
        <v>1080</v>
      </c>
      <c r="H849" t="s">
        <v>1057</v>
      </c>
      <c r="J849" s="10"/>
      <c r="K849" t="str">
        <f>VLOOKUP(EmpData[[#This Row],[Department]],Departments[[Department]:[Code]],2,0)</f>
        <v>SLS</v>
      </c>
      <c r="L849" t="str">
        <f>VLOOKUP(EmpData[[#This Row],[Location]],Locations[[Location]:[BU]],2,0)</f>
        <v>Giza</v>
      </c>
      <c r="M849" t="str">
        <f>VLOOKUP(EmpData[[#This Row],[Location]],Locations[[Location]:[BU]],3,0)</f>
        <v>G. Cairo</v>
      </c>
      <c r="N849" t="str">
        <f>IF(EmpData[[#This Row],[Resign Date]]&lt;&gt;"","NO","Yes")</f>
        <v>Yes</v>
      </c>
    </row>
    <row r="850" spans="1:14" hidden="1" x14ac:dyDescent="0.25">
      <c r="A850" t="s">
        <v>1219</v>
      </c>
      <c r="B850" t="s">
        <v>135</v>
      </c>
      <c r="C850" t="s">
        <v>1039</v>
      </c>
      <c r="D850" s="10">
        <v>32425</v>
      </c>
      <c r="E850" s="10">
        <v>42318</v>
      </c>
      <c r="F850" t="s">
        <v>1027</v>
      </c>
      <c r="G850" t="s">
        <v>1014</v>
      </c>
      <c r="H850" t="s">
        <v>1014</v>
      </c>
      <c r="J850" s="10"/>
      <c r="K850" t="str">
        <f>VLOOKUP(EmpData[[#This Row],[Department]],Departments[[Department]:[Code]],2,0)</f>
        <v>LOG</v>
      </c>
      <c r="L850" t="str">
        <f>VLOOKUP(EmpData[[#This Row],[Location]],Locations[[Location]:[BU]],2,0)</f>
        <v>Cairo</v>
      </c>
      <c r="M850" t="str">
        <f>VLOOKUP(EmpData[[#This Row],[Location]],Locations[[Location]:[BU]],3,0)</f>
        <v>G. Cairo</v>
      </c>
      <c r="N850" t="str">
        <f>IF(EmpData[[#This Row],[Resign Date]]&lt;&gt;"","NO","Yes")</f>
        <v>Yes</v>
      </c>
    </row>
    <row r="851" spans="1:14" hidden="1" x14ac:dyDescent="0.25">
      <c r="A851" t="s">
        <v>1341</v>
      </c>
      <c r="B851" t="s">
        <v>257</v>
      </c>
      <c r="C851" t="s">
        <v>1039</v>
      </c>
      <c r="D851" s="10">
        <v>31549</v>
      </c>
      <c r="E851" s="10">
        <v>42318</v>
      </c>
      <c r="F851" t="s">
        <v>2115</v>
      </c>
      <c r="G851" t="s">
        <v>1069</v>
      </c>
      <c r="H851" t="s">
        <v>1057</v>
      </c>
      <c r="J851" s="10"/>
      <c r="K851" t="str">
        <f>VLOOKUP(EmpData[[#This Row],[Department]],Departments[[Department]:[Code]],2,0)</f>
        <v>SLS</v>
      </c>
      <c r="L851" t="str">
        <f>VLOOKUP(EmpData[[#This Row],[Location]],Locations[[Location]:[BU]],2,0)</f>
        <v>Luxor</v>
      </c>
      <c r="M851" t="str">
        <f>VLOOKUP(EmpData[[#This Row],[Location]],Locations[[Location]:[BU]],3,0)</f>
        <v>U. Egypt</v>
      </c>
      <c r="N851" t="str">
        <f>IF(EmpData[[#This Row],[Resign Date]]&lt;&gt;"","NO","Yes")</f>
        <v>Yes</v>
      </c>
    </row>
    <row r="852" spans="1:14" hidden="1" x14ac:dyDescent="0.25">
      <c r="A852" t="s">
        <v>1414</v>
      </c>
      <c r="B852" t="s">
        <v>330</v>
      </c>
      <c r="C852" t="s">
        <v>1039</v>
      </c>
      <c r="D852" s="10">
        <v>27205</v>
      </c>
      <c r="E852" s="10">
        <v>42326</v>
      </c>
      <c r="F852" t="s">
        <v>2115</v>
      </c>
      <c r="G852" t="s">
        <v>1052</v>
      </c>
      <c r="H852" t="s">
        <v>1057</v>
      </c>
      <c r="J852" s="10"/>
      <c r="K852" t="str">
        <f>VLOOKUP(EmpData[[#This Row],[Department]],Departments[[Department]:[Code]],2,0)</f>
        <v>SLS</v>
      </c>
      <c r="L852" t="str">
        <f>VLOOKUP(EmpData[[#This Row],[Location]],Locations[[Location]:[BU]],2,0)</f>
        <v>Alex</v>
      </c>
      <c r="M852" t="str">
        <f>VLOOKUP(EmpData[[#This Row],[Location]],Locations[[Location]:[BU]],3,0)</f>
        <v>Alex</v>
      </c>
      <c r="N852" t="str">
        <f>IF(EmpData[[#This Row],[Resign Date]]&lt;&gt;"","NO","Yes")</f>
        <v>Yes</v>
      </c>
    </row>
    <row r="853" spans="1:14" hidden="1" x14ac:dyDescent="0.25">
      <c r="A853" t="s">
        <v>1140</v>
      </c>
      <c r="B853" t="s">
        <v>56</v>
      </c>
      <c r="C853" t="s">
        <v>1039</v>
      </c>
      <c r="D853" s="10">
        <v>30162</v>
      </c>
      <c r="E853" s="10">
        <v>42326</v>
      </c>
      <c r="F853" t="s">
        <v>1033</v>
      </c>
      <c r="G853" t="s">
        <v>1014</v>
      </c>
      <c r="H853" t="s">
        <v>1014</v>
      </c>
      <c r="J853" s="10"/>
      <c r="K853" t="str">
        <f>VLOOKUP(EmpData[[#This Row],[Department]],Departments[[Department]:[Code]],2,0)</f>
        <v>HRM</v>
      </c>
      <c r="L853" t="str">
        <f>VLOOKUP(EmpData[[#This Row],[Location]],Locations[[Location]:[BU]],2,0)</f>
        <v>Cairo</v>
      </c>
      <c r="M853" t="str">
        <f>VLOOKUP(EmpData[[#This Row],[Location]],Locations[[Location]:[BU]],3,0)</f>
        <v>G. Cairo</v>
      </c>
      <c r="N853" t="str">
        <f>IF(EmpData[[#This Row],[Resign Date]]&lt;&gt;"","NO","Yes")</f>
        <v>Yes</v>
      </c>
    </row>
    <row r="854" spans="1:14" hidden="1" x14ac:dyDescent="0.25">
      <c r="A854" t="s">
        <v>1106</v>
      </c>
      <c r="B854" t="s">
        <v>22</v>
      </c>
      <c r="C854" t="s">
        <v>1039</v>
      </c>
      <c r="D854" s="10">
        <v>22463</v>
      </c>
      <c r="E854" s="10">
        <v>42327</v>
      </c>
      <c r="F854" t="s">
        <v>1028</v>
      </c>
      <c r="G854" t="s">
        <v>1014</v>
      </c>
      <c r="H854" t="s">
        <v>1014</v>
      </c>
      <c r="J854" s="10"/>
      <c r="K854" t="str">
        <f>VLOOKUP(EmpData[[#This Row],[Department]],Departments[[Department]:[Code]],2,0)</f>
        <v>BRD</v>
      </c>
      <c r="L854" t="str">
        <f>VLOOKUP(EmpData[[#This Row],[Location]],Locations[[Location]:[BU]],2,0)</f>
        <v>Cairo</v>
      </c>
      <c r="M854" t="str">
        <f>VLOOKUP(EmpData[[#This Row],[Location]],Locations[[Location]:[BU]],3,0)</f>
        <v>G. Cairo</v>
      </c>
      <c r="N854" t="str">
        <f>IF(EmpData[[#This Row],[Resign Date]]&lt;&gt;"","NO","Yes")</f>
        <v>Yes</v>
      </c>
    </row>
    <row r="855" spans="1:14" hidden="1" x14ac:dyDescent="0.25">
      <c r="A855" t="s">
        <v>1712</v>
      </c>
      <c r="B855" t="s">
        <v>628</v>
      </c>
      <c r="C855" t="s">
        <v>1039</v>
      </c>
      <c r="D855" s="10">
        <v>32481</v>
      </c>
      <c r="E855" s="10">
        <v>42328</v>
      </c>
      <c r="F855" t="s">
        <v>1020</v>
      </c>
      <c r="G855" t="s">
        <v>1071</v>
      </c>
      <c r="H855" t="s">
        <v>1048</v>
      </c>
      <c r="J855" s="10"/>
      <c r="K855" t="str">
        <f>VLOOKUP(EmpData[[#This Row],[Department]],Departments[[Department]:[Code]],2,0)</f>
        <v>RTL</v>
      </c>
      <c r="L855" t="str">
        <f>VLOOKUP(EmpData[[#This Row],[Location]],Locations[[Location]:[BU]],2,0)</f>
        <v>Giza</v>
      </c>
      <c r="M855" t="str">
        <f>VLOOKUP(EmpData[[#This Row],[Location]],Locations[[Location]:[BU]],3,0)</f>
        <v>G. Cairo</v>
      </c>
      <c r="N855" t="str">
        <f>IF(EmpData[[#This Row],[Resign Date]]&lt;&gt;"","NO","Yes")</f>
        <v>Yes</v>
      </c>
    </row>
    <row r="856" spans="1:14" hidden="1" x14ac:dyDescent="0.25">
      <c r="A856" t="s">
        <v>1727</v>
      </c>
      <c r="B856" t="s">
        <v>643</v>
      </c>
      <c r="C856" t="s">
        <v>1039</v>
      </c>
      <c r="D856" s="10">
        <v>34056</v>
      </c>
      <c r="E856" s="10">
        <v>42331</v>
      </c>
      <c r="F856" t="s">
        <v>1025</v>
      </c>
      <c r="G856" t="s">
        <v>1065</v>
      </c>
      <c r="H856" t="s">
        <v>1057</v>
      </c>
      <c r="J856" s="10"/>
      <c r="K856" t="str">
        <f>VLOOKUP(EmpData[[#This Row],[Department]],Departments[[Department]:[Code]],2,0)</f>
        <v>SLS</v>
      </c>
      <c r="L856" t="str">
        <f>VLOOKUP(EmpData[[#This Row],[Location]],Locations[[Location]:[BU]],2,0)</f>
        <v>Gharbia</v>
      </c>
      <c r="M856" t="str">
        <f>VLOOKUP(EmpData[[#This Row],[Location]],Locations[[Location]:[BU]],3,0)</f>
        <v>Delta</v>
      </c>
      <c r="N856" t="str">
        <f>IF(EmpData[[#This Row],[Resign Date]]&lt;&gt;"","NO","Yes")</f>
        <v>Yes</v>
      </c>
    </row>
    <row r="857" spans="1:14" hidden="1" x14ac:dyDescent="0.25">
      <c r="A857" t="s">
        <v>1292</v>
      </c>
      <c r="B857" t="s">
        <v>208</v>
      </c>
      <c r="C857" t="s">
        <v>1039</v>
      </c>
      <c r="D857" s="10">
        <v>33781</v>
      </c>
      <c r="E857" s="10">
        <v>42335</v>
      </c>
      <c r="F857" t="s">
        <v>2115</v>
      </c>
      <c r="G857" t="s">
        <v>1083</v>
      </c>
      <c r="H857" t="s">
        <v>1057</v>
      </c>
      <c r="J857" s="10"/>
      <c r="K857" t="str">
        <f>VLOOKUP(EmpData[[#This Row],[Department]],Departments[[Department]:[Code]],2,0)</f>
        <v>SLS</v>
      </c>
      <c r="L857" t="str">
        <f>VLOOKUP(EmpData[[#This Row],[Location]],Locations[[Location]:[BU]],2,0)</f>
        <v>Cairo</v>
      </c>
      <c r="M857" t="str">
        <f>VLOOKUP(EmpData[[#This Row],[Location]],Locations[[Location]:[BU]],3,0)</f>
        <v>G. Cairo</v>
      </c>
      <c r="N857" t="str">
        <f>IF(EmpData[[#This Row],[Resign Date]]&lt;&gt;"","NO","Yes")</f>
        <v>Yes</v>
      </c>
    </row>
    <row r="858" spans="1:14" hidden="1" x14ac:dyDescent="0.25">
      <c r="A858" t="s">
        <v>1224</v>
      </c>
      <c r="B858" t="s">
        <v>140</v>
      </c>
      <c r="C858" t="s">
        <v>1039</v>
      </c>
      <c r="D858" s="10">
        <v>31188</v>
      </c>
      <c r="E858" s="10">
        <v>42340</v>
      </c>
      <c r="F858" t="s">
        <v>2115</v>
      </c>
      <c r="G858" t="s">
        <v>1054</v>
      </c>
      <c r="H858" t="s">
        <v>1057</v>
      </c>
      <c r="J858" s="10"/>
      <c r="K858" t="str">
        <f>VLOOKUP(EmpData[[#This Row],[Department]],Departments[[Department]:[Code]],2,0)</f>
        <v>SLS</v>
      </c>
      <c r="L858" t="str">
        <f>VLOOKUP(EmpData[[#This Row],[Location]],Locations[[Location]:[BU]],2,0)</f>
        <v>Dakahlia</v>
      </c>
      <c r="M858" t="str">
        <f>VLOOKUP(EmpData[[#This Row],[Location]],Locations[[Location]:[BU]],3,0)</f>
        <v>Delta</v>
      </c>
      <c r="N858" t="str">
        <f>IF(EmpData[[#This Row],[Resign Date]]&lt;&gt;"","NO","Yes")</f>
        <v>Yes</v>
      </c>
    </row>
    <row r="859" spans="1:14" hidden="1" x14ac:dyDescent="0.25">
      <c r="A859" t="s">
        <v>1724</v>
      </c>
      <c r="B859" t="s">
        <v>640</v>
      </c>
      <c r="C859" t="s">
        <v>1039</v>
      </c>
      <c r="D859" s="10">
        <v>34088</v>
      </c>
      <c r="E859" s="10">
        <v>42344</v>
      </c>
      <c r="F859" t="s">
        <v>1020</v>
      </c>
      <c r="G859" t="s">
        <v>1082</v>
      </c>
      <c r="H859" t="s">
        <v>1061</v>
      </c>
      <c r="J859" s="10"/>
      <c r="K859" t="str">
        <f>VLOOKUP(EmpData[[#This Row],[Department]],Departments[[Department]:[Code]],2,0)</f>
        <v>RTL</v>
      </c>
      <c r="L859" t="str">
        <f>VLOOKUP(EmpData[[#This Row],[Location]],Locations[[Location]:[BU]],2,0)</f>
        <v>Cairo</v>
      </c>
      <c r="M859" t="str">
        <f>VLOOKUP(EmpData[[#This Row],[Location]],Locations[[Location]:[BU]],3,0)</f>
        <v>G. Cairo</v>
      </c>
      <c r="N859" t="str">
        <f>IF(EmpData[[#This Row],[Resign Date]]&lt;&gt;"","NO","Yes")</f>
        <v>Yes</v>
      </c>
    </row>
    <row r="860" spans="1:14" hidden="1" x14ac:dyDescent="0.25">
      <c r="A860" t="s">
        <v>2031</v>
      </c>
      <c r="B860" t="s">
        <v>947</v>
      </c>
      <c r="C860" t="s">
        <v>1039</v>
      </c>
      <c r="D860" s="10">
        <v>34116</v>
      </c>
      <c r="E860" s="10">
        <v>42345</v>
      </c>
      <c r="F860" t="s">
        <v>1020</v>
      </c>
      <c r="G860" t="s">
        <v>1047</v>
      </c>
      <c r="H860" t="s">
        <v>1048</v>
      </c>
      <c r="J860" s="10"/>
      <c r="K860" t="str">
        <f>VLOOKUP(EmpData[[#This Row],[Department]],Departments[[Department]:[Code]],2,0)</f>
        <v>RTL</v>
      </c>
      <c r="L860" t="str">
        <f>VLOOKUP(EmpData[[#This Row],[Location]],Locations[[Location]:[BU]],2,0)</f>
        <v>Giza</v>
      </c>
      <c r="M860" t="str">
        <f>VLOOKUP(EmpData[[#This Row],[Location]],Locations[[Location]:[BU]],3,0)</f>
        <v>G. Cairo</v>
      </c>
      <c r="N860" t="str">
        <f>IF(EmpData[[#This Row],[Resign Date]]&lt;&gt;"","NO","Yes")</f>
        <v>Yes</v>
      </c>
    </row>
    <row r="861" spans="1:14" hidden="1" x14ac:dyDescent="0.25">
      <c r="A861" t="s">
        <v>1329</v>
      </c>
      <c r="B861" t="s">
        <v>245</v>
      </c>
      <c r="C861" t="s">
        <v>1039</v>
      </c>
      <c r="D861" s="10">
        <v>16274</v>
      </c>
      <c r="E861" s="10">
        <v>42351</v>
      </c>
      <c r="F861" t="s">
        <v>1025</v>
      </c>
      <c r="G861" t="s">
        <v>1046</v>
      </c>
      <c r="H861" t="s">
        <v>1057</v>
      </c>
      <c r="J861" s="10"/>
      <c r="K861" t="str">
        <f>VLOOKUP(EmpData[[#This Row],[Department]],Departments[[Department]:[Code]],2,0)</f>
        <v>SLS</v>
      </c>
      <c r="L861" t="str">
        <f>VLOOKUP(EmpData[[#This Row],[Location]],Locations[[Location]:[BU]],2,0)</f>
        <v>Giza</v>
      </c>
      <c r="M861" t="str">
        <f>VLOOKUP(EmpData[[#This Row],[Location]],Locations[[Location]:[BU]],3,0)</f>
        <v>G. Cairo</v>
      </c>
      <c r="N861" t="str">
        <f>IF(EmpData[[#This Row],[Resign Date]]&lt;&gt;"","NO","Yes")</f>
        <v>Yes</v>
      </c>
    </row>
    <row r="862" spans="1:14" hidden="1" x14ac:dyDescent="0.25">
      <c r="A862" t="s">
        <v>1618</v>
      </c>
      <c r="B862" t="s">
        <v>534</v>
      </c>
      <c r="C862" t="s">
        <v>1039</v>
      </c>
      <c r="D862" s="10">
        <v>21904</v>
      </c>
      <c r="E862" s="10">
        <v>42355</v>
      </c>
      <c r="F862" t="s">
        <v>1020</v>
      </c>
      <c r="G862" t="s">
        <v>1058</v>
      </c>
      <c r="H862" t="s">
        <v>1048</v>
      </c>
      <c r="J862" s="10"/>
      <c r="K862" t="str">
        <f>VLOOKUP(EmpData[[#This Row],[Department]],Departments[[Department]:[Code]],2,0)</f>
        <v>RTL</v>
      </c>
      <c r="L862" t="str">
        <f>VLOOKUP(EmpData[[#This Row],[Location]],Locations[[Location]:[BU]],2,0)</f>
        <v>Cairo</v>
      </c>
      <c r="M862" t="str">
        <f>VLOOKUP(EmpData[[#This Row],[Location]],Locations[[Location]:[BU]],3,0)</f>
        <v>G. Cairo</v>
      </c>
      <c r="N862" t="str">
        <f>IF(EmpData[[#This Row],[Resign Date]]&lt;&gt;"","NO","Yes")</f>
        <v>Yes</v>
      </c>
    </row>
    <row r="863" spans="1:14" hidden="1" x14ac:dyDescent="0.25">
      <c r="A863" t="s">
        <v>1540</v>
      </c>
      <c r="B863" t="s">
        <v>456</v>
      </c>
      <c r="C863" t="s">
        <v>1039</v>
      </c>
      <c r="D863" s="10">
        <v>18794</v>
      </c>
      <c r="E863" s="10">
        <v>42356</v>
      </c>
      <c r="F863" t="s">
        <v>1020</v>
      </c>
      <c r="G863" t="s">
        <v>1047</v>
      </c>
      <c r="H863" t="s">
        <v>1048</v>
      </c>
      <c r="J863" s="10"/>
      <c r="K863" t="str">
        <f>VLOOKUP(EmpData[[#This Row],[Department]],Departments[[Department]:[Code]],2,0)</f>
        <v>RTL</v>
      </c>
      <c r="L863" t="str">
        <f>VLOOKUP(EmpData[[#This Row],[Location]],Locations[[Location]:[BU]],2,0)</f>
        <v>Giza</v>
      </c>
      <c r="M863" t="str">
        <f>VLOOKUP(EmpData[[#This Row],[Location]],Locations[[Location]:[BU]],3,0)</f>
        <v>G. Cairo</v>
      </c>
      <c r="N863" t="str">
        <f>IF(EmpData[[#This Row],[Resign Date]]&lt;&gt;"","NO","Yes")</f>
        <v>Yes</v>
      </c>
    </row>
    <row r="864" spans="1:14" hidden="1" x14ac:dyDescent="0.25">
      <c r="A864" t="s">
        <v>1590</v>
      </c>
      <c r="B864" t="s">
        <v>506</v>
      </c>
      <c r="C864" t="s">
        <v>1039</v>
      </c>
      <c r="D864" s="10">
        <v>25945</v>
      </c>
      <c r="E864" s="10">
        <v>42357</v>
      </c>
      <c r="F864" t="s">
        <v>1020</v>
      </c>
      <c r="G864" t="s">
        <v>1044</v>
      </c>
      <c r="H864" t="s">
        <v>1045</v>
      </c>
      <c r="J864" s="10"/>
      <c r="K864" t="str">
        <f>VLOOKUP(EmpData[[#This Row],[Department]],Departments[[Department]:[Code]],2,0)</f>
        <v>RTL</v>
      </c>
      <c r="L864" t="str">
        <f>VLOOKUP(EmpData[[#This Row],[Location]],Locations[[Location]:[BU]],2,0)</f>
        <v>Cairo</v>
      </c>
      <c r="M864" t="str">
        <f>VLOOKUP(EmpData[[#This Row],[Location]],Locations[[Location]:[BU]],3,0)</f>
        <v>G. Cairo</v>
      </c>
      <c r="N864" t="str">
        <f>IF(EmpData[[#This Row],[Resign Date]]&lt;&gt;"","NO","Yes")</f>
        <v>Yes</v>
      </c>
    </row>
    <row r="865" spans="1:14" hidden="1" x14ac:dyDescent="0.25">
      <c r="A865" t="s">
        <v>1981</v>
      </c>
      <c r="B865" t="s">
        <v>897</v>
      </c>
      <c r="C865" t="s">
        <v>1039</v>
      </c>
      <c r="D865" s="10">
        <v>34735</v>
      </c>
      <c r="E865" s="10">
        <v>42357</v>
      </c>
      <c r="F865" t="s">
        <v>1020</v>
      </c>
      <c r="G865" t="s">
        <v>1078</v>
      </c>
      <c r="H865" t="s">
        <v>1061</v>
      </c>
      <c r="J865" s="10"/>
      <c r="K865" t="str">
        <f>VLOOKUP(EmpData[[#This Row],[Department]],Departments[[Department]:[Code]],2,0)</f>
        <v>RTL</v>
      </c>
      <c r="L865" t="str">
        <f>VLOOKUP(EmpData[[#This Row],[Location]],Locations[[Location]:[BU]],2,0)</f>
        <v>Cairo</v>
      </c>
      <c r="M865" t="str">
        <f>VLOOKUP(EmpData[[#This Row],[Location]],Locations[[Location]:[BU]],3,0)</f>
        <v>G. Cairo</v>
      </c>
      <c r="N865" t="str">
        <f>IF(EmpData[[#This Row],[Resign Date]]&lt;&gt;"","NO","Yes")</f>
        <v>Yes</v>
      </c>
    </row>
    <row r="866" spans="1:14" hidden="1" x14ac:dyDescent="0.25">
      <c r="A866" t="s">
        <v>1399</v>
      </c>
      <c r="B866" t="s">
        <v>315</v>
      </c>
      <c r="C866" t="s">
        <v>1040</v>
      </c>
      <c r="D866" s="10">
        <v>15223</v>
      </c>
      <c r="E866" s="10">
        <v>42363</v>
      </c>
      <c r="F866" t="s">
        <v>1020</v>
      </c>
      <c r="G866" t="s">
        <v>1071</v>
      </c>
      <c r="H866" t="s">
        <v>1048</v>
      </c>
      <c r="J866" s="10"/>
      <c r="K866" t="str">
        <f>VLOOKUP(EmpData[[#This Row],[Department]],Departments[[Department]:[Code]],2,0)</f>
        <v>RTL</v>
      </c>
      <c r="L866" t="str">
        <f>VLOOKUP(EmpData[[#This Row],[Location]],Locations[[Location]:[BU]],2,0)</f>
        <v>Giza</v>
      </c>
      <c r="M866" t="str">
        <f>VLOOKUP(EmpData[[#This Row],[Location]],Locations[[Location]:[BU]],3,0)</f>
        <v>G. Cairo</v>
      </c>
      <c r="N866" t="str">
        <f>IF(EmpData[[#This Row],[Resign Date]]&lt;&gt;"","NO","Yes")</f>
        <v>Yes</v>
      </c>
    </row>
    <row r="867" spans="1:14" hidden="1" x14ac:dyDescent="0.25">
      <c r="A867" t="s">
        <v>1455</v>
      </c>
      <c r="B867" t="s">
        <v>371</v>
      </c>
      <c r="C867" t="s">
        <v>1040</v>
      </c>
      <c r="D867" s="10">
        <v>23728</v>
      </c>
      <c r="E867" s="10">
        <v>42365</v>
      </c>
      <c r="F867" t="s">
        <v>1020</v>
      </c>
      <c r="G867" t="s">
        <v>1050</v>
      </c>
      <c r="H867" t="s">
        <v>1045</v>
      </c>
      <c r="J867" s="10"/>
      <c r="K867" t="str">
        <f>VLOOKUP(EmpData[[#This Row],[Department]],Departments[[Department]:[Code]],2,0)</f>
        <v>RTL</v>
      </c>
      <c r="L867" t="str">
        <f>VLOOKUP(EmpData[[#This Row],[Location]],Locations[[Location]:[BU]],2,0)</f>
        <v>Alex</v>
      </c>
      <c r="M867" t="str">
        <f>VLOOKUP(EmpData[[#This Row],[Location]],Locations[[Location]:[BU]],3,0)</f>
        <v>Alex</v>
      </c>
      <c r="N867" t="str">
        <f>IF(EmpData[[#This Row],[Resign Date]]&lt;&gt;"","NO","Yes")</f>
        <v>Yes</v>
      </c>
    </row>
    <row r="868" spans="1:14" hidden="1" x14ac:dyDescent="0.25">
      <c r="A868" t="s">
        <v>1156</v>
      </c>
      <c r="B868" t="s">
        <v>72</v>
      </c>
      <c r="C868" t="s">
        <v>1040</v>
      </c>
      <c r="D868" s="10">
        <v>31796</v>
      </c>
      <c r="E868" s="10">
        <v>42365</v>
      </c>
      <c r="F868" t="s">
        <v>1032</v>
      </c>
      <c r="G868" t="s">
        <v>1068</v>
      </c>
      <c r="H868" t="s">
        <v>1061</v>
      </c>
      <c r="J868" s="10"/>
      <c r="K868" t="str">
        <f>VLOOKUP(EmpData[[#This Row],[Department]],Departments[[Department]:[Code]],2,0)</f>
        <v>ADM</v>
      </c>
      <c r="L868" t="str">
        <f>VLOOKUP(EmpData[[#This Row],[Location]],Locations[[Location]:[BU]],2,0)</f>
        <v>Gharbia</v>
      </c>
      <c r="M868" t="str">
        <f>VLOOKUP(EmpData[[#This Row],[Location]],Locations[[Location]:[BU]],3,0)</f>
        <v>Delta</v>
      </c>
      <c r="N868" t="str">
        <f>IF(EmpData[[#This Row],[Resign Date]]&lt;&gt;"","NO","Yes")</f>
        <v>Yes</v>
      </c>
    </row>
    <row r="869" spans="1:14" hidden="1" x14ac:dyDescent="0.25">
      <c r="A869" t="s">
        <v>1757</v>
      </c>
      <c r="B869" t="s">
        <v>673</v>
      </c>
      <c r="C869" t="s">
        <v>1040</v>
      </c>
      <c r="D869" s="10">
        <v>31075</v>
      </c>
      <c r="E869" s="10">
        <v>42367</v>
      </c>
      <c r="F869" t="s">
        <v>2115</v>
      </c>
      <c r="G869" t="s">
        <v>1065</v>
      </c>
      <c r="H869" t="s">
        <v>1057</v>
      </c>
      <c r="J869" s="10"/>
      <c r="K869" t="str">
        <f>VLOOKUP(EmpData[[#This Row],[Department]],Departments[[Department]:[Code]],2,0)</f>
        <v>SLS</v>
      </c>
      <c r="L869" t="str">
        <f>VLOOKUP(EmpData[[#This Row],[Location]],Locations[[Location]:[BU]],2,0)</f>
        <v>Gharbia</v>
      </c>
      <c r="M869" t="str">
        <f>VLOOKUP(EmpData[[#This Row],[Location]],Locations[[Location]:[BU]],3,0)</f>
        <v>Delta</v>
      </c>
      <c r="N869" t="str">
        <f>IF(EmpData[[#This Row],[Resign Date]]&lt;&gt;"","NO","Yes")</f>
        <v>Yes</v>
      </c>
    </row>
    <row r="870" spans="1:14" hidden="1" x14ac:dyDescent="0.25">
      <c r="A870" t="s">
        <v>1719</v>
      </c>
      <c r="B870" t="s">
        <v>635</v>
      </c>
      <c r="C870" t="s">
        <v>1039</v>
      </c>
      <c r="D870" s="10">
        <v>26157</v>
      </c>
      <c r="E870" s="10">
        <v>42368</v>
      </c>
      <c r="F870" t="s">
        <v>2115</v>
      </c>
      <c r="G870" t="s">
        <v>1046</v>
      </c>
      <c r="H870" t="s">
        <v>1057</v>
      </c>
      <c r="J870" s="10"/>
      <c r="K870" t="str">
        <f>VLOOKUP(EmpData[[#This Row],[Department]],Departments[[Department]:[Code]],2,0)</f>
        <v>SLS</v>
      </c>
      <c r="L870" t="str">
        <f>VLOOKUP(EmpData[[#This Row],[Location]],Locations[[Location]:[BU]],2,0)</f>
        <v>Giza</v>
      </c>
      <c r="M870" t="str">
        <f>VLOOKUP(EmpData[[#This Row],[Location]],Locations[[Location]:[BU]],3,0)</f>
        <v>G. Cairo</v>
      </c>
      <c r="N870" t="str">
        <f>IF(EmpData[[#This Row],[Resign Date]]&lt;&gt;"","NO","Yes")</f>
        <v>Yes</v>
      </c>
    </row>
    <row r="871" spans="1:14" hidden="1" x14ac:dyDescent="0.25">
      <c r="A871" t="s">
        <v>1248</v>
      </c>
      <c r="B871" t="s">
        <v>164</v>
      </c>
      <c r="C871" t="s">
        <v>1039</v>
      </c>
      <c r="D871" s="10">
        <v>29346</v>
      </c>
      <c r="E871" s="10">
        <v>42375</v>
      </c>
      <c r="F871" t="s">
        <v>1020</v>
      </c>
      <c r="G871" t="s">
        <v>1067</v>
      </c>
      <c r="H871" t="s">
        <v>1061</v>
      </c>
      <c r="J871" s="10"/>
      <c r="K871" t="str">
        <f>VLOOKUP(EmpData[[#This Row],[Department]],Departments[[Department]:[Code]],2,0)</f>
        <v>RTL</v>
      </c>
      <c r="L871" t="str">
        <f>VLOOKUP(EmpData[[#This Row],[Location]],Locations[[Location]:[BU]],2,0)</f>
        <v>Alex</v>
      </c>
      <c r="M871" t="str">
        <f>VLOOKUP(EmpData[[#This Row],[Location]],Locations[[Location]:[BU]],3,0)</f>
        <v>Alex</v>
      </c>
      <c r="N871" t="str">
        <f>IF(EmpData[[#This Row],[Resign Date]]&lt;&gt;"","NO","Yes")</f>
        <v>Yes</v>
      </c>
    </row>
    <row r="872" spans="1:14" hidden="1" x14ac:dyDescent="0.25">
      <c r="A872" t="s">
        <v>1404</v>
      </c>
      <c r="B872" t="s">
        <v>320</v>
      </c>
      <c r="C872" t="s">
        <v>1039</v>
      </c>
      <c r="D872" s="10">
        <v>18280</v>
      </c>
      <c r="E872" s="10">
        <v>42379</v>
      </c>
      <c r="F872" t="s">
        <v>1020</v>
      </c>
      <c r="G872" t="s">
        <v>1014</v>
      </c>
      <c r="H872" t="s">
        <v>1014</v>
      </c>
      <c r="J872" s="10"/>
      <c r="K872" t="str">
        <f>VLOOKUP(EmpData[[#This Row],[Department]],Departments[[Department]:[Code]],2,0)</f>
        <v>RTL</v>
      </c>
      <c r="L872" t="str">
        <f>VLOOKUP(EmpData[[#This Row],[Location]],Locations[[Location]:[BU]],2,0)</f>
        <v>Cairo</v>
      </c>
      <c r="M872" t="str">
        <f>VLOOKUP(EmpData[[#This Row],[Location]],Locations[[Location]:[BU]],3,0)</f>
        <v>G. Cairo</v>
      </c>
      <c r="N872" t="str">
        <f>IF(EmpData[[#This Row],[Resign Date]]&lt;&gt;"","NO","Yes")</f>
        <v>Yes</v>
      </c>
    </row>
    <row r="873" spans="1:14" hidden="1" x14ac:dyDescent="0.25">
      <c r="A873" t="s">
        <v>1478</v>
      </c>
      <c r="B873" t="s">
        <v>394</v>
      </c>
      <c r="C873" t="s">
        <v>1039</v>
      </c>
      <c r="D873" s="10">
        <v>33970</v>
      </c>
      <c r="E873" s="10">
        <v>42380</v>
      </c>
      <c r="F873" t="s">
        <v>1020</v>
      </c>
      <c r="G873" t="s">
        <v>1067</v>
      </c>
      <c r="H873" t="s">
        <v>1061</v>
      </c>
      <c r="J873" s="10"/>
      <c r="K873" t="str">
        <f>VLOOKUP(EmpData[[#This Row],[Department]],Departments[[Department]:[Code]],2,0)</f>
        <v>RTL</v>
      </c>
      <c r="L873" t="str">
        <f>VLOOKUP(EmpData[[#This Row],[Location]],Locations[[Location]:[BU]],2,0)</f>
        <v>Alex</v>
      </c>
      <c r="M873" t="str">
        <f>VLOOKUP(EmpData[[#This Row],[Location]],Locations[[Location]:[BU]],3,0)</f>
        <v>Alex</v>
      </c>
      <c r="N873" t="str">
        <f>IF(EmpData[[#This Row],[Resign Date]]&lt;&gt;"","NO","Yes")</f>
        <v>Yes</v>
      </c>
    </row>
    <row r="874" spans="1:14" hidden="1" x14ac:dyDescent="0.25">
      <c r="A874" t="s">
        <v>1577</v>
      </c>
      <c r="B874" t="s">
        <v>493</v>
      </c>
      <c r="C874" t="s">
        <v>1040</v>
      </c>
      <c r="D874" s="10">
        <v>34785</v>
      </c>
      <c r="E874" s="10">
        <v>42385</v>
      </c>
      <c r="F874" t="s">
        <v>1020</v>
      </c>
      <c r="G874" t="s">
        <v>1067</v>
      </c>
      <c r="H874" t="s">
        <v>1061</v>
      </c>
      <c r="J874" s="10"/>
      <c r="K874" t="str">
        <f>VLOOKUP(EmpData[[#This Row],[Department]],Departments[[Department]:[Code]],2,0)</f>
        <v>RTL</v>
      </c>
      <c r="L874" t="str">
        <f>VLOOKUP(EmpData[[#This Row],[Location]],Locations[[Location]:[BU]],2,0)</f>
        <v>Alex</v>
      </c>
      <c r="M874" t="str">
        <f>VLOOKUP(EmpData[[#This Row],[Location]],Locations[[Location]:[BU]],3,0)</f>
        <v>Alex</v>
      </c>
      <c r="N874" t="str">
        <f>IF(EmpData[[#This Row],[Resign Date]]&lt;&gt;"","NO","Yes")</f>
        <v>Yes</v>
      </c>
    </row>
    <row r="875" spans="1:14" x14ac:dyDescent="0.25">
      <c r="A875" t="s">
        <v>2038</v>
      </c>
      <c r="B875" t="s">
        <v>954</v>
      </c>
      <c r="C875" t="s">
        <v>1039</v>
      </c>
      <c r="D875" s="10">
        <v>17750</v>
      </c>
      <c r="E875" s="10">
        <v>42385</v>
      </c>
      <c r="F875" t="s">
        <v>1025</v>
      </c>
      <c r="G875" t="s">
        <v>1062</v>
      </c>
      <c r="H875" t="s">
        <v>1057</v>
      </c>
      <c r="J875" s="10"/>
      <c r="K875" t="str">
        <f>VLOOKUP(EmpData[[#This Row],[Department]],Departments[[Department]:[Code]],2,0)</f>
        <v>SLS</v>
      </c>
      <c r="L875" t="str">
        <f>VLOOKUP(EmpData[[#This Row],[Location]],Locations[[Location]:[BU]],2,0)</f>
        <v>Menia</v>
      </c>
      <c r="M875" t="str">
        <f>VLOOKUP(EmpData[[#This Row],[Location]],Locations[[Location]:[BU]],3,0)</f>
        <v>U. Egypt</v>
      </c>
      <c r="N875" t="str">
        <f>IF(EmpData[[#This Row],[Resign Date]]&lt;&gt;"","NO","Yes")</f>
        <v>Yes</v>
      </c>
    </row>
    <row r="876" spans="1:14" x14ac:dyDescent="0.25">
      <c r="A876" t="s">
        <v>1693</v>
      </c>
      <c r="B876" t="s">
        <v>609</v>
      </c>
      <c r="C876" t="s">
        <v>1039</v>
      </c>
      <c r="D876" s="10">
        <v>35493</v>
      </c>
      <c r="E876" s="10">
        <v>42386</v>
      </c>
      <c r="F876" t="s">
        <v>2115</v>
      </c>
      <c r="G876" t="s">
        <v>1062</v>
      </c>
      <c r="H876" t="s">
        <v>1057</v>
      </c>
      <c r="J876" s="10"/>
      <c r="K876" t="str">
        <f>VLOOKUP(EmpData[[#This Row],[Department]],Departments[[Department]:[Code]],2,0)</f>
        <v>SLS</v>
      </c>
      <c r="L876" t="str">
        <f>VLOOKUP(EmpData[[#This Row],[Location]],Locations[[Location]:[BU]],2,0)</f>
        <v>Menia</v>
      </c>
      <c r="M876" t="str">
        <f>VLOOKUP(EmpData[[#This Row],[Location]],Locations[[Location]:[BU]],3,0)</f>
        <v>U. Egypt</v>
      </c>
      <c r="N876" t="str">
        <f>IF(EmpData[[#This Row],[Resign Date]]&lt;&gt;"","NO","Yes")</f>
        <v>Yes</v>
      </c>
    </row>
    <row r="877" spans="1:14" hidden="1" x14ac:dyDescent="0.25">
      <c r="A877" t="s">
        <v>1261</v>
      </c>
      <c r="B877" t="s">
        <v>177</v>
      </c>
      <c r="C877" t="s">
        <v>1039</v>
      </c>
      <c r="D877" s="10">
        <v>29756</v>
      </c>
      <c r="E877" s="10">
        <v>42387</v>
      </c>
      <c r="F877" t="s">
        <v>2115</v>
      </c>
      <c r="G877" t="s">
        <v>1069</v>
      </c>
      <c r="H877" t="s">
        <v>1057</v>
      </c>
      <c r="J877" s="10"/>
      <c r="K877" t="str">
        <f>VLOOKUP(EmpData[[#This Row],[Department]],Departments[[Department]:[Code]],2,0)</f>
        <v>SLS</v>
      </c>
      <c r="L877" t="str">
        <f>VLOOKUP(EmpData[[#This Row],[Location]],Locations[[Location]:[BU]],2,0)</f>
        <v>Luxor</v>
      </c>
      <c r="M877" t="str">
        <f>VLOOKUP(EmpData[[#This Row],[Location]],Locations[[Location]:[BU]],3,0)</f>
        <v>U. Egypt</v>
      </c>
      <c r="N877" t="str">
        <f>IF(EmpData[[#This Row],[Resign Date]]&lt;&gt;"","NO","Yes")</f>
        <v>Yes</v>
      </c>
    </row>
    <row r="878" spans="1:14" hidden="1" x14ac:dyDescent="0.25">
      <c r="A878" t="s">
        <v>1150</v>
      </c>
      <c r="B878" t="s">
        <v>66</v>
      </c>
      <c r="C878" t="s">
        <v>1040</v>
      </c>
      <c r="D878" s="10">
        <v>19307</v>
      </c>
      <c r="E878" s="10">
        <v>42395</v>
      </c>
      <c r="F878" t="s">
        <v>1017</v>
      </c>
      <c r="G878" t="s">
        <v>1014</v>
      </c>
      <c r="H878" t="s">
        <v>1014</v>
      </c>
      <c r="J878" s="10"/>
      <c r="K878" t="str">
        <f>VLOOKUP(EmpData[[#This Row],[Department]],Departments[[Department]:[Code]],2,0)</f>
        <v>ACC</v>
      </c>
      <c r="L878" t="str">
        <f>VLOOKUP(EmpData[[#This Row],[Location]],Locations[[Location]:[BU]],2,0)</f>
        <v>Cairo</v>
      </c>
      <c r="M878" t="str">
        <f>VLOOKUP(EmpData[[#This Row],[Location]],Locations[[Location]:[BU]],3,0)</f>
        <v>G. Cairo</v>
      </c>
      <c r="N878" t="str">
        <f>IF(EmpData[[#This Row],[Resign Date]]&lt;&gt;"","NO","Yes")</f>
        <v>Yes</v>
      </c>
    </row>
    <row r="879" spans="1:14" hidden="1" x14ac:dyDescent="0.25">
      <c r="A879" t="s">
        <v>1278</v>
      </c>
      <c r="B879" t="s">
        <v>194</v>
      </c>
      <c r="C879" t="s">
        <v>1039</v>
      </c>
      <c r="D879" s="10">
        <v>29647</v>
      </c>
      <c r="E879" s="10">
        <v>42402</v>
      </c>
      <c r="F879" t="s">
        <v>1020</v>
      </c>
      <c r="G879" t="s">
        <v>1049</v>
      </c>
      <c r="H879" t="s">
        <v>1045</v>
      </c>
      <c r="J879" s="10"/>
      <c r="K879" t="str">
        <f>VLOOKUP(EmpData[[#This Row],[Department]],Departments[[Department]:[Code]],2,0)</f>
        <v>RTL</v>
      </c>
      <c r="L879" t="str">
        <f>VLOOKUP(EmpData[[#This Row],[Location]],Locations[[Location]:[BU]],2,0)</f>
        <v>Cairo</v>
      </c>
      <c r="M879" t="str">
        <f>VLOOKUP(EmpData[[#This Row],[Location]],Locations[[Location]:[BU]],3,0)</f>
        <v>G. Cairo</v>
      </c>
      <c r="N879" t="str">
        <f>IF(EmpData[[#This Row],[Resign Date]]&lt;&gt;"","NO","Yes")</f>
        <v>Yes</v>
      </c>
    </row>
    <row r="880" spans="1:14" hidden="1" x14ac:dyDescent="0.25">
      <c r="A880" t="s">
        <v>1977</v>
      </c>
      <c r="B880" t="s">
        <v>893</v>
      </c>
      <c r="C880" t="s">
        <v>1039</v>
      </c>
      <c r="D880" s="10">
        <v>20783</v>
      </c>
      <c r="E880" s="10">
        <v>42402</v>
      </c>
      <c r="F880" t="s">
        <v>1020</v>
      </c>
      <c r="G880" t="s">
        <v>1047</v>
      </c>
      <c r="H880" t="s">
        <v>1048</v>
      </c>
      <c r="J880" s="10"/>
      <c r="K880" t="str">
        <f>VLOOKUP(EmpData[[#This Row],[Department]],Departments[[Department]:[Code]],2,0)</f>
        <v>RTL</v>
      </c>
      <c r="L880" t="str">
        <f>VLOOKUP(EmpData[[#This Row],[Location]],Locations[[Location]:[BU]],2,0)</f>
        <v>Giza</v>
      </c>
      <c r="M880" t="str">
        <f>VLOOKUP(EmpData[[#This Row],[Location]],Locations[[Location]:[BU]],3,0)</f>
        <v>G. Cairo</v>
      </c>
      <c r="N880" t="str">
        <f>IF(EmpData[[#This Row],[Resign Date]]&lt;&gt;"","NO","Yes")</f>
        <v>Yes</v>
      </c>
    </row>
    <row r="881" spans="1:14" hidden="1" x14ac:dyDescent="0.25">
      <c r="A881" t="s">
        <v>2041</v>
      </c>
      <c r="B881" t="s">
        <v>957</v>
      </c>
      <c r="C881" t="s">
        <v>1040</v>
      </c>
      <c r="D881" s="10">
        <v>20144</v>
      </c>
      <c r="E881" s="10">
        <v>42404</v>
      </c>
      <c r="F881" t="s">
        <v>1025</v>
      </c>
      <c r="G881" t="s">
        <v>1083</v>
      </c>
      <c r="H881" t="s">
        <v>1057</v>
      </c>
      <c r="J881" s="10"/>
      <c r="K881" t="str">
        <f>VLOOKUP(EmpData[[#This Row],[Department]],Departments[[Department]:[Code]],2,0)</f>
        <v>SLS</v>
      </c>
      <c r="L881" t="str">
        <f>VLOOKUP(EmpData[[#This Row],[Location]],Locations[[Location]:[BU]],2,0)</f>
        <v>Cairo</v>
      </c>
      <c r="M881" t="str">
        <f>VLOOKUP(EmpData[[#This Row],[Location]],Locations[[Location]:[BU]],3,0)</f>
        <v>G. Cairo</v>
      </c>
      <c r="N881" t="str">
        <f>IF(EmpData[[#This Row],[Resign Date]]&lt;&gt;"","NO","Yes")</f>
        <v>Yes</v>
      </c>
    </row>
    <row r="882" spans="1:14" hidden="1" x14ac:dyDescent="0.25">
      <c r="A882" t="s">
        <v>1524</v>
      </c>
      <c r="B882" t="s">
        <v>440</v>
      </c>
      <c r="C882" t="s">
        <v>1039</v>
      </c>
      <c r="D882" s="10">
        <v>26523</v>
      </c>
      <c r="E882" s="10">
        <v>42405</v>
      </c>
      <c r="F882" t="s">
        <v>1020</v>
      </c>
      <c r="G882" t="s">
        <v>1053</v>
      </c>
      <c r="H882" t="s">
        <v>1045</v>
      </c>
      <c r="J882" s="10"/>
      <c r="K882" t="str">
        <f>VLOOKUP(EmpData[[#This Row],[Department]],Departments[[Department]:[Code]],2,0)</f>
        <v>RTL</v>
      </c>
      <c r="L882" t="str">
        <f>VLOOKUP(EmpData[[#This Row],[Location]],Locations[[Location]:[BU]],2,0)</f>
        <v>Giza</v>
      </c>
      <c r="M882" t="str">
        <f>VLOOKUP(EmpData[[#This Row],[Location]],Locations[[Location]:[BU]],3,0)</f>
        <v>G. Cairo</v>
      </c>
      <c r="N882" t="str">
        <f>IF(EmpData[[#This Row],[Resign Date]]&lt;&gt;"","NO","Yes")</f>
        <v>Yes</v>
      </c>
    </row>
    <row r="883" spans="1:14" hidden="1" x14ac:dyDescent="0.25">
      <c r="A883" t="s">
        <v>1388</v>
      </c>
      <c r="B883" t="s">
        <v>304</v>
      </c>
      <c r="C883" t="s">
        <v>1040</v>
      </c>
      <c r="D883" s="10">
        <v>17517</v>
      </c>
      <c r="E883" s="10">
        <v>42411</v>
      </c>
      <c r="F883" t="s">
        <v>1025</v>
      </c>
      <c r="G883" t="s">
        <v>1052</v>
      </c>
      <c r="H883" t="s">
        <v>1057</v>
      </c>
      <c r="J883" s="10"/>
      <c r="K883" t="str">
        <f>VLOOKUP(EmpData[[#This Row],[Department]],Departments[[Department]:[Code]],2,0)</f>
        <v>SLS</v>
      </c>
      <c r="L883" t="str">
        <f>VLOOKUP(EmpData[[#This Row],[Location]],Locations[[Location]:[BU]],2,0)</f>
        <v>Alex</v>
      </c>
      <c r="M883" t="str">
        <f>VLOOKUP(EmpData[[#This Row],[Location]],Locations[[Location]:[BU]],3,0)</f>
        <v>Alex</v>
      </c>
      <c r="N883" t="str">
        <f>IF(EmpData[[#This Row],[Resign Date]]&lt;&gt;"","NO","Yes")</f>
        <v>Yes</v>
      </c>
    </row>
    <row r="884" spans="1:14" hidden="1" x14ac:dyDescent="0.25">
      <c r="A884" t="s">
        <v>1282</v>
      </c>
      <c r="B884" t="s">
        <v>198</v>
      </c>
      <c r="C884" t="s">
        <v>1039</v>
      </c>
      <c r="D884" s="10">
        <v>30358</v>
      </c>
      <c r="E884" s="10">
        <v>42411</v>
      </c>
      <c r="F884" t="s">
        <v>1020</v>
      </c>
      <c r="G884" t="s">
        <v>1044</v>
      </c>
      <c r="H884" t="s">
        <v>1045</v>
      </c>
      <c r="J884" s="10"/>
      <c r="K884" t="str">
        <f>VLOOKUP(EmpData[[#This Row],[Department]],Departments[[Department]:[Code]],2,0)</f>
        <v>RTL</v>
      </c>
      <c r="L884" t="str">
        <f>VLOOKUP(EmpData[[#This Row],[Location]],Locations[[Location]:[BU]],2,0)</f>
        <v>Cairo</v>
      </c>
      <c r="M884" t="str">
        <f>VLOOKUP(EmpData[[#This Row],[Location]],Locations[[Location]:[BU]],3,0)</f>
        <v>G. Cairo</v>
      </c>
      <c r="N884" t="str">
        <f>IF(EmpData[[#This Row],[Resign Date]]&lt;&gt;"","NO","Yes")</f>
        <v>Yes</v>
      </c>
    </row>
    <row r="885" spans="1:14" hidden="1" x14ac:dyDescent="0.25">
      <c r="A885" t="s">
        <v>1763</v>
      </c>
      <c r="B885" t="s">
        <v>679</v>
      </c>
      <c r="C885" t="s">
        <v>1039</v>
      </c>
      <c r="D885" s="10">
        <v>25568</v>
      </c>
      <c r="E885" s="10">
        <v>42412</v>
      </c>
      <c r="F885" t="s">
        <v>1020</v>
      </c>
      <c r="G885" t="s">
        <v>1079</v>
      </c>
      <c r="H885" t="s">
        <v>1045</v>
      </c>
      <c r="J885" s="10"/>
      <c r="K885" t="str">
        <f>VLOOKUP(EmpData[[#This Row],[Department]],Departments[[Department]:[Code]],2,0)</f>
        <v>RTL</v>
      </c>
      <c r="L885" t="str">
        <f>VLOOKUP(EmpData[[#This Row],[Location]],Locations[[Location]:[BU]],2,0)</f>
        <v>Giza</v>
      </c>
      <c r="M885" t="str">
        <f>VLOOKUP(EmpData[[#This Row],[Location]],Locations[[Location]:[BU]],3,0)</f>
        <v>G. Cairo</v>
      </c>
      <c r="N885" t="str">
        <f>IF(EmpData[[#This Row],[Resign Date]]&lt;&gt;"","NO","Yes")</f>
        <v>Yes</v>
      </c>
    </row>
    <row r="886" spans="1:14" hidden="1" x14ac:dyDescent="0.25">
      <c r="A886" t="s">
        <v>1636</v>
      </c>
      <c r="B886" t="s">
        <v>552</v>
      </c>
      <c r="C886" t="s">
        <v>1039</v>
      </c>
      <c r="D886" s="10">
        <v>19979</v>
      </c>
      <c r="E886" s="10">
        <v>42412</v>
      </c>
      <c r="F886" t="s">
        <v>1020</v>
      </c>
      <c r="G886" t="s">
        <v>1084</v>
      </c>
      <c r="H886" t="s">
        <v>1048</v>
      </c>
      <c r="J886" s="10"/>
      <c r="K886" t="str">
        <f>VLOOKUP(EmpData[[#This Row],[Department]],Departments[[Department]:[Code]],2,0)</f>
        <v>RTL</v>
      </c>
      <c r="L886" t="str">
        <f>VLOOKUP(EmpData[[#This Row],[Location]],Locations[[Location]:[BU]],2,0)</f>
        <v>Cairo</v>
      </c>
      <c r="M886" t="str">
        <f>VLOOKUP(EmpData[[#This Row],[Location]],Locations[[Location]:[BU]],3,0)</f>
        <v>G. Cairo</v>
      </c>
      <c r="N886" t="str">
        <f>IF(EmpData[[#This Row],[Resign Date]]&lt;&gt;"","NO","Yes")</f>
        <v>Yes</v>
      </c>
    </row>
    <row r="887" spans="1:14" hidden="1" x14ac:dyDescent="0.25">
      <c r="A887" t="s">
        <v>1782</v>
      </c>
      <c r="B887" t="s">
        <v>698</v>
      </c>
      <c r="C887" t="s">
        <v>1040</v>
      </c>
      <c r="D887" s="10">
        <v>16363</v>
      </c>
      <c r="E887" s="10">
        <v>42420</v>
      </c>
      <c r="F887" t="s">
        <v>1020</v>
      </c>
      <c r="G887" t="s">
        <v>1049</v>
      </c>
      <c r="H887" t="s">
        <v>1045</v>
      </c>
      <c r="J887" s="10"/>
      <c r="K887" t="str">
        <f>VLOOKUP(EmpData[[#This Row],[Department]],Departments[[Department]:[Code]],2,0)</f>
        <v>RTL</v>
      </c>
      <c r="L887" t="str">
        <f>VLOOKUP(EmpData[[#This Row],[Location]],Locations[[Location]:[BU]],2,0)</f>
        <v>Cairo</v>
      </c>
      <c r="M887" t="str">
        <f>VLOOKUP(EmpData[[#This Row],[Location]],Locations[[Location]:[BU]],3,0)</f>
        <v>G. Cairo</v>
      </c>
      <c r="N887" t="str">
        <f>IF(EmpData[[#This Row],[Resign Date]]&lt;&gt;"","NO","Yes")</f>
        <v>Yes</v>
      </c>
    </row>
    <row r="888" spans="1:14" hidden="1" x14ac:dyDescent="0.25">
      <c r="A888" t="s">
        <v>1145</v>
      </c>
      <c r="B888" t="s">
        <v>61</v>
      </c>
      <c r="C888" t="s">
        <v>1039</v>
      </c>
      <c r="D888" s="10">
        <v>35230</v>
      </c>
      <c r="E888" s="10">
        <v>42420</v>
      </c>
      <c r="F888" t="s">
        <v>1027</v>
      </c>
      <c r="G888" t="s">
        <v>1014</v>
      </c>
      <c r="H888" t="s">
        <v>1014</v>
      </c>
      <c r="J888" s="10"/>
      <c r="K888" t="str">
        <f>VLOOKUP(EmpData[[#This Row],[Department]],Departments[[Department]:[Code]],2,0)</f>
        <v>LOG</v>
      </c>
      <c r="L888" t="str">
        <f>VLOOKUP(EmpData[[#This Row],[Location]],Locations[[Location]:[BU]],2,0)</f>
        <v>Cairo</v>
      </c>
      <c r="M888" t="str">
        <f>VLOOKUP(EmpData[[#This Row],[Location]],Locations[[Location]:[BU]],3,0)</f>
        <v>G. Cairo</v>
      </c>
      <c r="N888" t="str">
        <f>IF(EmpData[[#This Row],[Resign Date]]&lt;&gt;"","NO","Yes")</f>
        <v>Yes</v>
      </c>
    </row>
    <row r="889" spans="1:14" hidden="1" x14ac:dyDescent="0.25">
      <c r="A889" t="s">
        <v>2074</v>
      </c>
      <c r="B889" t="s">
        <v>990</v>
      </c>
      <c r="C889" t="s">
        <v>1039</v>
      </c>
      <c r="D889" s="10">
        <v>31978</v>
      </c>
      <c r="E889" s="10">
        <v>42425</v>
      </c>
      <c r="F889" t="s">
        <v>1020</v>
      </c>
      <c r="G889" t="s">
        <v>1058</v>
      </c>
      <c r="H889" t="s">
        <v>1048</v>
      </c>
      <c r="J889" s="10"/>
      <c r="K889" t="str">
        <f>VLOOKUP(EmpData[[#This Row],[Department]],Departments[[Department]:[Code]],2,0)</f>
        <v>RTL</v>
      </c>
      <c r="L889" t="str">
        <f>VLOOKUP(EmpData[[#This Row],[Location]],Locations[[Location]:[BU]],2,0)</f>
        <v>Cairo</v>
      </c>
      <c r="M889" t="str">
        <f>VLOOKUP(EmpData[[#This Row],[Location]],Locations[[Location]:[BU]],3,0)</f>
        <v>G. Cairo</v>
      </c>
      <c r="N889" t="str">
        <f>IF(EmpData[[#This Row],[Resign Date]]&lt;&gt;"","NO","Yes")</f>
        <v>Yes</v>
      </c>
    </row>
    <row r="890" spans="1:14" hidden="1" x14ac:dyDescent="0.25">
      <c r="A890" t="s">
        <v>1120</v>
      </c>
      <c r="B890" t="s">
        <v>36</v>
      </c>
      <c r="C890" t="s">
        <v>1039</v>
      </c>
      <c r="D890" s="10">
        <v>21108</v>
      </c>
      <c r="E890" s="10">
        <v>42427</v>
      </c>
      <c r="F890" t="s">
        <v>1033</v>
      </c>
      <c r="G890" t="s">
        <v>1014</v>
      </c>
      <c r="H890" t="s">
        <v>1014</v>
      </c>
      <c r="J890" s="10"/>
      <c r="K890" t="str">
        <f>VLOOKUP(EmpData[[#This Row],[Department]],Departments[[Department]:[Code]],2,0)</f>
        <v>HRM</v>
      </c>
      <c r="L890" t="str">
        <f>VLOOKUP(EmpData[[#This Row],[Location]],Locations[[Location]:[BU]],2,0)</f>
        <v>Cairo</v>
      </c>
      <c r="M890" t="str">
        <f>VLOOKUP(EmpData[[#This Row],[Location]],Locations[[Location]:[BU]],3,0)</f>
        <v>G. Cairo</v>
      </c>
      <c r="N890" t="str">
        <f>IF(EmpData[[#This Row],[Resign Date]]&lt;&gt;"","NO","Yes")</f>
        <v>Yes</v>
      </c>
    </row>
    <row r="891" spans="1:14" hidden="1" x14ac:dyDescent="0.25">
      <c r="A891" t="s">
        <v>1836</v>
      </c>
      <c r="B891" t="s">
        <v>752</v>
      </c>
      <c r="C891" t="s">
        <v>1039</v>
      </c>
      <c r="D891" s="10">
        <v>16140</v>
      </c>
      <c r="E891" s="10">
        <v>42430</v>
      </c>
      <c r="F891" t="s">
        <v>1020</v>
      </c>
      <c r="G891" t="s">
        <v>1071</v>
      </c>
      <c r="H891" t="s">
        <v>1048</v>
      </c>
      <c r="J891" s="10"/>
      <c r="K891" t="str">
        <f>VLOOKUP(EmpData[[#This Row],[Department]],Departments[[Department]:[Code]],2,0)</f>
        <v>RTL</v>
      </c>
      <c r="L891" t="str">
        <f>VLOOKUP(EmpData[[#This Row],[Location]],Locations[[Location]:[BU]],2,0)</f>
        <v>Giza</v>
      </c>
      <c r="M891" t="str">
        <f>VLOOKUP(EmpData[[#This Row],[Location]],Locations[[Location]:[BU]],3,0)</f>
        <v>G. Cairo</v>
      </c>
      <c r="N891" t="str">
        <f>IF(EmpData[[#This Row],[Resign Date]]&lt;&gt;"","NO","Yes")</f>
        <v>Yes</v>
      </c>
    </row>
    <row r="892" spans="1:14" hidden="1" x14ac:dyDescent="0.25">
      <c r="A892" t="s">
        <v>1467</v>
      </c>
      <c r="B892" t="s">
        <v>383</v>
      </c>
      <c r="C892" t="s">
        <v>1039</v>
      </c>
      <c r="D892" s="10">
        <v>21923</v>
      </c>
      <c r="E892" s="10">
        <v>42430</v>
      </c>
      <c r="F892" t="s">
        <v>1020</v>
      </c>
      <c r="G892" t="s">
        <v>1068</v>
      </c>
      <c r="H892" t="s">
        <v>1061</v>
      </c>
      <c r="J892" s="10"/>
      <c r="K892" t="str">
        <f>VLOOKUP(EmpData[[#This Row],[Department]],Departments[[Department]:[Code]],2,0)</f>
        <v>RTL</v>
      </c>
      <c r="L892" t="str">
        <f>VLOOKUP(EmpData[[#This Row],[Location]],Locations[[Location]:[BU]],2,0)</f>
        <v>Gharbia</v>
      </c>
      <c r="M892" t="str">
        <f>VLOOKUP(EmpData[[#This Row],[Location]],Locations[[Location]:[BU]],3,0)</f>
        <v>Delta</v>
      </c>
      <c r="N892" t="str">
        <f>IF(EmpData[[#This Row],[Resign Date]]&lt;&gt;"","NO","Yes")</f>
        <v>Yes</v>
      </c>
    </row>
    <row r="893" spans="1:14" hidden="1" x14ac:dyDescent="0.25">
      <c r="A893" t="s">
        <v>1337</v>
      </c>
      <c r="B893" t="s">
        <v>253</v>
      </c>
      <c r="C893" t="s">
        <v>1039</v>
      </c>
      <c r="D893" s="10">
        <v>22659</v>
      </c>
      <c r="E893" s="10">
        <v>42431</v>
      </c>
      <c r="F893" t="s">
        <v>2115</v>
      </c>
      <c r="G893" t="s">
        <v>1073</v>
      </c>
      <c r="H893" t="s">
        <v>1057</v>
      </c>
      <c r="J893" s="10"/>
      <c r="K893" t="str">
        <f>VLOOKUP(EmpData[[#This Row],[Department]],Departments[[Department]:[Code]],2,0)</f>
        <v>SLS</v>
      </c>
      <c r="L893" t="str">
        <f>VLOOKUP(EmpData[[#This Row],[Location]],Locations[[Location]:[BU]],2,0)</f>
        <v>Sharkia</v>
      </c>
      <c r="M893" t="str">
        <f>VLOOKUP(EmpData[[#This Row],[Location]],Locations[[Location]:[BU]],3,0)</f>
        <v>Delta</v>
      </c>
      <c r="N893" t="str">
        <f>IF(EmpData[[#This Row],[Resign Date]]&lt;&gt;"","NO","Yes")</f>
        <v>Yes</v>
      </c>
    </row>
    <row r="894" spans="1:14" hidden="1" x14ac:dyDescent="0.25">
      <c r="A894" t="s">
        <v>1970</v>
      </c>
      <c r="B894" t="s">
        <v>886</v>
      </c>
      <c r="C894" t="s">
        <v>1039</v>
      </c>
      <c r="D894" s="10">
        <v>26138</v>
      </c>
      <c r="E894" s="10">
        <v>42436</v>
      </c>
      <c r="F894" t="s">
        <v>1020</v>
      </c>
      <c r="G894" t="s">
        <v>1047</v>
      </c>
      <c r="H894" t="s">
        <v>1048</v>
      </c>
      <c r="J894" s="10"/>
      <c r="K894" t="str">
        <f>VLOOKUP(EmpData[[#This Row],[Department]],Departments[[Department]:[Code]],2,0)</f>
        <v>RTL</v>
      </c>
      <c r="L894" t="str">
        <f>VLOOKUP(EmpData[[#This Row],[Location]],Locations[[Location]:[BU]],2,0)</f>
        <v>Giza</v>
      </c>
      <c r="M894" t="str">
        <f>VLOOKUP(EmpData[[#This Row],[Location]],Locations[[Location]:[BU]],3,0)</f>
        <v>G. Cairo</v>
      </c>
      <c r="N894" t="str">
        <f>IF(EmpData[[#This Row],[Resign Date]]&lt;&gt;"","NO","Yes")</f>
        <v>Yes</v>
      </c>
    </row>
    <row r="895" spans="1:14" hidden="1" x14ac:dyDescent="0.25">
      <c r="A895" t="s">
        <v>1654</v>
      </c>
      <c r="B895" t="s">
        <v>570</v>
      </c>
      <c r="C895" t="s">
        <v>1040</v>
      </c>
      <c r="D895" s="10">
        <v>27943</v>
      </c>
      <c r="E895" s="10">
        <v>42440</v>
      </c>
      <c r="F895" t="s">
        <v>1020</v>
      </c>
      <c r="G895" t="s">
        <v>1072</v>
      </c>
      <c r="H895" t="s">
        <v>1048</v>
      </c>
      <c r="J895" s="10"/>
      <c r="K895" t="str">
        <f>VLOOKUP(EmpData[[#This Row],[Department]],Departments[[Department]:[Code]],2,0)</f>
        <v>RTL</v>
      </c>
      <c r="L895" t="str">
        <f>VLOOKUP(EmpData[[#This Row],[Location]],Locations[[Location]:[BU]],2,0)</f>
        <v>Alex</v>
      </c>
      <c r="M895" t="str">
        <f>VLOOKUP(EmpData[[#This Row],[Location]],Locations[[Location]:[BU]],3,0)</f>
        <v>Alex</v>
      </c>
      <c r="N895" t="str">
        <f>IF(EmpData[[#This Row],[Resign Date]]&lt;&gt;"","NO","Yes")</f>
        <v>Yes</v>
      </c>
    </row>
    <row r="896" spans="1:14" hidden="1" x14ac:dyDescent="0.25">
      <c r="A896" t="s">
        <v>1808</v>
      </c>
      <c r="B896" t="s">
        <v>724</v>
      </c>
      <c r="C896" t="s">
        <v>1039</v>
      </c>
      <c r="D896" s="10">
        <v>27198</v>
      </c>
      <c r="E896" s="10">
        <v>42447</v>
      </c>
      <c r="F896" t="s">
        <v>1020</v>
      </c>
      <c r="G896" t="s">
        <v>1079</v>
      </c>
      <c r="H896" t="s">
        <v>1045</v>
      </c>
      <c r="J896" s="10"/>
      <c r="K896" t="str">
        <f>VLOOKUP(EmpData[[#This Row],[Department]],Departments[[Department]:[Code]],2,0)</f>
        <v>RTL</v>
      </c>
      <c r="L896" t="str">
        <f>VLOOKUP(EmpData[[#This Row],[Location]],Locations[[Location]:[BU]],2,0)</f>
        <v>Giza</v>
      </c>
      <c r="M896" t="str">
        <f>VLOOKUP(EmpData[[#This Row],[Location]],Locations[[Location]:[BU]],3,0)</f>
        <v>G. Cairo</v>
      </c>
      <c r="N896" t="str">
        <f>IF(EmpData[[#This Row],[Resign Date]]&lt;&gt;"","NO","Yes")</f>
        <v>Yes</v>
      </c>
    </row>
    <row r="897" spans="1:14" hidden="1" x14ac:dyDescent="0.25">
      <c r="A897" t="s">
        <v>1133</v>
      </c>
      <c r="B897" t="s">
        <v>49</v>
      </c>
      <c r="C897" t="s">
        <v>1039</v>
      </c>
      <c r="D897" s="10">
        <v>29798</v>
      </c>
      <c r="E897" s="10">
        <v>42452</v>
      </c>
      <c r="F897" t="s">
        <v>1017</v>
      </c>
      <c r="G897" t="s">
        <v>1059</v>
      </c>
      <c r="H897" t="s">
        <v>1057</v>
      </c>
      <c r="J897" s="10"/>
      <c r="K897" t="str">
        <f>VLOOKUP(EmpData[[#This Row],[Department]],Departments[[Department]:[Code]],2,0)</f>
        <v>ACC</v>
      </c>
      <c r="L897" t="str">
        <f>VLOOKUP(EmpData[[#This Row],[Location]],Locations[[Location]:[BU]],2,0)</f>
        <v>Cairo</v>
      </c>
      <c r="M897" t="str">
        <f>VLOOKUP(EmpData[[#This Row],[Location]],Locations[[Location]:[BU]],3,0)</f>
        <v>G. Cairo</v>
      </c>
      <c r="N897" t="str">
        <f>IF(EmpData[[#This Row],[Resign Date]]&lt;&gt;"","NO","Yes")</f>
        <v>Yes</v>
      </c>
    </row>
    <row r="898" spans="1:14" hidden="1" x14ac:dyDescent="0.25">
      <c r="A898" t="s">
        <v>1300</v>
      </c>
      <c r="B898" t="s">
        <v>216</v>
      </c>
      <c r="C898" t="s">
        <v>1039</v>
      </c>
      <c r="D898" s="10">
        <v>29713</v>
      </c>
      <c r="E898" s="10">
        <v>42452</v>
      </c>
      <c r="F898" t="s">
        <v>1020</v>
      </c>
      <c r="G898" t="s">
        <v>1060</v>
      </c>
      <c r="H898" t="s">
        <v>1061</v>
      </c>
      <c r="J898" s="10"/>
      <c r="K898" t="str">
        <f>VLOOKUP(EmpData[[#This Row],[Department]],Departments[[Department]:[Code]],2,0)</f>
        <v>RTL</v>
      </c>
      <c r="L898" t="str">
        <f>VLOOKUP(EmpData[[#This Row],[Location]],Locations[[Location]:[BU]],2,0)</f>
        <v>Alex</v>
      </c>
      <c r="M898" t="str">
        <f>VLOOKUP(EmpData[[#This Row],[Location]],Locations[[Location]:[BU]],3,0)</f>
        <v>Alex</v>
      </c>
      <c r="N898" t="str">
        <f>IF(EmpData[[#This Row],[Resign Date]]&lt;&gt;"","NO","Yes")</f>
        <v>Yes</v>
      </c>
    </row>
    <row r="899" spans="1:14" hidden="1" x14ac:dyDescent="0.25">
      <c r="A899" t="s">
        <v>1397</v>
      </c>
      <c r="B899" t="s">
        <v>313</v>
      </c>
      <c r="C899" t="s">
        <v>1039</v>
      </c>
      <c r="D899" s="10">
        <v>14778</v>
      </c>
      <c r="E899" s="10">
        <v>42457</v>
      </c>
      <c r="F899" t="s">
        <v>1020</v>
      </c>
      <c r="G899" t="s">
        <v>1064</v>
      </c>
      <c r="H899" t="s">
        <v>1045</v>
      </c>
      <c r="J899" s="10"/>
      <c r="K899" t="str">
        <f>VLOOKUP(EmpData[[#This Row],[Department]],Departments[[Department]:[Code]],2,0)</f>
        <v>RTL</v>
      </c>
      <c r="L899" t="str">
        <f>VLOOKUP(EmpData[[#This Row],[Location]],Locations[[Location]:[BU]],2,0)</f>
        <v>Giza</v>
      </c>
      <c r="M899" t="str">
        <f>VLOOKUP(EmpData[[#This Row],[Location]],Locations[[Location]:[BU]],3,0)</f>
        <v>G. Cairo</v>
      </c>
      <c r="N899" t="str">
        <f>IF(EmpData[[#This Row],[Resign Date]]&lt;&gt;"","NO","Yes")</f>
        <v>Yes</v>
      </c>
    </row>
    <row r="900" spans="1:14" hidden="1" x14ac:dyDescent="0.25">
      <c r="A900" t="s">
        <v>1298</v>
      </c>
      <c r="B900" t="s">
        <v>214</v>
      </c>
      <c r="C900" t="s">
        <v>1039</v>
      </c>
      <c r="D900" s="10">
        <v>20998</v>
      </c>
      <c r="E900" s="10">
        <v>42458</v>
      </c>
      <c r="F900" t="s">
        <v>1020</v>
      </c>
      <c r="G900" t="s">
        <v>1049</v>
      </c>
      <c r="H900" t="s">
        <v>1045</v>
      </c>
      <c r="J900" s="10"/>
      <c r="K900" t="str">
        <f>VLOOKUP(EmpData[[#This Row],[Department]],Departments[[Department]:[Code]],2,0)</f>
        <v>RTL</v>
      </c>
      <c r="L900" t="str">
        <f>VLOOKUP(EmpData[[#This Row],[Location]],Locations[[Location]:[BU]],2,0)</f>
        <v>Cairo</v>
      </c>
      <c r="M900" t="str">
        <f>VLOOKUP(EmpData[[#This Row],[Location]],Locations[[Location]:[BU]],3,0)</f>
        <v>G. Cairo</v>
      </c>
      <c r="N900" t="str">
        <f>IF(EmpData[[#This Row],[Resign Date]]&lt;&gt;"","NO","Yes")</f>
        <v>Yes</v>
      </c>
    </row>
    <row r="901" spans="1:14" hidden="1" x14ac:dyDescent="0.25">
      <c r="A901" t="s">
        <v>2014</v>
      </c>
      <c r="B901" t="s">
        <v>930</v>
      </c>
      <c r="C901" t="s">
        <v>1039</v>
      </c>
      <c r="D901" s="10">
        <v>24694</v>
      </c>
      <c r="E901" s="10">
        <v>42460</v>
      </c>
      <c r="F901" t="s">
        <v>2115</v>
      </c>
      <c r="G901" t="s">
        <v>1073</v>
      </c>
      <c r="H901" t="s">
        <v>1057</v>
      </c>
      <c r="J901" s="10"/>
      <c r="K901" t="str">
        <f>VLOOKUP(EmpData[[#This Row],[Department]],Departments[[Department]:[Code]],2,0)</f>
        <v>SLS</v>
      </c>
      <c r="L901" t="str">
        <f>VLOOKUP(EmpData[[#This Row],[Location]],Locations[[Location]:[BU]],2,0)</f>
        <v>Sharkia</v>
      </c>
      <c r="M901" t="str">
        <f>VLOOKUP(EmpData[[#This Row],[Location]],Locations[[Location]:[BU]],3,0)</f>
        <v>Delta</v>
      </c>
      <c r="N901" t="str">
        <f>IF(EmpData[[#This Row],[Resign Date]]&lt;&gt;"","NO","Yes")</f>
        <v>Yes</v>
      </c>
    </row>
    <row r="902" spans="1:14" hidden="1" x14ac:dyDescent="0.25">
      <c r="A902" t="s">
        <v>1689</v>
      </c>
      <c r="B902" t="s">
        <v>605</v>
      </c>
      <c r="C902" t="s">
        <v>1040</v>
      </c>
      <c r="D902" s="10">
        <v>21758</v>
      </c>
      <c r="E902" s="10">
        <v>42462</v>
      </c>
      <c r="F902" t="s">
        <v>1020</v>
      </c>
      <c r="G902" t="s">
        <v>1076</v>
      </c>
      <c r="H902" t="s">
        <v>1061</v>
      </c>
      <c r="J902" s="10"/>
      <c r="K902" t="str">
        <f>VLOOKUP(EmpData[[#This Row],[Department]],Departments[[Department]:[Code]],2,0)</f>
        <v>RTL</v>
      </c>
      <c r="L902" t="str">
        <f>VLOOKUP(EmpData[[#This Row],[Location]],Locations[[Location]:[BU]],2,0)</f>
        <v>Cairo</v>
      </c>
      <c r="M902" t="str">
        <f>VLOOKUP(EmpData[[#This Row],[Location]],Locations[[Location]:[BU]],3,0)</f>
        <v>G. Cairo</v>
      </c>
      <c r="N902" t="str">
        <f>IF(EmpData[[#This Row],[Resign Date]]&lt;&gt;"","NO","Yes")</f>
        <v>Yes</v>
      </c>
    </row>
    <row r="903" spans="1:14" hidden="1" x14ac:dyDescent="0.25">
      <c r="A903" t="s">
        <v>1890</v>
      </c>
      <c r="B903" t="s">
        <v>806</v>
      </c>
      <c r="C903" t="s">
        <v>1039</v>
      </c>
      <c r="D903" s="10">
        <v>33390</v>
      </c>
      <c r="E903" s="10">
        <v>42462</v>
      </c>
      <c r="F903" t="s">
        <v>1020</v>
      </c>
      <c r="G903" t="s">
        <v>1079</v>
      </c>
      <c r="H903" t="s">
        <v>1045</v>
      </c>
      <c r="J903" s="10"/>
      <c r="K903" t="str">
        <f>VLOOKUP(EmpData[[#This Row],[Department]],Departments[[Department]:[Code]],2,0)</f>
        <v>RTL</v>
      </c>
      <c r="L903" t="str">
        <f>VLOOKUP(EmpData[[#This Row],[Location]],Locations[[Location]:[BU]],2,0)</f>
        <v>Giza</v>
      </c>
      <c r="M903" t="str">
        <f>VLOOKUP(EmpData[[#This Row],[Location]],Locations[[Location]:[BU]],3,0)</f>
        <v>G. Cairo</v>
      </c>
      <c r="N903" t="str">
        <f>IF(EmpData[[#This Row],[Resign Date]]&lt;&gt;"","NO","Yes")</f>
        <v>Yes</v>
      </c>
    </row>
    <row r="904" spans="1:14" hidden="1" x14ac:dyDescent="0.25">
      <c r="A904" t="s">
        <v>1482</v>
      </c>
      <c r="B904" t="s">
        <v>398</v>
      </c>
      <c r="C904" t="s">
        <v>1039</v>
      </c>
      <c r="D904" s="10">
        <v>19931</v>
      </c>
      <c r="E904" s="10">
        <v>42464</v>
      </c>
      <c r="F904" t="s">
        <v>2115</v>
      </c>
      <c r="G904" t="s">
        <v>1069</v>
      </c>
      <c r="H904" t="s">
        <v>1057</v>
      </c>
      <c r="J904" s="10"/>
      <c r="K904" t="str">
        <f>VLOOKUP(EmpData[[#This Row],[Department]],Departments[[Department]:[Code]],2,0)</f>
        <v>SLS</v>
      </c>
      <c r="L904" t="str">
        <f>VLOOKUP(EmpData[[#This Row],[Location]],Locations[[Location]:[BU]],2,0)</f>
        <v>Luxor</v>
      </c>
      <c r="M904" t="str">
        <f>VLOOKUP(EmpData[[#This Row],[Location]],Locations[[Location]:[BU]],3,0)</f>
        <v>U. Egypt</v>
      </c>
      <c r="N904" t="str">
        <f>IF(EmpData[[#This Row],[Resign Date]]&lt;&gt;"","NO","Yes")</f>
        <v>Yes</v>
      </c>
    </row>
    <row r="905" spans="1:14" hidden="1" x14ac:dyDescent="0.25">
      <c r="A905" t="s">
        <v>1877</v>
      </c>
      <c r="B905" t="s">
        <v>793</v>
      </c>
      <c r="C905" t="s">
        <v>1039</v>
      </c>
      <c r="D905" s="10">
        <v>16473</v>
      </c>
      <c r="E905" s="10">
        <v>42467</v>
      </c>
      <c r="F905" t="s">
        <v>1020</v>
      </c>
      <c r="G905" t="s">
        <v>1078</v>
      </c>
      <c r="H905" t="s">
        <v>1061</v>
      </c>
      <c r="J905" s="10"/>
      <c r="K905" t="str">
        <f>VLOOKUP(EmpData[[#This Row],[Department]],Departments[[Department]:[Code]],2,0)</f>
        <v>RTL</v>
      </c>
      <c r="L905" t="str">
        <f>VLOOKUP(EmpData[[#This Row],[Location]],Locations[[Location]:[BU]],2,0)</f>
        <v>Cairo</v>
      </c>
      <c r="M905" t="str">
        <f>VLOOKUP(EmpData[[#This Row],[Location]],Locations[[Location]:[BU]],3,0)</f>
        <v>G. Cairo</v>
      </c>
      <c r="N905" t="str">
        <f>IF(EmpData[[#This Row],[Resign Date]]&lt;&gt;"","NO","Yes")</f>
        <v>Yes</v>
      </c>
    </row>
    <row r="906" spans="1:14" hidden="1" x14ac:dyDescent="0.25">
      <c r="A906" t="s">
        <v>1523</v>
      </c>
      <c r="B906" t="s">
        <v>439</v>
      </c>
      <c r="C906" t="s">
        <v>1039</v>
      </c>
      <c r="D906" s="10">
        <v>21798</v>
      </c>
      <c r="E906" s="10">
        <v>42468</v>
      </c>
      <c r="F906" t="s">
        <v>1020</v>
      </c>
      <c r="G906" t="s">
        <v>1068</v>
      </c>
      <c r="H906" t="s">
        <v>1061</v>
      </c>
      <c r="J906" s="10"/>
      <c r="K906" t="str">
        <f>VLOOKUP(EmpData[[#This Row],[Department]],Departments[[Department]:[Code]],2,0)</f>
        <v>RTL</v>
      </c>
      <c r="L906" t="str">
        <f>VLOOKUP(EmpData[[#This Row],[Location]],Locations[[Location]:[BU]],2,0)</f>
        <v>Gharbia</v>
      </c>
      <c r="M906" t="str">
        <f>VLOOKUP(EmpData[[#This Row],[Location]],Locations[[Location]:[BU]],3,0)</f>
        <v>Delta</v>
      </c>
      <c r="N906" t="str">
        <f>IF(EmpData[[#This Row],[Resign Date]]&lt;&gt;"","NO","Yes")</f>
        <v>Yes</v>
      </c>
    </row>
    <row r="907" spans="1:14" hidden="1" x14ac:dyDescent="0.25">
      <c r="A907" t="s">
        <v>1195</v>
      </c>
      <c r="B907" t="s">
        <v>111</v>
      </c>
      <c r="C907" t="s">
        <v>1039</v>
      </c>
      <c r="D907" s="10">
        <v>32887</v>
      </c>
      <c r="E907" s="10">
        <v>42476</v>
      </c>
      <c r="F907" t="s">
        <v>1028</v>
      </c>
      <c r="G907" t="s">
        <v>1014</v>
      </c>
      <c r="H907" t="s">
        <v>1014</v>
      </c>
      <c r="J907" s="10"/>
      <c r="K907" t="str">
        <f>VLOOKUP(EmpData[[#This Row],[Department]],Departments[[Department]:[Code]],2,0)</f>
        <v>BRD</v>
      </c>
      <c r="L907" t="str">
        <f>VLOOKUP(EmpData[[#This Row],[Location]],Locations[[Location]:[BU]],2,0)</f>
        <v>Cairo</v>
      </c>
      <c r="M907" t="str">
        <f>VLOOKUP(EmpData[[#This Row],[Location]],Locations[[Location]:[BU]],3,0)</f>
        <v>G. Cairo</v>
      </c>
      <c r="N907" t="str">
        <f>IF(EmpData[[#This Row],[Resign Date]]&lt;&gt;"","NO","Yes")</f>
        <v>Yes</v>
      </c>
    </row>
    <row r="908" spans="1:14" hidden="1" x14ac:dyDescent="0.25">
      <c r="A908" t="s">
        <v>1687</v>
      </c>
      <c r="B908" t="s">
        <v>603</v>
      </c>
      <c r="C908" t="s">
        <v>1039</v>
      </c>
      <c r="D908" s="10">
        <v>25869</v>
      </c>
      <c r="E908" s="10">
        <v>42478</v>
      </c>
      <c r="F908" t="s">
        <v>1020</v>
      </c>
      <c r="G908" t="s">
        <v>1049</v>
      </c>
      <c r="H908" t="s">
        <v>1045</v>
      </c>
      <c r="J908" s="10"/>
      <c r="K908" t="str">
        <f>VLOOKUP(EmpData[[#This Row],[Department]],Departments[[Department]:[Code]],2,0)</f>
        <v>RTL</v>
      </c>
      <c r="L908" t="str">
        <f>VLOOKUP(EmpData[[#This Row],[Location]],Locations[[Location]:[BU]],2,0)</f>
        <v>Cairo</v>
      </c>
      <c r="M908" t="str">
        <f>VLOOKUP(EmpData[[#This Row],[Location]],Locations[[Location]:[BU]],3,0)</f>
        <v>G. Cairo</v>
      </c>
      <c r="N908" t="str">
        <f>IF(EmpData[[#This Row],[Resign Date]]&lt;&gt;"","NO","Yes")</f>
        <v>Yes</v>
      </c>
    </row>
    <row r="909" spans="1:14" hidden="1" x14ac:dyDescent="0.25">
      <c r="A909" t="s">
        <v>1748</v>
      </c>
      <c r="B909" t="s">
        <v>664</v>
      </c>
      <c r="C909" t="s">
        <v>1039</v>
      </c>
      <c r="D909" s="10">
        <v>31039</v>
      </c>
      <c r="E909" s="10">
        <v>42480</v>
      </c>
      <c r="F909" t="s">
        <v>1020</v>
      </c>
      <c r="G909" t="s">
        <v>1076</v>
      </c>
      <c r="H909" t="s">
        <v>1061</v>
      </c>
      <c r="J909" s="10"/>
      <c r="K909" t="str">
        <f>VLOOKUP(EmpData[[#This Row],[Department]],Departments[[Department]:[Code]],2,0)</f>
        <v>RTL</v>
      </c>
      <c r="L909" t="str">
        <f>VLOOKUP(EmpData[[#This Row],[Location]],Locations[[Location]:[BU]],2,0)</f>
        <v>Cairo</v>
      </c>
      <c r="M909" t="str">
        <f>VLOOKUP(EmpData[[#This Row],[Location]],Locations[[Location]:[BU]],3,0)</f>
        <v>G. Cairo</v>
      </c>
      <c r="N909" t="str">
        <f>IF(EmpData[[#This Row],[Resign Date]]&lt;&gt;"","NO","Yes")</f>
        <v>Yes</v>
      </c>
    </row>
    <row r="910" spans="1:14" hidden="1" x14ac:dyDescent="0.25">
      <c r="A910" t="s">
        <v>1531</v>
      </c>
      <c r="B910" t="s">
        <v>447</v>
      </c>
      <c r="C910" t="s">
        <v>1039</v>
      </c>
      <c r="D910" s="10">
        <v>26450</v>
      </c>
      <c r="E910" s="10">
        <v>42482</v>
      </c>
      <c r="F910" t="s">
        <v>1020</v>
      </c>
      <c r="G910" t="s">
        <v>1071</v>
      </c>
      <c r="H910" t="s">
        <v>1048</v>
      </c>
      <c r="J910" s="10"/>
      <c r="K910" t="str">
        <f>VLOOKUP(EmpData[[#This Row],[Department]],Departments[[Department]:[Code]],2,0)</f>
        <v>RTL</v>
      </c>
      <c r="L910" t="str">
        <f>VLOOKUP(EmpData[[#This Row],[Location]],Locations[[Location]:[BU]],2,0)</f>
        <v>Giza</v>
      </c>
      <c r="M910" t="str">
        <f>VLOOKUP(EmpData[[#This Row],[Location]],Locations[[Location]:[BU]],3,0)</f>
        <v>G. Cairo</v>
      </c>
      <c r="N910" t="str">
        <f>IF(EmpData[[#This Row],[Resign Date]]&lt;&gt;"","NO","Yes")</f>
        <v>Yes</v>
      </c>
    </row>
    <row r="911" spans="1:14" hidden="1" x14ac:dyDescent="0.25">
      <c r="A911" t="s">
        <v>2050</v>
      </c>
      <c r="B911" t="s">
        <v>966</v>
      </c>
      <c r="C911" t="s">
        <v>1039</v>
      </c>
      <c r="D911" s="10">
        <v>20042</v>
      </c>
      <c r="E911" s="10">
        <v>42482</v>
      </c>
      <c r="F911" t="s">
        <v>1020</v>
      </c>
      <c r="G911" t="s">
        <v>1084</v>
      </c>
      <c r="H911" t="s">
        <v>1048</v>
      </c>
      <c r="J911" s="10"/>
      <c r="K911" t="str">
        <f>VLOOKUP(EmpData[[#This Row],[Department]],Departments[[Department]:[Code]],2,0)</f>
        <v>RTL</v>
      </c>
      <c r="L911" t="str">
        <f>VLOOKUP(EmpData[[#This Row],[Location]],Locations[[Location]:[BU]],2,0)</f>
        <v>Cairo</v>
      </c>
      <c r="M911" t="str">
        <f>VLOOKUP(EmpData[[#This Row],[Location]],Locations[[Location]:[BU]],3,0)</f>
        <v>G. Cairo</v>
      </c>
      <c r="N911" t="str">
        <f>IF(EmpData[[#This Row],[Resign Date]]&lt;&gt;"","NO","Yes")</f>
        <v>Yes</v>
      </c>
    </row>
    <row r="912" spans="1:14" hidden="1" x14ac:dyDescent="0.25">
      <c r="A912" t="s">
        <v>2051</v>
      </c>
      <c r="B912" t="s">
        <v>967</v>
      </c>
      <c r="C912" t="s">
        <v>1039</v>
      </c>
      <c r="D912" s="10">
        <v>22252</v>
      </c>
      <c r="E912" s="10">
        <v>42493</v>
      </c>
      <c r="F912" t="s">
        <v>1020</v>
      </c>
      <c r="G912" t="s">
        <v>1079</v>
      </c>
      <c r="H912" t="s">
        <v>1045</v>
      </c>
      <c r="J912" s="10"/>
      <c r="K912" t="str">
        <f>VLOOKUP(EmpData[[#This Row],[Department]],Departments[[Department]:[Code]],2,0)</f>
        <v>RTL</v>
      </c>
      <c r="L912" t="str">
        <f>VLOOKUP(EmpData[[#This Row],[Location]],Locations[[Location]:[BU]],2,0)</f>
        <v>Giza</v>
      </c>
      <c r="M912" t="str">
        <f>VLOOKUP(EmpData[[#This Row],[Location]],Locations[[Location]:[BU]],3,0)</f>
        <v>G. Cairo</v>
      </c>
      <c r="N912" t="str">
        <f>IF(EmpData[[#This Row],[Resign Date]]&lt;&gt;"","NO","Yes")</f>
        <v>Yes</v>
      </c>
    </row>
    <row r="913" spans="1:14" hidden="1" x14ac:dyDescent="0.25">
      <c r="A913" t="s">
        <v>1800</v>
      </c>
      <c r="B913" t="s">
        <v>716</v>
      </c>
      <c r="C913" t="s">
        <v>1039</v>
      </c>
      <c r="D913" s="10">
        <v>18687</v>
      </c>
      <c r="E913" s="10">
        <v>42497</v>
      </c>
      <c r="F913" t="s">
        <v>2115</v>
      </c>
      <c r="G913" t="s">
        <v>1069</v>
      </c>
      <c r="H913" t="s">
        <v>1057</v>
      </c>
      <c r="J913" s="10"/>
      <c r="K913" t="str">
        <f>VLOOKUP(EmpData[[#This Row],[Department]],Departments[[Department]:[Code]],2,0)</f>
        <v>SLS</v>
      </c>
      <c r="L913" t="str">
        <f>VLOOKUP(EmpData[[#This Row],[Location]],Locations[[Location]:[BU]],2,0)</f>
        <v>Luxor</v>
      </c>
      <c r="M913" t="str">
        <f>VLOOKUP(EmpData[[#This Row],[Location]],Locations[[Location]:[BU]],3,0)</f>
        <v>U. Egypt</v>
      </c>
      <c r="N913" t="str">
        <f>IF(EmpData[[#This Row],[Resign Date]]&lt;&gt;"","NO","Yes")</f>
        <v>Yes</v>
      </c>
    </row>
    <row r="914" spans="1:14" hidden="1" x14ac:dyDescent="0.25">
      <c r="A914" t="s">
        <v>1294</v>
      </c>
      <c r="B914" t="s">
        <v>210</v>
      </c>
      <c r="C914" t="s">
        <v>1039</v>
      </c>
      <c r="D914" s="10">
        <v>26666</v>
      </c>
      <c r="E914" s="10">
        <v>42499</v>
      </c>
      <c r="F914" t="s">
        <v>2115</v>
      </c>
      <c r="G914" t="s">
        <v>1080</v>
      </c>
      <c r="H914" t="s">
        <v>1057</v>
      </c>
      <c r="J914" s="10"/>
      <c r="K914" t="str">
        <f>VLOOKUP(EmpData[[#This Row],[Department]],Departments[[Department]:[Code]],2,0)</f>
        <v>SLS</v>
      </c>
      <c r="L914" t="str">
        <f>VLOOKUP(EmpData[[#This Row],[Location]],Locations[[Location]:[BU]],2,0)</f>
        <v>Giza</v>
      </c>
      <c r="M914" t="str">
        <f>VLOOKUP(EmpData[[#This Row],[Location]],Locations[[Location]:[BU]],3,0)</f>
        <v>G. Cairo</v>
      </c>
      <c r="N914" t="str">
        <f>IF(EmpData[[#This Row],[Resign Date]]&lt;&gt;"","NO","Yes")</f>
        <v>Yes</v>
      </c>
    </row>
    <row r="915" spans="1:14" hidden="1" x14ac:dyDescent="0.25">
      <c r="A915" t="s">
        <v>1384</v>
      </c>
      <c r="B915" t="s">
        <v>300</v>
      </c>
      <c r="C915" t="s">
        <v>1039</v>
      </c>
      <c r="D915" s="10">
        <v>16973</v>
      </c>
      <c r="E915" s="10">
        <v>42504</v>
      </c>
      <c r="F915" t="s">
        <v>1025</v>
      </c>
      <c r="G915" t="s">
        <v>1077</v>
      </c>
      <c r="H915" t="s">
        <v>1057</v>
      </c>
      <c r="J915" s="10"/>
      <c r="K915" t="str">
        <f>VLOOKUP(EmpData[[#This Row],[Department]],Departments[[Department]:[Code]],2,0)</f>
        <v>SLS</v>
      </c>
      <c r="L915" t="str">
        <f>VLOOKUP(EmpData[[#This Row],[Location]],Locations[[Location]:[BU]],2,0)</f>
        <v>Giza</v>
      </c>
      <c r="M915" t="str">
        <f>VLOOKUP(EmpData[[#This Row],[Location]],Locations[[Location]:[BU]],3,0)</f>
        <v>G. Cairo</v>
      </c>
      <c r="N915" t="str">
        <f>IF(EmpData[[#This Row],[Resign Date]]&lt;&gt;"","NO","Yes")</f>
        <v>Yes</v>
      </c>
    </row>
    <row r="916" spans="1:14" hidden="1" x14ac:dyDescent="0.25">
      <c r="A916" t="s">
        <v>1117</v>
      </c>
      <c r="B916" t="s">
        <v>33</v>
      </c>
      <c r="C916" t="s">
        <v>1039</v>
      </c>
      <c r="D916" s="10">
        <v>34699</v>
      </c>
      <c r="E916" s="10">
        <v>42506</v>
      </c>
      <c r="F916" t="s">
        <v>1017</v>
      </c>
      <c r="G916" t="s">
        <v>1077</v>
      </c>
      <c r="H916" t="s">
        <v>1057</v>
      </c>
      <c r="J916" s="10"/>
      <c r="K916" t="str">
        <f>VLOOKUP(EmpData[[#This Row],[Department]],Departments[[Department]:[Code]],2,0)</f>
        <v>ACC</v>
      </c>
      <c r="L916" t="str">
        <f>VLOOKUP(EmpData[[#This Row],[Location]],Locations[[Location]:[BU]],2,0)</f>
        <v>Giza</v>
      </c>
      <c r="M916" t="str">
        <f>VLOOKUP(EmpData[[#This Row],[Location]],Locations[[Location]:[BU]],3,0)</f>
        <v>G. Cairo</v>
      </c>
      <c r="N916" t="str">
        <f>IF(EmpData[[#This Row],[Resign Date]]&lt;&gt;"","NO","Yes")</f>
        <v>Yes</v>
      </c>
    </row>
    <row r="917" spans="1:14" hidden="1" x14ac:dyDescent="0.25">
      <c r="A917" t="s">
        <v>1937</v>
      </c>
      <c r="B917" t="s">
        <v>853</v>
      </c>
      <c r="C917" t="s">
        <v>1039</v>
      </c>
      <c r="D917" s="10">
        <v>26205</v>
      </c>
      <c r="E917" s="10">
        <v>42511</v>
      </c>
      <c r="F917" t="s">
        <v>2115</v>
      </c>
      <c r="G917" t="s">
        <v>1054</v>
      </c>
      <c r="H917" t="s">
        <v>1057</v>
      </c>
      <c r="J917" s="10"/>
      <c r="K917" t="str">
        <f>VLOOKUP(EmpData[[#This Row],[Department]],Departments[[Department]:[Code]],2,0)</f>
        <v>SLS</v>
      </c>
      <c r="L917" t="str">
        <f>VLOOKUP(EmpData[[#This Row],[Location]],Locations[[Location]:[BU]],2,0)</f>
        <v>Dakahlia</v>
      </c>
      <c r="M917" t="str">
        <f>VLOOKUP(EmpData[[#This Row],[Location]],Locations[[Location]:[BU]],3,0)</f>
        <v>Delta</v>
      </c>
      <c r="N917" t="str">
        <f>IF(EmpData[[#This Row],[Resign Date]]&lt;&gt;"","NO","Yes")</f>
        <v>Yes</v>
      </c>
    </row>
    <row r="918" spans="1:14" hidden="1" x14ac:dyDescent="0.25">
      <c r="A918" t="s">
        <v>1116</v>
      </c>
      <c r="B918" t="s">
        <v>32</v>
      </c>
      <c r="C918" t="s">
        <v>1039</v>
      </c>
      <c r="D918" s="10">
        <v>16010</v>
      </c>
      <c r="E918" s="10">
        <v>42512</v>
      </c>
      <c r="F918" t="s">
        <v>1032</v>
      </c>
      <c r="G918" t="s">
        <v>1014</v>
      </c>
      <c r="H918" t="s">
        <v>1014</v>
      </c>
      <c r="J918" s="10"/>
      <c r="K918" t="str">
        <f>VLOOKUP(EmpData[[#This Row],[Department]],Departments[[Department]:[Code]],2,0)</f>
        <v>ADM</v>
      </c>
      <c r="L918" t="str">
        <f>VLOOKUP(EmpData[[#This Row],[Location]],Locations[[Location]:[BU]],2,0)</f>
        <v>Cairo</v>
      </c>
      <c r="M918" t="str">
        <f>VLOOKUP(EmpData[[#This Row],[Location]],Locations[[Location]:[BU]],3,0)</f>
        <v>G. Cairo</v>
      </c>
      <c r="N918" t="str">
        <f>IF(EmpData[[#This Row],[Resign Date]]&lt;&gt;"","NO","Yes")</f>
        <v>Yes</v>
      </c>
    </row>
    <row r="919" spans="1:14" hidden="1" x14ac:dyDescent="0.25">
      <c r="A919" t="s">
        <v>1973</v>
      </c>
      <c r="B919" t="s">
        <v>889</v>
      </c>
      <c r="C919" t="s">
        <v>1039</v>
      </c>
      <c r="D919" s="10">
        <v>32139</v>
      </c>
      <c r="E919" s="10">
        <v>42515</v>
      </c>
      <c r="F919" t="s">
        <v>2115</v>
      </c>
      <c r="G919" t="s">
        <v>1052</v>
      </c>
      <c r="H919" t="s">
        <v>1057</v>
      </c>
      <c r="J919" s="10"/>
      <c r="K919" t="str">
        <f>VLOOKUP(EmpData[[#This Row],[Department]],Departments[[Department]:[Code]],2,0)</f>
        <v>SLS</v>
      </c>
      <c r="L919" t="str">
        <f>VLOOKUP(EmpData[[#This Row],[Location]],Locations[[Location]:[BU]],2,0)</f>
        <v>Alex</v>
      </c>
      <c r="M919" t="str">
        <f>VLOOKUP(EmpData[[#This Row],[Location]],Locations[[Location]:[BU]],3,0)</f>
        <v>Alex</v>
      </c>
      <c r="N919" t="str">
        <f>IF(EmpData[[#This Row],[Resign Date]]&lt;&gt;"","NO","Yes")</f>
        <v>Yes</v>
      </c>
    </row>
    <row r="920" spans="1:14" hidden="1" x14ac:dyDescent="0.25">
      <c r="A920" t="s">
        <v>1704</v>
      </c>
      <c r="B920" t="s">
        <v>620</v>
      </c>
      <c r="C920" t="s">
        <v>1039</v>
      </c>
      <c r="D920" s="10">
        <v>34552</v>
      </c>
      <c r="E920" s="10">
        <v>42523</v>
      </c>
      <c r="F920" t="s">
        <v>1025</v>
      </c>
      <c r="G920" t="s">
        <v>1053</v>
      </c>
      <c r="H920" t="s">
        <v>1045</v>
      </c>
      <c r="J920" s="10"/>
      <c r="K920" t="str">
        <f>VLOOKUP(EmpData[[#This Row],[Department]],Departments[[Department]:[Code]],2,0)</f>
        <v>SLS</v>
      </c>
      <c r="L920" t="str">
        <f>VLOOKUP(EmpData[[#This Row],[Location]],Locations[[Location]:[BU]],2,0)</f>
        <v>Giza</v>
      </c>
      <c r="M920" t="str">
        <f>VLOOKUP(EmpData[[#This Row],[Location]],Locations[[Location]:[BU]],3,0)</f>
        <v>G. Cairo</v>
      </c>
      <c r="N920" t="str">
        <f>IF(EmpData[[#This Row],[Resign Date]]&lt;&gt;"","NO","Yes")</f>
        <v>Yes</v>
      </c>
    </row>
    <row r="921" spans="1:14" x14ac:dyDescent="0.25">
      <c r="A921" t="s">
        <v>1522</v>
      </c>
      <c r="B921" t="s">
        <v>438</v>
      </c>
      <c r="C921" t="s">
        <v>1039</v>
      </c>
      <c r="D921" s="10">
        <v>16007</v>
      </c>
      <c r="E921" s="10">
        <v>42523</v>
      </c>
      <c r="F921" t="s">
        <v>2115</v>
      </c>
      <c r="G921" t="s">
        <v>1062</v>
      </c>
      <c r="H921" t="s">
        <v>1057</v>
      </c>
      <c r="J921" s="10"/>
      <c r="K921" t="str">
        <f>VLOOKUP(EmpData[[#This Row],[Department]],Departments[[Department]:[Code]],2,0)</f>
        <v>SLS</v>
      </c>
      <c r="L921" t="str">
        <f>VLOOKUP(EmpData[[#This Row],[Location]],Locations[[Location]:[BU]],2,0)</f>
        <v>Menia</v>
      </c>
      <c r="M921" t="str">
        <f>VLOOKUP(EmpData[[#This Row],[Location]],Locations[[Location]:[BU]],3,0)</f>
        <v>U. Egypt</v>
      </c>
      <c r="N921" t="str">
        <f>IF(EmpData[[#This Row],[Resign Date]]&lt;&gt;"","NO","Yes")</f>
        <v>Yes</v>
      </c>
    </row>
    <row r="922" spans="1:14" hidden="1" x14ac:dyDescent="0.25">
      <c r="A922" t="s">
        <v>1181</v>
      </c>
      <c r="B922" t="s">
        <v>97</v>
      </c>
      <c r="C922" t="s">
        <v>1039</v>
      </c>
      <c r="D922" s="10">
        <v>29005</v>
      </c>
      <c r="E922" s="10">
        <v>42526</v>
      </c>
      <c r="F922" t="s">
        <v>1031</v>
      </c>
      <c r="G922" t="s">
        <v>1014</v>
      </c>
      <c r="H922" t="s">
        <v>1014</v>
      </c>
      <c r="J922" s="10"/>
      <c r="K922" t="str">
        <f>VLOOKUP(EmpData[[#This Row],[Department]],Departments[[Department]:[Code]],2,0)</f>
        <v>ITC</v>
      </c>
      <c r="L922" t="str">
        <f>VLOOKUP(EmpData[[#This Row],[Location]],Locations[[Location]:[BU]],2,0)</f>
        <v>Cairo</v>
      </c>
      <c r="M922" t="str">
        <f>VLOOKUP(EmpData[[#This Row],[Location]],Locations[[Location]:[BU]],3,0)</f>
        <v>G. Cairo</v>
      </c>
      <c r="N922" t="str">
        <f>IF(EmpData[[#This Row],[Resign Date]]&lt;&gt;"","NO","Yes")</f>
        <v>Yes</v>
      </c>
    </row>
    <row r="923" spans="1:14" hidden="1" x14ac:dyDescent="0.25">
      <c r="A923" t="s">
        <v>1217</v>
      </c>
      <c r="B923" t="s">
        <v>133</v>
      </c>
      <c r="C923" t="s">
        <v>1039</v>
      </c>
      <c r="D923" s="10">
        <v>29500</v>
      </c>
      <c r="E923" s="10">
        <v>42527</v>
      </c>
      <c r="F923" t="s">
        <v>1025</v>
      </c>
      <c r="G923" t="s">
        <v>1046</v>
      </c>
      <c r="H923" t="s">
        <v>1057</v>
      </c>
      <c r="J923" s="10"/>
      <c r="K923" t="str">
        <f>VLOOKUP(EmpData[[#This Row],[Department]],Departments[[Department]:[Code]],2,0)</f>
        <v>SLS</v>
      </c>
      <c r="L923" t="str">
        <f>VLOOKUP(EmpData[[#This Row],[Location]],Locations[[Location]:[BU]],2,0)</f>
        <v>Giza</v>
      </c>
      <c r="M923" t="str">
        <f>VLOOKUP(EmpData[[#This Row],[Location]],Locations[[Location]:[BU]],3,0)</f>
        <v>G. Cairo</v>
      </c>
      <c r="N923" t="str">
        <f>IF(EmpData[[#This Row],[Resign Date]]&lt;&gt;"","NO","Yes")</f>
        <v>Yes</v>
      </c>
    </row>
    <row r="924" spans="1:14" hidden="1" x14ac:dyDescent="0.25">
      <c r="A924" t="s">
        <v>1506</v>
      </c>
      <c r="B924" t="s">
        <v>422</v>
      </c>
      <c r="C924" t="s">
        <v>1039</v>
      </c>
      <c r="D924" s="10">
        <v>31687</v>
      </c>
      <c r="E924" s="10">
        <v>42536</v>
      </c>
      <c r="F924" t="s">
        <v>1025</v>
      </c>
      <c r="G924" t="s">
        <v>1059</v>
      </c>
      <c r="H924" t="s">
        <v>1057</v>
      </c>
      <c r="J924" s="10"/>
      <c r="K924" t="str">
        <f>VLOOKUP(EmpData[[#This Row],[Department]],Departments[[Department]:[Code]],2,0)</f>
        <v>SLS</v>
      </c>
      <c r="L924" t="str">
        <f>VLOOKUP(EmpData[[#This Row],[Location]],Locations[[Location]:[BU]],2,0)</f>
        <v>Cairo</v>
      </c>
      <c r="M924" t="str">
        <f>VLOOKUP(EmpData[[#This Row],[Location]],Locations[[Location]:[BU]],3,0)</f>
        <v>G. Cairo</v>
      </c>
      <c r="N924" t="str">
        <f>IF(EmpData[[#This Row],[Resign Date]]&lt;&gt;"","NO","Yes")</f>
        <v>Yes</v>
      </c>
    </row>
    <row r="925" spans="1:14" x14ac:dyDescent="0.25">
      <c r="A925" t="s">
        <v>1891</v>
      </c>
      <c r="B925" t="s">
        <v>807</v>
      </c>
      <c r="C925" t="s">
        <v>1039</v>
      </c>
      <c r="D925" s="10">
        <v>20346</v>
      </c>
      <c r="E925" s="10">
        <v>42536</v>
      </c>
      <c r="F925" t="s">
        <v>2115</v>
      </c>
      <c r="G925" t="s">
        <v>1075</v>
      </c>
      <c r="H925" t="s">
        <v>1057</v>
      </c>
      <c r="J925" s="10"/>
      <c r="K925" t="str">
        <f>VLOOKUP(EmpData[[#This Row],[Department]],Departments[[Department]:[Code]],2,0)</f>
        <v>SLS</v>
      </c>
      <c r="L925" t="str">
        <f>VLOOKUP(EmpData[[#This Row],[Location]],Locations[[Location]:[BU]],2,0)</f>
        <v>Assuit</v>
      </c>
      <c r="M925" t="str">
        <f>VLOOKUP(EmpData[[#This Row],[Location]],Locations[[Location]:[BU]],3,0)</f>
        <v>U. Egypt</v>
      </c>
      <c r="N925" t="str">
        <f>IF(EmpData[[#This Row],[Resign Date]]&lt;&gt;"","NO","Yes")</f>
        <v>Yes</v>
      </c>
    </row>
    <row r="926" spans="1:14" hidden="1" x14ac:dyDescent="0.25">
      <c r="A926" t="s">
        <v>1978</v>
      </c>
      <c r="B926" t="s">
        <v>894</v>
      </c>
      <c r="C926" t="s">
        <v>1039</v>
      </c>
      <c r="D926" s="10">
        <v>32109</v>
      </c>
      <c r="E926" s="10">
        <v>42539</v>
      </c>
      <c r="F926" t="s">
        <v>2115</v>
      </c>
      <c r="G926" t="s">
        <v>1059</v>
      </c>
      <c r="H926" t="s">
        <v>1057</v>
      </c>
      <c r="J926" s="10"/>
      <c r="K926" t="str">
        <f>VLOOKUP(EmpData[[#This Row],[Department]],Departments[[Department]:[Code]],2,0)</f>
        <v>SLS</v>
      </c>
      <c r="L926" t="str">
        <f>VLOOKUP(EmpData[[#This Row],[Location]],Locations[[Location]:[BU]],2,0)</f>
        <v>Cairo</v>
      </c>
      <c r="M926" t="str">
        <f>VLOOKUP(EmpData[[#This Row],[Location]],Locations[[Location]:[BU]],3,0)</f>
        <v>G. Cairo</v>
      </c>
      <c r="N926" t="str">
        <f>IF(EmpData[[#This Row],[Resign Date]]&lt;&gt;"","NO","Yes")</f>
        <v>Yes</v>
      </c>
    </row>
    <row r="927" spans="1:14" hidden="1" x14ac:dyDescent="0.25">
      <c r="A927" t="s">
        <v>1262</v>
      </c>
      <c r="B927" t="s">
        <v>178</v>
      </c>
      <c r="C927" t="s">
        <v>1039</v>
      </c>
      <c r="D927" s="10">
        <v>15023</v>
      </c>
      <c r="E927" s="10">
        <v>42542</v>
      </c>
      <c r="F927" t="s">
        <v>2115</v>
      </c>
      <c r="G927" t="s">
        <v>1077</v>
      </c>
      <c r="H927" t="s">
        <v>1057</v>
      </c>
      <c r="J927" s="10"/>
      <c r="K927" t="str">
        <f>VLOOKUP(EmpData[[#This Row],[Department]],Departments[[Department]:[Code]],2,0)</f>
        <v>SLS</v>
      </c>
      <c r="L927" t="str">
        <f>VLOOKUP(EmpData[[#This Row],[Location]],Locations[[Location]:[BU]],2,0)</f>
        <v>Giza</v>
      </c>
      <c r="M927" t="str">
        <f>VLOOKUP(EmpData[[#This Row],[Location]],Locations[[Location]:[BU]],3,0)</f>
        <v>G. Cairo</v>
      </c>
      <c r="N927" t="str">
        <f>IF(EmpData[[#This Row],[Resign Date]]&lt;&gt;"","NO","Yes")</f>
        <v>Yes</v>
      </c>
    </row>
    <row r="928" spans="1:14" hidden="1" x14ac:dyDescent="0.25">
      <c r="A928" t="s">
        <v>1953</v>
      </c>
      <c r="B928" t="s">
        <v>869</v>
      </c>
      <c r="C928" t="s">
        <v>1039</v>
      </c>
      <c r="D928" s="10">
        <v>23918</v>
      </c>
      <c r="E928" s="10">
        <v>42542</v>
      </c>
      <c r="F928" t="s">
        <v>2115</v>
      </c>
      <c r="G928" t="s">
        <v>1054</v>
      </c>
      <c r="H928" t="s">
        <v>1057</v>
      </c>
      <c r="J928" s="10"/>
      <c r="K928" t="str">
        <f>VLOOKUP(EmpData[[#This Row],[Department]],Departments[[Department]:[Code]],2,0)</f>
        <v>SLS</v>
      </c>
      <c r="L928" t="str">
        <f>VLOOKUP(EmpData[[#This Row],[Location]],Locations[[Location]:[BU]],2,0)</f>
        <v>Dakahlia</v>
      </c>
      <c r="M928" t="str">
        <f>VLOOKUP(EmpData[[#This Row],[Location]],Locations[[Location]:[BU]],3,0)</f>
        <v>Delta</v>
      </c>
      <c r="N928" t="str">
        <f>IF(EmpData[[#This Row],[Resign Date]]&lt;&gt;"","NO","Yes")</f>
        <v>Yes</v>
      </c>
    </row>
    <row r="929" spans="1:14" x14ac:dyDescent="0.25">
      <c r="A929" t="s">
        <v>2091</v>
      </c>
      <c r="B929" t="s">
        <v>1007</v>
      </c>
      <c r="C929" t="s">
        <v>1039</v>
      </c>
      <c r="D929" s="10">
        <v>31294</v>
      </c>
      <c r="E929" s="10">
        <v>42542</v>
      </c>
      <c r="F929" t="s">
        <v>1025</v>
      </c>
      <c r="G929" t="s">
        <v>1075</v>
      </c>
      <c r="H929" t="s">
        <v>1057</v>
      </c>
      <c r="J929" s="10"/>
      <c r="K929" t="str">
        <f>VLOOKUP(EmpData[[#This Row],[Department]],Departments[[Department]:[Code]],2,0)</f>
        <v>SLS</v>
      </c>
      <c r="L929" t="str">
        <f>VLOOKUP(EmpData[[#This Row],[Location]],Locations[[Location]:[BU]],2,0)</f>
        <v>Assuit</v>
      </c>
      <c r="M929" t="str">
        <f>VLOOKUP(EmpData[[#This Row],[Location]],Locations[[Location]:[BU]],3,0)</f>
        <v>U. Egypt</v>
      </c>
      <c r="N929" t="str">
        <f>IF(EmpData[[#This Row],[Resign Date]]&lt;&gt;"","NO","Yes")</f>
        <v>Yes</v>
      </c>
    </row>
    <row r="930" spans="1:14" x14ac:dyDescent="0.25">
      <c r="A930" t="s">
        <v>1411</v>
      </c>
      <c r="B930" t="s">
        <v>327</v>
      </c>
      <c r="C930" t="s">
        <v>1039</v>
      </c>
      <c r="D930" s="10">
        <v>30472</v>
      </c>
      <c r="E930" s="10">
        <v>42543</v>
      </c>
      <c r="F930" t="s">
        <v>1025</v>
      </c>
      <c r="G930" t="s">
        <v>1062</v>
      </c>
      <c r="H930" t="s">
        <v>1057</v>
      </c>
      <c r="J930" s="10"/>
      <c r="K930" t="str">
        <f>VLOOKUP(EmpData[[#This Row],[Department]],Departments[[Department]:[Code]],2,0)</f>
        <v>SLS</v>
      </c>
      <c r="L930" t="str">
        <f>VLOOKUP(EmpData[[#This Row],[Location]],Locations[[Location]:[BU]],2,0)</f>
        <v>Menia</v>
      </c>
      <c r="M930" t="str">
        <f>VLOOKUP(EmpData[[#This Row],[Location]],Locations[[Location]:[BU]],3,0)</f>
        <v>U. Egypt</v>
      </c>
      <c r="N930" t="str">
        <f>IF(EmpData[[#This Row],[Resign Date]]&lt;&gt;"","NO","Yes")</f>
        <v>Yes</v>
      </c>
    </row>
    <row r="931" spans="1:14" x14ac:dyDescent="0.25">
      <c r="A931" t="s">
        <v>1817</v>
      </c>
      <c r="B931" t="s">
        <v>733</v>
      </c>
      <c r="C931" t="s">
        <v>1039</v>
      </c>
      <c r="D931" s="10">
        <v>19610</v>
      </c>
      <c r="E931" s="10">
        <v>42547</v>
      </c>
      <c r="F931" t="s">
        <v>1025</v>
      </c>
      <c r="G931" t="s">
        <v>1062</v>
      </c>
      <c r="H931" t="s">
        <v>1057</v>
      </c>
      <c r="J931" s="10"/>
      <c r="K931" t="str">
        <f>VLOOKUP(EmpData[[#This Row],[Department]],Departments[[Department]:[Code]],2,0)</f>
        <v>SLS</v>
      </c>
      <c r="L931" t="str">
        <f>VLOOKUP(EmpData[[#This Row],[Location]],Locations[[Location]:[BU]],2,0)</f>
        <v>Menia</v>
      </c>
      <c r="M931" t="str">
        <f>VLOOKUP(EmpData[[#This Row],[Location]],Locations[[Location]:[BU]],3,0)</f>
        <v>U. Egypt</v>
      </c>
      <c r="N931" t="str">
        <f>IF(EmpData[[#This Row],[Resign Date]]&lt;&gt;"","NO","Yes")</f>
        <v>Yes</v>
      </c>
    </row>
    <row r="932" spans="1:14" hidden="1" x14ac:dyDescent="0.25">
      <c r="A932" t="s">
        <v>1857</v>
      </c>
      <c r="B932" t="s">
        <v>773</v>
      </c>
      <c r="C932" t="s">
        <v>1039</v>
      </c>
      <c r="D932" s="10">
        <v>35152</v>
      </c>
      <c r="E932" s="10">
        <v>42549</v>
      </c>
      <c r="F932" t="s">
        <v>2115</v>
      </c>
      <c r="G932" t="s">
        <v>1046</v>
      </c>
      <c r="H932" t="s">
        <v>1057</v>
      </c>
      <c r="J932" s="10"/>
      <c r="K932" t="str">
        <f>VLOOKUP(EmpData[[#This Row],[Department]],Departments[[Department]:[Code]],2,0)</f>
        <v>SLS</v>
      </c>
      <c r="L932" t="str">
        <f>VLOOKUP(EmpData[[#This Row],[Location]],Locations[[Location]:[BU]],2,0)</f>
        <v>Giza</v>
      </c>
      <c r="M932" t="str">
        <f>VLOOKUP(EmpData[[#This Row],[Location]],Locations[[Location]:[BU]],3,0)</f>
        <v>G. Cairo</v>
      </c>
      <c r="N932" t="str">
        <f>IF(EmpData[[#This Row],[Resign Date]]&lt;&gt;"","NO","Yes")</f>
        <v>Yes</v>
      </c>
    </row>
    <row r="933" spans="1:14" hidden="1" x14ac:dyDescent="0.25">
      <c r="A933" t="s">
        <v>1961</v>
      </c>
      <c r="B933" t="s">
        <v>877</v>
      </c>
      <c r="C933" t="s">
        <v>1039</v>
      </c>
      <c r="D933" s="10">
        <v>30120</v>
      </c>
      <c r="E933" s="10">
        <v>42550</v>
      </c>
      <c r="F933" t="s">
        <v>1020</v>
      </c>
      <c r="G933" t="s">
        <v>1071</v>
      </c>
      <c r="H933" t="s">
        <v>1048</v>
      </c>
      <c r="J933" s="10"/>
      <c r="K933" t="str">
        <f>VLOOKUP(EmpData[[#This Row],[Department]],Departments[[Department]:[Code]],2,0)</f>
        <v>RTL</v>
      </c>
      <c r="L933" t="str">
        <f>VLOOKUP(EmpData[[#This Row],[Location]],Locations[[Location]:[BU]],2,0)</f>
        <v>Giza</v>
      </c>
      <c r="M933" t="str">
        <f>VLOOKUP(EmpData[[#This Row],[Location]],Locations[[Location]:[BU]],3,0)</f>
        <v>G. Cairo</v>
      </c>
      <c r="N933" t="str">
        <f>IF(EmpData[[#This Row],[Resign Date]]&lt;&gt;"","NO","Yes")</f>
        <v>Yes</v>
      </c>
    </row>
    <row r="934" spans="1:14" hidden="1" x14ac:dyDescent="0.25">
      <c r="A934" t="s">
        <v>1825</v>
      </c>
      <c r="B934" t="s">
        <v>741</v>
      </c>
      <c r="C934" t="s">
        <v>1039</v>
      </c>
      <c r="D934" s="10">
        <v>30319</v>
      </c>
      <c r="E934" s="10">
        <v>42557</v>
      </c>
      <c r="F934" t="s">
        <v>1020</v>
      </c>
      <c r="G934" t="s">
        <v>1068</v>
      </c>
      <c r="H934" t="s">
        <v>1061</v>
      </c>
      <c r="J934" s="10"/>
      <c r="K934" t="str">
        <f>VLOOKUP(EmpData[[#This Row],[Department]],Departments[[Department]:[Code]],2,0)</f>
        <v>RTL</v>
      </c>
      <c r="L934" t="str">
        <f>VLOOKUP(EmpData[[#This Row],[Location]],Locations[[Location]:[BU]],2,0)</f>
        <v>Gharbia</v>
      </c>
      <c r="M934" t="str">
        <f>VLOOKUP(EmpData[[#This Row],[Location]],Locations[[Location]:[BU]],3,0)</f>
        <v>Delta</v>
      </c>
      <c r="N934" t="str">
        <f>IF(EmpData[[#This Row],[Resign Date]]&lt;&gt;"","NO","Yes")</f>
        <v>Yes</v>
      </c>
    </row>
    <row r="935" spans="1:14" hidden="1" x14ac:dyDescent="0.25">
      <c r="A935" t="s">
        <v>1231</v>
      </c>
      <c r="B935" t="s">
        <v>147</v>
      </c>
      <c r="C935" t="s">
        <v>1039</v>
      </c>
      <c r="D935" s="10">
        <v>15744</v>
      </c>
      <c r="E935" s="10">
        <v>42559</v>
      </c>
      <c r="F935" t="s">
        <v>1020</v>
      </c>
      <c r="G935" t="s">
        <v>1076</v>
      </c>
      <c r="H935" t="s">
        <v>1061</v>
      </c>
      <c r="J935" s="10"/>
      <c r="K935" t="str">
        <f>VLOOKUP(EmpData[[#This Row],[Department]],Departments[[Department]:[Code]],2,0)</f>
        <v>RTL</v>
      </c>
      <c r="L935" t="str">
        <f>VLOOKUP(EmpData[[#This Row],[Location]],Locations[[Location]:[BU]],2,0)</f>
        <v>Cairo</v>
      </c>
      <c r="M935" t="str">
        <f>VLOOKUP(EmpData[[#This Row],[Location]],Locations[[Location]:[BU]],3,0)</f>
        <v>G. Cairo</v>
      </c>
      <c r="N935" t="str">
        <f>IF(EmpData[[#This Row],[Resign Date]]&lt;&gt;"","NO","Yes")</f>
        <v>Yes</v>
      </c>
    </row>
    <row r="936" spans="1:14" hidden="1" x14ac:dyDescent="0.25">
      <c r="A936" t="s">
        <v>1787</v>
      </c>
      <c r="B936" t="s">
        <v>703</v>
      </c>
      <c r="C936" t="s">
        <v>1039</v>
      </c>
      <c r="D936" s="10">
        <v>23501</v>
      </c>
      <c r="E936" s="10">
        <v>42562</v>
      </c>
      <c r="F936" t="s">
        <v>2115</v>
      </c>
      <c r="G936" t="s">
        <v>1046</v>
      </c>
      <c r="H936" t="s">
        <v>1057</v>
      </c>
      <c r="J936" s="10"/>
      <c r="K936" t="str">
        <f>VLOOKUP(EmpData[[#This Row],[Department]],Departments[[Department]:[Code]],2,0)</f>
        <v>SLS</v>
      </c>
      <c r="L936" t="str">
        <f>VLOOKUP(EmpData[[#This Row],[Location]],Locations[[Location]:[BU]],2,0)</f>
        <v>Giza</v>
      </c>
      <c r="M936" t="str">
        <f>VLOOKUP(EmpData[[#This Row],[Location]],Locations[[Location]:[BU]],3,0)</f>
        <v>G. Cairo</v>
      </c>
      <c r="N936" t="str">
        <f>IF(EmpData[[#This Row],[Resign Date]]&lt;&gt;"","NO","Yes")</f>
        <v>Yes</v>
      </c>
    </row>
    <row r="937" spans="1:14" x14ac:dyDescent="0.25">
      <c r="A937" t="s">
        <v>1276</v>
      </c>
      <c r="B937" t="s">
        <v>192</v>
      </c>
      <c r="C937" t="s">
        <v>1039</v>
      </c>
      <c r="D937" s="10">
        <v>20651</v>
      </c>
      <c r="E937" s="10">
        <v>42566</v>
      </c>
      <c r="F937" t="s">
        <v>2115</v>
      </c>
      <c r="G937" t="s">
        <v>1062</v>
      </c>
      <c r="H937" t="s">
        <v>1057</v>
      </c>
      <c r="J937" s="10"/>
      <c r="K937" t="str">
        <f>VLOOKUP(EmpData[[#This Row],[Department]],Departments[[Department]:[Code]],2,0)</f>
        <v>SLS</v>
      </c>
      <c r="L937" t="str">
        <f>VLOOKUP(EmpData[[#This Row],[Location]],Locations[[Location]:[BU]],2,0)</f>
        <v>Menia</v>
      </c>
      <c r="M937" t="str">
        <f>VLOOKUP(EmpData[[#This Row],[Location]],Locations[[Location]:[BU]],3,0)</f>
        <v>U. Egypt</v>
      </c>
      <c r="N937" t="str">
        <f>IF(EmpData[[#This Row],[Resign Date]]&lt;&gt;"","NO","Yes")</f>
        <v>Yes</v>
      </c>
    </row>
    <row r="938" spans="1:14" hidden="1" x14ac:dyDescent="0.25">
      <c r="A938" t="s">
        <v>1882</v>
      </c>
      <c r="B938" t="s">
        <v>798</v>
      </c>
      <c r="C938" t="s">
        <v>1039</v>
      </c>
      <c r="D938" s="10">
        <v>25804</v>
      </c>
      <c r="E938" s="10">
        <v>42567</v>
      </c>
      <c r="F938" t="s">
        <v>2115</v>
      </c>
      <c r="G938" t="s">
        <v>1059</v>
      </c>
      <c r="H938" t="s">
        <v>1057</v>
      </c>
      <c r="J938" s="10"/>
      <c r="K938" t="str">
        <f>VLOOKUP(EmpData[[#This Row],[Department]],Departments[[Department]:[Code]],2,0)</f>
        <v>SLS</v>
      </c>
      <c r="L938" t="str">
        <f>VLOOKUP(EmpData[[#This Row],[Location]],Locations[[Location]:[BU]],2,0)</f>
        <v>Cairo</v>
      </c>
      <c r="M938" t="str">
        <f>VLOOKUP(EmpData[[#This Row],[Location]],Locations[[Location]:[BU]],3,0)</f>
        <v>G. Cairo</v>
      </c>
      <c r="N938" t="str">
        <f>IF(EmpData[[#This Row],[Resign Date]]&lt;&gt;"","NO","Yes")</f>
        <v>Yes</v>
      </c>
    </row>
    <row r="939" spans="1:14" hidden="1" x14ac:dyDescent="0.25">
      <c r="A939" t="s">
        <v>1431</v>
      </c>
      <c r="B939" t="s">
        <v>347</v>
      </c>
      <c r="C939" t="s">
        <v>1039</v>
      </c>
      <c r="D939" s="10">
        <v>34551</v>
      </c>
      <c r="E939" s="10">
        <v>42568</v>
      </c>
      <c r="F939" t="s">
        <v>1020</v>
      </c>
      <c r="G939" t="s">
        <v>1047</v>
      </c>
      <c r="H939" t="s">
        <v>1048</v>
      </c>
      <c r="J939" s="10"/>
      <c r="K939" t="str">
        <f>VLOOKUP(EmpData[[#This Row],[Department]],Departments[[Department]:[Code]],2,0)</f>
        <v>RTL</v>
      </c>
      <c r="L939" t="str">
        <f>VLOOKUP(EmpData[[#This Row],[Location]],Locations[[Location]:[BU]],2,0)</f>
        <v>Giza</v>
      </c>
      <c r="M939" t="str">
        <f>VLOOKUP(EmpData[[#This Row],[Location]],Locations[[Location]:[BU]],3,0)</f>
        <v>G. Cairo</v>
      </c>
      <c r="N939" t="str">
        <f>IF(EmpData[[#This Row],[Resign Date]]&lt;&gt;"","NO","Yes")</f>
        <v>Yes</v>
      </c>
    </row>
    <row r="940" spans="1:14" hidden="1" x14ac:dyDescent="0.25">
      <c r="A940" t="s">
        <v>1194</v>
      </c>
      <c r="B940" t="s">
        <v>110</v>
      </c>
      <c r="C940" t="s">
        <v>1039</v>
      </c>
      <c r="D940" s="10">
        <v>23288</v>
      </c>
      <c r="E940" s="10">
        <v>42571</v>
      </c>
      <c r="F940" t="s">
        <v>1025</v>
      </c>
      <c r="G940" t="s">
        <v>1014</v>
      </c>
      <c r="H940" t="s">
        <v>1014</v>
      </c>
      <c r="J940" s="10"/>
      <c r="K940" t="str">
        <f>VLOOKUP(EmpData[[#This Row],[Department]],Departments[[Department]:[Code]],2,0)</f>
        <v>SLS</v>
      </c>
      <c r="L940" t="str">
        <f>VLOOKUP(EmpData[[#This Row],[Location]],Locations[[Location]:[BU]],2,0)</f>
        <v>Cairo</v>
      </c>
      <c r="M940" t="str">
        <f>VLOOKUP(EmpData[[#This Row],[Location]],Locations[[Location]:[BU]],3,0)</f>
        <v>G. Cairo</v>
      </c>
      <c r="N940" t="str">
        <f>IF(EmpData[[#This Row],[Resign Date]]&lt;&gt;"","NO","Yes")</f>
        <v>Yes</v>
      </c>
    </row>
    <row r="941" spans="1:14" hidden="1" x14ac:dyDescent="0.25">
      <c r="A941" t="s">
        <v>1256</v>
      </c>
      <c r="B941" t="s">
        <v>172</v>
      </c>
      <c r="C941" t="s">
        <v>1039</v>
      </c>
      <c r="D941" s="10">
        <v>15569</v>
      </c>
      <c r="E941" s="10">
        <v>42573</v>
      </c>
      <c r="F941" t="s">
        <v>1020</v>
      </c>
      <c r="G941" t="s">
        <v>1064</v>
      </c>
      <c r="H941" t="s">
        <v>1045</v>
      </c>
      <c r="J941" s="10"/>
      <c r="K941" t="str">
        <f>VLOOKUP(EmpData[[#This Row],[Department]],Departments[[Department]:[Code]],2,0)</f>
        <v>RTL</v>
      </c>
      <c r="L941" t="str">
        <f>VLOOKUP(EmpData[[#This Row],[Location]],Locations[[Location]:[BU]],2,0)</f>
        <v>Giza</v>
      </c>
      <c r="M941" t="str">
        <f>VLOOKUP(EmpData[[#This Row],[Location]],Locations[[Location]:[BU]],3,0)</f>
        <v>G. Cairo</v>
      </c>
      <c r="N941" t="str">
        <f>IF(EmpData[[#This Row],[Resign Date]]&lt;&gt;"","NO","Yes")</f>
        <v>Yes</v>
      </c>
    </row>
    <row r="942" spans="1:14" hidden="1" x14ac:dyDescent="0.25">
      <c r="A942" t="s">
        <v>1900</v>
      </c>
      <c r="B942" t="s">
        <v>816</v>
      </c>
      <c r="C942" t="s">
        <v>1039</v>
      </c>
      <c r="D942" s="10">
        <v>27747</v>
      </c>
      <c r="E942" s="10">
        <v>42574</v>
      </c>
      <c r="F942" t="s">
        <v>2115</v>
      </c>
      <c r="G942" t="s">
        <v>1073</v>
      </c>
      <c r="H942" t="s">
        <v>1057</v>
      </c>
      <c r="J942" s="10"/>
      <c r="K942" t="str">
        <f>VLOOKUP(EmpData[[#This Row],[Department]],Departments[[Department]:[Code]],2,0)</f>
        <v>SLS</v>
      </c>
      <c r="L942" t="str">
        <f>VLOOKUP(EmpData[[#This Row],[Location]],Locations[[Location]:[BU]],2,0)</f>
        <v>Sharkia</v>
      </c>
      <c r="M942" t="str">
        <f>VLOOKUP(EmpData[[#This Row],[Location]],Locations[[Location]:[BU]],3,0)</f>
        <v>Delta</v>
      </c>
      <c r="N942" t="str">
        <f>IF(EmpData[[#This Row],[Resign Date]]&lt;&gt;"","NO","Yes")</f>
        <v>Yes</v>
      </c>
    </row>
    <row r="943" spans="1:14" hidden="1" x14ac:dyDescent="0.25">
      <c r="A943" t="s">
        <v>2022</v>
      </c>
      <c r="B943" t="s">
        <v>938</v>
      </c>
      <c r="C943" t="s">
        <v>1039</v>
      </c>
      <c r="D943" s="10">
        <v>33076</v>
      </c>
      <c r="E943" s="10">
        <v>42576</v>
      </c>
      <c r="F943" t="s">
        <v>1020</v>
      </c>
      <c r="G943" t="s">
        <v>1049</v>
      </c>
      <c r="H943" t="s">
        <v>1045</v>
      </c>
      <c r="J943" s="10"/>
      <c r="K943" t="str">
        <f>VLOOKUP(EmpData[[#This Row],[Department]],Departments[[Department]:[Code]],2,0)</f>
        <v>RTL</v>
      </c>
      <c r="L943" t="str">
        <f>VLOOKUP(EmpData[[#This Row],[Location]],Locations[[Location]:[BU]],2,0)</f>
        <v>Cairo</v>
      </c>
      <c r="M943" t="str">
        <f>VLOOKUP(EmpData[[#This Row],[Location]],Locations[[Location]:[BU]],3,0)</f>
        <v>G. Cairo</v>
      </c>
      <c r="N943" t="str">
        <f>IF(EmpData[[#This Row],[Resign Date]]&lt;&gt;"","NO","Yes")</f>
        <v>Yes</v>
      </c>
    </row>
    <row r="944" spans="1:14" hidden="1" x14ac:dyDescent="0.25">
      <c r="A944" t="s">
        <v>1100</v>
      </c>
      <c r="B944" t="s">
        <v>16</v>
      </c>
      <c r="C944" t="s">
        <v>1039</v>
      </c>
      <c r="D944" s="10">
        <v>17932</v>
      </c>
      <c r="E944" s="10">
        <v>42576</v>
      </c>
      <c r="F944" t="s">
        <v>1025</v>
      </c>
      <c r="G944" t="s">
        <v>1052</v>
      </c>
      <c r="H944" t="s">
        <v>1057</v>
      </c>
      <c r="J944" s="10"/>
      <c r="K944" t="str">
        <f>VLOOKUP(EmpData[[#This Row],[Department]],Departments[[Department]:[Code]],2,0)</f>
        <v>SLS</v>
      </c>
      <c r="L944" t="str">
        <f>VLOOKUP(EmpData[[#This Row],[Location]],Locations[[Location]:[BU]],2,0)</f>
        <v>Alex</v>
      </c>
      <c r="M944" t="str">
        <f>VLOOKUP(EmpData[[#This Row],[Location]],Locations[[Location]:[BU]],3,0)</f>
        <v>Alex</v>
      </c>
      <c r="N944" t="str">
        <f>IF(EmpData[[#This Row],[Resign Date]]&lt;&gt;"","NO","Yes")</f>
        <v>Yes</v>
      </c>
    </row>
    <row r="945" spans="1:14" hidden="1" x14ac:dyDescent="0.25">
      <c r="A945" t="s">
        <v>1167</v>
      </c>
      <c r="B945" t="s">
        <v>83</v>
      </c>
      <c r="C945" t="s">
        <v>1040</v>
      </c>
      <c r="D945" s="10">
        <v>30241</v>
      </c>
      <c r="E945" s="10">
        <v>42577</v>
      </c>
      <c r="F945" t="s">
        <v>1025</v>
      </c>
      <c r="G945" t="s">
        <v>1014</v>
      </c>
      <c r="H945" t="s">
        <v>1014</v>
      </c>
      <c r="J945" s="10"/>
      <c r="K945" t="str">
        <f>VLOOKUP(EmpData[[#This Row],[Department]],Departments[[Department]:[Code]],2,0)</f>
        <v>SLS</v>
      </c>
      <c r="L945" t="str">
        <f>VLOOKUP(EmpData[[#This Row],[Location]],Locations[[Location]:[BU]],2,0)</f>
        <v>Cairo</v>
      </c>
      <c r="M945" t="str">
        <f>VLOOKUP(EmpData[[#This Row],[Location]],Locations[[Location]:[BU]],3,0)</f>
        <v>G. Cairo</v>
      </c>
      <c r="N945" t="str">
        <f>IF(EmpData[[#This Row],[Resign Date]]&lt;&gt;"","NO","Yes")</f>
        <v>Yes</v>
      </c>
    </row>
    <row r="946" spans="1:14" hidden="1" x14ac:dyDescent="0.25">
      <c r="A946" t="s">
        <v>1605</v>
      </c>
      <c r="B946" t="s">
        <v>521</v>
      </c>
      <c r="C946" t="s">
        <v>1039</v>
      </c>
      <c r="D946" s="10">
        <v>33965</v>
      </c>
      <c r="E946" s="10">
        <v>42579</v>
      </c>
      <c r="F946" t="s">
        <v>1020</v>
      </c>
      <c r="G946" t="s">
        <v>1068</v>
      </c>
      <c r="H946" t="s">
        <v>1061</v>
      </c>
      <c r="J946" s="10"/>
      <c r="K946" t="str">
        <f>VLOOKUP(EmpData[[#This Row],[Department]],Departments[[Department]:[Code]],2,0)</f>
        <v>RTL</v>
      </c>
      <c r="L946" t="str">
        <f>VLOOKUP(EmpData[[#This Row],[Location]],Locations[[Location]:[BU]],2,0)</f>
        <v>Gharbia</v>
      </c>
      <c r="M946" t="str">
        <f>VLOOKUP(EmpData[[#This Row],[Location]],Locations[[Location]:[BU]],3,0)</f>
        <v>Delta</v>
      </c>
      <c r="N946" t="str">
        <f>IF(EmpData[[#This Row],[Resign Date]]&lt;&gt;"","NO","Yes")</f>
        <v>Yes</v>
      </c>
    </row>
    <row r="947" spans="1:14" hidden="1" x14ac:dyDescent="0.25">
      <c r="A947" t="s">
        <v>1699</v>
      </c>
      <c r="B947" t="s">
        <v>615</v>
      </c>
      <c r="C947" t="s">
        <v>1039</v>
      </c>
      <c r="D947" s="10">
        <v>17777</v>
      </c>
      <c r="E947" s="10">
        <v>42579</v>
      </c>
      <c r="F947" t="s">
        <v>1020</v>
      </c>
      <c r="G947" t="s">
        <v>1078</v>
      </c>
      <c r="H947" t="s">
        <v>1061</v>
      </c>
      <c r="J947" s="10"/>
      <c r="K947" t="str">
        <f>VLOOKUP(EmpData[[#This Row],[Department]],Departments[[Department]:[Code]],2,0)</f>
        <v>RTL</v>
      </c>
      <c r="L947" t="str">
        <f>VLOOKUP(EmpData[[#This Row],[Location]],Locations[[Location]:[BU]],2,0)</f>
        <v>Cairo</v>
      </c>
      <c r="M947" t="str">
        <f>VLOOKUP(EmpData[[#This Row],[Location]],Locations[[Location]:[BU]],3,0)</f>
        <v>G. Cairo</v>
      </c>
      <c r="N947" t="str">
        <f>IF(EmpData[[#This Row],[Resign Date]]&lt;&gt;"","NO","Yes")</f>
        <v>Yes</v>
      </c>
    </row>
    <row r="948" spans="1:14" hidden="1" x14ac:dyDescent="0.25">
      <c r="A948" t="s">
        <v>1682</v>
      </c>
      <c r="B948" t="s">
        <v>598</v>
      </c>
      <c r="C948" t="s">
        <v>1039</v>
      </c>
      <c r="D948" s="10">
        <v>30307</v>
      </c>
      <c r="E948" s="10">
        <v>42580</v>
      </c>
      <c r="F948" t="s">
        <v>1020</v>
      </c>
      <c r="G948" t="s">
        <v>1064</v>
      </c>
      <c r="H948" t="s">
        <v>1045</v>
      </c>
      <c r="J948" s="10"/>
      <c r="K948" t="str">
        <f>VLOOKUP(EmpData[[#This Row],[Department]],Departments[[Department]:[Code]],2,0)</f>
        <v>RTL</v>
      </c>
      <c r="L948" t="str">
        <f>VLOOKUP(EmpData[[#This Row],[Location]],Locations[[Location]:[BU]],2,0)</f>
        <v>Giza</v>
      </c>
      <c r="M948" t="str">
        <f>VLOOKUP(EmpData[[#This Row],[Location]],Locations[[Location]:[BU]],3,0)</f>
        <v>G. Cairo</v>
      </c>
      <c r="N948" t="str">
        <f>IF(EmpData[[#This Row],[Resign Date]]&lt;&gt;"","NO","Yes")</f>
        <v>Yes</v>
      </c>
    </row>
    <row r="949" spans="1:14" hidden="1" x14ac:dyDescent="0.25">
      <c r="A949" t="s">
        <v>1779</v>
      </c>
      <c r="B949" t="s">
        <v>695</v>
      </c>
      <c r="C949" t="s">
        <v>1039</v>
      </c>
      <c r="D949" s="10">
        <v>34450</v>
      </c>
      <c r="E949" s="10">
        <v>42581</v>
      </c>
      <c r="F949" t="s">
        <v>1020</v>
      </c>
      <c r="G949" t="s">
        <v>1060</v>
      </c>
      <c r="H949" t="s">
        <v>1061</v>
      </c>
      <c r="J949" s="10"/>
      <c r="K949" t="str">
        <f>VLOOKUP(EmpData[[#This Row],[Department]],Departments[[Department]:[Code]],2,0)</f>
        <v>RTL</v>
      </c>
      <c r="L949" t="str">
        <f>VLOOKUP(EmpData[[#This Row],[Location]],Locations[[Location]:[BU]],2,0)</f>
        <v>Alex</v>
      </c>
      <c r="M949" t="str">
        <f>VLOOKUP(EmpData[[#This Row],[Location]],Locations[[Location]:[BU]],3,0)</f>
        <v>Alex</v>
      </c>
      <c r="N949" t="str">
        <f>IF(EmpData[[#This Row],[Resign Date]]&lt;&gt;"","NO","Yes")</f>
        <v>Yes</v>
      </c>
    </row>
    <row r="950" spans="1:14" hidden="1" x14ac:dyDescent="0.25">
      <c r="A950" t="s">
        <v>1188</v>
      </c>
      <c r="B950" t="s">
        <v>104</v>
      </c>
      <c r="C950" t="s">
        <v>1039</v>
      </c>
      <c r="D950" s="10">
        <v>26406</v>
      </c>
      <c r="E950" s="10">
        <v>42594</v>
      </c>
      <c r="F950" t="s">
        <v>1030</v>
      </c>
      <c r="G950" t="s">
        <v>1014</v>
      </c>
      <c r="H950" t="s">
        <v>1014</v>
      </c>
      <c r="J950" s="10"/>
      <c r="K950" t="str">
        <f>VLOOKUP(EmpData[[#This Row],[Department]],Departments[[Department]:[Code]],2,0)</f>
        <v>AFS</v>
      </c>
      <c r="L950" t="str">
        <f>VLOOKUP(EmpData[[#This Row],[Location]],Locations[[Location]:[BU]],2,0)</f>
        <v>Cairo</v>
      </c>
      <c r="M950" t="str">
        <f>VLOOKUP(EmpData[[#This Row],[Location]],Locations[[Location]:[BU]],3,0)</f>
        <v>G. Cairo</v>
      </c>
      <c r="N950" t="str">
        <f>IF(EmpData[[#This Row],[Resign Date]]&lt;&gt;"","NO","Yes")</f>
        <v>Yes</v>
      </c>
    </row>
    <row r="951" spans="1:14" hidden="1" x14ac:dyDescent="0.25">
      <c r="A951" t="s">
        <v>1621</v>
      </c>
      <c r="B951" t="s">
        <v>537</v>
      </c>
      <c r="C951" t="s">
        <v>1039</v>
      </c>
      <c r="D951" s="10">
        <v>29232</v>
      </c>
      <c r="E951" s="10">
        <v>42604</v>
      </c>
      <c r="F951" t="s">
        <v>1020</v>
      </c>
      <c r="G951" t="s">
        <v>1068</v>
      </c>
      <c r="H951" t="s">
        <v>1061</v>
      </c>
      <c r="J951" s="10"/>
      <c r="K951" t="str">
        <f>VLOOKUP(EmpData[[#This Row],[Department]],Departments[[Department]:[Code]],2,0)</f>
        <v>RTL</v>
      </c>
      <c r="L951" t="str">
        <f>VLOOKUP(EmpData[[#This Row],[Location]],Locations[[Location]:[BU]],2,0)</f>
        <v>Gharbia</v>
      </c>
      <c r="M951" t="str">
        <f>VLOOKUP(EmpData[[#This Row],[Location]],Locations[[Location]:[BU]],3,0)</f>
        <v>Delta</v>
      </c>
      <c r="N951" t="str">
        <f>IF(EmpData[[#This Row],[Resign Date]]&lt;&gt;"","NO","Yes")</f>
        <v>Yes</v>
      </c>
    </row>
    <row r="952" spans="1:14" hidden="1" x14ac:dyDescent="0.25">
      <c r="A952" t="s">
        <v>1829</v>
      </c>
      <c r="B952" t="s">
        <v>745</v>
      </c>
      <c r="C952" t="s">
        <v>1039</v>
      </c>
      <c r="D952" s="10">
        <v>14846</v>
      </c>
      <c r="E952" s="10">
        <v>42604</v>
      </c>
      <c r="F952" t="s">
        <v>1020</v>
      </c>
      <c r="G952" t="s">
        <v>1081</v>
      </c>
      <c r="H952" t="s">
        <v>1045</v>
      </c>
      <c r="J952" s="10"/>
      <c r="K952" t="str">
        <f>VLOOKUP(EmpData[[#This Row],[Department]],Departments[[Department]:[Code]],2,0)</f>
        <v>RTL</v>
      </c>
      <c r="L952" t="str">
        <f>VLOOKUP(EmpData[[#This Row],[Location]],Locations[[Location]:[BU]],2,0)</f>
        <v>Giza</v>
      </c>
      <c r="M952" t="str">
        <f>VLOOKUP(EmpData[[#This Row],[Location]],Locations[[Location]:[BU]],3,0)</f>
        <v>G. Cairo</v>
      </c>
      <c r="N952" t="str">
        <f>IF(EmpData[[#This Row],[Resign Date]]&lt;&gt;"","NO","Yes")</f>
        <v>Yes</v>
      </c>
    </row>
    <row r="953" spans="1:14" hidden="1" x14ac:dyDescent="0.25">
      <c r="A953" t="s">
        <v>1129</v>
      </c>
      <c r="B953" t="s">
        <v>45</v>
      </c>
      <c r="C953" t="s">
        <v>1039</v>
      </c>
      <c r="D953" s="10">
        <v>25525</v>
      </c>
      <c r="E953" s="10">
        <v>42604</v>
      </c>
      <c r="F953" t="s">
        <v>1022</v>
      </c>
      <c r="G953" t="s">
        <v>1014</v>
      </c>
      <c r="H953" t="s">
        <v>1014</v>
      </c>
      <c r="J953" s="10"/>
      <c r="K953" t="str">
        <f>VLOOKUP(EmpData[[#This Row],[Department]],Departments[[Department]:[Code]],2,0)</f>
        <v>LGL</v>
      </c>
      <c r="L953" t="str">
        <f>VLOOKUP(EmpData[[#This Row],[Location]],Locations[[Location]:[BU]],2,0)</f>
        <v>Cairo</v>
      </c>
      <c r="M953" t="str">
        <f>VLOOKUP(EmpData[[#This Row],[Location]],Locations[[Location]:[BU]],3,0)</f>
        <v>G. Cairo</v>
      </c>
      <c r="N953" t="str">
        <f>IF(EmpData[[#This Row],[Resign Date]]&lt;&gt;"","NO","Yes")</f>
        <v>Yes</v>
      </c>
    </row>
    <row r="954" spans="1:14" hidden="1" x14ac:dyDescent="0.25">
      <c r="A954" t="s">
        <v>1667</v>
      </c>
      <c r="B954" t="s">
        <v>583</v>
      </c>
      <c r="C954" t="s">
        <v>1039</v>
      </c>
      <c r="D954" s="10">
        <v>25578</v>
      </c>
      <c r="E954" s="10">
        <v>42604</v>
      </c>
      <c r="F954" t="s">
        <v>2115</v>
      </c>
      <c r="G954" t="s">
        <v>1080</v>
      </c>
      <c r="H954" t="s">
        <v>1057</v>
      </c>
      <c r="J954" s="10"/>
      <c r="K954" t="str">
        <f>VLOOKUP(EmpData[[#This Row],[Department]],Departments[[Department]:[Code]],2,0)</f>
        <v>SLS</v>
      </c>
      <c r="L954" t="str">
        <f>VLOOKUP(EmpData[[#This Row],[Location]],Locations[[Location]:[BU]],2,0)</f>
        <v>Giza</v>
      </c>
      <c r="M954" t="str">
        <f>VLOOKUP(EmpData[[#This Row],[Location]],Locations[[Location]:[BU]],3,0)</f>
        <v>G. Cairo</v>
      </c>
      <c r="N954" t="str">
        <f>IF(EmpData[[#This Row],[Resign Date]]&lt;&gt;"","NO","Yes")</f>
        <v>Yes</v>
      </c>
    </row>
    <row r="955" spans="1:14" hidden="1" x14ac:dyDescent="0.25">
      <c r="A955" t="s">
        <v>1754</v>
      </c>
      <c r="B955" t="s">
        <v>670</v>
      </c>
      <c r="C955" t="s">
        <v>1039</v>
      </c>
      <c r="D955" s="10">
        <v>29809</v>
      </c>
      <c r="E955" s="10">
        <v>42605</v>
      </c>
      <c r="F955" t="s">
        <v>2115</v>
      </c>
      <c r="G955" t="s">
        <v>1054</v>
      </c>
      <c r="H955" t="s">
        <v>1057</v>
      </c>
      <c r="J955" s="10"/>
      <c r="K955" t="str">
        <f>VLOOKUP(EmpData[[#This Row],[Department]],Departments[[Department]:[Code]],2,0)</f>
        <v>SLS</v>
      </c>
      <c r="L955" t="str">
        <f>VLOOKUP(EmpData[[#This Row],[Location]],Locations[[Location]:[BU]],2,0)</f>
        <v>Dakahlia</v>
      </c>
      <c r="M955" t="str">
        <f>VLOOKUP(EmpData[[#This Row],[Location]],Locations[[Location]:[BU]],3,0)</f>
        <v>Delta</v>
      </c>
      <c r="N955" t="str">
        <f>IF(EmpData[[#This Row],[Resign Date]]&lt;&gt;"","NO","Yes")</f>
        <v>Yes</v>
      </c>
    </row>
    <row r="956" spans="1:14" hidden="1" x14ac:dyDescent="0.25">
      <c r="A956" t="s">
        <v>2075</v>
      </c>
      <c r="B956" t="s">
        <v>991</v>
      </c>
      <c r="C956" t="s">
        <v>1039</v>
      </c>
      <c r="D956" s="10">
        <v>20011</v>
      </c>
      <c r="E956" s="10">
        <v>42607</v>
      </c>
      <c r="F956" t="s">
        <v>1025</v>
      </c>
      <c r="G956" t="s">
        <v>1052</v>
      </c>
      <c r="H956" t="s">
        <v>1057</v>
      </c>
      <c r="J956" s="10"/>
      <c r="K956" t="str">
        <f>VLOOKUP(EmpData[[#This Row],[Department]],Departments[[Department]:[Code]],2,0)</f>
        <v>SLS</v>
      </c>
      <c r="L956" t="str">
        <f>VLOOKUP(EmpData[[#This Row],[Location]],Locations[[Location]:[BU]],2,0)</f>
        <v>Alex</v>
      </c>
      <c r="M956" t="str">
        <f>VLOOKUP(EmpData[[#This Row],[Location]],Locations[[Location]:[BU]],3,0)</f>
        <v>Alex</v>
      </c>
      <c r="N956" t="str">
        <f>IF(EmpData[[#This Row],[Resign Date]]&lt;&gt;"","NO","Yes")</f>
        <v>Yes</v>
      </c>
    </row>
    <row r="957" spans="1:14" hidden="1" x14ac:dyDescent="0.25">
      <c r="A957" t="s">
        <v>1543</v>
      </c>
      <c r="B957" t="s">
        <v>459</v>
      </c>
      <c r="C957" t="s">
        <v>1039</v>
      </c>
      <c r="D957" s="10">
        <v>26317</v>
      </c>
      <c r="E957" s="10">
        <v>42607</v>
      </c>
      <c r="F957" t="s">
        <v>1020</v>
      </c>
      <c r="G957" t="s">
        <v>1068</v>
      </c>
      <c r="H957" t="s">
        <v>1061</v>
      </c>
      <c r="J957" s="10"/>
      <c r="K957" t="str">
        <f>VLOOKUP(EmpData[[#This Row],[Department]],Departments[[Department]:[Code]],2,0)</f>
        <v>RTL</v>
      </c>
      <c r="L957" t="str">
        <f>VLOOKUP(EmpData[[#This Row],[Location]],Locations[[Location]:[BU]],2,0)</f>
        <v>Gharbia</v>
      </c>
      <c r="M957" t="str">
        <f>VLOOKUP(EmpData[[#This Row],[Location]],Locations[[Location]:[BU]],3,0)</f>
        <v>Delta</v>
      </c>
      <c r="N957" t="str">
        <f>IF(EmpData[[#This Row],[Resign Date]]&lt;&gt;"","NO","Yes")</f>
        <v>Yes</v>
      </c>
    </row>
    <row r="958" spans="1:14" hidden="1" x14ac:dyDescent="0.25">
      <c r="A958" t="s">
        <v>1096</v>
      </c>
      <c r="B958" t="s">
        <v>12</v>
      </c>
      <c r="C958" t="s">
        <v>1039</v>
      </c>
      <c r="D958" s="10">
        <v>25911</v>
      </c>
      <c r="E958" s="10">
        <v>42612</v>
      </c>
      <c r="F958" t="s">
        <v>1033</v>
      </c>
      <c r="G958" t="s">
        <v>1014</v>
      </c>
      <c r="H958" t="s">
        <v>1014</v>
      </c>
      <c r="J958" s="10"/>
      <c r="K958" t="str">
        <f>VLOOKUP(EmpData[[#This Row],[Department]],Departments[[Department]:[Code]],2,0)</f>
        <v>HRM</v>
      </c>
      <c r="L958" t="str">
        <f>VLOOKUP(EmpData[[#This Row],[Location]],Locations[[Location]:[BU]],2,0)</f>
        <v>Cairo</v>
      </c>
      <c r="M958" t="str">
        <f>VLOOKUP(EmpData[[#This Row],[Location]],Locations[[Location]:[BU]],3,0)</f>
        <v>G. Cairo</v>
      </c>
      <c r="N958" t="str">
        <f>IF(EmpData[[#This Row],[Resign Date]]&lt;&gt;"","NO","Yes")</f>
        <v>Yes</v>
      </c>
    </row>
    <row r="959" spans="1:14" hidden="1" x14ac:dyDescent="0.25">
      <c r="A959" t="s">
        <v>1731</v>
      </c>
      <c r="B959" t="s">
        <v>647</v>
      </c>
      <c r="C959" t="s">
        <v>1039</v>
      </c>
      <c r="D959" s="10">
        <v>23556</v>
      </c>
      <c r="E959" s="10">
        <v>42614</v>
      </c>
      <c r="F959" t="s">
        <v>1020</v>
      </c>
      <c r="G959" t="s">
        <v>1053</v>
      </c>
      <c r="H959" t="s">
        <v>1045</v>
      </c>
      <c r="J959" s="10"/>
      <c r="K959" t="str">
        <f>VLOOKUP(EmpData[[#This Row],[Department]],Departments[[Department]:[Code]],2,0)</f>
        <v>RTL</v>
      </c>
      <c r="L959" t="str">
        <f>VLOOKUP(EmpData[[#This Row],[Location]],Locations[[Location]:[BU]],2,0)</f>
        <v>Giza</v>
      </c>
      <c r="M959" t="str">
        <f>VLOOKUP(EmpData[[#This Row],[Location]],Locations[[Location]:[BU]],3,0)</f>
        <v>G. Cairo</v>
      </c>
      <c r="N959" t="str">
        <f>IF(EmpData[[#This Row],[Resign Date]]&lt;&gt;"","NO","Yes")</f>
        <v>Yes</v>
      </c>
    </row>
    <row r="960" spans="1:14" hidden="1" x14ac:dyDescent="0.25">
      <c r="A960" t="s">
        <v>1954</v>
      </c>
      <c r="B960" t="s">
        <v>870</v>
      </c>
      <c r="C960" t="s">
        <v>1039</v>
      </c>
      <c r="D960" s="10">
        <v>25064</v>
      </c>
      <c r="E960" s="10">
        <v>42614</v>
      </c>
      <c r="F960" t="s">
        <v>1020</v>
      </c>
      <c r="G960" t="s">
        <v>1076</v>
      </c>
      <c r="H960" t="s">
        <v>1061</v>
      </c>
      <c r="J960" s="10"/>
      <c r="K960" t="str">
        <f>VLOOKUP(EmpData[[#This Row],[Department]],Departments[[Department]:[Code]],2,0)</f>
        <v>RTL</v>
      </c>
      <c r="L960" t="str">
        <f>VLOOKUP(EmpData[[#This Row],[Location]],Locations[[Location]:[BU]],2,0)</f>
        <v>Cairo</v>
      </c>
      <c r="M960" t="str">
        <f>VLOOKUP(EmpData[[#This Row],[Location]],Locations[[Location]:[BU]],3,0)</f>
        <v>G. Cairo</v>
      </c>
      <c r="N960" t="str">
        <f>IF(EmpData[[#This Row],[Resign Date]]&lt;&gt;"","NO","Yes")</f>
        <v>Yes</v>
      </c>
    </row>
    <row r="961" spans="1:14" hidden="1" x14ac:dyDescent="0.25">
      <c r="A961" t="s">
        <v>1213</v>
      </c>
      <c r="B961" t="s">
        <v>129</v>
      </c>
      <c r="C961" t="s">
        <v>1040</v>
      </c>
      <c r="D961" s="10">
        <v>31154</v>
      </c>
      <c r="E961" s="10">
        <v>42614</v>
      </c>
      <c r="F961" t="s">
        <v>1017</v>
      </c>
      <c r="G961" t="s">
        <v>1014</v>
      </c>
      <c r="H961" t="s">
        <v>1014</v>
      </c>
      <c r="J961" s="10"/>
      <c r="K961" t="str">
        <f>VLOOKUP(EmpData[[#This Row],[Department]],Departments[[Department]:[Code]],2,0)</f>
        <v>ACC</v>
      </c>
      <c r="L961" t="str">
        <f>VLOOKUP(EmpData[[#This Row],[Location]],Locations[[Location]:[BU]],2,0)</f>
        <v>Cairo</v>
      </c>
      <c r="M961" t="str">
        <f>VLOOKUP(EmpData[[#This Row],[Location]],Locations[[Location]:[BU]],3,0)</f>
        <v>G. Cairo</v>
      </c>
      <c r="N961" t="str">
        <f>IF(EmpData[[#This Row],[Resign Date]]&lt;&gt;"","NO","Yes")</f>
        <v>Yes</v>
      </c>
    </row>
    <row r="962" spans="1:14" hidden="1" x14ac:dyDescent="0.25">
      <c r="A962" t="s">
        <v>1999</v>
      </c>
      <c r="B962" t="s">
        <v>915</v>
      </c>
      <c r="C962" t="s">
        <v>1040</v>
      </c>
      <c r="D962" s="10">
        <v>23483</v>
      </c>
      <c r="E962" s="10">
        <v>42614</v>
      </c>
      <c r="F962" t="s">
        <v>1020</v>
      </c>
      <c r="G962" t="s">
        <v>1064</v>
      </c>
      <c r="H962" t="s">
        <v>1045</v>
      </c>
      <c r="J962" s="10"/>
      <c r="K962" t="str">
        <f>VLOOKUP(EmpData[[#This Row],[Department]],Departments[[Department]:[Code]],2,0)</f>
        <v>RTL</v>
      </c>
      <c r="L962" t="str">
        <f>VLOOKUP(EmpData[[#This Row],[Location]],Locations[[Location]:[BU]],2,0)</f>
        <v>Giza</v>
      </c>
      <c r="M962" t="str">
        <f>VLOOKUP(EmpData[[#This Row],[Location]],Locations[[Location]:[BU]],3,0)</f>
        <v>G. Cairo</v>
      </c>
      <c r="N962" t="str">
        <f>IF(EmpData[[#This Row],[Resign Date]]&lt;&gt;"","NO","Yes")</f>
        <v>Yes</v>
      </c>
    </row>
    <row r="963" spans="1:14" hidden="1" x14ac:dyDescent="0.25">
      <c r="A963" t="s">
        <v>1592</v>
      </c>
      <c r="B963" t="s">
        <v>508</v>
      </c>
      <c r="C963" t="s">
        <v>1039</v>
      </c>
      <c r="D963" s="10">
        <v>32265</v>
      </c>
      <c r="E963" s="10">
        <v>42620</v>
      </c>
      <c r="F963" t="s">
        <v>1020</v>
      </c>
      <c r="G963" t="s">
        <v>1049</v>
      </c>
      <c r="H963" t="s">
        <v>1045</v>
      </c>
      <c r="J963" s="10"/>
      <c r="K963" t="str">
        <f>VLOOKUP(EmpData[[#This Row],[Department]],Departments[[Department]:[Code]],2,0)</f>
        <v>RTL</v>
      </c>
      <c r="L963" t="str">
        <f>VLOOKUP(EmpData[[#This Row],[Location]],Locations[[Location]:[BU]],2,0)</f>
        <v>Cairo</v>
      </c>
      <c r="M963" t="str">
        <f>VLOOKUP(EmpData[[#This Row],[Location]],Locations[[Location]:[BU]],3,0)</f>
        <v>G. Cairo</v>
      </c>
      <c r="N963" t="str">
        <f>IF(EmpData[[#This Row],[Resign Date]]&lt;&gt;"","NO","Yes")</f>
        <v>Yes</v>
      </c>
    </row>
    <row r="964" spans="1:14" x14ac:dyDescent="0.25">
      <c r="A964" t="s">
        <v>1436</v>
      </c>
      <c r="B964" t="s">
        <v>352</v>
      </c>
      <c r="C964" t="s">
        <v>1039</v>
      </c>
      <c r="D964" s="10">
        <v>21659</v>
      </c>
      <c r="E964" s="10">
        <v>42621</v>
      </c>
      <c r="F964" t="s">
        <v>2115</v>
      </c>
      <c r="G964" t="s">
        <v>1062</v>
      </c>
      <c r="H964" t="s">
        <v>1057</v>
      </c>
      <c r="J964" s="10"/>
      <c r="K964" t="str">
        <f>VLOOKUP(EmpData[[#This Row],[Department]],Departments[[Department]:[Code]],2,0)</f>
        <v>SLS</v>
      </c>
      <c r="L964" t="str">
        <f>VLOOKUP(EmpData[[#This Row],[Location]],Locations[[Location]:[BU]],2,0)</f>
        <v>Menia</v>
      </c>
      <c r="M964" t="str">
        <f>VLOOKUP(EmpData[[#This Row],[Location]],Locations[[Location]:[BU]],3,0)</f>
        <v>U. Egypt</v>
      </c>
      <c r="N964" t="str">
        <f>IF(EmpData[[#This Row],[Resign Date]]&lt;&gt;"","NO","Yes")</f>
        <v>Yes</v>
      </c>
    </row>
    <row r="965" spans="1:14" hidden="1" x14ac:dyDescent="0.25">
      <c r="A965" t="s">
        <v>1236</v>
      </c>
      <c r="B965" t="s">
        <v>152</v>
      </c>
      <c r="C965" t="s">
        <v>1039</v>
      </c>
      <c r="D965" s="10">
        <v>17683</v>
      </c>
      <c r="E965" s="10">
        <v>42623</v>
      </c>
      <c r="F965" t="s">
        <v>1020</v>
      </c>
      <c r="G965" t="s">
        <v>1081</v>
      </c>
      <c r="H965" t="s">
        <v>1045</v>
      </c>
      <c r="J965" s="10"/>
      <c r="K965" t="str">
        <f>VLOOKUP(EmpData[[#This Row],[Department]],Departments[[Department]:[Code]],2,0)</f>
        <v>RTL</v>
      </c>
      <c r="L965" t="str">
        <f>VLOOKUP(EmpData[[#This Row],[Location]],Locations[[Location]:[BU]],2,0)</f>
        <v>Giza</v>
      </c>
      <c r="M965" t="str">
        <f>VLOOKUP(EmpData[[#This Row],[Location]],Locations[[Location]:[BU]],3,0)</f>
        <v>G. Cairo</v>
      </c>
      <c r="N965" t="str">
        <f>IF(EmpData[[#This Row],[Resign Date]]&lt;&gt;"","NO","Yes")</f>
        <v>Yes</v>
      </c>
    </row>
    <row r="966" spans="1:14" hidden="1" x14ac:dyDescent="0.25">
      <c r="A966" t="s">
        <v>2026</v>
      </c>
      <c r="B966" t="s">
        <v>942</v>
      </c>
      <c r="C966" t="s">
        <v>1039</v>
      </c>
      <c r="D966" s="10">
        <v>35297</v>
      </c>
      <c r="E966" s="10">
        <v>42627</v>
      </c>
      <c r="F966" t="s">
        <v>2115</v>
      </c>
      <c r="G966" t="s">
        <v>1069</v>
      </c>
      <c r="H966" t="s">
        <v>1057</v>
      </c>
      <c r="J966" s="10"/>
      <c r="K966" t="str">
        <f>VLOOKUP(EmpData[[#This Row],[Department]],Departments[[Department]:[Code]],2,0)</f>
        <v>SLS</v>
      </c>
      <c r="L966" t="str">
        <f>VLOOKUP(EmpData[[#This Row],[Location]],Locations[[Location]:[BU]],2,0)</f>
        <v>Luxor</v>
      </c>
      <c r="M966" t="str">
        <f>VLOOKUP(EmpData[[#This Row],[Location]],Locations[[Location]:[BU]],3,0)</f>
        <v>U. Egypt</v>
      </c>
      <c r="N966" t="str">
        <f>IF(EmpData[[#This Row],[Resign Date]]&lt;&gt;"","NO","Yes")</f>
        <v>Yes</v>
      </c>
    </row>
    <row r="967" spans="1:14" hidden="1" x14ac:dyDescent="0.25">
      <c r="A967" t="s">
        <v>1514</v>
      </c>
      <c r="B967" t="s">
        <v>430</v>
      </c>
      <c r="C967" t="s">
        <v>1039</v>
      </c>
      <c r="D967" s="10">
        <v>17939</v>
      </c>
      <c r="E967" s="10">
        <v>42632</v>
      </c>
      <c r="F967" t="s">
        <v>2115</v>
      </c>
      <c r="G967" t="s">
        <v>1077</v>
      </c>
      <c r="H967" t="s">
        <v>1057</v>
      </c>
      <c r="J967" s="10"/>
      <c r="K967" t="str">
        <f>VLOOKUP(EmpData[[#This Row],[Department]],Departments[[Department]:[Code]],2,0)</f>
        <v>SLS</v>
      </c>
      <c r="L967" t="str">
        <f>VLOOKUP(EmpData[[#This Row],[Location]],Locations[[Location]:[BU]],2,0)</f>
        <v>Giza</v>
      </c>
      <c r="M967" t="str">
        <f>VLOOKUP(EmpData[[#This Row],[Location]],Locations[[Location]:[BU]],3,0)</f>
        <v>G. Cairo</v>
      </c>
      <c r="N967" t="str">
        <f>IF(EmpData[[#This Row],[Resign Date]]&lt;&gt;"","NO","Yes")</f>
        <v>Yes</v>
      </c>
    </row>
    <row r="968" spans="1:14" hidden="1" x14ac:dyDescent="0.25">
      <c r="A968" t="s">
        <v>1740</v>
      </c>
      <c r="B968" t="s">
        <v>656</v>
      </c>
      <c r="C968" t="s">
        <v>1039</v>
      </c>
      <c r="D968" s="10">
        <v>24037</v>
      </c>
      <c r="E968" s="10">
        <v>42635</v>
      </c>
      <c r="F968" t="s">
        <v>1020</v>
      </c>
      <c r="G968" t="s">
        <v>1058</v>
      </c>
      <c r="H968" t="s">
        <v>1048</v>
      </c>
      <c r="J968" s="10"/>
      <c r="K968" t="str">
        <f>VLOOKUP(EmpData[[#This Row],[Department]],Departments[[Department]:[Code]],2,0)</f>
        <v>RTL</v>
      </c>
      <c r="L968" t="str">
        <f>VLOOKUP(EmpData[[#This Row],[Location]],Locations[[Location]:[BU]],2,0)</f>
        <v>Cairo</v>
      </c>
      <c r="M968" t="str">
        <f>VLOOKUP(EmpData[[#This Row],[Location]],Locations[[Location]:[BU]],3,0)</f>
        <v>G. Cairo</v>
      </c>
      <c r="N968" t="str">
        <f>IF(EmpData[[#This Row],[Resign Date]]&lt;&gt;"","NO","Yes")</f>
        <v>Yes</v>
      </c>
    </row>
    <row r="969" spans="1:14" hidden="1" x14ac:dyDescent="0.25">
      <c r="A969" t="s">
        <v>2036</v>
      </c>
      <c r="B969" t="s">
        <v>952</v>
      </c>
      <c r="C969" t="s">
        <v>1039</v>
      </c>
      <c r="D969" s="10">
        <v>27281</v>
      </c>
      <c r="E969" s="10">
        <v>42635</v>
      </c>
      <c r="F969" t="s">
        <v>1020</v>
      </c>
      <c r="G969" t="s">
        <v>1060</v>
      </c>
      <c r="H969" t="s">
        <v>1061</v>
      </c>
      <c r="J969" s="10"/>
      <c r="K969" t="str">
        <f>VLOOKUP(EmpData[[#This Row],[Department]],Departments[[Department]:[Code]],2,0)</f>
        <v>RTL</v>
      </c>
      <c r="L969" t="str">
        <f>VLOOKUP(EmpData[[#This Row],[Location]],Locations[[Location]:[BU]],2,0)</f>
        <v>Alex</v>
      </c>
      <c r="M969" t="str">
        <f>VLOOKUP(EmpData[[#This Row],[Location]],Locations[[Location]:[BU]],3,0)</f>
        <v>Alex</v>
      </c>
      <c r="N969" t="str">
        <f>IF(EmpData[[#This Row],[Resign Date]]&lt;&gt;"","NO","Yes")</f>
        <v>Yes</v>
      </c>
    </row>
    <row r="970" spans="1:14" hidden="1" x14ac:dyDescent="0.25">
      <c r="A970" t="s">
        <v>1931</v>
      </c>
      <c r="B970" t="s">
        <v>847</v>
      </c>
      <c r="C970" t="s">
        <v>1039</v>
      </c>
      <c r="D970" s="10">
        <v>15329</v>
      </c>
      <c r="E970" s="10">
        <v>42635</v>
      </c>
      <c r="F970" t="s">
        <v>2115</v>
      </c>
      <c r="G970" t="s">
        <v>1083</v>
      </c>
      <c r="H970" t="s">
        <v>1057</v>
      </c>
      <c r="J970" s="10"/>
      <c r="K970" t="str">
        <f>VLOOKUP(EmpData[[#This Row],[Department]],Departments[[Department]:[Code]],2,0)</f>
        <v>SLS</v>
      </c>
      <c r="L970" t="str">
        <f>VLOOKUP(EmpData[[#This Row],[Location]],Locations[[Location]:[BU]],2,0)</f>
        <v>Cairo</v>
      </c>
      <c r="M970" t="str">
        <f>VLOOKUP(EmpData[[#This Row],[Location]],Locations[[Location]:[BU]],3,0)</f>
        <v>G. Cairo</v>
      </c>
      <c r="N970" t="str">
        <f>IF(EmpData[[#This Row],[Resign Date]]&lt;&gt;"","NO","Yes")</f>
        <v>Yes</v>
      </c>
    </row>
    <row r="971" spans="1:14" hidden="1" x14ac:dyDescent="0.25">
      <c r="A971" t="s">
        <v>1434</v>
      </c>
      <c r="B971" t="s">
        <v>350</v>
      </c>
      <c r="C971" t="s">
        <v>1039</v>
      </c>
      <c r="D971" s="10">
        <v>20676</v>
      </c>
      <c r="E971" s="10">
        <v>42636</v>
      </c>
      <c r="F971" t="s">
        <v>2115</v>
      </c>
      <c r="G971" t="s">
        <v>1052</v>
      </c>
      <c r="H971" t="s">
        <v>1057</v>
      </c>
      <c r="J971" s="10"/>
      <c r="K971" t="str">
        <f>VLOOKUP(EmpData[[#This Row],[Department]],Departments[[Department]:[Code]],2,0)</f>
        <v>SLS</v>
      </c>
      <c r="L971" t="str">
        <f>VLOOKUP(EmpData[[#This Row],[Location]],Locations[[Location]:[BU]],2,0)</f>
        <v>Alex</v>
      </c>
      <c r="M971" t="str">
        <f>VLOOKUP(EmpData[[#This Row],[Location]],Locations[[Location]:[BU]],3,0)</f>
        <v>Alex</v>
      </c>
      <c r="N971" t="str">
        <f>IF(EmpData[[#This Row],[Resign Date]]&lt;&gt;"","NO","Yes")</f>
        <v>Yes</v>
      </c>
    </row>
    <row r="972" spans="1:14" hidden="1" x14ac:dyDescent="0.25">
      <c r="A972" t="s">
        <v>1425</v>
      </c>
      <c r="B972" t="s">
        <v>341</v>
      </c>
      <c r="C972" t="s">
        <v>1039</v>
      </c>
      <c r="D972" s="10">
        <v>32912</v>
      </c>
      <c r="E972" s="10">
        <v>42639</v>
      </c>
      <c r="F972" t="s">
        <v>1020</v>
      </c>
      <c r="G972" t="s">
        <v>1064</v>
      </c>
      <c r="H972" t="s">
        <v>1045</v>
      </c>
      <c r="J972" s="10"/>
      <c r="K972" t="str">
        <f>VLOOKUP(EmpData[[#This Row],[Department]],Departments[[Department]:[Code]],2,0)</f>
        <v>RTL</v>
      </c>
      <c r="L972" t="str">
        <f>VLOOKUP(EmpData[[#This Row],[Location]],Locations[[Location]:[BU]],2,0)</f>
        <v>Giza</v>
      </c>
      <c r="M972" t="str">
        <f>VLOOKUP(EmpData[[#This Row],[Location]],Locations[[Location]:[BU]],3,0)</f>
        <v>G. Cairo</v>
      </c>
      <c r="N972" t="str">
        <f>IF(EmpData[[#This Row],[Resign Date]]&lt;&gt;"","NO","Yes")</f>
        <v>Yes</v>
      </c>
    </row>
    <row r="973" spans="1:14" hidden="1" x14ac:dyDescent="0.25">
      <c r="A973" t="s">
        <v>1197</v>
      </c>
      <c r="B973" t="s">
        <v>113</v>
      </c>
      <c r="C973" t="s">
        <v>1039</v>
      </c>
      <c r="D973" s="10">
        <v>20227</v>
      </c>
      <c r="E973" s="10">
        <v>42641</v>
      </c>
      <c r="F973" t="s">
        <v>1032</v>
      </c>
      <c r="G973" t="s">
        <v>1064</v>
      </c>
      <c r="H973" t="s">
        <v>1045</v>
      </c>
      <c r="J973" s="10"/>
      <c r="K973" t="str">
        <f>VLOOKUP(EmpData[[#This Row],[Department]],Departments[[Department]:[Code]],2,0)</f>
        <v>ADM</v>
      </c>
      <c r="L973" t="str">
        <f>VLOOKUP(EmpData[[#This Row],[Location]],Locations[[Location]:[BU]],2,0)</f>
        <v>Giza</v>
      </c>
      <c r="M973" t="str">
        <f>VLOOKUP(EmpData[[#This Row],[Location]],Locations[[Location]:[BU]],3,0)</f>
        <v>G. Cairo</v>
      </c>
      <c r="N973" t="str">
        <f>IF(EmpData[[#This Row],[Resign Date]]&lt;&gt;"","NO","Yes")</f>
        <v>Yes</v>
      </c>
    </row>
    <row r="974" spans="1:14" hidden="1" x14ac:dyDescent="0.25">
      <c r="A974" t="s">
        <v>1963</v>
      </c>
      <c r="B974" t="s">
        <v>879</v>
      </c>
      <c r="C974" t="s">
        <v>1039</v>
      </c>
      <c r="D974" s="10">
        <v>15982</v>
      </c>
      <c r="E974" s="10">
        <v>42647</v>
      </c>
      <c r="F974" t="s">
        <v>1020</v>
      </c>
      <c r="G974" t="s">
        <v>1071</v>
      </c>
      <c r="H974" t="s">
        <v>1048</v>
      </c>
      <c r="J974" s="10"/>
      <c r="K974" t="str">
        <f>VLOOKUP(EmpData[[#This Row],[Department]],Departments[[Department]:[Code]],2,0)</f>
        <v>RTL</v>
      </c>
      <c r="L974" t="str">
        <f>VLOOKUP(EmpData[[#This Row],[Location]],Locations[[Location]:[BU]],2,0)</f>
        <v>Giza</v>
      </c>
      <c r="M974" t="str">
        <f>VLOOKUP(EmpData[[#This Row],[Location]],Locations[[Location]:[BU]],3,0)</f>
        <v>G. Cairo</v>
      </c>
      <c r="N974" t="str">
        <f>IF(EmpData[[#This Row],[Resign Date]]&lt;&gt;"","NO","Yes")</f>
        <v>Yes</v>
      </c>
    </row>
    <row r="975" spans="1:14" hidden="1" x14ac:dyDescent="0.25">
      <c r="A975" t="s">
        <v>1232</v>
      </c>
      <c r="B975" t="s">
        <v>148</v>
      </c>
      <c r="C975" t="s">
        <v>1039</v>
      </c>
      <c r="D975" s="10">
        <v>34003</v>
      </c>
      <c r="E975" s="10">
        <v>42650</v>
      </c>
      <c r="F975" t="s">
        <v>1025</v>
      </c>
      <c r="G975" t="s">
        <v>1073</v>
      </c>
      <c r="H975" t="s">
        <v>1057</v>
      </c>
      <c r="J975" s="10"/>
      <c r="K975" t="str">
        <f>VLOOKUP(EmpData[[#This Row],[Department]],Departments[[Department]:[Code]],2,0)</f>
        <v>SLS</v>
      </c>
      <c r="L975" t="str">
        <f>VLOOKUP(EmpData[[#This Row],[Location]],Locations[[Location]:[BU]],2,0)</f>
        <v>Sharkia</v>
      </c>
      <c r="M975" t="str">
        <f>VLOOKUP(EmpData[[#This Row],[Location]],Locations[[Location]:[BU]],3,0)</f>
        <v>Delta</v>
      </c>
      <c r="N975" t="str">
        <f>IF(EmpData[[#This Row],[Resign Date]]&lt;&gt;"","NO","Yes")</f>
        <v>Yes</v>
      </c>
    </row>
    <row r="976" spans="1:14" hidden="1" x14ac:dyDescent="0.25">
      <c r="A976" t="s">
        <v>1784</v>
      </c>
      <c r="B976" t="s">
        <v>700</v>
      </c>
      <c r="C976" t="s">
        <v>1039</v>
      </c>
      <c r="D976" s="10">
        <v>27347</v>
      </c>
      <c r="E976" s="10">
        <v>42652</v>
      </c>
      <c r="F976" t="s">
        <v>1020</v>
      </c>
      <c r="G976" t="s">
        <v>1067</v>
      </c>
      <c r="H976" t="s">
        <v>1061</v>
      </c>
      <c r="J976" s="10"/>
      <c r="K976" t="str">
        <f>VLOOKUP(EmpData[[#This Row],[Department]],Departments[[Department]:[Code]],2,0)</f>
        <v>RTL</v>
      </c>
      <c r="L976" t="str">
        <f>VLOOKUP(EmpData[[#This Row],[Location]],Locations[[Location]:[BU]],2,0)</f>
        <v>Alex</v>
      </c>
      <c r="M976" t="str">
        <f>VLOOKUP(EmpData[[#This Row],[Location]],Locations[[Location]:[BU]],3,0)</f>
        <v>Alex</v>
      </c>
      <c r="N976" t="str">
        <f>IF(EmpData[[#This Row],[Resign Date]]&lt;&gt;"","NO","Yes")</f>
        <v>Yes</v>
      </c>
    </row>
    <row r="977" spans="1:14" hidden="1" x14ac:dyDescent="0.25">
      <c r="A977" t="s">
        <v>1927</v>
      </c>
      <c r="B977" t="s">
        <v>843</v>
      </c>
      <c r="C977" t="s">
        <v>1039</v>
      </c>
      <c r="D977" s="10">
        <v>35545</v>
      </c>
      <c r="E977" s="10">
        <v>42655</v>
      </c>
      <c r="F977" t="s">
        <v>1020</v>
      </c>
      <c r="G977" t="s">
        <v>1067</v>
      </c>
      <c r="H977" t="s">
        <v>1061</v>
      </c>
      <c r="J977" s="10"/>
      <c r="K977" t="str">
        <f>VLOOKUP(EmpData[[#This Row],[Department]],Departments[[Department]:[Code]],2,0)</f>
        <v>RTL</v>
      </c>
      <c r="L977" t="str">
        <f>VLOOKUP(EmpData[[#This Row],[Location]],Locations[[Location]:[BU]],2,0)</f>
        <v>Alex</v>
      </c>
      <c r="M977" t="str">
        <f>VLOOKUP(EmpData[[#This Row],[Location]],Locations[[Location]:[BU]],3,0)</f>
        <v>Alex</v>
      </c>
      <c r="N977" t="str">
        <f>IF(EmpData[[#This Row],[Resign Date]]&lt;&gt;"","NO","Yes")</f>
        <v>Yes</v>
      </c>
    </row>
    <row r="978" spans="1:14" hidden="1" x14ac:dyDescent="0.25">
      <c r="A978" t="s">
        <v>1125</v>
      </c>
      <c r="B978" t="s">
        <v>41</v>
      </c>
      <c r="C978" t="s">
        <v>1040</v>
      </c>
      <c r="D978" s="10">
        <v>21897</v>
      </c>
      <c r="E978" s="10">
        <v>42658</v>
      </c>
      <c r="F978" t="s">
        <v>1032</v>
      </c>
      <c r="G978" t="s">
        <v>1079</v>
      </c>
      <c r="H978" t="s">
        <v>1045</v>
      </c>
      <c r="J978" s="10"/>
      <c r="K978" t="str">
        <f>VLOOKUP(EmpData[[#This Row],[Department]],Departments[[Department]:[Code]],2,0)</f>
        <v>ADM</v>
      </c>
      <c r="L978" t="str">
        <f>VLOOKUP(EmpData[[#This Row],[Location]],Locations[[Location]:[BU]],2,0)</f>
        <v>Giza</v>
      </c>
      <c r="M978" t="str">
        <f>VLOOKUP(EmpData[[#This Row],[Location]],Locations[[Location]:[BU]],3,0)</f>
        <v>G. Cairo</v>
      </c>
      <c r="N978" t="str">
        <f>IF(EmpData[[#This Row],[Resign Date]]&lt;&gt;"","NO","Yes")</f>
        <v>Yes</v>
      </c>
    </row>
    <row r="979" spans="1:14" hidden="1" x14ac:dyDescent="0.25">
      <c r="A979" t="s">
        <v>1113</v>
      </c>
      <c r="B979" t="s">
        <v>29</v>
      </c>
      <c r="C979" t="s">
        <v>1039</v>
      </c>
      <c r="D979" s="10">
        <v>15360</v>
      </c>
      <c r="E979" s="10">
        <v>42659</v>
      </c>
      <c r="F979" t="s">
        <v>1017</v>
      </c>
      <c r="G979" t="s">
        <v>1014</v>
      </c>
      <c r="H979" t="s">
        <v>1014</v>
      </c>
      <c r="J979" s="10"/>
      <c r="K979" t="str">
        <f>VLOOKUP(EmpData[[#This Row],[Department]],Departments[[Department]:[Code]],2,0)</f>
        <v>ACC</v>
      </c>
      <c r="L979" t="str">
        <f>VLOOKUP(EmpData[[#This Row],[Location]],Locations[[Location]:[BU]],2,0)</f>
        <v>Cairo</v>
      </c>
      <c r="M979" t="str">
        <f>VLOOKUP(EmpData[[#This Row],[Location]],Locations[[Location]:[BU]],3,0)</f>
        <v>G. Cairo</v>
      </c>
      <c r="N979" t="str">
        <f>IF(EmpData[[#This Row],[Resign Date]]&lt;&gt;"","NO","Yes")</f>
        <v>Yes</v>
      </c>
    </row>
    <row r="980" spans="1:14" hidden="1" x14ac:dyDescent="0.25">
      <c r="A980" t="s">
        <v>1500</v>
      </c>
      <c r="B980" t="s">
        <v>416</v>
      </c>
      <c r="C980" t="s">
        <v>1039</v>
      </c>
      <c r="D980" s="10">
        <v>22286</v>
      </c>
      <c r="E980" s="10">
        <v>42661</v>
      </c>
      <c r="F980" t="s">
        <v>1025</v>
      </c>
      <c r="G980" t="s">
        <v>1069</v>
      </c>
      <c r="H980" t="s">
        <v>1057</v>
      </c>
      <c r="J980" s="10"/>
      <c r="K980" t="str">
        <f>VLOOKUP(EmpData[[#This Row],[Department]],Departments[[Department]:[Code]],2,0)</f>
        <v>SLS</v>
      </c>
      <c r="L980" t="str">
        <f>VLOOKUP(EmpData[[#This Row],[Location]],Locations[[Location]:[BU]],2,0)</f>
        <v>Luxor</v>
      </c>
      <c r="M980" t="str">
        <f>VLOOKUP(EmpData[[#This Row],[Location]],Locations[[Location]:[BU]],3,0)</f>
        <v>U. Egypt</v>
      </c>
      <c r="N980" t="str">
        <f>IF(EmpData[[#This Row],[Resign Date]]&lt;&gt;"","NO","Yes")</f>
        <v>Yes</v>
      </c>
    </row>
    <row r="981" spans="1:14" hidden="1" x14ac:dyDescent="0.25">
      <c r="A981" t="s">
        <v>1172</v>
      </c>
      <c r="B981" t="s">
        <v>88</v>
      </c>
      <c r="C981" t="s">
        <v>1039</v>
      </c>
      <c r="D981" s="10">
        <v>25472</v>
      </c>
      <c r="E981" s="10">
        <v>42663</v>
      </c>
      <c r="F981" t="s">
        <v>1031</v>
      </c>
      <c r="G981" t="s">
        <v>1014</v>
      </c>
      <c r="H981" t="s">
        <v>1014</v>
      </c>
      <c r="J981" s="10"/>
      <c r="K981" t="str">
        <f>VLOOKUP(EmpData[[#This Row],[Department]],Departments[[Department]:[Code]],2,0)</f>
        <v>ITC</v>
      </c>
      <c r="L981" t="str">
        <f>VLOOKUP(EmpData[[#This Row],[Location]],Locations[[Location]:[BU]],2,0)</f>
        <v>Cairo</v>
      </c>
      <c r="M981" t="str">
        <f>VLOOKUP(EmpData[[#This Row],[Location]],Locations[[Location]:[BU]],3,0)</f>
        <v>G. Cairo</v>
      </c>
      <c r="N981" t="str">
        <f>IF(EmpData[[#This Row],[Resign Date]]&lt;&gt;"","NO","Yes")</f>
        <v>Yes</v>
      </c>
    </row>
    <row r="982" spans="1:14" hidden="1" x14ac:dyDescent="0.25">
      <c r="A982" t="s">
        <v>1993</v>
      </c>
      <c r="B982" t="s">
        <v>909</v>
      </c>
      <c r="C982" t="s">
        <v>1039</v>
      </c>
      <c r="D982" s="10">
        <v>21780</v>
      </c>
      <c r="E982" s="10">
        <v>42671</v>
      </c>
      <c r="F982" t="s">
        <v>2115</v>
      </c>
      <c r="G982" t="s">
        <v>1069</v>
      </c>
      <c r="H982" t="s">
        <v>1057</v>
      </c>
      <c r="J982" s="10"/>
      <c r="K982" t="str">
        <f>VLOOKUP(EmpData[[#This Row],[Department]],Departments[[Department]:[Code]],2,0)</f>
        <v>SLS</v>
      </c>
      <c r="L982" t="str">
        <f>VLOOKUP(EmpData[[#This Row],[Location]],Locations[[Location]:[BU]],2,0)</f>
        <v>Luxor</v>
      </c>
      <c r="M982" t="str">
        <f>VLOOKUP(EmpData[[#This Row],[Location]],Locations[[Location]:[BU]],3,0)</f>
        <v>U. Egypt</v>
      </c>
      <c r="N982" t="str">
        <f>IF(EmpData[[#This Row],[Resign Date]]&lt;&gt;"","NO","Yes")</f>
        <v>Yes</v>
      </c>
    </row>
    <row r="983" spans="1:14" hidden="1" x14ac:dyDescent="0.25">
      <c r="A983" t="s">
        <v>1591</v>
      </c>
      <c r="B983" t="s">
        <v>507</v>
      </c>
      <c r="C983" t="s">
        <v>1039</v>
      </c>
      <c r="D983" s="10">
        <v>27285</v>
      </c>
      <c r="E983" s="10">
        <v>42671</v>
      </c>
      <c r="F983" t="s">
        <v>1020</v>
      </c>
      <c r="G983" t="s">
        <v>1081</v>
      </c>
      <c r="H983" t="s">
        <v>1045</v>
      </c>
      <c r="J983" s="10"/>
      <c r="K983" t="str">
        <f>VLOOKUP(EmpData[[#This Row],[Department]],Departments[[Department]:[Code]],2,0)</f>
        <v>RTL</v>
      </c>
      <c r="L983" t="str">
        <f>VLOOKUP(EmpData[[#This Row],[Location]],Locations[[Location]:[BU]],2,0)</f>
        <v>Giza</v>
      </c>
      <c r="M983" t="str">
        <f>VLOOKUP(EmpData[[#This Row],[Location]],Locations[[Location]:[BU]],3,0)</f>
        <v>G. Cairo</v>
      </c>
      <c r="N983" t="str">
        <f>IF(EmpData[[#This Row],[Resign Date]]&lt;&gt;"","NO","Yes")</f>
        <v>Yes</v>
      </c>
    </row>
    <row r="984" spans="1:14" hidden="1" x14ac:dyDescent="0.25">
      <c r="A984" t="s">
        <v>1153</v>
      </c>
      <c r="B984" t="s">
        <v>69</v>
      </c>
      <c r="C984" t="s">
        <v>1039</v>
      </c>
      <c r="D984" s="10">
        <v>19066</v>
      </c>
      <c r="E984" s="10">
        <v>42674</v>
      </c>
      <c r="F984" t="s">
        <v>1025</v>
      </c>
      <c r="G984" t="s">
        <v>1014</v>
      </c>
      <c r="H984" t="s">
        <v>1014</v>
      </c>
      <c r="J984" s="10"/>
      <c r="K984" t="str">
        <f>VLOOKUP(EmpData[[#This Row],[Department]],Departments[[Department]:[Code]],2,0)</f>
        <v>SLS</v>
      </c>
      <c r="L984" t="str">
        <f>VLOOKUP(EmpData[[#This Row],[Location]],Locations[[Location]:[BU]],2,0)</f>
        <v>Cairo</v>
      </c>
      <c r="M984" t="str">
        <f>VLOOKUP(EmpData[[#This Row],[Location]],Locations[[Location]:[BU]],3,0)</f>
        <v>G. Cairo</v>
      </c>
      <c r="N984" t="str">
        <f>IF(EmpData[[#This Row],[Resign Date]]&lt;&gt;"","NO","Yes")</f>
        <v>Yes</v>
      </c>
    </row>
    <row r="985" spans="1:14" hidden="1" x14ac:dyDescent="0.25">
      <c r="A985" t="s">
        <v>1814</v>
      </c>
      <c r="B985" t="s">
        <v>730</v>
      </c>
      <c r="C985" t="s">
        <v>1039</v>
      </c>
      <c r="D985" s="10">
        <v>17833</v>
      </c>
      <c r="E985" s="10">
        <v>42678</v>
      </c>
      <c r="F985" t="s">
        <v>1020</v>
      </c>
      <c r="G985" t="s">
        <v>1084</v>
      </c>
      <c r="H985" t="s">
        <v>1048</v>
      </c>
      <c r="J985" s="10"/>
      <c r="K985" t="str">
        <f>VLOOKUP(EmpData[[#This Row],[Department]],Departments[[Department]:[Code]],2,0)</f>
        <v>RTL</v>
      </c>
      <c r="L985" t="str">
        <f>VLOOKUP(EmpData[[#This Row],[Location]],Locations[[Location]:[BU]],2,0)</f>
        <v>Cairo</v>
      </c>
      <c r="M985" t="str">
        <f>VLOOKUP(EmpData[[#This Row],[Location]],Locations[[Location]:[BU]],3,0)</f>
        <v>G. Cairo</v>
      </c>
      <c r="N985" t="str">
        <f>IF(EmpData[[#This Row],[Resign Date]]&lt;&gt;"","NO","Yes")</f>
        <v>Yes</v>
      </c>
    </row>
    <row r="986" spans="1:14" hidden="1" x14ac:dyDescent="0.25">
      <c r="A986" t="s">
        <v>1547</v>
      </c>
      <c r="B986" t="s">
        <v>463</v>
      </c>
      <c r="C986" t="s">
        <v>1039</v>
      </c>
      <c r="D986" s="10">
        <v>23755</v>
      </c>
      <c r="E986" s="10">
        <v>42685</v>
      </c>
      <c r="F986" t="s">
        <v>2115</v>
      </c>
      <c r="G986" t="s">
        <v>1077</v>
      </c>
      <c r="H986" t="s">
        <v>1057</v>
      </c>
      <c r="J986" s="10"/>
      <c r="K986" t="str">
        <f>VLOOKUP(EmpData[[#This Row],[Department]],Departments[[Department]:[Code]],2,0)</f>
        <v>SLS</v>
      </c>
      <c r="L986" t="str">
        <f>VLOOKUP(EmpData[[#This Row],[Location]],Locations[[Location]:[BU]],2,0)</f>
        <v>Giza</v>
      </c>
      <c r="M986" t="str">
        <f>VLOOKUP(EmpData[[#This Row],[Location]],Locations[[Location]:[BU]],3,0)</f>
        <v>G. Cairo</v>
      </c>
      <c r="N986" t="str">
        <f>IF(EmpData[[#This Row],[Resign Date]]&lt;&gt;"","NO","Yes")</f>
        <v>Yes</v>
      </c>
    </row>
    <row r="987" spans="1:14" hidden="1" x14ac:dyDescent="0.25">
      <c r="A987" t="s">
        <v>1730</v>
      </c>
      <c r="B987" t="s">
        <v>646</v>
      </c>
      <c r="C987" t="s">
        <v>1039</v>
      </c>
      <c r="D987" s="10">
        <v>29563</v>
      </c>
      <c r="E987" s="10">
        <v>42685</v>
      </c>
      <c r="F987" t="s">
        <v>1020</v>
      </c>
      <c r="G987" t="s">
        <v>1079</v>
      </c>
      <c r="H987" t="s">
        <v>1045</v>
      </c>
      <c r="J987" s="10"/>
      <c r="K987" t="str">
        <f>VLOOKUP(EmpData[[#This Row],[Department]],Departments[[Department]:[Code]],2,0)</f>
        <v>RTL</v>
      </c>
      <c r="L987" t="str">
        <f>VLOOKUP(EmpData[[#This Row],[Location]],Locations[[Location]:[BU]],2,0)</f>
        <v>Giza</v>
      </c>
      <c r="M987" t="str">
        <f>VLOOKUP(EmpData[[#This Row],[Location]],Locations[[Location]:[BU]],3,0)</f>
        <v>G. Cairo</v>
      </c>
      <c r="N987" t="str">
        <f>IF(EmpData[[#This Row],[Resign Date]]&lt;&gt;"","NO","Yes")</f>
        <v>Yes</v>
      </c>
    </row>
    <row r="988" spans="1:14" x14ac:dyDescent="0.25">
      <c r="A988" t="s">
        <v>1958</v>
      </c>
      <c r="B988" t="s">
        <v>874</v>
      </c>
      <c r="C988" t="s">
        <v>1039</v>
      </c>
      <c r="D988" s="10">
        <v>27368</v>
      </c>
      <c r="E988" s="10">
        <v>42687</v>
      </c>
      <c r="F988" t="s">
        <v>2115</v>
      </c>
      <c r="G988" t="s">
        <v>1062</v>
      </c>
      <c r="H988" t="s">
        <v>1057</v>
      </c>
      <c r="J988" s="10"/>
      <c r="K988" t="str">
        <f>VLOOKUP(EmpData[[#This Row],[Department]],Departments[[Department]:[Code]],2,0)</f>
        <v>SLS</v>
      </c>
      <c r="L988" t="str">
        <f>VLOOKUP(EmpData[[#This Row],[Location]],Locations[[Location]:[BU]],2,0)</f>
        <v>Menia</v>
      </c>
      <c r="M988" t="str">
        <f>VLOOKUP(EmpData[[#This Row],[Location]],Locations[[Location]:[BU]],3,0)</f>
        <v>U. Egypt</v>
      </c>
      <c r="N988" t="str">
        <f>IF(EmpData[[#This Row],[Resign Date]]&lt;&gt;"","NO","Yes")</f>
        <v>Yes</v>
      </c>
    </row>
    <row r="989" spans="1:14" hidden="1" x14ac:dyDescent="0.25">
      <c r="A989" t="s">
        <v>1148</v>
      </c>
      <c r="B989" t="s">
        <v>64</v>
      </c>
      <c r="C989" t="s">
        <v>1039</v>
      </c>
      <c r="D989" s="10">
        <v>18388</v>
      </c>
      <c r="E989" s="10">
        <v>42688</v>
      </c>
      <c r="F989" t="s">
        <v>1017</v>
      </c>
      <c r="G989" t="s">
        <v>1014</v>
      </c>
      <c r="H989" t="s">
        <v>1014</v>
      </c>
      <c r="J989" s="10"/>
      <c r="K989" t="str">
        <f>VLOOKUP(EmpData[[#This Row],[Department]],Departments[[Department]:[Code]],2,0)</f>
        <v>ACC</v>
      </c>
      <c r="L989" t="str">
        <f>VLOOKUP(EmpData[[#This Row],[Location]],Locations[[Location]:[BU]],2,0)</f>
        <v>Cairo</v>
      </c>
      <c r="M989" t="str">
        <f>VLOOKUP(EmpData[[#This Row],[Location]],Locations[[Location]:[BU]],3,0)</f>
        <v>G. Cairo</v>
      </c>
      <c r="N989" t="str">
        <f>IF(EmpData[[#This Row],[Resign Date]]&lt;&gt;"","NO","Yes")</f>
        <v>Yes</v>
      </c>
    </row>
    <row r="990" spans="1:14" hidden="1" x14ac:dyDescent="0.25">
      <c r="A990" t="s">
        <v>1600</v>
      </c>
      <c r="B990" t="s">
        <v>516</v>
      </c>
      <c r="C990" t="s">
        <v>1039</v>
      </c>
      <c r="D990" s="10">
        <v>26310</v>
      </c>
      <c r="E990" s="10">
        <v>42690</v>
      </c>
      <c r="F990" t="s">
        <v>1020</v>
      </c>
      <c r="G990" t="s">
        <v>1049</v>
      </c>
      <c r="H990" t="s">
        <v>1045</v>
      </c>
      <c r="J990" s="10"/>
      <c r="K990" t="str">
        <f>VLOOKUP(EmpData[[#This Row],[Department]],Departments[[Department]:[Code]],2,0)</f>
        <v>RTL</v>
      </c>
      <c r="L990" t="str">
        <f>VLOOKUP(EmpData[[#This Row],[Location]],Locations[[Location]:[BU]],2,0)</f>
        <v>Cairo</v>
      </c>
      <c r="M990" t="str">
        <f>VLOOKUP(EmpData[[#This Row],[Location]],Locations[[Location]:[BU]],3,0)</f>
        <v>G. Cairo</v>
      </c>
      <c r="N990" t="str">
        <f>IF(EmpData[[#This Row],[Resign Date]]&lt;&gt;"","NO","Yes")</f>
        <v>Yes</v>
      </c>
    </row>
    <row r="991" spans="1:14" hidden="1" x14ac:dyDescent="0.25">
      <c r="A991" t="s">
        <v>1465</v>
      </c>
      <c r="B991" t="s">
        <v>381</v>
      </c>
      <c r="C991" t="s">
        <v>1039</v>
      </c>
      <c r="D991" s="10">
        <v>20269</v>
      </c>
      <c r="E991" s="10">
        <v>42698</v>
      </c>
      <c r="F991" t="s">
        <v>1025</v>
      </c>
      <c r="G991" t="s">
        <v>1077</v>
      </c>
      <c r="H991" t="s">
        <v>1057</v>
      </c>
      <c r="J991" s="10"/>
      <c r="K991" t="str">
        <f>VLOOKUP(EmpData[[#This Row],[Department]],Departments[[Department]:[Code]],2,0)</f>
        <v>SLS</v>
      </c>
      <c r="L991" t="str">
        <f>VLOOKUP(EmpData[[#This Row],[Location]],Locations[[Location]:[BU]],2,0)</f>
        <v>Giza</v>
      </c>
      <c r="M991" t="str">
        <f>VLOOKUP(EmpData[[#This Row],[Location]],Locations[[Location]:[BU]],3,0)</f>
        <v>G. Cairo</v>
      </c>
      <c r="N991" t="str">
        <f>IF(EmpData[[#This Row],[Resign Date]]&lt;&gt;"","NO","Yes")</f>
        <v>Yes</v>
      </c>
    </row>
    <row r="992" spans="1:14" hidden="1" x14ac:dyDescent="0.25">
      <c r="A992" t="s">
        <v>1430</v>
      </c>
      <c r="B992" t="s">
        <v>346</v>
      </c>
      <c r="C992" t="s">
        <v>1039</v>
      </c>
      <c r="D992" s="10">
        <v>16590</v>
      </c>
      <c r="E992" s="10">
        <v>42701</v>
      </c>
      <c r="F992" t="s">
        <v>1020</v>
      </c>
      <c r="G992" t="s">
        <v>1014</v>
      </c>
      <c r="H992" t="s">
        <v>1014</v>
      </c>
      <c r="J992" s="10"/>
      <c r="K992" t="str">
        <f>VLOOKUP(EmpData[[#This Row],[Department]],Departments[[Department]:[Code]],2,0)</f>
        <v>RTL</v>
      </c>
      <c r="L992" t="str">
        <f>VLOOKUP(EmpData[[#This Row],[Location]],Locations[[Location]:[BU]],2,0)</f>
        <v>Cairo</v>
      </c>
      <c r="M992" t="str">
        <f>VLOOKUP(EmpData[[#This Row],[Location]],Locations[[Location]:[BU]],3,0)</f>
        <v>G. Cairo</v>
      </c>
      <c r="N992" t="str">
        <f>IF(EmpData[[#This Row],[Resign Date]]&lt;&gt;"","NO","Yes")</f>
        <v>Yes</v>
      </c>
    </row>
    <row r="993" spans="1:14" hidden="1" x14ac:dyDescent="0.25">
      <c r="A993" t="s">
        <v>1457</v>
      </c>
      <c r="B993" t="s">
        <v>373</v>
      </c>
      <c r="C993" t="s">
        <v>1039</v>
      </c>
      <c r="D993" s="10">
        <v>26179</v>
      </c>
      <c r="E993" s="10">
        <v>42707</v>
      </c>
      <c r="F993" t="s">
        <v>1020</v>
      </c>
      <c r="G993" t="s">
        <v>1076</v>
      </c>
      <c r="H993" t="s">
        <v>1061</v>
      </c>
      <c r="J993" s="10"/>
      <c r="K993" t="str">
        <f>VLOOKUP(EmpData[[#This Row],[Department]],Departments[[Department]:[Code]],2,0)</f>
        <v>RTL</v>
      </c>
      <c r="L993" t="str">
        <f>VLOOKUP(EmpData[[#This Row],[Location]],Locations[[Location]:[BU]],2,0)</f>
        <v>Cairo</v>
      </c>
      <c r="M993" t="str">
        <f>VLOOKUP(EmpData[[#This Row],[Location]],Locations[[Location]:[BU]],3,0)</f>
        <v>G. Cairo</v>
      </c>
      <c r="N993" t="str">
        <f>IF(EmpData[[#This Row],[Resign Date]]&lt;&gt;"","NO","Yes")</f>
        <v>Yes</v>
      </c>
    </row>
    <row r="994" spans="1:14" hidden="1" x14ac:dyDescent="0.25">
      <c r="A994" t="s">
        <v>1107</v>
      </c>
      <c r="B994" t="s">
        <v>23</v>
      </c>
      <c r="C994" t="s">
        <v>1039</v>
      </c>
      <c r="D994" s="10">
        <v>26785</v>
      </c>
      <c r="E994" s="10">
        <v>42712</v>
      </c>
      <c r="F994" t="s">
        <v>1027</v>
      </c>
      <c r="G994" t="s">
        <v>1014</v>
      </c>
      <c r="H994" t="s">
        <v>1014</v>
      </c>
      <c r="J994" s="10"/>
      <c r="K994" t="str">
        <f>VLOOKUP(EmpData[[#This Row],[Department]],Departments[[Department]:[Code]],2,0)</f>
        <v>LOG</v>
      </c>
      <c r="L994" t="str">
        <f>VLOOKUP(EmpData[[#This Row],[Location]],Locations[[Location]:[BU]],2,0)</f>
        <v>Cairo</v>
      </c>
      <c r="M994" t="str">
        <f>VLOOKUP(EmpData[[#This Row],[Location]],Locations[[Location]:[BU]],3,0)</f>
        <v>G. Cairo</v>
      </c>
      <c r="N994" t="str">
        <f>IF(EmpData[[#This Row],[Resign Date]]&lt;&gt;"","NO","Yes")</f>
        <v>Yes</v>
      </c>
    </row>
    <row r="995" spans="1:14" hidden="1" x14ac:dyDescent="0.25">
      <c r="A995" t="s">
        <v>1157</v>
      </c>
      <c r="B995" t="s">
        <v>73</v>
      </c>
      <c r="C995" t="s">
        <v>1039</v>
      </c>
      <c r="D995" s="10">
        <v>21024</v>
      </c>
      <c r="E995" s="10">
        <v>42712</v>
      </c>
      <c r="F995" t="s">
        <v>1017</v>
      </c>
      <c r="G995" t="s">
        <v>1014</v>
      </c>
      <c r="H995" t="s">
        <v>1014</v>
      </c>
      <c r="J995" s="10"/>
      <c r="K995" t="str">
        <f>VLOOKUP(EmpData[[#This Row],[Department]],Departments[[Department]:[Code]],2,0)</f>
        <v>ACC</v>
      </c>
      <c r="L995" t="str">
        <f>VLOOKUP(EmpData[[#This Row],[Location]],Locations[[Location]:[BU]],2,0)</f>
        <v>Cairo</v>
      </c>
      <c r="M995" t="str">
        <f>VLOOKUP(EmpData[[#This Row],[Location]],Locations[[Location]:[BU]],3,0)</f>
        <v>G. Cairo</v>
      </c>
      <c r="N995" t="str">
        <f>IF(EmpData[[#This Row],[Resign Date]]&lt;&gt;"","NO","Yes")</f>
        <v>Yes</v>
      </c>
    </row>
    <row r="996" spans="1:14" hidden="1" x14ac:dyDescent="0.25">
      <c r="A996" t="s">
        <v>1374</v>
      </c>
      <c r="B996" t="s">
        <v>290</v>
      </c>
      <c r="C996" t="s">
        <v>1039</v>
      </c>
      <c r="D996" s="10">
        <v>14826</v>
      </c>
      <c r="E996" s="10">
        <v>42712</v>
      </c>
      <c r="F996" t="s">
        <v>1025</v>
      </c>
      <c r="G996" t="s">
        <v>1052</v>
      </c>
      <c r="H996" t="s">
        <v>1057</v>
      </c>
      <c r="J996" s="10"/>
      <c r="K996" t="str">
        <f>VLOOKUP(EmpData[[#This Row],[Department]],Departments[[Department]:[Code]],2,0)</f>
        <v>SLS</v>
      </c>
      <c r="L996" t="str">
        <f>VLOOKUP(EmpData[[#This Row],[Location]],Locations[[Location]:[BU]],2,0)</f>
        <v>Alex</v>
      </c>
      <c r="M996" t="str">
        <f>VLOOKUP(EmpData[[#This Row],[Location]],Locations[[Location]:[BU]],3,0)</f>
        <v>Alex</v>
      </c>
      <c r="N996" t="str">
        <f>IF(EmpData[[#This Row],[Resign Date]]&lt;&gt;"","NO","Yes")</f>
        <v>Yes</v>
      </c>
    </row>
    <row r="997" spans="1:14" x14ac:dyDescent="0.25">
      <c r="A997" t="s">
        <v>1504</v>
      </c>
      <c r="B997" t="s">
        <v>420</v>
      </c>
      <c r="C997" t="s">
        <v>1039</v>
      </c>
      <c r="D997" s="10">
        <v>26604</v>
      </c>
      <c r="E997" s="10">
        <v>42716</v>
      </c>
      <c r="F997" t="s">
        <v>1025</v>
      </c>
      <c r="G997" t="s">
        <v>1062</v>
      </c>
      <c r="H997" t="s">
        <v>1057</v>
      </c>
      <c r="J997" s="10"/>
      <c r="K997" t="str">
        <f>VLOOKUP(EmpData[[#This Row],[Department]],Departments[[Department]:[Code]],2,0)</f>
        <v>SLS</v>
      </c>
      <c r="L997" t="str">
        <f>VLOOKUP(EmpData[[#This Row],[Location]],Locations[[Location]:[BU]],2,0)</f>
        <v>Menia</v>
      </c>
      <c r="M997" t="str">
        <f>VLOOKUP(EmpData[[#This Row],[Location]],Locations[[Location]:[BU]],3,0)</f>
        <v>U. Egypt</v>
      </c>
      <c r="N997" t="str">
        <f>IF(EmpData[[#This Row],[Resign Date]]&lt;&gt;"","NO","Yes")</f>
        <v>Yes</v>
      </c>
    </row>
    <row r="998" spans="1:14" hidden="1" x14ac:dyDescent="0.25">
      <c r="A998" t="s">
        <v>2006</v>
      </c>
      <c r="B998" t="s">
        <v>922</v>
      </c>
      <c r="C998" t="s">
        <v>1039</v>
      </c>
      <c r="D998" s="10">
        <v>23405</v>
      </c>
      <c r="E998" s="10">
        <v>42722</v>
      </c>
      <c r="F998" t="s">
        <v>2115</v>
      </c>
      <c r="G998" t="s">
        <v>1059</v>
      </c>
      <c r="H998" t="s">
        <v>1057</v>
      </c>
      <c r="J998" s="10"/>
      <c r="K998" t="str">
        <f>VLOOKUP(EmpData[[#This Row],[Department]],Departments[[Department]:[Code]],2,0)</f>
        <v>SLS</v>
      </c>
      <c r="L998" t="str">
        <f>VLOOKUP(EmpData[[#This Row],[Location]],Locations[[Location]:[BU]],2,0)</f>
        <v>Cairo</v>
      </c>
      <c r="M998" t="str">
        <f>VLOOKUP(EmpData[[#This Row],[Location]],Locations[[Location]:[BU]],3,0)</f>
        <v>G. Cairo</v>
      </c>
      <c r="N998" t="str">
        <f>IF(EmpData[[#This Row],[Resign Date]]&lt;&gt;"","NO","Yes")</f>
        <v>Yes</v>
      </c>
    </row>
    <row r="999" spans="1:14" x14ac:dyDescent="0.25">
      <c r="A999" t="s">
        <v>2065</v>
      </c>
      <c r="B999" t="s">
        <v>981</v>
      </c>
      <c r="C999" t="s">
        <v>1039</v>
      </c>
      <c r="D999" s="10">
        <v>32089</v>
      </c>
      <c r="E999" s="10">
        <v>42726</v>
      </c>
      <c r="F999" t="s">
        <v>1025</v>
      </c>
      <c r="G999" t="s">
        <v>1062</v>
      </c>
      <c r="H999" t="s">
        <v>1057</v>
      </c>
      <c r="J999" s="10"/>
      <c r="K999" t="str">
        <f>VLOOKUP(EmpData[[#This Row],[Department]],Departments[[Department]:[Code]],2,0)</f>
        <v>SLS</v>
      </c>
      <c r="L999" t="str">
        <f>VLOOKUP(EmpData[[#This Row],[Location]],Locations[[Location]:[BU]],2,0)</f>
        <v>Menia</v>
      </c>
      <c r="M999" t="str">
        <f>VLOOKUP(EmpData[[#This Row],[Location]],Locations[[Location]:[BU]],3,0)</f>
        <v>U. Egypt</v>
      </c>
      <c r="N999" t="str">
        <f>IF(EmpData[[#This Row],[Resign Date]]&lt;&gt;"","NO","Yes")</f>
        <v>Yes</v>
      </c>
    </row>
    <row r="1000" spans="1:14" hidden="1" x14ac:dyDescent="0.25">
      <c r="A1000" t="s">
        <v>1198</v>
      </c>
      <c r="B1000" t="s">
        <v>114</v>
      </c>
      <c r="C1000" t="s">
        <v>1039</v>
      </c>
      <c r="D1000" s="10">
        <v>29679</v>
      </c>
      <c r="E1000" s="10">
        <v>42737</v>
      </c>
      <c r="F1000" t="s">
        <v>1017</v>
      </c>
      <c r="G1000" t="s">
        <v>1014</v>
      </c>
      <c r="H1000" t="s">
        <v>1014</v>
      </c>
      <c r="J1000" s="10"/>
      <c r="K1000" t="str">
        <f>VLOOKUP(EmpData[[#This Row],[Department]],Departments[[Department]:[Code]],2,0)</f>
        <v>ACC</v>
      </c>
      <c r="L1000" t="str">
        <f>VLOOKUP(EmpData[[#This Row],[Location]],Locations[[Location]:[BU]],2,0)</f>
        <v>Cairo</v>
      </c>
      <c r="M1000" t="str">
        <f>VLOOKUP(EmpData[[#This Row],[Location]],Locations[[Location]:[BU]],3,0)</f>
        <v>G. Cairo</v>
      </c>
      <c r="N1000" t="str">
        <f>IF(EmpData[[#This Row],[Resign Date]]&lt;&gt;"","NO","Yes")</f>
        <v>Yes</v>
      </c>
    </row>
    <row r="1001" spans="1:14" hidden="1" x14ac:dyDescent="0.25">
      <c r="A1001" t="s">
        <v>1122</v>
      </c>
      <c r="B1001" t="s">
        <v>38</v>
      </c>
      <c r="C1001" t="s">
        <v>1039</v>
      </c>
      <c r="D1001" s="10">
        <v>34936</v>
      </c>
      <c r="E1001" s="10">
        <v>42737</v>
      </c>
      <c r="F1001" t="s">
        <v>1028</v>
      </c>
      <c r="G1001" t="s">
        <v>1014</v>
      </c>
      <c r="H1001" t="s">
        <v>1014</v>
      </c>
      <c r="J1001" s="10"/>
      <c r="K1001" t="str">
        <f>VLOOKUP(EmpData[[#This Row],[Department]],Departments[[Department]:[Code]],2,0)</f>
        <v>BRD</v>
      </c>
      <c r="L1001" t="str">
        <f>VLOOKUP(EmpData[[#This Row],[Location]],Locations[[Location]:[BU]],2,0)</f>
        <v>Cairo</v>
      </c>
      <c r="M1001" t="str">
        <f>VLOOKUP(EmpData[[#This Row],[Location]],Locations[[Location]:[BU]],3,0)</f>
        <v>G. Cairo</v>
      </c>
      <c r="N1001" t="str">
        <f>IF(EmpData[[#This Row],[Resign Date]]&lt;&gt;"","NO","Yes")</f>
        <v>Yes</v>
      </c>
    </row>
  </sheetData>
  <sortState ref="A2:J1001">
    <sortCondition ref="E2"/>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51"/>
  <sheetViews>
    <sheetView topLeftCell="A7" workbookViewId="0">
      <selection activeCell="L32" sqref="L32"/>
    </sheetView>
  </sheetViews>
  <sheetFormatPr defaultRowHeight="15" x14ac:dyDescent="0.25"/>
  <cols>
    <col min="1" max="1" width="2.42578125" customWidth="1"/>
    <col min="2" max="2" width="13.140625" customWidth="1"/>
    <col min="4" max="4" width="13.140625" bestFit="1" customWidth="1"/>
    <col min="5" max="5" width="14.85546875" bestFit="1" customWidth="1"/>
    <col min="7" max="7" width="17.28515625" customWidth="1"/>
    <col min="8" max="8" width="14.85546875" customWidth="1"/>
    <col min="9" max="17" width="9" customWidth="1"/>
    <col min="18" max="18" width="8" customWidth="1"/>
    <col min="19" max="19" width="9" customWidth="1"/>
    <col min="20" max="20" width="11.28515625" bestFit="1" customWidth="1"/>
  </cols>
  <sheetData>
    <row r="2" spans="2:20" x14ac:dyDescent="0.25">
      <c r="D2" t="s">
        <v>2113</v>
      </c>
    </row>
    <row r="4" spans="2:20" x14ac:dyDescent="0.25">
      <c r="B4" s="4" t="s">
        <v>2095</v>
      </c>
      <c r="D4" s="4" t="s">
        <v>2095</v>
      </c>
      <c r="E4" t="s">
        <v>2108</v>
      </c>
      <c r="G4" s="4" t="s">
        <v>2108</v>
      </c>
      <c r="H4" s="4" t="s">
        <v>2093</v>
      </c>
    </row>
    <row r="5" spans="2:20" x14ac:dyDescent="0.25">
      <c r="B5" s="5" t="s">
        <v>1057</v>
      </c>
      <c r="D5" s="6" t="s">
        <v>2096</v>
      </c>
      <c r="E5" s="7">
        <v>897181.40000000014</v>
      </c>
      <c r="G5" s="4" t="s">
        <v>2095</v>
      </c>
      <c r="H5" s="10" t="s">
        <v>2096</v>
      </c>
      <c r="I5" s="10" t="s">
        <v>2097</v>
      </c>
      <c r="J5" s="10" t="s">
        <v>2098</v>
      </c>
      <c r="K5" s="10" t="s">
        <v>2099</v>
      </c>
      <c r="L5" s="10" t="s">
        <v>2100</v>
      </c>
      <c r="M5" s="10" t="s">
        <v>2101</v>
      </c>
      <c r="N5" s="10" t="s">
        <v>2102</v>
      </c>
      <c r="O5" s="10" t="s">
        <v>2103</v>
      </c>
      <c r="P5" s="10" t="s">
        <v>2104</v>
      </c>
      <c r="Q5" s="10" t="s">
        <v>2105</v>
      </c>
      <c r="R5" s="10" t="s">
        <v>2106</v>
      </c>
      <c r="S5" s="10" t="s">
        <v>2107</v>
      </c>
      <c r="T5" s="10" t="s">
        <v>2094</v>
      </c>
    </row>
    <row r="6" spans="2:20" x14ac:dyDescent="0.25">
      <c r="B6" s="5" t="s">
        <v>1014</v>
      </c>
      <c r="D6" s="6" t="s">
        <v>2097</v>
      </c>
      <c r="E6" s="7">
        <v>906804.50000000047</v>
      </c>
      <c r="G6" s="5" t="s">
        <v>1091</v>
      </c>
      <c r="H6" s="16">
        <v>50128</v>
      </c>
      <c r="I6" s="16">
        <v>50334</v>
      </c>
      <c r="J6" s="16">
        <v>48957</v>
      </c>
      <c r="K6" s="16">
        <v>48918</v>
      </c>
      <c r="L6" s="16">
        <v>45890</v>
      </c>
      <c r="M6" s="16">
        <v>44678</v>
      </c>
      <c r="N6" s="16">
        <v>49414</v>
      </c>
      <c r="O6" s="16">
        <v>49426</v>
      </c>
      <c r="P6" s="16">
        <v>47169</v>
      </c>
      <c r="Q6" s="16">
        <v>51941</v>
      </c>
      <c r="R6" s="16">
        <v>50607</v>
      </c>
      <c r="S6" s="16">
        <v>50775</v>
      </c>
      <c r="T6" s="16">
        <v>588237</v>
      </c>
    </row>
    <row r="7" spans="2:20" x14ac:dyDescent="0.25">
      <c r="B7" s="5" t="s">
        <v>1045</v>
      </c>
      <c r="D7" s="6" t="s">
        <v>2098</v>
      </c>
      <c r="E7" s="7">
        <v>837566.30000000028</v>
      </c>
      <c r="G7" s="5" t="s">
        <v>1090</v>
      </c>
      <c r="H7" s="16">
        <v>50723</v>
      </c>
      <c r="I7" s="16">
        <v>47376</v>
      </c>
      <c r="J7" s="16">
        <v>47777</v>
      </c>
      <c r="K7" s="16">
        <v>46282</v>
      </c>
      <c r="L7" s="16">
        <v>48314</v>
      </c>
      <c r="M7" s="16">
        <v>52483</v>
      </c>
      <c r="N7" s="16">
        <v>52315</v>
      </c>
      <c r="O7" s="16">
        <v>49373</v>
      </c>
      <c r="P7" s="16">
        <v>50881</v>
      </c>
      <c r="Q7" s="16">
        <v>51111</v>
      </c>
      <c r="R7" s="16">
        <v>52461</v>
      </c>
      <c r="S7" s="16">
        <v>47577</v>
      </c>
      <c r="T7" s="16">
        <v>596673</v>
      </c>
    </row>
    <row r="8" spans="2:20" x14ac:dyDescent="0.25">
      <c r="B8" s="5" t="s">
        <v>1061</v>
      </c>
      <c r="D8" s="6" t="s">
        <v>2099</v>
      </c>
      <c r="E8" s="7">
        <v>870244.60000000009</v>
      </c>
      <c r="G8" s="5" t="s">
        <v>1088</v>
      </c>
      <c r="H8" s="16">
        <v>68774.600000000006</v>
      </c>
      <c r="I8" s="16">
        <v>69632.900000000009</v>
      </c>
      <c r="J8" s="16">
        <v>69014.100000000006</v>
      </c>
      <c r="K8" s="16">
        <v>70806.799999999988</v>
      </c>
      <c r="L8" s="16">
        <v>69501.400000000009</v>
      </c>
      <c r="M8" s="16">
        <v>68527.600000000006</v>
      </c>
      <c r="N8" s="16">
        <v>72039</v>
      </c>
      <c r="O8" s="16">
        <v>69318.8</v>
      </c>
      <c r="P8" s="16">
        <v>68382.900000000009</v>
      </c>
      <c r="Q8" s="16">
        <v>69914.5</v>
      </c>
      <c r="R8" s="16">
        <v>70168.200000000012</v>
      </c>
      <c r="S8" s="16">
        <v>71539.5</v>
      </c>
      <c r="T8" s="16">
        <v>837620.3</v>
      </c>
    </row>
    <row r="9" spans="2:20" x14ac:dyDescent="0.25">
      <c r="B9" s="5" t="s">
        <v>1048</v>
      </c>
      <c r="D9" s="6" t="s">
        <v>2100</v>
      </c>
      <c r="E9" s="7">
        <v>855934.00000000012</v>
      </c>
      <c r="G9" s="5" t="s">
        <v>1089</v>
      </c>
      <c r="H9" s="16">
        <v>100386</v>
      </c>
      <c r="I9" s="16">
        <v>100551</v>
      </c>
      <c r="J9" s="16">
        <v>99339</v>
      </c>
      <c r="K9" s="16">
        <v>102323</v>
      </c>
      <c r="L9" s="16">
        <v>103828</v>
      </c>
      <c r="M9" s="16">
        <v>100310</v>
      </c>
      <c r="N9" s="16">
        <v>101080</v>
      </c>
      <c r="O9" s="16">
        <v>101743</v>
      </c>
      <c r="P9" s="16">
        <v>101587</v>
      </c>
      <c r="Q9" s="16">
        <v>101644</v>
      </c>
      <c r="R9" s="16">
        <v>101136</v>
      </c>
      <c r="S9" s="16">
        <v>102593</v>
      </c>
      <c r="T9" s="16">
        <v>1216520</v>
      </c>
    </row>
    <row r="10" spans="2:20" x14ac:dyDescent="0.25">
      <c r="D10" s="6" t="s">
        <v>2101</v>
      </c>
      <c r="E10" s="7">
        <v>897141.99999999977</v>
      </c>
      <c r="G10" s="5" t="s">
        <v>1087</v>
      </c>
      <c r="H10" s="16">
        <v>143308.79999999999</v>
      </c>
      <c r="I10" s="16">
        <v>133522.6</v>
      </c>
      <c r="J10" s="16">
        <v>140034.20000000001</v>
      </c>
      <c r="K10" s="16">
        <v>139101.79999999999</v>
      </c>
      <c r="L10" s="16">
        <v>139641.60000000001</v>
      </c>
      <c r="M10" s="16">
        <v>131575.4</v>
      </c>
      <c r="N10" s="16">
        <v>131286.20000000004</v>
      </c>
      <c r="O10" s="16">
        <v>140150.80000000005</v>
      </c>
      <c r="P10" s="16">
        <v>131660.79999999999</v>
      </c>
      <c r="Q10" s="16">
        <v>139618.4</v>
      </c>
      <c r="R10" s="16">
        <v>141586</v>
      </c>
      <c r="S10" s="16">
        <v>132322.79999999999</v>
      </c>
      <c r="T10" s="16">
        <v>1643809.4000000001</v>
      </c>
    </row>
    <row r="11" spans="2:20" x14ac:dyDescent="0.25">
      <c r="D11" s="6" t="s">
        <v>2102</v>
      </c>
      <c r="E11" s="7">
        <v>860984.20000000007</v>
      </c>
      <c r="G11" s="5" t="s">
        <v>1086</v>
      </c>
      <c r="H11" s="16">
        <v>483861</v>
      </c>
      <c r="I11" s="16">
        <v>505388</v>
      </c>
      <c r="J11" s="16">
        <v>432445</v>
      </c>
      <c r="K11" s="16">
        <v>462813</v>
      </c>
      <c r="L11" s="16">
        <v>448759</v>
      </c>
      <c r="M11" s="16">
        <v>499568</v>
      </c>
      <c r="N11" s="16">
        <v>454850</v>
      </c>
      <c r="O11" s="16">
        <v>487621</v>
      </c>
      <c r="P11" s="16">
        <v>496508</v>
      </c>
      <c r="Q11" s="16">
        <v>467086</v>
      </c>
      <c r="R11" s="16">
        <v>479269</v>
      </c>
      <c r="S11" s="16">
        <v>497199</v>
      </c>
      <c r="T11" s="16">
        <v>5715367</v>
      </c>
    </row>
    <row r="12" spans="2:20" x14ac:dyDescent="0.25">
      <c r="D12" s="6" t="s">
        <v>2103</v>
      </c>
      <c r="E12" s="7">
        <v>897632.59999999963</v>
      </c>
    </row>
    <row r="13" spans="2:20" x14ac:dyDescent="0.25">
      <c r="D13" s="6" t="s">
        <v>2104</v>
      </c>
      <c r="E13" s="7">
        <v>896188.70000000007</v>
      </c>
    </row>
    <row r="14" spans="2:20" x14ac:dyDescent="0.25">
      <c r="D14" s="6" t="s">
        <v>2105</v>
      </c>
      <c r="E14" s="7">
        <v>881314.9</v>
      </c>
    </row>
    <row r="15" spans="2:20" x14ac:dyDescent="0.25">
      <c r="B15" s="4" t="s">
        <v>2095</v>
      </c>
      <c r="D15" s="6" t="s">
        <v>2106</v>
      </c>
      <c r="E15" s="7">
        <v>895227.2</v>
      </c>
    </row>
    <row r="16" spans="2:20" x14ac:dyDescent="0.25">
      <c r="B16" s="5" t="s">
        <v>1051</v>
      </c>
      <c r="D16" s="6" t="s">
        <v>2107</v>
      </c>
      <c r="E16" s="7">
        <v>902006.30000000016</v>
      </c>
    </row>
    <row r="17" spans="2:13" x14ac:dyDescent="0.25">
      <c r="B17" s="5" t="s">
        <v>1056</v>
      </c>
      <c r="K17" t="s">
        <v>2119</v>
      </c>
      <c r="L17" s="19">
        <v>2</v>
      </c>
    </row>
    <row r="18" spans="2:13" x14ac:dyDescent="0.25">
      <c r="B18" s="5" t="s">
        <v>1043</v>
      </c>
      <c r="K18" t="s">
        <v>2120</v>
      </c>
      <c r="L18" s="20">
        <f>COUNT(H20:H34)+1-L17</f>
        <v>5</v>
      </c>
      <c r="M18" t="str">
        <f>INDEX(G20:G25,L18)</f>
        <v>Variable Salaries</v>
      </c>
    </row>
    <row r="19" spans="2:13" x14ac:dyDescent="0.25">
      <c r="B19" s="5" t="s">
        <v>1063</v>
      </c>
      <c r="H19" t="s">
        <v>2123</v>
      </c>
      <c r="L19" t="str">
        <f>M18&amp;" over the Year"</f>
        <v>Variable Salaries over the Year</v>
      </c>
    </row>
    <row r="20" spans="2:13" x14ac:dyDescent="0.25">
      <c r="D20" t="s">
        <v>2118</v>
      </c>
      <c r="G20" s="8" t="str">
        <f>IF(G6&lt;&gt;"",G6,"")</f>
        <v>Training</v>
      </c>
      <c r="H20" s="11">
        <f t="shared" ref="H20:H33" si="0">IFERROR(VLOOKUP(G20,G6:T11,14,0),"")</f>
        <v>588237</v>
      </c>
      <c r="I20" s="11">
        <f>IF(G20=$M$18,H20,0)</f>
        <v>0</v>
      </c>
    </row>
    <row r="21" spans="2:13" x14ac:dyDescent="0.25">
      <c r="G21" s="8" t="str">
        <f t="shared" ref="G21:G33" si="1">IF(G7&lt;&gt;"",G7,"")</f>
        <v>Social Insurance</v>
      </c>
      <c r="H21" s="11">
        <f t="shared" si="0"/>
        <v>596673</v>
      </c>
      <c r="I21" s="11">
        <f t="shared" ref="I21:I33" si="2">IF(G21=$M$18,H21,0)</f>
        <v>0</v>
      </c>
      <c r="K21" s="15" t="s">
        <v>2096</v>
      </c>
      <c r="L21" s="11">
        <f t="shared" ref="L21:L32" si="3">INDEX($H$6:$S$11,$L$18,ROW(A1))</f>
        <v>143308.79999999999</v>
      </c>
    </row>
    <row r="22" spans="2:13" x14ac:dyDescent="0.25">
      <c r="D22" s="4" t="s">
        <v>2095</v>
      </c>
      <c r="E22" t="s">
        <v>2108</v>
      </c>
      <c r="G22" s="8" t="str">
        <f t="shared" si="1"/>
        <v>Overtime</v>
      </c>
      <c r="H22" s="11">
        <f t="shared" si="0"/>
        <v>837620.3</v>
      </c>
      <c r="I22" s="11">
        <f t="shared" si="2"/>
        <v>0</v>
      </c>
      <c r="K22" s="15" t="s">
        <v>2097</v>
      </c>
      <c r="L22" s="11">
        <f t="shared" si="3"/>
        <v>133522.6</v>
      </c>
    </row>
    <row r="23" spans="2:13" x14ac:dyDescent="0.25">
      <c r="D23" s="5" t="s">
        <v>1024</v>
      </c>
      <c r="E23" s="7">
        <v>97693.999999999985</v>
      </c>
      <c r="G23" s="8" t="str">
        <f t="shared" si="1"/>
        <v>Medical Insurance</v>
      </c>
      <c r="H23" s="11">
        <f t="shared" si="0"/>
        <v>1216520</v>
      </c>
      <c r="I23" s="11">
        <f t="shared" si="2"/>
        <v>0</v>
      </c>
      <c r="K23" s="15" t="s">
        <v>2098</v>
      </c>
      <c r="L23" s="11">
        <f t="shared" si="3"/>
        <v>140034.20000000001</v>
      </c>
    </row>
    <row r="24" spans="2:13" x14ac:dyDescent="0.25">
      <c r="D24" s="5" t="s">
        <v>1037</v>
      </c>
      <c r="E24" s="7">
        <v>101555.2</v>
      </c>
      <c r="G24" s="8" t="str">
        <f t="shared" si="1"/>
        <v>Variable Salaries</v>
      </c>
      <c r="H24" s="11">
        <f t="shared" si="0"/>
        <v>1643809.4000000001</v>
      </c>
      <c r="I24" s="11">
        <f t="shared" si="2"/>
        <v>1643809.4000000001</v>
      </c>
      <c r="K24" s="15" t="s">
        <v>2099</v>
      </c>
      <c r="L24" s="11">
        <f t="shared" si="3"/>
        <v>139101.79999999999</v>
      </c>
    </row>
    <row r="25" spans="2:13" x14ac:dyDescent="0.25">
      <c r="D25" s="5" t="s">
        <v>1034</v>
      </c>
      <c r="E25" s="7">
        <v>105757.20000000001</v>
      </c>
      <c r="G25" s="8" t="str">
        <f t="shared" si="1"/>
        <v>Fixed Salaries</v>
      </c>
      <c r="H25" s="11">
        <f t="shared" si="0"/>
        <v>5715367</v>
      </c>
      <c r="I25" s="11">
        <f t="shared" si="2"/>
        <v>0</v>
      </c>
      <c r="K25" s="15" t="s">
        <v>2100</v>
      </c>
      <c r="L25" s="11">
        <f t="shared" si="3"/>
        <v>139641.60000000001</v>
      </c>
    </row>
    <row r="26" spans="2:13" x14ac:dyDescent="0.25">
      <c r="B26" s="4" t="s">
        <v>2095</v>
      </c>
      <c r="D26" s="5" t="s">
        <v>1029</v>
      </c>
      <c r="E26" s="7">
        <v>106475.60000000002</v>
      </c>
      <c r="G26" s="8" t="str">
        <f t="shared" si="1"/>
        <v/>
      </c>
      <c r="H26" s="11" t="str">
        <f t="shared" si="0"/>
        <v/>
      </c>
      <c r="I26" s="11">
        <f t="shared" si="2"/>
        <v>0</v>
      </c>
      <c r="K26" s="15" t="s">
        <v>2101</v>
      </c>
      <c r="L26" s="11">
        <f t="shared" si="3"/>
        <v>131575.4</v>
      </c>
    </row>
    <row r="27" spans="2:13" x14ac:dyDescent="0.25">
      <c r="B27" s="5" t="s">
        <v>1051</v>
      </c>
      <c r="D27" s="5" t="s">
        <v>1019</v>
      </c>
      <c r="E27" s="7">
        <v>107135.59999999999</v>
      </c>
      <c r="G27" s="8" t="str">
        <f t="shared" si="1"/>
        <v/>
      </c>
      <c r="H27" s="11" t="str">
        <f t="shared" si="0"/>
        <v/>
      </c>
      <c r="I27" s="11">
        <f t="shared" si="2"/>
        <v>0</v>
      </c>
      <c r="K27" s="15" t="s">
        <v>2102</v>
      </c>
      <c r="L27" s="11">
        <f t="shared" si="3"/>
        <v>131286.20000000004</v>
      </c>
    </row>
    <row r="28" spans="2:13" x14ac:dyDescent="0.25">
      <c r="B28" s="5" t="s">
        <v>1075</v>
      </c>
      <c r="D28" s="5" t="s">
        <v>1035</v>
      </c>
      <c r="E28" s="7">
        <v>508860.4</v>
      </c>
      <c r="G28" s="8" t="str">
        <f t="shared" si="1"/>
        <v/>
      </c>
      <c r="H28" s="11" t="str">
        <f t="shared" si="0"/>
        <v/>
      </c>
      <c r="I28" s="11">
        <f t="shared" si="2"/>
        <v>0</v>
      </c>
      <c r="K28" s="15" t="s">
        <v>2103</v>
      </c>
      <c r="L28" s="11">
        <f t="shared" si="3"/>
        <v>140150.80000000005</v>
      </c>
    </row>
    <row r="29" spans="2:13" x14ac:dyDescent="0.25">
      <c r="B29" s="5" t="s">
        <v>1015</v>
      </c>
      <c r="D29" s="5" t="s">
        <v>1038</v>
      </c>
      <c r="E29" s="7">
        <v>655357.79999999981</v>
      </c>
      <c r="G29" s="8" t="str">
        <f t="shared" si="1"/>
        <v/>
      </c>
      <c r="H29" s="11" t="str">
        <f t="shared" si="0"/>
        <v/>
      </c>
      <c r="I29" s="11">
        <f t="shared" si="2"/>
        <v>0</v>
      </c>
      <c r="K29" s="15" t="s">
        <v>2104</v>
      </c>
      <c r="L29" s="11">
        <f t="shared" si="3"/>
        <v>131660.79999999999</v>
      </c>
    </row>
    <row r="30" spans="2:13" x14ac:dyDescent="0.25">
      <c r="B30" s="5" t="s">
        <v>1055</v>
      </c>
      <c r="D30" s="5" t="s">
        <v>1026</v>
      </c>
      <c r="E30" s="7">
        <v>1359820.9999999998</v>
      </c>
      <c r="G30" s="8" t="str">
        <f t="shared" si="1"/>
        <v/>
      </c>
      <c r="H30" s="11" t="str">
        <f t="shared" si="0"/>
        <v/>
      </c>
      <c r="I30" s="11">
        <f t="shared" si="2"/>
        <v>0</v>
      </c>
      <c r="K30" s="15" t="s">
        <v>2105</v>
      </c>
      <c r="L30" s="11">
        <f t="shared" si="3"/>
        <v>139618.4</v>
      </c>
    </row>
    <row r="31" spans="2:13" x14ac:dyDescent="0.25">
      <c r="B31" s="5" t="s">
        <v>1066</v>
      </c>
      <c r="D31" s="5" t="s">
        <v>1023</v>
      </c>
      <c r="E31" s="7">
        <v>1852244.5999999999</v>
      </c>
      <c r="G31" s="8" t="str">
        <f t="shared" si="1"/>
        <v/>
      </c>
      <c r="H31" s="11" t="str">
        <f t="shared" si="0"/>
        <v/>
      </c>
      <c r="I31" s="11">
        <f t="shared" si="2"/>
        <v>0</v>
      </c>
      <c r="K31" s="15" t="s">
        <v>2106</v>
      </c>
      <c r="L31" s="11">
        <f t="shared" si="3"/>
        <v>141586</v>
      </c>
    </row>
    <row r="32" spans="2:13" x14ac:dyDescent="0.25">
      <c r="B32" s="5" t="s">
        <v>1046</v>
      </c>
      <c r="D32" s="5" t="s">
        <v>1036</v>
      </c>
      <c r="E32" s="7">
        <v>1898108.8</v>
      </c>
      <c r="G32" s="8" t="str">
        <f t="shared" si="1"/>
        <v/>
      </c>
      <c r="H32" s="11" t="str">
        <f t="shared" si="0"/>
        <v/>
      </c>
      <c r="I32" s="11">
        <f t="shared" si="2"/>
        <v>0</v>
      </c>
      <c r="K32" s="15" t="s">
        <v>2107</v>
      </c>
      <c r="L32" s="11">
        <f t="shared" si="3"/>
        <v>132322.79999999999</v>
      </c>
    </row>
    <row r="33" spans="2:9" x14ac:dyDescent="0.25">
      <c r="B33" s="5" t="s">
        <v>1069</v>
      </c>
      <c r="D33" s="5" t="s">
        <v>1021</v>
      </c>
      <c r="E33" s="7">
        <v>3805216.5</v>
      </c>
      <c r="G33" s="8" t="str">
        <f t="shared" si="1"/>
        <v/>
      </c>
      <c r="H33" s="11" t="str">
        <f t="shared" si="0"/>
        <v/>
      </c>
      <c r="I33" s="11">
        <f t="shared" si="2"/>
        <v>0</v>
      </c>
    </row>
    <row r="34" spans="2:9" x14ac:dyDescent="0.25">
      <c r="B34" s="5" t="s">
        <v>1070</v>
      </c>
    </row>
    <row r="35" spans="2:9" x14ac:dyDescent="0.25">
      <c r="B35" s="5" t="s">
        <v>1062</v>
      </c>
    </row>
    <row r="36" spans="2:9" x14ac:dyDescent="0.25">
      <c r="B36" s="5" t="s">
        <v>1074</v>
      </c>
    </row>
    <row r="37" spans="2:9" x14ac:dyDescent="0.25">
      <c r="H37" t="s">
        <v>2108</v>
      </c>
    </row>
    <row r="38" spans="2:9" x14ac:dyDescent="0.25">
      <c r="G38" t="s">
        <v>2112</v>
      </c>
      <c r="H38" s="7">
        <v>10598226.69999999</v>
      </c>
    </row>
    <row r="39" spans="2:9" x14ac:dyDescent="0.25">
      <c r="G39" t="s">
        <v>2121</v>
      </c>
      <c r="H39">
        <f>SUMPRODUCT(--(ISNUMBER(MATCH(EmpData[BU],Calculation!B5:B11,0))),--(ISNUMBER(MATCH(EmpData[Territory],Calculation!B16:B22,0))),--(ISNUMBER(MATCH(EmpData[Governorate],Calculation!B27:B38,0))),--(ISNUMBER(MATCH(EmpData[Dep],Calculation!B41:B55,0))))</f>
        <v>1000</v>
      </c>
    </row>
    <row r="40" spans="2:9" x14ac:dyDescent="0.25">
      <c r="B40" s="4" t="s">
        <v>2095</v>
      </c>
      <c r="G40" t="s">
        <v>2116</v>
      </c>
      <c r="H40">
        <f>SUMPRODUCT(--(ISNUMBER(MATCH(EmpData[BU],Calculation!B5:B11,0))),--(ISNUMBER(MATCH(EmpData[Territory],Calculation!B16:B22,0))),--(ISNUMBER(MATCH(EmpData[Governorate],Calculation!B27:B38,0))),--(ISNUMBER(MATCH(EmpData[Dep],Calculation!B41:B55,0))),--(EmpData[Resign Date]&lt;&gt;""))</f>
        <v>103</v>
      </c>
    </row>
    <row r="41" spans="2:9" x14ac:dyDescent="0.25">
      <c r="B41" s="5" t="s">
        <v>1036</v>
      </c>
      <c r="G41" t="s">
        <v>2122</v>
      </c>
      <c r="H41">
        <f>H39-H40</f>
        <v>897</v>
      </c>
    </row>
    <row r="42" spans="2:9" x14ac:dyDescent="0.25">
      <c r="B42" s="5" t="s">
        <v>1023</v>
      </c>
      <c r="G42" t="s">
        <v>2117</v>
      </c>
      <c r="H42" s="13">
        <f>H40/H39</f>
        <v>0.10299999999999999</v>
      </c>
    </row>
    <row r="43" spans="2:9" x14ac:dyDescent="0.25">
      <c r="B43" s="5" t="s">
        <v>1029</v>
      </c>
    </row>
    <row r="44" spans="2:9" x14ac:dyDescent="0.25">
      <c r="B44" s="5" t="s">
        <v>1038</v>
      </c>
    </row>
    <row r="45" spans="2:9" x14ac:dyDescent="0.25">
      <c r="B45" s="5" t="s">
        <v>1035</v>
      </c>
    </row>
    <row r="46" spans="2:9" x14ac:dyDescent="0.25">
      <c r="B46" s="5" t="s">
        <v>1019</v>
      </c>
    </row>
    <row r="47" spans="2:9" x14ac:dyDescent="0.25">
      <c r="B47" s="5" t="s">
        <v>1034</v>
      </c>
    </row>
    <row r="48" spans="2:9" x14ac:dyDescent="0.25">
      <c r="B48" s="5" t="s">
        <v>1024</v>
      </c>
    </row>
    <row r="49" spans="2:2" x14ac:dyDescent="0.25">
      <c r="B49" s="5" t="s">
        <v>1037</v>
      </c>
    </row>
    <row r="50" spans="2:2" x14ac:dyDescent="0.25">
      <c r="B50" s="5" t="s">
        <v>1021</v>
      </c>
    </row>
    <row r="51" spans="2:2" x14ac:dyDescent="0.25">
      <c r="B51" s="5" t="s">
        <v>1026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5"/>
  <sheetViews>
    <sheetView showGridLines="0" showRowColHeaders="0" tabSelected="1" topLeftCell="A16" zoomScaleNormal="100" workbookViewId="0">
      <selection activeCell="B1" sqref="B1"/>
    </sheetView>
  </sheetViews>
  <sheetFormatPr defaultColWidth="0" defaultRowHeight="15" zeroHeight="1" x14ac:dyDescent="0.25"/>
  <cols>
    <col min="1" max="1" width="2.7109375" customWidth="1"/>
    <col min="2" max="21" width="8.7109375" customWidth="1"/>
    <col min="22" max="16384" width="8.7109375" hidden="1"/>
  </cols>
  <sheetData>
    <row r="1" spans="1:21" ht="30" customHeight="1" x14ac:dyDescent="0.25">
      <c r="A1" s="18"/>
      <c r="B1" s="21" t="s">
        <v>2124</v>
      </c>
      <c r="C1" s="18"/>
      <c r="D1" s="18"/>
      <c r="E1" s="18"/>
      <c r="F1" s="18"/>
      <c r="G1" s="18"/>
      <c r="H1" s="18"/>
      <c r="I1" s="18"/>
      <c r="J1" s="18"/>
      <c r="K1" s="18"/>
      <c r="L1" s="18"/>
      <c r="M1" s="18"/>
      <c r="N1" s="18"/>
      <c r="O1" s="18"/>
      <c r="P1" s="18"/>
      <c r="Q1" s="18"/>
      <c r="R1" s="18"/>
      <c r="S1" s="18"/>
      <c r="T1" s="18"/>
      <c r="U1" s="18"/>
    </row>
    <row r="2" spans="1:21" x14ac:dyDescent="0.25"/>
    <row r="3" spans="1:21" x14ac:dyDescent="0.25"/>
    <row r="4" spans="1:21" x14ac:dyDescent="0.25"/>
    <row r="5" spans="1:21" x14ac:dyDescent="0.25"/>
    <row r="6" spans="1:21" x14ac:dyDescent="0.25"/>
    <row r="7" spans="1:21" x14ac:dyDescent="0.25"/>
    <row r="8" spans="1:21" x14ac:dyDescent="0.25"/>
    <row r="9" spans="1:21" x14ac:dyDescent="0.25"/>
    <row r="10" spans="1:21" x14ac:dyDescent="0.25"/>
    <row r="11" spans="1:21" x14ac:dyDescent="0.25"/>
    <row r="12" spans="1:21" x14ac:dyDescent="0.25"/>
    <row r="13" spans="1:21" x14ac:dyDescent="0.25"/>
    <row r="14" spans="1:21" x14ac:dyDescent="0.25"/>
    <row r="15" spans="1:21" x14ac:dyDescent="0.25"/>
    <row r="16" spans="1:21"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sheetData>
  <pageMargins left="0.7" right="0.7" top="0.75" bottom="0.75" header="0.3" footer="0.3"/>
  <pageSetup scale="51"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Scroll Bar 1">
              <controlPr defaultSize="0" autoPict="0">
                <anchor moveWithCells="1">
                  <from>
                    <xdr:col>3</xdr:col>
                    <xdr:colOff>342900</xdr:colOff>
                    <xdr:row>21</xdr:row>
                    <xdr:rowOff>9525</xdr:rowOff>
                  </from>
                  <to>
                    <xdr:col>4</xdr:col>
                    <xdr:colOff>19050</xdr:colOff>
                    <xdr:row>34</xdr:row>
                    <xdr:rowOff>161925</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lst</vt:lpstr>
      <vt:lpstr>Expenses</vt:lpstr>
      <vt:lpstr>Employee Data</vt:lpstr>
      <vt:lpstr>Calculation</vt:lpstr>
      <vt:lpstr>HR 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HR Dashboard </dc:title>
  <dc:creator/>
  <cp:lastModifiedBy/>
  <dcterms:created xsi:type="dcterms:W3CDTF">2006-09-16T00:00:00Z</dcterms:created>
  <dcterms:modified xsi:type="dcterms:W3CDTF">2019-11-10T10:28:48Z</dcterms:modified>
</cp:coreProperties>
</file>