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equirements Analysis " sheetId="1" r:id="rId4"/>
    <sheet state="visible" name="Project Static Design " sheetId="2" r:id="rId5"/>
    <sheet state="visible" name="Project Dynamic Design" sheetId="3" r:id="rId6"/>
    <sheet state="visible" name="Detailed API Descrip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Factory Design Pattern Can be Applied
	-Mahmoud Ibrahim</t>
      </text>
    </comment>
  </commentList>
</comments>
</file>

<file path=xl/sharedStrings.xml><?xml version="1.0" encoding="utf-8"?>
<sst xmlns="http://schemas.openxmlformats.org/spreadsheetml/2006/main" count="733" uniqueCount="291">
  <si>
    <t xml:space="preserve">Requirement ID </t>
  </si>
  <si>
    <t>Requirement Description</t>
  </si>
  <si>
    <t>DCS_HW_001</t>
  </si>
  <si>
    <t>Two microcontrollers connected via CAN bus</t>
  </si>
  <si>
    <t>HW Arch (notes)</t>
  </si>
  <si>
    <t>DCS_HW_002</t>
  </si>
  <si>
    <t>One Door sensor (D)</t>
  </si>
  <si>
    <t>ECU1 (inputs)</t>
  </si>
  <si>
    <t>ECU2 (outputs)</t>
  </si>
  <si>
    <t>DCS_HW_003</t>
  </si>
  <si>
    <t>One Light switch (L)</t>
  </si>
  <si>
    <t>DR</t>
  </si>
  <si>
    <t>RL</t>
  </si>
  <si>
    <t>DCS_HW_004</t>
  </si>
  <si>
    <t>One Speed sensor (S)</t>
  </si>
  <si>
    <t>SW</t>
  </si>
  <si>
    <t>LL</t>
  </si>
  <si>
    <t>DCS_HW_005</t>
  </si>
  <si>
    <t>ECU 1 connected to D, S, and L, all input devices</t>
  </si>
  <si>
    <t>SPD</t>
  </si>
  <si>
    <t>BZR</t>
  </si>
  <si>
    <t>DCS_HW_006</t>
  </si>
  <si>
    <t>Two lights, right (RL) and left (LL)</t>
  </si>
  <si>
    <t>DCS_HW_007</t>
  </si>
  <si>
    <t>One buzzer (B)</t>
  </si>
  <si>
    <t>Static Arch (outdated)</t>
  </si>
  <si>
    <t>Dynamic Arch  (draft outdated)</t>
  </si>
  <si>
    <t>DCS_HW_008</t>
  </si>
  <si>
    <t>ECU 2 connected to RL, LL, and B, all output devices</t>
  </si>
  <si>
    <t>ECU1:</t>
  </si>
  <si>
    <t>ECU2:</t>
  </si>
  <si>
    <t>ECU1</t>
  </si>
  <si>
    <t>ECU2</t>
  </si>
  <si>
    <t>DCS_SW_001</t>
  </si>
  <si>
    <t>ECU 1 will send status messages periodically to ECU 2 through the CAN protocol</t>
  </si>
  <si>
    <t>BCM: CAN_Send</t>
  </si>
  <si>
    <t>BCM: CAN_Receive</t>
  </si>
  <si>
    <t>DCS_SW_002</t>
  </si>
  <si>
    <t>Status messages will be sent using Basic Communication Module (BCM)</t>
  </si>
  <si>
    <t>DCS_SW_003</t>
  </si>
  <si>
    <t>Door state message will be sent every 10ms to ECU 2</t>
  </si>
  <si>
    <t>DR_Stat:Send_Stat</t>
  </si>
  <si>
    <t>DR_10ms</t>
  </si>
  <si>
    <t>Comm_5ms</t>
  </si>
  <si>
    <t>DCS_SW_004</t>
  </si>
  <si>
    <t>Light switch state message will be sent every 20ms to ECU 2</t>
  </si>
  <si>
    <t>LED_Stat:Send_Stat</t>
  </si>
  <si>
    <t>LED_20ms</t>
  </si>
  <si>
    <t>DCS_SW_005</t>
  </si>
  <si>
    <t>Speed state message will be sent every 5ms to ECU 2</t>
  </si>
  <si>
    <t>SW_Stat:Send_Stat</t>
  </si>
  <si>
    <t>SW_5ms</t>
  </si>
  <si>
    <t>Transition notation</t>
  </si>
  <si>
    <t>Transition condition</t>
  </si>
  <si>
    <t>State Machine</t>
  </si>
  <si>
    <t>Inputs(Transition Conditions)</t>
  </si>
  <si>
    <t>Actions</t>
  </si>
  <si>
    <t>DCS_SW_006</t>
  </si>
  <si>
    <t>Each ECU will have an OS and application SW components</t>
  </si>
  <si>
    <t>OS_Layer</t>
  </si>
  <si>
    <t>StateName:</t>
  </si>
  <si>
    <t>Prev_LightStat</t>
  </si>
  <si>
    <t>Delay</t>
  </si>
  <si>
    <t>DCS_SW_007</t>
  </si>
  <si>
    <t>If the door is opened while the car is moving → Buzzer ON, Lights OFF</t>
  </si>
  <si>
    <t>T1</t>
  </si>
  <si>
    <t xml:space="preserve"> (DRState  == OPN &amp;&amp; SPDState == MOV)</t>
  </si>
  <si>
    <t>SH_DRN_SPMOV</t>
  </si>
  <si>
    <t>ANY</t>
  </si>
  <si>
    <t>OPN</t>
  </si>
  <si>
    <t>MOV</t>
  </si>
  <si>
    <t>NA</t>
  </si>
  <si>
    <t>ON</t>
  </si>
  <si>
    <t>OFF</t>
  </si>
  <si>
    <t>DCS_SW_008</t>
  </si>
  <si>
    <t>If the door is opened while the car is stopped → Buzzer OFF, Lights ON</t>
  </si>
  <si>
    <t>T2</t>
  </si>
  <si>
    <t>(DRState  == OPN &amp;&amp; SPDState == STP)</t>
  </si>
  <si>
    <t>SH_DRN_SPSTP</t>
  </si>
  <si>
    <t>STP</t>
  </si>
  <si>
    <t>DCS_SW_009</t>
  </si>
  <si>
    <t>If the door is closed while the lights were ON → Lights are OFF after 3 seconds</t>
  </si>
  <si>
    <t>T3</t>
  </si>
  <si>
    <t>(DRState  == CLS )</t>
  </si>
  <si>
    <t>SH_DRC_LN</t>
  </si>
  <si>
    <t>LIGHT_ON:
SH_DRN_SPSTP,
SH_SPMOV_SWPRES,
SH_SPSTP_SWPRES</t>
  </si>
  <si>
    <t>CLS</t>
  </si>
  <si>
    <t>3sec</t>
  </si>
  <si>
    <t>DCS_SW_010</t>
  </si>
  <si>
    <t>If the car is moving and the light switch is pressed → Buzzer OFF, Lights ON</t>
  </si>
  <si>
    <t>T4</t>
  </si>
  <si>
    <t>(SWState == PRESS &amp;&amp; SPDState == MOV)</t>
  </si>
  <si>
    <t>SH_SPMOV_SWPRES</t>
  </si>
  <si>
    <t>PRS</t>
  </si>
  <si>
    <t>DCS_SW_011</t>
  </si>
  <si>
    <t>If the car is stopped and the light switch is pressed → Buzzer ON, Lights ON</t>
  </si>
  <si>
    <t>T5</t>
  </si>
  <si>
    <t>(SWState == PRESS &amp;&amp; SPDState == STP)</t>
  </si>
  <si>
    <t>SH_SPSTP_SWPRES</t>
  </si>
  <si>
    <t>PDF/ 3min video</t>
  </si>
  <si>
    <t>Drive Link</t>
  </si>
  <si>
    <t>GitHub LInk</t>
  </si>
  <si>
    <t>System Block Diagram</t>
  </si>
  <si>
    <t>Block Diagram</t>
  </si>
  <si>
    <t>https://github.com/MahmoudElSabrouty/Design_DCS/blob/main/Static%20Design/Block%20Diagram.pdf</t>
  </si>
  <si>
    <t xml:space="preserve">Layered Architecture </t>
  </si>
  <si>
    <t>DCS Layered Architecture</t>
  </si>
  <si>
    <t>https://github.com/MahmoudElSabrouty/Design_DCS/blob/main/Static%20Design/DCS%20Layered%20Architecture.pdf</t>
  </si>
  <si>
    <t xml:space="preserve">Class Diagram </t>
  </si>
  <si>
    <t>DCS Class Diagrams</t>
  </si>
  <si>
    <t>https://github.com/MahmoudElSabrouty/Design_DCS/blob/main/Static%20Design/DCS%20Class%20Diagrams.pdf</t>
  </si>
  <si>
    <t xml:space="preserve">Pseudocode </t>
  </si>
  <si>
    <t>https://github.com/MahmoudElSabrouty/Design_DCS/tree/main/Project%20Pseudocode</t>
  </si>
  <si>
    <t>Video Link</t>
  </si>
  <si>
    <t>https://github.com/MahmoudElSabrouty/Design_DCS/blob/main/Static%20Design/Static%20Design%203%20min%20.mp4</t>
  </si>
  <si>
    <t>Detailed API Description</t>
  </si>
  <si>
    <t>https://docs.google.com/spreadsheets/d/1t3hBdwAwwSjW2973q1rIlFTDyhIB72066haTYIbdhHs/edit?pli=1#gid=2052874411</t>
  </si>
  <si>
    <t>https://github.com/MahmoudElSabrouty/Design_DCS/blob/main/Static%20Design/Automotive%20door%20control%20system%20design%20(DCS%20Design)%20-%20Detailed%20API%20Description.pdf</t>
  </si>
  <si>
    <t>PDF 7 5 min video</t>
  </si>
  <si>
    <t xml:space="preserve">ECU2 </t>
  </si>
  <si>
    <t>Component State Machine</t>
  </si>
  <si>
    <t xml:space="preserve">ECU 1 State Diagram </t>
  </si>
  <si>
    <t>DCS ECU1 Dynamic Design</t>
  </si>
  <si>
    <t>https://github.com/MahmoudElSabrouty/Design_DCS/blob/main/Dynamic%20Design/DCS%20ECU1%20Dynamic%20Design.pdf</t>
  </si>
  <si>
    <t xml:space="preserve">ECU 2 State Diagram </t>
  </si>
  <si>
    <t>DCS ECU2 Dynamic Design</t>
  </si>
  <si>
    <t>https://github.com/MahmoudElSabrouty/Design_DCS/blob/main/Dynamic%20Design/DCS%20ECU2%20Dynamic%20Design.pdf</t>
  </si>
  <si>
    <t>https://github.com/MahmoudElSabrouty/Design_DCS/blob/main/Dynamic%20Design/Dynamic%20Design%205%20min%20.mp4</t>
  </si>
  <si>
    <r>
      <rPr>
        <rFont val="Arial"/>
        <b/>
        <color rgb="FF000000"/>
      </rPr>
      <t xml:space="preserve"> Dynamic Architecture CPU Load Calculation</t>
    </r>
    <r>
      <rPr>
        <rFont val="Arial"/>
        <b/>
        <i/>
        <color rgb="FF000000"/>
        <u/>
      </rPr>
      <t xml:space="preserve"> (on hyperPeriod: 20ms)</t>
    </r>
  </si>
  <si>
    <t>Task Name</t>
  </si>
  <si>
    <t>Peridicity (ms)</t>
  </si>
  <si>
    <t xml:space="preserve">Mapped Functions </t>
  </si>
  <si>
    <t>Expected worst case
Execution Time (ms)</t>
  </si>
  <si>
    <t>Startup Time/CPU Load</t>
  </si>
  <si>
    <t>Task_Init</t>
  </si>
  <si>
    <t>INIT</t>
  </si>
  <si>
    <t>DR_Stat_Init</t>
  </si>
  <si>
    <t>Startup Time (ms)</t>
  </si>
  <si>
    <t>LED_Ctrl_Init</t>
  </si>
  <si>
    <t>SPD_Stat_Init</t>
  </si>
  <si>
    <t>BZR_Ctrl_Init</t>
  </si>
  <si>
    <t>SW_Stat_Init</t>
  </si>
  <si>
    <t>Task_5ms</t>
  </si>
  <si>
    <t>BCMH_Update_SPD_State</t>
  </si>
  <si>
    <t>CPU load (%)</t>
  </si>
  <si>
    <t>Data_Handler_Init</t>
  </si>
  <si>
    <t>Task_10ms</t>
  </si>
  <si>
    <t>BCMH_Update_DR_State</t>
  </si>
  <si>
    <t>DataHandler_SPD</t>
  </si>
  <si>
    <t>CPU Load (%)</t>
  </si>
  <si>
    <t>SW_StateHandler_StM</t>
  </si>
  <si>
    <t>DataHandler_DR</t>
  </si>
  <si>
    <t>Task_20ms</t>
  </si>
  <si>
    <t>BCMH_Update_SW_State</t>
  </si>
  <si>
    <t>DataHandler_SW</t>
  </si>
  <si>
    <t>ISR</t>
  </si>
  <si>
    <t>SPD_TickHandler</t>
  </si>
  <si>
    <t>Formula</t>
  </si>
  <si>
    <t>CPU load = summation of(Task's Frequency * Task's worst case execution time)</t>
  </si>
  <si>
    <t>Bus Load Formula</t>
  </si>
  <si>
    <t>Bus load = Used capacity / Max capacity</t>
  </si>
  <si>
    <t>Assumptions</t>
  </si>
  <si>
    <t>1 CAN frame contains approximately (Bits)</t>
  </si>
  <si>
    <t>baud rate (kbps)</t>
  </si>
  <si>
    <t>bit Time (usec)</t>
  </si>
  <si>
    <t>1 Frame Time  (usec)</t>
  </si>
  <si>
    <t>Bus Load (Percentage / sec)</t>
  </si>
  <si>
    <t>Msg Name</t>
  </si>
  <si>
    <t>Msg Structure (Bits)</t>
  </si>
  <si>
    <t>periodicity (msec)</t>
  </si>
  <si>
    <t>periodicity (usec)</t>
  </si>
  <si>
    <t>Msg Bus Load %</t>
  </si>
  <si>
    <t>DR_Stat</t>
  </si>
  <si>
    <t>SPD_Stat</t>
  </si>
  <si>
    <t>SW_Stat</t>
  </si>
  <si>
    <t xml:space="preserve">Total Bus Load </t>
  </si>
  <si>
    <t>%</t>
  </si>
  <si>
    <t>ECU name</t>
  </si>
  <si>
    <t>SWC name</t>
  </si>
  <si>
    <t>API Description</t>
  </si>
  <si>
    <t>Scope</t>
  </si>
  <si>
    <t>Type</t>
  </si>
  <si>
    <t>Reenterency</t>
  </si>
  <si>
    <t>Syncronization</t>
  </si>
  <si>
    <t>Recursion</t>
  </si>
  <si>
    <t>Input Parameters</t>
  </si>
  <si>
    <t>Parameter Description</t>
  </si>
  <si>
    <t xml:space="preserve">Return Parameters </t>
  </si>
  <si>
    <t>ECU 1</t>
  </si>
  <si>
    <t>Data_Handler</t>
  </si>
  <si>
    <t>main()</t>
  </si>
  <si>
    <t xml:space="preserve">Private </t>
  </si>
  <si>
    <t>Function</t>
  </si>
  <si>
    <t>Non-reentrant</t>
  </si>
  <si>
    <t>Syncronus</t>
  </si>
  <si>
    <t>Non-Recursion</t>
  </si>
  <si>
    <t>void</t>
  </si>
  <si>
    <t>Data_Handler_Init()</t>
  </si>
  <si>
    <t>public</t>
  </si>
  <si>
    <t>Data_Update()</t>
  </si>
  <si>
    <t>Data_Send()</t>
  </si>
  <si>
    <t>Reentrant</t>
  </si>
  <si>
    <t>* ConfigPtr</t>
  </si>
  <si>
    <t xml:space="preserve">Pointer to Driver Pre-Compiler configured data </t>
  </si>
  <si>
    <t>DR_UpdateStat</t>
  </si>
  <si>
    <t>DR_Id</t>
  </si>
  <si>
    <t>Identify required Door Id</t>
  </si>
  <si>
    <t>DR_GetStat</t>
  </si>
  <si>
    <t>DR_StatType</t>
  </si>
  <si>
    <t>return Job Status (OK in cause or success, NOK in case of Failure)</t>
  </si>
  <si>
    <t>SW_UpdateStat</t>
  </si>
  <si>
    <t>SW_Id</t>
  </si>
  <si>
    <t xml:space="preserve">Identify required SW Id </t>
  </si>
  <si>
    <t>SW_GetStat</t>
  </si>
  <si>
    <t>SW_StatType</t>
  </si>
  <si>
    <t>SPD_UpdateStat</t>
  </si>
  <si>
    <t>SPD_Id</t>
  </si>
  <si>
    <t xml:space="preserve">Identify required SPD sensor Id </t>
  </si>
  <si>
    <t>SPD_GetStat</t>
  </si>
  <si>
    <t>SPD_StatType</t>
  </si>
  <si>
    <t>SPD_TimerHandler</t>
  </si>
  <si>
    <t>TMR</t>
  </si>
  <si>
    <t>TMR_Init</t>
  </si>
  <si>
    <t>TMR_StartTimer</t>
  </si>
  <si>
    <t>channelId</t>
  </si>
  <si>
    <t xml:space="preserve">Identify controlled TMR Id </t>
  </si>
  <si>
    <t>TimerVale</t>
  </si>
  <si>
    <t xml:space="preserve">Define Reload timer value before start </t>
  </si>
  <si>
    <t>TMR_StopTimer</t>
  </si>
  <si>
    <t>ECU 2</t>
  </si>
  <si>
    <t>SW_StateHandler</t>
  </si>
  <si>
    <t>main</t>
  </si>
  <si>
    <t>SW_StateHandler_Initt</t>
  </si>
  <si>
    <t>LED_Ctrl</t>
  </si>
  <si>
    <t>LED_StatUpdate</t>
  </si>
  <si>
    <t>LED_Id</t>
  </si>
  <si>
    <t xml:space="preserve">Identify controlled LED Id </t>
  </si>
  <si>
    <t>state</t>
  </si>
  <si>
    <t xml:space="preserve">Define required LED State </t>
  </si>
  <si>
    <t>BZR_Ctrl</t>
  </si>
  <si>
    <t>BZR_Stat_Init</t>
  </si>
  <si>
    <t>BZR_UpdateStat</t>
  </si>
  <si>
    <t>BZR_Id</t>
  </si>
  <si>
    <t xml:space="preserve">Identify controlled BZR Id </t>
  </si>
  <si>
    <t>BZR_Stat</t>
  </si>
  <si>
    <t xml:space="preserve">Define required BZR State to be setted </t>
  </si>
  <si>
    <t>PWM</t>
  </si>
  <si>
    <t>PWM_Init</t>
  </si>
  <si>
    <t>PWM_Start</t>
  </si>
  <si>
    <t xml:space="preserve">Identify controlled PWM channel Id </t>
  </si>
  <si>
    <t>PWM_Stop</t>
  </si>
  <si>
    <t>BCM_Handler</t>
  </si>
  <si>
    <t>BCM_Handler_Init</t>
  </si>
  <si>
    <t>BCMH_Get_SW_State</t>
  </si>
  <si>
    <t>*state</t>
  </si>
  <si>
    <t>pointer to current SW State</t>
  </si>
  <si>
    <t>Std_Type</t>
  </si>
  <si>
    <t>BCMH_Get_DR_State</t>
  </si>
  <si>
    <t>pointer to current Door State</t>
  </si>
  <si>
    <t>BCMH_Get_SPD_State</t>
  </si>
  <si>
    <t>pointer to current SPD State</t>
  </si>
  <si>
    <t>Common Components</t>
  </si>
  <si>
    <t>BCM</t>
  </si>
  <si>
    <t>BCM_Init</t>
  </si>
  <si>
    <t xml:space="preserve">Pointer to Module Pre-Compiler configured data </t>
  </si>
  <si>
    <t>BCM_Send</t>
  </si>
  <si>
    <t>* msgId</t>
  </si>
  <si>
    <t xml:space="preserve">Pointer to Message ID to be sent </t>
  </si>
  <si>
    <t>StdType</t>
  </si>
  <si>
    <t>*HandleId</t>
  </si>
  <si>
    <t>Message to Handelr moduile Id</t>
  </si>
  <si>
    <t>*data</t>
  </si>
  <si>
    <t>Pointer to data to be sent</t>
  </si>
  <si>
    <t>BCM_Receive</t>
  </si>
  <si>
    <t>Pointer to Message ID to be received</t>
  </si>
  <si>
    <t>Message to Handelr upper Application moduile Id</t>
  </si>
  <si>
    <t xml:space="preserve">Pointer to Data to be received </t>
  </si>
  <si>
    <t>CAN_Transv</t>
  </si>
  <si>
    <t>CANTransv_Init</t>
  </si>
  <si>
    <t>CANTransv_Send</t>
  </si>
  <si>
    <t>* data</t>
  </si>
  <si>
    <t>CANTransv_Receive</t>
  </si>
  <si>
    <t>PORT</t>
  </si>
  <si>
    <t>PORT_Init</t>
  </si>
  <si>
    <t>DIO</t>
  </si>
  <si>
    <t>DIO_Init</t>
  </si>
  <si>
    <t>Dio_ReadChannel</t>
  </si>
  <si>
    <t xml:space="preserve">Identify controlled DIO channel Id </t>
  </si>
  <si>
    <t>Dio_WriteChannel</t>
  </si>
  <si>
    <t>State</t>
  </si>
  <si>
    <t xml:space="preserve">define intended write DIO State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</si>
</sst>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Open Sans"/>
    </font>
    <font>
      <b/>
      <color theme="1"/>
      <name val="Arial"/>
      <scheme val="minor"/>
    </font>
    <font/>
    <font>
      <b/>
      <strike/>
      <color theme="1"/>
      <name val="Arial"/>
      <scheme val="minor"/>
    </font>
    <font>
      <b/>
      <strike/>
      <sz val="11.0"/>
      <color theme="1"/>
      <name val="Arial"/>
      <scheme val="minor"/>
    </font>
    <font>
      <strike/>
      <color theme="1"/>
      <name val="Arial"/>
      <scheme val="minor"/>
    </font>
    <font>
      <b/>
      <sz val="11.0"/>
      <color theme="1"/>
      <name val="Open Sans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b/>
      <u/>
      <color rgb="FF0000FF"/>
    </font>
    <font>
      <b/>
      <u/>
      <color rgb="FF0000FF"/>
    </font>
    <font>
      <b/>
      <color rgb="FF000000"/>
      <name val="Arial"/>
    </font>
    <font>
      <b/>
      <sz val="11.0"/>
      <color theme="1"/>
      <name val="Arial"/>
      <scheme val="minor"/>
    </font>
    <font>
      <b/>
      <sz val="14.0"/>
      <color theme="0"/>
      <name val="Arial"/>
      <scheme val="minor"/>
    </font>
    <font>
      <b/>
      <sz val="14.0"/>
      <color rgb="FFFFFFFF"/>
      <name val="Arial"/>
      <scheme val="minor"/>
    </font>
    <font>
      <b/>
      <sz val="14.0"/>
      <color theme="0"/>
      <name val="-apple-system"/>
    </font>
    <font>
      <b/>
      <color theme="0"/>
      <name val="Arial"/>
      <scheme val="minor"/>
    </font>
    <font>
      <b/>
      <sz val="11.0"/>
      <color theme="0"/>
      <name val="Arial"/>
    </font>
    <font>
      <sz val="11.0"/>
      <color rgb="FF232629"/>
      <name val="Arial"/>
    </font>
    <font>
      <b/>
      <sz val="11.0"/>
      <color rgb="FF000000"/>
      <name val="Arial"/>
    </font>
    <font>
      <color rgb="FF000000"/>
      <name val="Arial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vertical="center"/>
    </xf>
    <xf borderId="3" fillId="0" fontId="6" numFmtId="0" xfId="0" applyBorder="1" applyFont="1"/>
    <xf borderId="1" fillId="3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4" fontId="7" numFmtId="0" xfId="0" applyAlignment="1" applyBorder="1" applyFill="1" applyFont="1">
      <alignment horizontal="center" readingOrder="0" vertical="center"/>
    </xf>
    <xf borderId="4" fillId="0" fontId="6" numFmtId="0" xfId="0" applyBorder="1" applyFont="1"/>
    <xf borderId="5" fillId="2" fontId="7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readingOrder="0" vertical="center"/>
    </xf>
    <xf borderId="6" fillId="4" fontId="9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vertical="center"/>
    </xf>
    <xf borderId="6" fillId="4" fontId="9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8" fillId="0" fontId="6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11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2" fillId="2" fontId="12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2" fillId="0" fontId="17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vertical="center"/>
    </xf>
    <xf borderId="7" fillId="2" fontId="18" numFmtId="0" xfId="0" applyAlignment="1" applyBorder="1" applyFont="1">
      <alignment horizontal="center" readingOrder="0" shrinkToFit="0" vertical="center" wrapText="1"/>
    </xf>
    <xf borderId="2" fillId="3" fontId="19" numFmtId="0" xfId="0" applyAlignment="1" applyBorder="1" applyFont="1">
      <alignment horizontal="center" readingOrder="0" vertical="center"/>
    </xf>
    <xf borderId="9" fillId="0" fontId="6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7" fillId="5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readingOrder="0"/>
    </xf>
    <xf borderId="7" fillId="7" fontId="5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horizontal="center" vertical="center"/>
    </xf>
    <xf borderId="1" fillId="9" fontId="5" numFmtId="0" xfId="0" applyBorder="1" applyFill="1" applyFont="1"/>
    <xf borderId="10" fillId="4" fontId="2" numFmtId="0" xfId="0" applyAlignment="1" applyBorder="1" applyFont="1">
      <alignment horizontal="center" vertical="center"/>
    </xf>
    <xf borderId="11" fillId="0" fontId="6" numFmtId="0" xfId="0" applyBorder="1" applyFont="1"/>
    <xf borderId="12" fillId="0" fontId="6" numFmtId="0" xfId="0" applyBorder="1" applyFont="1"/>
    <xf borderId="1" fillId="0" fontId="2" numFmtId="0" xfId="0" applyBorder="1" applyFont="1"/>
    <xf borderId="1" fillId="9" fontId="5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0" fillId="10" fontId="20" numFmtId="0" xfId="0" applyAlignment="1" applyFill="1" applyFont="1">
      <alignment horizontal="center" readingOrder="0" vertical="center"/>
    </xf>
    <xf borderId="2" fillId="10" fontId="21" numFmtId="0" xfId="0" applyAlignment="1" applyBorder="1" applyFont="1">
      <alignment horizontal="center" readingOrder="0" vertical="center"/>
    </xf>
    <xf borderId="0" fillId="11" fontId="20" numFmtId="0" xfId="0" applyAlignment="1" applyFill="1" applyFont="1">
      <alignment horizontal="center" readingOrder="0" vertical="center"/>
    </xf>
    <xf borderId="0" fillId="11" fontId="22" numFmtId="0" xfId="0" applyAlignment="1" applyFont="1">
      <alignment horizontal="center" readingOrder="0" vertical="center"/>
    </xf>
    <xf borderId="7" fillId="11" fontId="23" numFmtId="0" xfId="0" applyAlignment="1" applyBorder="1" applyFont="1">
      <alignment horizontal="center" readingOrder="0" vertical="center"/>
    </xf>
    <xf borderId="1" fillId="11" fontId="2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11" fontId="24" numFmtId="0" xfId="0" applyAlignment="1" applyBorder="1" applyFont="1">
      <alignment horizontal="left" readingOrder="0"/>
    </xf>
    <xf borderId="1" fillId="12" fontId="25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7" fillId="11" fontId="23" numFmtId="0" xfId="0" applyAlignment="1" applyBorder="1" applyFont="1">
      <alignment horizontal="center" readingOrder="0" shrinkToFit="0" vertical="center" wrapText="1"/>
    </xf>
    <xf borderId="2" fillId="11" fontId="23" numFmtId="0" xfId="0" applyAlignment="1" applyBorder="1" applyFont="1">
      <alignment horizontal="center" readingOrder="0" vertical="center"/>
    </xf>
    <xf borderId="2" fillId="2" fontId="12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7" fillId="3" fontId="26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1" fillId="12" fontId="27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shrinkToFit="0" wrapText="1"/>
    </xf>
    <xf borderId="1" fillId="0" fontId="28" numFmtId="0" xfId="0" applyAlignment="1" applyBorder="1" applyFont="1">
      <alignment horizontal="center" readingOrder="0" shrinkToFit="0" vertical="center" wrapText="1"/>
    </xf>
    <xf borderId="1" fillId="3" fontId="2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rawings/d/1OaetSRZL4KN7uIoeKQHq8rYuyFl3sZ1K2LO6J3Pz0EM/edit?usp=sharing" TargetMode="External"/><Relationship Id="rId2" Type="http://schemas.openxmlformats.org/officeDocument/2006/relationships/hyperlink" Target="https://github.com/MahmoudElSabrouty/Design_DCS/blob/main/Static%20Design/Block%20Diagram.pdf" TargetMode="External"/><Relationship Id="rId3" Type="http://schemas.openxmlformats.org/officeDocument/2006/relationships/hyperlink" Target="https://docs.google.com/drawings/d/1a_nAJaW6az3NoZOAbVuLFgVLDzRH8jB6VMlzmP6i-1I/edit" TargetMode="External"/><Relationship Id="rId4" Type="http://schemas.openxmlformats.org/officeDocument/2006/relationships/hyperlink" Target="https://github.com/MahmoudElSabrouty/Design_DCS/blob/main/Static%20Design/DCS%20Layered%20Architecture.pdf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github.com/MahmoudElSabrouty/Design_DCS/blob/main/Static%20Design/Automotive%20door%20control%20system%20design%20(DCS%20Design)%20-%20Detailed%20API%20Description.pdf" TargetMode="External"/><Relationship Id="rId9" Type="http://schemas.openxmlformats.org/officeDocument/2006/relationships/hyperlink" Target="https://docs.google.com/spreadsheets/d/1t3hBdwAwwSjW2973q1rIlFTDyhIB72066haTYIbdhHs/edit?pli=1" TargetMode="External"/><Relationship Id="rId5" Type="http://schemas.openxmlformats.org/officeDocument/2006/relationships/hyperlink" Target="https://docs.google.com/drawings/d/1qFhwYU17zcXK3M3ps3EpZ5gU2iukiacvT9-IAdLc8QE/edit" TargetMode="External"/><Relationship Id="rId6" Type="http://schemas.openxmlformats.org/officeDocument/2006/relationships/hyperlink" Target="https://github.com/MahmoudElSabrouty/Design_DCS/blob/main/Static%20Design/DCS%20Class%20Diagrams.pdf" TargetMode="External"/><Relationship Id="rId7" Type="http://schemas.openxmlformats.org/officeDocument/2006/relationships/hyperlink" Target="https://github.com/MahmoudElSabrouty/Design_DCS/tree/main/Project%20Pseudocode" TargetMode="External"/><Relationship Id="rId8" Type="http://schemas.openxmlformats.org/officeDocument/2006/relationships/hyperlink" Target="https://github.com/MahmoudElSabrouty/Design_DCS/blob/main/Static%20Design/Static%20Design%203%20min%20.mp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rawings/d/1R4UATMh1hDMx6IOb4lHX_jAB6WYVty35Gnhj3WqCweY/edit" TargetMode="External"/><Relationship Id="rId2" Type="http://schemas.openxmlformats.org/officeDocument/2006/relationships/hyperlink" Target="https://github.com/MahmoudElSabrouty/Design_DCS/blob/main/Dynamic%20Design/DCS%20ECU1%20Dynamic%20Design.pdf" TargetMode="External"/><Relationship Id="rId3" Type="http://schemas.openxmlformats.org/officeDocument/2006/relationships/hyperlink" Target="https://docs.google.com/drawings/d/103DZrbAkCmmdWdxSndpIZBRmTWSzzwbIWB7fZFWW2n4/edit" TargetMode="External"/><Relationship Id="rId4" Type="http://schemas.openxmlformats.org/officeDocument/2006/relationships/hyperlink" Target="https://github.com/MahmoudElSabrouty/Design_DCS/blob/main/Dynamic%20Design/DCS%20ECU2%20Dynamic%20Design.pdf" TargetMode="External"/><Relationship Id="rId5" Type="http://schemas.openxmlformats.org/officeDocument/2006/relationships/hyperlink" Target="https://github.com/MahmoudElSabrouty/Design_DCS/blob/main/Dynamic%20Design/Dynamic%20Design%205%20min%20.mp4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66.38"/>
    <col customWidth="1" min="3" max="3" width="12.63"/>
    <col customWidth="1" min="4" max="4" width="16.0"/>
    <col customWidth="1" min="5" max="5" width="16.25"/>
    <col customWidth="1" min="7" max="7" width="15.25"/>
    <col customWidth="1" min="8" max="8" width="9.88"/>
    <col customWidth="1" min="9" max="9" width="20.5"/>
    <col customWidth="1" min="10" max="10" width="18.38"/>
    <col customWidth="1" min="11" max="11" width="24.25"/>
  </cols>
  <sheetData>
    <row r="1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 t="s">
        <v>2</v>
      </c>
      <c r="B2" s="5" t="s">
        <v>3</v>
      </c>
      <c r="C2" s="2"/>
      <c r="D2" s="6" t="s">
        <v>4</v>
      </c>
      <c r="E2" s="7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5</v>
      </c>
      <c r="B3" s="5" t="s">
        <v>6</v>
      </c>
      <c r="C3" s="2"/>
      <c r="D3" s="8" t="s">
        <v>7</v>
      </c>
      <c r="E3" s="8" t="s">
        <v>8</v>
      </c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4" t="s">
        <v>9</v>
      </c>
      <c r="B4" s="5" t="s">
        <v>10</v>
      </c>
      <c r="C4" s="2"/>
      <c r="D4" s="9" t="s">
        <v>11</v>
      </c>
      <c r="E4" s="9" t="s">
        <v>12</v>
      </c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13</v>
      </c>
      <c r="B5" s="5" t="s">
        <v>14</v>
      </c>
      <c r="C5" s="2"/>
      <c r="D5" s="9" t="s">
        <v>15</v>
      </c>
      <c r="E5" s="9" t="s">
        <v>16</v>
      </c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 t="s">
        <v>17</v>
      </c>
      <c r="B6" s="5" t="s">
        <v>18</v>
      </c>
      <c r="C6" s="2"/>
      <c r="D6" s="9" t="s">
        <v>19</v>
      </c>
      <c r="E6" s="9" t="s">
        <v>20</v>
      </c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4" t="s">
        <v>21</v>
      </c>
      <c r="B7" s="5" t="s">
        <v>22</v>
      </c>
      <c r="C7" s="2"/>
      <c r="D7" s="2"/>
      <c r="E7" s="2"/>
      <c r="F7" s="2"/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4" t="s">
        <v>23</v>
      </c>
      <c r="B8" s="5" t="s">
        <v>24</v>
      </c>
      <c r="C8" s="2"/>
      <c r="D8" s="10" t="s">
        <v>25</v>
      </c>
      <c r="E8" s="11"/>
      <c r="F8" s="12" t="s">
        <v>26</v>
      </c>
      <c r="G8" s="7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4" t="s">
        <v>27</v>
      </c>
      <c r="B9" s="5" t="s">
        <v>28</v>
      </c>
      <c r="C9" s="2"/>
      <c r="D9" s="13" t="s">
        <v>29</v>
      </c>
      <c r="E9" s="13" t="s">
        <v>30</v>
      </c>
      <c r="F9" s="14" t="s">
        <v>31</v>
      </c>
      <c r="G9" s="14" t="s">
        <v>32</v>
      </c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5" t="s">
        <v>33</v>
      </c>
      <c r="B10" s="5" t="s">
        <v>34</v>
      </c>
      <c r="C10" s="2"/>
      <c r="D10" s="16" t="s">
        <v>35</v>
      </c>
      <c r="E10" s="17" t="s">
        <v>36</v>
      </c>
      <c r="F10" s="18"/>
      <c r="G10" s="19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5" t="s">
        <v>37</v>
      </c>
      <c r="B11" s="5" t="s">
        <v>38</v>
      </c>
      <c r="C11" s="2"/>
      <c r="D11" s="20"/>
      <c r="E11" s="21"/>
      <c r="F11" s="18"/>
      <c r="G11" s="19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5" t="s">
        <v>39</v>
      </c>
      <c r="B12" s="22" t="s">
        <v>40</v>
      </c>
      <c r="C12" s="2"/>
      <c r="D12" s="16" t="s">
        <v>41</v>
      </c>
      <c r="E12" s="21"/>
      <c r="F12" s="23" t="s">
        <v>42</v>
      </c>
      <c r="G12" s="24" t="s">
        <v>43</v>
      </c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5" t="s">
        <v>44</v>
      </c>
      <c r="B13" s="22" t="s">
        <v>45</v>
      </c>
      <c r="C13" s="2"/>
      <c r="D13" s="16" t="s">
        <v>46</v>
      </c>
      <c r="E13" s="21"/>
      <c r="F13" s="23" t="s">
        <v>47</v>
      </c>
      <c r="G13" s="24" t="s">
        <v>43</v>
      </c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5" t="s">
        <v>48</v>
      </c>
      <c r="B14" s="22" t="s">
        <v>49</v>
      </c>
      <c r="C14" s="2"/>
      <c r="D14" s="16" t="s">
        <v>50</v>
      </c>
      <c r="E14" s="21"/>
      <c r="F14" s="23" t="s">
        <v>51</v>
      </c>
      <c r="G14" s="24" t="s">
        <v>43</v>
      </c>
      <c r="H14" s="25" t="s">
        <v>52</v>
      </c>
      <c r="I14" s="25" t="s">
        <v>53</v>
      </c>
      <c r="J14" s="26" t="s">
        <v>54</v>
      </c>
      <c r="K14" s="6" t="s">
        <v>55</v>
      </c>
      <c r="L14" s="27"/>
      <c r="M14" s="27"/>
      <c r="N14" s="7"/>
      <c r="O14" s="2"/>
      <c r="P14" s="6" t="s">
        <v>56</v>
      </c>
      <c r="Q14" s="27"/>
      <c r="R14" s="27"/>
      <c r="S14" s="7"/>
      <c r="T14" s="2"/>
      <c r="U14" s="2"/>
      <c r="V14" s="2"/>
      <c r="W14" s="2"/>
      <c r="X14" s="2"/>
      <c r="Y14" s="2"/>
    </row>
    <row r="15" ht="15.75" customHeight="1">
      <c r="A15" s="15" t="s">
        <v>57</v>
      </c>
      <c r="B15" s="5" t="s">
        <v>58</v>
      </c>
      <c r="C15" s="2"/>
      <c r="D15" s="16" t="s">
        <v>59</v>
      </c>
      <c r="E15" s="17" t="s">
        <v>59</v>
      </c>
      <c r="F15" s="18"/>
      <c r="G15" s="19"/>
      <c r="H15" s="28"/>
      <c r="I15" s="28"/>
      <c r="J15" s="26" t="s">
        <v>60</v>
      </c>
      <c r="K15" s="26" t="s">
        <v>61</v>
      </c>
      <c r="L15" s="26" t="s">
        <v>11</v>
      </c>
      <c r="M15" s="26" t="s">
        <v>19</v>
      </c>
      <c r="N15" s="26" t="s">
        <v>15</v>
      </c>
      <c r="O15" s="2"/>
      <c r="P15" s="26" t="s">
        <v>62</v>
      </c>
      <c r="Q15" s="26" t="s">
        <v>20</v>
      </c>
      <c r="R15" s="26" t="s">
        <v>16</v>
      </c>
      <c r="S15" s="26" t="s">
        <v>12</v>
      </c>
      <c r="T15" s="2"/>
      <c r="U15" s="2"/>
      <c r="V15" s="2"/>
      <c r="W15" s="2"/>
      <c r="X15" s="2"/>
      <c r="Y15" s="2"/>
    </row>
    <row r="16" ht="15.75" customHeight="1">
      <c r="A16" s="15" t="s">
        <v>63</v>
      </c>
      <c r="B16" s="5" t="s">
        <v>64</v>
      </c>
      <c r="C16" s="2"/>
      <c r="D16" s="2"/>
      <c r="E16" s="2"/>
      <c r="F16" s="2"/>
      <c r="G16" s="2"/>
      <c r="H16" s="29" t="s">
        <v>65</v>
      </c>
      <c r="I16" s="30" t="s">
        <v>66</v>
      </c>
      <c r="J16" s="9" t="s">
        <v>67</v>
      </c>
      <c r="K16" s="9" t="s">
        <v>68</v>
      </c>
      <c r="L16" s="9" t="s">
        <v>69</v>
      </c>
      <c r="M16" s="9" t="s">
        <v>70</v>
      </c>
      <c r="N16" s="9" t="s">
        <v>71</v>
      </c>
      <c r="O16" s="2"/>
      <c r="P16" s="9" t="s">
        <v>71</v>
      </c>
      <c r="Q16" s="9" t="s">
        <v>72</v>
      </c>
      <c r="R16" s="9" t="s">
        <v>73</v>
      </c>
      <c r="S16" s="9" t="s">
        <v>73</v>
      </c>
      <c r="T16" s="2"/>
      <c r="U16" s="2"/>
      <c r="V16" s="2"/>
      <c r="W16" s="2"/>
      <c r="X16" s="2"/>
      <c r="Y16" s="2"/>
    </row>
    <row r="17" ht="15.75" customHeight="1">
      <c r="A17" s="15" t="s">
        <v>74</v>
      </c>
      <c r="B17" s="5" t="s">
        <v>75</v>
      </c>
      <c r="C17" s="2"/>
      <c r="D17" s="2"/>
      <c r="E17" s="2"/>
      <c r="F17" s="2"/>
      <c r="G17" s="2"/>
      <c r="H17" s="29" t="s">
        <v>76</v>
      </c>
      <c r="I17" s="30" t="s">
        <v>77</v>
      </c>
      <c r="J17" s="9" t="s">
        <v>78</v>
      </c>
      <c r="K17" s="9" t="s">
        <v>68</v>
      </c>
      <c r="L17" s="9" t="s">
        <v>69</v>
      </c>
      <c r="M17" s="9" t="s">
        <v>79</v>
      </c>
      <c r="N17" s="9" t="s">
        <v>71</v>
      </c>
      <c r="O17" s="2"/>
      <c r="P17" s="9" t="s">
        <v>71</v>
      </c>
      <c r="Q17" s="9" t="s">
        <v>73</v>
      </c>
      <c r="R17" s="9" t="s">
        <v>72</v>
      </c>
      <c r="S17" s="9" t="s">
        <v>72</v>
      </c>
      <c r="T17" s="2"/>
      <c r="U17" s="2"/>
      <c r="V17" s="2"/>
      <c r="W17" s="2"/>
      <c r="X17" s="2"/>
      <c r="Y17" s="2"/>
    </row>
    <row r="18" ht="15.75" customHeight="1">
      <c r="A18" s="15" t="s">
        <v>80</v>
      </c>
      <c r="B18" s="5" t="s">
        <v>81</v>
      </c>
      <c r="C18" s="2"/>
      <c r="D18" s="2"/>
      <c r="E18" s="2"/>
      <c r="F18" s="2"/>
      <c r="G18" s="2"/>
      <c r="H18" s="29" t="s">
        <v>82</v>
      </c>
      <c r="I18" s="30" t="s">
        <v>83</v>
      </c>
      <c r="J18" s="9" t="s">
        <v>84</v>
      </c>
      <c r="K18" s="29" t="s">
        <v>85</v>
      </c>
      <c r="L18" s="9" t="s">
        <v>86</v>
      </c>
      <c r="M18" s="9" t="s">
        <v>71</v>
      </c>
      <c r="N18" s="9" t="s">
        <v>71</v>
      </c>
      <c r="O18" s="2"/>
      <c r="P18" s="9" t="s">
        <v>87</v>
      </c>
      <c r="Q18" s="9" t="s">
        <v>71</v>
      </c>
      <c r="R18" s="9" t="s">
        <v>73</v>
      </c>
      <c r="S18" s="9" t="s">
        <v>73</v>
      </c>
      <c r="T18" s="2"/>
      <c r="U18" s="2"/>
      <c r="V18" s="2"/>
      <c r="W18" s="2"/>
      <c r="X18" s="2"/>
      <c r="Y18" s="2"/>
    </row>
    <row r="19" ht="15.75" customHeight="1">
      <c r="A19" s="15" t="s">
        <v>88</v>
      </c>
      <c r="B19" s="5" t="s">
        <v>89</v>
      </c>
      <c r="C19" s="2"/>
      <c r="D19" s="2"/>
      <c r="E19" s="2"/>
      <c r="F19" s="2"/>
      <c r="G19" s="2"/>
      <c r="H19" s="29" t="s">
        <v>90</v>
      </c>
      <c r="I19" s="30" t="s">
        <v>91</v>
      </c>
      <c r="J19" s="9" t="s">
        <v>92</v>
      </c>
      <c r="K19" s="9" t="s">
        <v>68</v>
      </c>
      <c r="L19" s="9" t="s">
        <v>71</v>
      </c>
      <c r="M19" s="9" t="s">
        <v>70</v>
      </c>
      <c r="N19" s="9" t="s">
        <v>93</v>
      </c>
      <c r="O19" s="2"/>
      <c r="P19" s="9" t="s">
        <v>71</v>
      </c>
      <c r="Q19" s="9" t="s">
        <v>73</v>
      </c>
      <c r="R19" s="9" t="s">
        <v>72</v>
      </c>
      <c r="S19" s="9" t="s">
        <v>72</v>
      </c>
      <c r="T19" s="2"/>
      <c r="U19" s="2"/>
      <c r="V19" s="2"/>
      <c r="W19" s="2"/>
      <c r="X19" s="2"/>
      <c r="Y19" s="2"/>
    </row>
    <row r="20" ht="15.75" customHeight="1">
      <c r="A20" s="15" t="s">
        <v>94</v>
      </c>
      <c r="B20" s="5" t="s">
        <v>95</v>
      </c>
      <c r="C20" s="2"/>
      <c r="D20" s="2"/>
      <c r="E20" s="2"/>
      <c r="F20" s="2"/>
      <c r="G20" s="2"/>
      <c r="H20" s="29" t="s">
        <v>96</v>
      </c>
      <c r="I20" s="30" t="s">
        <v>97</v>
      </c>
      <c r="J20" s="9" t="s">
        <v>98</v>
      </c>
      <c r="K20" s="9" t="s">
        <v>68</v>
      </c>
      <c r="L20" s="9" t="s">
        <v>71</v>
      </c>
      <c r="M20" s="9" t="s">
        <v>79</v>
      </c>
      <c r="N20" s="9" t="s">
        <v>93</v>
      </c>
      <c r="O20" s="2"/>
      <c r="P20" s="9" t="s">
        <v>71</v>
      </c>
      <c r="Q20" s="9" t="s">
        <v>72</v>
      </c>
      <c r="R20" s="9" t="s">
        <v>72</v>
      </c>
      <c r="S20" s="9" t="s">
        <v>72</v>
      </c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7">
    <mergeCell ref="D2:E2"/>
    <mergeCell ref="D8:E8"/>
    <mergeCell ref="F8:G8"/>
    <mergeCell ref="H14:H15"/>
    <mergeCell ref="I14:I15"/>
    <mergeCell ref="K14:N14"/>
    <mergeCell ref="P14:S1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65.38"/>
    <col customWidth="1" min="3" max="3" width="80.25"/>
    <col customWidth="1" min="4" max="6" width="12.63"/>
  </cols>
  <sheetData>
    <row r="1" ht="15.75" customHeight="1">
      <c r="A1" s="31" t="s">
        <v>99</v>
      </c>
      <c r="E1" s="32"/>
      <c r="I1" s="32"/>
    </row>
    <row r="5">
      <c r="A5" s="33"/>
      <c r="B5" s="34" t="s">
        <v>100</v>
      </c>
      <c r="C5" s="34" t="s">
        <v>101</v>
      </c>
    </row>
    <row r="6" ht="78.75" customHeight="1">
      <c r="A6" s="34" t="s">
        <v>102</v>
      </c>
      <c r="B6" s="35" t="s">
        <v>103</v>
      </c>
      <c r="C6" s="36" t="s">
        <v>104</v>
      </c>
    </row>
    <row r="7" ht="78.75" customHeight="1">
      <c r="A7" s="34" t="s">
        <v>105</v>
      </c>
      <c r="B7" s="35" t="s">
        <v>106</v>
      </c>
      <c r="C7" s="36" t="s">
        <v>107</v>
      </c>
    </row>
    <row r="8" ht="72.0" customHeight="1">
      <c r="A8" s="34" t="s">
        <v>108</v>
      </c>
      <c r="B8" s="35" t="s">
        <v>109</v>
      </c>
      <c r="C8" s="36" t="s">
        <v>110</v>
      </c>
    </row>
    <row r="9" ht="66.0" customHeight="1">
      <c r="A9" s="34" t="s">
        <v>111</v>
      </c>
      <c r="B9" s="37" t="s">
        <v>71</v>
      </c>
      <c r="C9" s="36" t="s">
        <v>112</v>
      </c>
    </row>
    <row r="10" ht="66.0" customHeight="1">
      <c r="A10" s="34" t="s">
        <v>113</v>
      </c>
      <c r="B10" s="37" t="s">
        <v>71</v>
      </c>
      <c r="C10" s="38" t="s">
        <v>114</v>
      </c>
    </row>
    <row r="11" ht="66.0" customHeight="1">
      <c r="A11" s="39" t="s">
        <v>115</v>
      </c>
      <c r="B11" s="38" t="s">
        <v>116</v>
      </c>
      <c r="C11" s="36" t="s">
        <v>117</v>
      </c>
    </row>
    <row r="20" ht="15.75" customHeight="1"/>
    <row r="21" ht="15.75" customHeight="1"/>
    <row r="22" ht="15.75" customHeight="1">
      <c r="C22" s="4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D29" s="4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B6"/>
    <hyperlink r:id="rId2" ref="C6"/>
    <hyperlink r:id="rId3" ref="B7"/>
    <hyperlink r:id="rId4" ref="C7"/>
    <hyperlink r:id="rId5" ref="B8"/>
    <hyperlink r:id="rId6" ref="C8"/>
    <hyperlink r:id="rId7" ref="C9"/>
    <hyperlink r:id="rId8" ref="C10"/>
    <hyperlink r:id="rId9" location="gid=2052874411" ref="B11"/>
    <hyperlink r:id="rId10" ref="C11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9.25"/>
    <col customWidth="1" min="2" max="2" width="33.13"/>
    <col customWidth="1" min="3" max="4" width="19.25"/>
    <col customWidth="1" min="5" max="5" width="19.88"/>
    <col customWidth="1" min="6" max="6" width="15.13"/>
    <col customWidth="1" min="7" max="8" width="12.63"/>
    <col customWidth="1" min="9" max="9" width="16.13"/>
    <col customWidth="1" min="10" max="10" width="21.38"/>
    <col customWidth="1" min="11" max="11" width="17.25"/>
    <col customWidth="1" min="12" max="12" width="15.13"/>
  </cols>
  <sheetData>
    <row r="1" ht="15.75" customHeight="1">
      <c r="A1" s="31" t="s">
        <v>118</v>
      </c>
      <c r="E1" s="31" t="s">
        <v>31</v>
      </c>
      <c r="K1" s="31" t="s">
        <v>119</v>
      </c>
    </row>
    <row r="2" ht="15.75" customHeight="1">
      <c r="A2" s="32" t="s">
        <v>120</v>
      </c>
    </row>
    <row r="3" ht="15.75" customHeight="1"/>
    <row r="4" ht="15.75" customHeight="1"/>
    <row r="5" ht="33.75" customHeight="1">
      <c r="A5" s="33"/>
      <c r="B5" s="41" t="s">
        <v>100</v>
      </c>
      <c r="C5" s="27"/>
      <c r="D5" s="7"/>
      <c r="E5" s="41" t="s">
        <v>101</v>
      </c>
      <c r="F5" s="27"/>
      <c r="G5" s="27"/>
      <c r="H5" s="7"/>
    </row>
    <row r="6" ht="63.75" customHeight="1">
      <c r="A6" s="34" t="s">
        <v>121</v>
      </c>
      <c r="B6" s="42" t="s">
        <v>122</v>
      </c>
      <c r="C6" s="27"/>
      <c r="D6" s="7"/>
      <c r="E6" s="43" t="s">
        <v>123</v>
      </c>
      <c r="F6" s="27"/>
      <c r="G6" s="27"/>
      <c r="H6" s="7"/>
    </row>
    <row r="7" ht="74.25" customHeight="1">
      <c r="A7" s="34" t="s">
        <v>124</v>
      </c>
      <c r="B7" s="42" t="s">
        <v>125</v>
      </c>
      <c r="C7" s="27"/>
      <c r="D7" s="7"/>
      <c r="E7" s="43" t="s">
        <v>126</v>
      </c>
      <c r="F7" s="27"/>
      <c r="G7" s="27"/>
      <c r="H7" s="7"/>
    </row>
    <row r="8" ht="66.75" customHeight="1">
      <c r="A8" s="34" t="s">
        <v>113</v>
      </c>
      <c r="B8" s="44" t="s">
        <v>71</v>
      </c>
      <c r="C8" s="27"/>
      <c r="D8" s="7"/>
      <c r="E8" s="43" t="s">
        <v>127</v>
      </c>
      <c r="F8" s="27"/>
      <c r="G8" s="27"/>
      <c r="H8" s="7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45" t="s">
        <v>128</v>
      </c>
      <c r="B14" s="46" t="s">
        <v>31</v>
      </c>
      <c r="C14" s="27"/>
      <c r="D14" s="27"/>
      <c r="E14" s="27"/>
      <c r="F14" s="27"/>
      <c r="G14" s="7"/>
      <c r="H14" s="46" t="s">
        <v>32</v>
      </c>
      <c r="I14" s="27"/>
      <c r="J14" s="27"/>
      <c r="K14" s="27"/>
      <c r="L14" s="27"/>
      <c r="M14" s="7"/>
    </row>
    <row r="15" ht="15.75" customHeight="1">
      <c r="A15" s="47"/>
      <c r="B15" s="29" t="s">
        <v>129</v>
      </c>
      <c r="C15" s="29" t="s">
        <v>130</v>
      </c>
      <c r="D15" s="29" t="s">
        <v>131</v>
      </c>
      <c r="E15" s="29" t="s">
        <v>132</v>
      </c>
      <c r="F15" s="48" t="s">
        <v>133</v>
      </c>
      <c r="G15" s="7"/>
      <c r="H15" s="29" t="s">
        <v>129</v>
      </c>
      <c r="I15" s="29" t="s">
        <v>130</v>
      </c>
      <c r="J15" s="29" t="s">
        <v>131</v>
      </c>
      <c r="K15" s="29" t="s">
        <v>132</v>
      </c>
      <c r="L15" s="48" t="s">
        <v>133</v>
      </c>
      <c r="M15" s="7"/>
    </row>
    <row r="16">
      <c r="A16" s="47"/>
      <c r="B16" s="49" t="s">
        <v>134</v>
      </c>
      <c r="C16" s="50" t="s">
        <v>135</v>
      </c>
      <c r="D16" s="9" t="s">
        <v>136</v>
      </c>
      <c r="E16" s="9">
        <v>0.001</v>
      </c>
      <c r="F16" s="51" t="s">
        <v>137</v>
      </c>
      <c r="G16" s="52">
        <f>sum(E16:E19) +0.29</f>
        <v>0.296</v>
      </c>
      <c r="H16" s="49" t="s">
        <v>134</v>
      </c>
      <c r="I16" s="50" t="s">
        <v>135</v>
      </c>
      <c r="J16" s="9" t="s">
        <v>138</v>
      </c>
      <c r="K16" s="53">
        <v>0.002</v>
      </c>
      <c r="L16" s="51" t="s">
        <v>137</v>
      </c>
      <c r="M16" s="54">
        <f>sum(K16:K17) +0.24</f>
        <v>0.246</v>
      </c>
    </row>
    <row r="17" ht="15.75" customHeight="1">
      <c r="A17" s="47"/>
      <c r="B17" s="47"/>
      <c r="C17" s="47"/>
      <c r="D17" s="9" t="s">
        <v>139</v>
      </c>
      <c r="E17" s="9">
        <v>0.002</v>
      </c>
      <c r="F17" s="47"/>
      <c r="G17" s="47"/>
      <c r="H17" s="28"/>
      <c r="I17" s="28"/>
      <c r="J17" s="9" t="s">
        <v>140</v>
      </c>
      <c r="K17" s="53">
        <v>0.004</v>
      </c>
      <c r="L17" s="28"/>
      <c r="M17" s="28"/>
    </row>
    <row r="18" ht="15.75" customHeight="1">
      <c r="A18" s="47"/>
      <c r="B18" s="47"/>
      <c r="C18" s="47"/>
      <c r="D18" s="9" t="s">
        <v>141</v>
      </c>
      <c r="E18" s="9">
        <v>0.002</v>
      </c>
      <c r="F18" s="47"/>
      <c r="G18" s="47"/>
      <c r="H18" s="29" t="s">
        <v>142</v>
      </c>
      <c r="I18" s="9">
        <v>5.0</v>
      </c>
      <c r="J18" s="9" t="s">
        <v>143</v>
      </c>
      <c r="K18" s="9">
        <v>0.05</v>
      </c>
      <c r="L18" s="51" t="s">
        <v>144</v>
      </c>
      <c r="M18" s="29">
        <f t="shared" ref="M18:M21" si="1"> 20/I18*K18</f>
        <v>0.2</v>
      </c>
    </row>
    <row r="19" ht="15.75" customHeight="1">
      <c r="A19" s="47"/>
      <c r="B19" s="28"/>
      <c r="C19" s="28"/>
      <c r="D19" s="9" t="s">
        <v>145</v>
      </c>
      <c r="E19" s="9">
        <v>0.001</v>
      </c>
      <c r="F19" s="28"/>
      <c r="G19" s="28"/>
      <c r="H19" s="49" t="s">
        <v>146</v>
      </c>
      <c r="I19" s="9">
        <v>10.0</v>
      </c>
      <c r="J19" s="9" t="s">
        <v>147</v>
      </c>
      <c r="K19" s="9">
        <v>0.05</v>
      </c>
      <c r="L19" s="47"/>
      <c r="M19" s="29">
        <f t="shared" si="1"/>
        <v>0.1</v>
      </c>
    </row>
    <row r="20" ht="15.75" customHeight="1">
      <c r="A20" s="47"/>
      <c r="B20" s="29" t="s">
        <v>142</v>
      </c>
      <c r="C20" s="9">
        <v>5.0</v>
      </c>
      <c r="D20" s="9" t="s">
        <v>148</v>
      </c>
      <c r="E20" s="9">
        <v>0.1</v>
      </c>
      <c r="F20" s="51" t="s">
        <v>149</v>
      </c>
      <c r="G20" s="29">
        <f t="shared" ref="G20:G23" si="2"> 20/C20*E20</f>
        <v>0.4</v>
      </c>
      <c r="H20" s="28"/>
      <c r="I20" s="9">
        <v>10.0</v>
      </c>
      <c r="J20" s="9" t="s">
        <v>150</v>
      </c>
      <c r="K20" s="9">
        <v>0.22</v>
      </c>
      <c r="L20" s="47"/>
      <c r="M20" s="29">
        <f t="shared" si="1"/>
        <v>0.44</v>
      </c>
    </row>
    <row r="21" ht="15.75" customHeight="1">
      <c r="A21" s="47"/>
      <c r="B21" s="29" t="s">
        <v>146</v>
      </c>
      <c r="C21" s="9">
        <v>10.0</v>
      </c>
      <c r="D21" s="9" t="s">
        <v>151</v>
      </c>
      <c r="E21" s="9">
        <v>0.1</v>
      </c>
      <c r="F21" s="47"/>
      <c r="G21" s="29">
        <f t="shared" si="2"/>
        <v>0.2</v>
      </c>
      <c r="H21" s="29" t="s">
        <v>152</v>
      </c>
      <c r="I21" s="9">
        <v>20.0</v>
      </c>
      <c r="J21" s="9" t="s">
        <v>153</v>
      </c>
      <c r="K21" s="9">
        <v>0.05</v>
      </c>
      <c r="L21" s="47"/>
      <c r="M21" s="29">
        <f t="shared" si="1"/>
        <v>0.05</v>
      </c>
    </row>
    <row r="22" ht="15.75" customHeight="1">
      <c r="A22" s="47"/>
      <c r="B22" s="29" t="s">
        <v>152</v>
      </c>
      <c r="C22" s="9">
        <v>20.0</v>
      </c>
      <c r="D22" s="9" t="s">
        <v>154</v>
      </c>
      <c r="E22" s="9">
        <v>0.1</v>
      </c>
      <c r="F22" s="47"/>
      <c r="G22" s="29">
        <f t="shared" si="2"/>
        <v>0.1</v>
      </c>
      <c r="H22" s="55"/>
      <c r="I22" s="55"/>
      <c r="J22" s="55"/>
      <c r="K22" s="55"/>
      <c r="L22" s="28"/>
      <c r="M22" s="56">
        <f>sum(M18:M21)*100</f>
        <v>79</v>
      </c>
    </row>
    <row r="23" ht="15.75" customHeight="1">
      <c r="A23" s="47"/>
      <c r="B23" s="29" t="s">
        <v>155</v>
      </c>
      <c r="C23" s="9">
        <v>5.0</v>
      </c>
      <c r="D23" s="9" t="s">
        <v>156</v>
      </c>
      <c r="E23" s="9">
        <v>0.01</v>
      </c>
      <c r="F23" s="47"/>
      <c r="G23" s="29">
        <f t="shared" si="2"/>
        <v>0.04</v>
      </c>
      <c r="H23" s="57"/>
      <c r="I23" s="58"/>
      <c r="J23" s="58"/>
      <c r="K23" s="58"/>
      <c r="L23" s="59"/>
      <c r="M23" s="60" t="str">
        <f t="shared" ref="M23:M25" si="3">K23:K24</f>
        <v/>
      </c>
    </row>
    <row r="24" ht="15.75" customHeight="1">
      <c r="A24" s="28"/>
      <c r="B24" s="60"/>
      <c r="C24" s="60"/>
      <c r="D24" s="60"/>
      <c r="E24" s="60"/>
      <c r="F24" s="28"/>
      <c r="G24" s="61">
        <f>SUM(G20:G23) *100</f>
        <v>74</v>
      </c>
      <c r="H24" s="62"/>
      <c r="I24" s="63"/>
      <c r="J24" s="63"/>
      <c r="K24" s="63"/>
      <c r="L24" s="64"/>
      <c r="M24" s="60" t="str">
        <f t="shared" si="3"/>
        <v/>
      </c>
    </row>
    <row r="25" ht="52.5" customHeight="1">
      <c r="A25" s="65" t="s">
        <v>157</v>
      </c>
      <c r="B25" s="66" t="s">
        <v>158</v>
      </c>
      <c r="C25" s="27"/>
      <c r="D25" s="27"/>
      <c r="E25" s="27"/>
      <c r="F25" s="27"/>
      <c r="G25" s="27"/>
      <c r="H25" s="27"/>
      <c r="I25" s="27"/>
      <c r="J25" s="27"/>
      <c r="K25" s="27"/>
      <c r="L25" s="7"/>
      <c r="M25" s="60" t="str">
        <f t="shared" si="3"/>
        <v/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41.25" customHeight="1">
      <c r="A40" s="67" t="s">
        <v>159</v>
      </c>
      <c r="B40" s="68" t="s">
        <v>160</v>
      </c>
    </row>
    <row r="41" ht="15.75" customHeight="1"/>
    <row r="42" ht="15.75" customHeight="1">
      <c r="A42" s="69" t="s">
        <v>161</v>
      </c>
      <c r="B42" s="70" t="s">
        <v>162</v>
      </c>
      <c r="C42" s="71">
        <v>125.0</v>
      </c>
    </row>
    <row r="43" ht="15.75" customHeight="1">
      <c r="A43" s="47"/>
      <c r="B43" s="72" t="s">
        <v>163</v>
      </c>
      <c r="C43" s="73">
        <v>500.0</v>
      </c>
    </row>
    <row r="44" ht="15.75" customHeight="1">
      <c r="A44" s="47"/>
      <c r="B44" s="70" t="s">
        <v>164</v>
      </c>
      <c r="C44" s="74">
        <f>1 / (C43 * 1000) *1000000</f>
        <v>2</v>
      </c>
    </row>
    <row r="45" ht="15.75" customHeight="1">
      <c r="A45" s="28"/>
      <c r="B45" s="70" t="s">
        <v>165</v>
      </c>
      <c r="C45" s="75">
        <f>C44*C42</f>
        <v>250</v>
      </c>
    </row>
    <row r="46" ht="15.75" customHeight="1"/>
    <row r="47" ht="15.75" customHeight="1"/>
    <row r="48" ht="15.75" customHeight="1">
      <c r="A48" s="76" t="s">
        <v>166</v>
      </c>
      <c r="B48" s="70" t="s">
        <v>167</v>
      </c>
      <c r="C48" s="70" t="s">
        <v>168</v>
      </c>
      <c r="D48" s="70" t="s">
        <v>169</v>
      </c>
      <c r="E48" s="70" t="s">
        <v>170</v>
      </c>
      <c r="F48" s="70" t="s">
        <v>171</v>
      </c>
    </row>
    <row r="49" ht="15.75" customHeight="1">
      <c r="A49" s="47"/>
      <c r="B49" s="9" t="s">
        <v>172</v>
      </c>
      <c r="C49" s="53">
        <v>8.0</v>
      </c>
      <c r="D49" s="53">
        <v>10.0</v>
      </c>
      <c r="E49" s="60">
        <f t="shared" ref="E49:E51" si="4">D49*1000</f>
        <v>10000</v>
      </c>
      <c r="F49" s="60">
        <f>(C45/E49)*100</f>
        <v>2.5</v>
      </c>
    </row>
    <row r="50" ht="15.75" customHeight="1">
      <c r="A50" s="47"/>
      <c r="B50" s="9" t="s">
        <v>173</v>
      </c>
      <c r="C50" s="53">
        <v>8.0</v>
      </c>
      <c r="D50" s="53">
        <v>5.0</v>
      </c>
      <c r="E50" s="60">
        <f t="shared" si="4"/>
        <v>5000</v>
      </c>
      <c r="F50" s="60">
        <f>(C45/E50)*100</f>
        <v>5</v>
      </c>
    </row>
    <row r="51" ht="15.75" customHeight="1">
      <c r="A51" s="28"/>
      <c r="B51" s="9" t="s">
        <v>174</v>
      </c>
      <c r="C51" s="53">
        <v>8.0</v>
      </c>
      <c r="D51" s="53">
        <v>20.0</v>
      </c>
      <c r="E51" s="60">
        <f t="shared" si="4"/>
        <v>20000</v>
      </c>
      <c r="F51" s="60">
        <f>(C45/E51)*100</f>
        <v>1.25</v>
      </c>
    </row>
    <row r="52" ht="15.75" customHeight="1">
      <c r="A52" s="77" t="s">
        <v>175</v>
      </c>
      <c r="B52" s="27"/>
      <c r="C52" s="27"/>
      <c r="D52" s="27"/>
      <c r="E52" s="7"/>
      <c r="F52" s="56">
        <f>SUM(F49:F51)</f>
        <v>8.75</v>
      </c>
      <c r="G52" s="31" t="s">
        <v>176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0">
    <mergeCell ref="B14:G14"/>
    <mergeCell ref="H14:M14"/>
    <mergeCell ref="F15:G15"/>
    <mergeCell ref="L15:M15"/>
    <mergeCell ref="L16:L17"/>
    <mergeCell ref="M16:M17"/>
    <mergeCell ref="B5:D5"/>
    <mergeCell ref="E5:H5"/>
    <mergeCell ref="B6:D6"/>
    <mergeCell ref="E6:H6"/>
    <mergeCell ref="B7:D7"/>
    <mergeCell ref="E7:H7"/>
    <mergeCell ref="E8:H8"/>
    <mergeCell ref="I16:I17"/>
    <mergeCell ref="L18:L22"/>
    <mergeCell ref="H23:L24"/>
    <mergeCell ref="B25:L25"/>
    <mergeCell ref="F16:F19"/>
    <mergeCell ref="F20:F24"/>
    <mergeCell ref="B40:F40"/>
    <mergeCell ref="A42:A45"/>
    <mergeCell ref="A48:A51"/>
    <mergeCell ref="A52:E52"/>
    <mergeCell ref="B8:D8"/>
    <mergeCell ref="A14:A24"/>
    <mergeCell ref="B16:B19"/>
    <mergeCell ref="C16:C19"/>
    <mergeCell ref="G16:G19"/>
    <mergeCell ref="H16:H17"/>
    <mergeCell ref="H19:H20"/>
  </mergeCells>
  <hyperlinks>
    <hyperlink r:id="rId1" ref="B6"/>
    <hyperlink r:id="rId2" ref="E6"/>
    <hyperlink r:id="rId3" ref="B7"/>
    <hyperlink r:id="rId4" ref="E7"/>
    <hyperlink r:id="rId5" ref="E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2.75"/>
    <col customWidth="1" min="2" max="2" width="17.38"/>
    <col customWidth="1" min="3" max="3" width="21.38"/>
    <col customWidth="1" min="9" max="9" width="15.13"/>
    <col customWidth="1" min="10" max="10" width="29.38"/>
    <col customWidth="1" min="11" max="11" width="16.38"/>
    <col customWidth="1" min="12" max="12" width="24.63"/>
  </cols>
  <sheetData>
    <row r="1">
      <c r="A1" s="78" t="s">
        <v>115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7"/>
    </row>
    <row r="2">
      <c r="A2" s="79" t="s">
        <v>177</v>
      </c>
      <c r="B2" s="79" t="s">
        <v>178</v>
      </c>
      <c r="C2" s="79" t="s">
        <v>179</v>
      </c>
      <c r="D2" s="79" t="s">
        <v>180</v>
      </c>
      <c r="E2" s="79" t="s">
        <v>181</v>
      </c>
      <c r="F2" s="79" t="s">
        <v>182</v>
      </c>
      <c r="G2" s="79" t="s">
        <v>183</v>
      </c>
      <c r="H2" s="79" t="s">
        <v>184</v>
      </c>
      <c r="I2" s="79" t="s">
        <v>185</v>
      </c>
      <c r="J2" s="79" t="s">
        <v>186</v>
      </c>
      <c r="K2" s="79" t="s">
        <v>187</v>
      </c>
      <c r="L2" s="79" t="s">
        <v>186</v>
      </c>
    </row>
    <row r="3">
      <c r="A3" s="80" t="s">
        <v>188</v>
      </c>
      <c r="B3" s="81" t="s">
        <v>189</v>
      </c>
      <c r="C3" s="82" t="s">
        <v>190</v>
      </c>
      <c r="D3" s="30" t="s">
        <v>191</v>
      </c>
      <c r="E3" s="83" t="s">
        <v>192</v>
      </c>
      <c r="F3" s="30" t="s">
        <v>193</v>
      </c>
      <c r="G3" s="83" t="s">
        <v>194</v>
      </c>
      <c r="H3" s="30" t="s">
        <v>195</v>
      </c>
      <c r="I3" s="30" t="s">
        <v>196</v>
      </c>
      <c r="J3" s="30" t="s">
        <v>71</v>
      </c>
      <c r="K3" s="30" t="s">
        <v>196</v>
      </c>
      <c r="L3" s="30" t="s">
        <v>71</v>
      </c>
    </row>
    <row r="4">
      <c r="A4" s="47"/>
      <c r="B4" s="47"/>
      <c r="C4" s="82" t="s">
        <v>197</v>
      </c>
      <c r="D4" s="30" t="s">
        <v>198</v>
      </c>
      <c r="E4" s="83" t="s">
        <v>192</v>
      </c>
      <c r="F4" s="30" t="s">
        <v>193</v>
      </c>
      <c r="G4" s="83" t="s">
        <v>194</v>
      </c>
      <c r="H4" s="30" t="s">
        <v>195</v>
      </c>
      <c r="I4" s="30" t="s">
        <v>196</v>
      </c>
      <c r="J4" s="30" t="s">
        <v>71</v>
      </c>
      <c r="K4" s="30" t="s">
        <v>196</v>
      </c>
      <c r="L4" s="30" t="s">
        <v>71</v>
      </c>
    </row>
    <row r="5">
      <c r="A5" s="47"/>
      <c r="B5" s="47"/>
      <c r="C5" s="82" t="s">
        <v>199</v>
      </c>
      <c r="D5" s="30" t="s">
        <v>198</v>
      </c>
      <c r="E5" s="83" t="s">
        <v>192</v>
      </c>
      <c r="F5" s="30" t="s">
        <v>193</v>
      </c>
      <c r="G5" s="83" t="s">
        <v>194</v>
      </c>
      <c r="H5" s="30" t="s">
        <v>195</v>
      </c>
      <c r="I5" s="30" t="s">
        <v>196</v>
      </c>
      <c r="J5" s="30" t="s">
        <v>71</v>
      </c>
      <c r="K5" s="30" t="s">
        <v>196</v>
      </c>
      <c r="L5" s="30" t="s">
        <v>71</v>
      </c>
    </row>
    <row r="6">
      <c r="A6" s="47"/>
      <c r="B6" s="28"/>
      <c r="C6" s="82" t="s">
        <v>200</v>
      </c>
      <c r="D6" s="30" t="s">
        <v>198</v>
      </c>
      <c r="E6" s="83" t="s">
        <v>192</v>
      </c>
      <c r="F6" s="30" t="s">
        <v>201</v>
      </c>
      <c r="G6" s="83" t="s">
        <v>194</v>
      </c>
      <c r="H6" s="30" t="s">
        <v>195</v>
      </c>
      <c r="I6" s="30" t="s">
        <v>196</v>
      </c>
      <c r="J6" s="30" t="s">
        <v>71</v>
      </c>
      <c r="K6" s="30" t="s">
        <v>196</v>
      </c>
      <c r="L6" s="30" t="s">
        <v>71</v>
      </c>
    </row>
    <row r="7">
      <c r="A7" s="47"/>
      <c r="B7" s="81" t="s">
        <v>172</v>
      </c>
      <c r="C7" s="82" t="s">
        <v>136</v>
      </c>
      <c r="D7" s="30" t="s">
        <v>198</v>
      </c>
      <c r="E7" s="83" t="s">
        <v>192</v>
      </c>
      <c r="F7" s="30" t="s">
        <v>193</v>
      </c>
      <c r="G7" s="83" t="s">
        <v>194</v>
      </c>
      <c r="H7" s="30" t="s">
        <v>195</v>
      </c>
      <c r="I7" s="30" t="s">
        <v>202</v>
      </c>
      <c r="J7" s="30" t="s">
        <v>203</v>
      </c>
      <c r="K7" s="30" t="s">
        <v>196</v>
      </c>
      <c r="L7" s="30" t="s">
        <v>71</v>
      </c>
    </row>
    <row r="8">
      <c r="A8" s="47"/>
      <c r="B8" s="47"/>
      <c r="C8" s="30" t="s">
        <v>204</v>
      </c>
      <c r="D8" s="30" t="s">
        <v>198</v>
      </c>
      <c r="E8" s="83" t="s">
        <v>192</v>
      </c>
      <c r="F8" s="30" t="s">
        <v>193</v>
      </c>
      <c r="G8" s="83" t="s">
        <v>194</v>
      </c>
      <c r="H8" s="30" t="s">
        <v>195</v>
      </c>
      <c r="I8" s="30" t="s">
        <v>205</v>
      </c>
      <c r="J8" s="30" t="s">
        <v>206</v>
      </c>
      <c r="K8" s="30" t="s">
        <v>196</v>
      </c>
      <c r="L8" s="30" t="s">
        <v>71</v>
      </c>
    </row>
    <row r="9">
      <c r="A9" s="47"/>
      <c r="B9" s="28"/>
      <c r="C9" s="30" t="s">
        <v>207</v>
      </c>
      <c r="D9" s="30" t="s">
        <v>198</v>
      </c>
      <c r="E9" s="83" t="s">
        <v>192</v>
      </c>
      <c r="F9" s="30" t="s">
        <v>201</v>
      </c>
      <c r="G9" s="83" t="s">
        <v>194</v>
      </c>
      <c r="H9" s="30" t="s">
        <v>195</v>
      </c>
      <c r="I9" s="30" t="s">
        <v>205</v>
      </c>
      <c r="J9" s="30" t="s">
        <v>206</v>
      </c>
      <c r="K9" s="30" t="s">
        <v>208</v>
      </c>
      <c r="L9" s="30" t="s">
        <v>209</v>
      </c>
    </row>
    <row r="10">
      <c r="A10" s="47"/>
      <c r="B10" s="81" t="s">
        <v>174</v>
      </c>
      <c r="C10" s="30" t="s">
        <v>141</v>
      </c>
      <c r="D10" s="30" t="s">
        <v>198</v>
      </c>
      <c r="E10" s="83" t="s">
        <v>192</v>
      </c>
      <c r="F10" s="30" t="s">
        <v>193</v>
      </c>
      <c r="G10" s="83" t="s">
        <v>194</v>
      </c>
      <c r="H10" s="30" t="s">
        <v>195</v>
      </c>
      <c r="I10" s="30" t="s">
        <v>202</v>
      </c>
      <c r="J10" s="30" t="s">
        <v>203</v>
      </c>
      <c r="K10" s="30" t="s">
        <v>196</v>
      </c>
      <c r="L10" s="30" t="s">
        <v>71</v>
      </c>
    </row>
    <row r="11">
      <c r="A11" s="47"/>
      <c r="B11" s="47"/>
      <c r="C11" s="30" t="s">
        <v>210</v>
      </c>
      <c r="D11" s="30" t="s">
        <v>198</v>
      </c>
      <c r="E11" s="83" t="s">
        <v>192</v>
      </c>
      <c r="F11" s="30" t="s">
        <v>193</v>
      </c>
      <c r="G11" s="83" t="s">
        <v>194</v>
      </c>
      <c r="H11" s="30" t="s">
        <v>195</v>
      </c>
      <c r="I11" s="30" t="s">
        <v>211</v>
      </c>
      <c r="J11" s="30" t="s">
        <v>212</v>
      </c>
      <c r="K11" s="30" t="s">
        <v>196</v>
      </c>
      <c r="L11" s="30" t="s">
        <v>71</v>
      </c>
    </row>
    <row r="12">
      <c r="A12" s="47"/>
      <c r="B12" s="28"/>
      <c r="C12" s="30" t="s">
        <v>213</v>
      </c>
      <c r="D12" s="30" t="s">
        <v>198</v>
      </c>
      <c r="E12" s="83" t="s">
        <v>192</v>
      </c>
      <c r="F12" s="30" t="s">
        <v>201</v>
      </c>
      <c r="G12" s="83" t="s">
        <v>194</v>
      </c>
      <c r="H12" s="30" t="s">
        <v>195</v>
      </c>
      <c r="I12" s="30" t="s">
        <v>211</v>
      </c>
      <c r="J12" s="30" t="s">
        <v>212</v>
      </c>
      <c r="K12" s="30" t="s">
        <v>214</v>
      </c>
      <c r="L12" s="30" t="s">
        <v>209</v>
      </c>
    </row>
    <row r="13">
      <c r="A13" s="47"/>
      <c r="B13" s="81" t="s">
        <v>173</v>
      </c>
      <c r="C13" s="30" t="s">
        <v>139</v>
      </c>
      <c r="D13" s="30" t="s">
        <v>198</v>
      </c>
      <c r="E13" s="83" t="s">
        <v>192</v>
      </c>
      <c r="F13" s="30" t="s">
        <v>193</v>
      </c>
      <c r="G13" s="83" t="s">
        <v>194</v>
      </c>
      <c r="H13" s="30" t="s">
        <v>195</v>
      </c>
      <c r="I13" s="30" t="s">
        <v>202</v>
      </c>
      <c r="J13" s="30" t="s">
        <v>203</v>
      </c>
      <c r="K13" s="30" t="s">
        <v>196</v>
      </c>
      <c r="L13" s="30" t="s">
        <v>71</v>
      </c>
    </row>
    <row r="14">
      <c r="A14" s="47"/>
      <c r="B14" s="47"/>
      <c r="C14" s="30" t="s">
        <v>215</v>
      </c>
      <c r="D14" s="30" t="s">
        <v>198</v>
      </c>
      <c r="E14" s="83" t="s">
        <v>192</v>
      </c>
      <c r="F14" s="30" t="s">
        <v>193</v>
      </c>
      <c r="G14" s="83" t="s">
        <v>194</v>
      </c>
      <c r="H14" s="30" t="s">
        <v>195</v>
      </c>
      <c r="I14" s="30" t="s">
        <v>216</v>
      </c>
      <c r="J14" s="30" t="s">
        <v>217</v>
      </c>
      <c r="K14" s="30" t="s">
        <v>196</v>
      </c>
      <c r="L14" s="30" t="s">
        <v>71</v>
      </c>
    </row>
    <row r="15">
      <c r="A15" s="47"/>
      <c r="B15" s="47"/>
      <c r="C15" s="30" t="s">
        <v>218</v>
      </c>
      <c r="D15" s="30" t="s">
        <v>198</v>
      </c>
      <c r="E15" s="83" t="s">
        <v>192</v>
      </c>
      <c r="F15" s="30" t="s">
        <v>201</v>
      </c>
      <c r="G15" s="83" t="s">
        <v>194</v>
      </c>
      <c r="H15" s="30" t="s">
        <v>195</v>
      </c>
      <c r="I15" s="30" t="s">
        <v>216</v>
      </c>
      <c r="J15" s="30" t="s">
        <v>217</v>
      </c>
      <c r="K15" s="30" t="s">
        <v>219</v>
      </c>
      <c r="L15" s="30" t="s">
        <v>209</v>
      </c>
    </row>
    <row r="16">
      <c r="A16" s="47"/>
      <c r="B16" s="47"/>
      <c r="C16" s="30" t="s">
        <v>220</v>
      </c>
      <c r="D16" s="30" t="s">
        <v>198</v>
      </c>
      <c r="E16" s="83" t="s">
        <v>155</v>
      </c>
      <c r="F16" s="30" t="s">
        <v>193</v>
      </c>
      <c r="G16" s="83" t="s">
        <v>194</v>
      </c>
      <c r="H16" s="30" t="s">
        <v>195</v>
      </c>
      <c r="I16" s="30" t="s">
        <v>196</v>
      </c>
      <c r="J16" s="30" t="s">
        <v>71</v>
      </c>
      <c r="K16" s="30" t="s">
        <v>196</v>
      </c>
      <c r="L16" s="30" t="s">
        <v>71</v>
      </c>
    </row>
    <row r="17">
      <c r="A17" s="47"/>
      <c r="B17" s="28"/>
      <c r="C17" s="30" t="s">
        <v>156</v>
      </c>
      <c r="D17" s="30" t="s">
        <v>198</v>
      </c>
      <c r="E17" s="83" t="s">
        <v>155</v>
      </c>
      <c r="F17" s="30" t="s">
        <v>193</v>
      </c>
      <c r="G17" s="83" t="s">
        <v>194</v>
      </c>
      <c r="H17" s="30" t="s">
        <v>195</v>
      </c>
      <c r="I17" s="30" t="s">
        <v>196</v>
      </c>
      <c r="J17" s="30" t="s">
        <v>71</v>
      </c>
      <c r="K17" s="30" t="s">
        <v>196</v>
      </c>
      <c r="L17" s="30" t="s">
        <v>71</v>
      </c>
    </row>
    <row r="18">
      <c r="A18" s="47"/>
      <c r="B18" s="81" t="s">
        <v>221</v>
      </c>
      <c r="C18" s="30" t="s">
        <v>222</v>
      </c>
      <c r="D18" s="30" t="s">
        <v>198</v>
      </c>
      <c r="E18" s="83" t="s">
        <v>192</v>
      </c>
      <c r="F18" s="30" t="s">
        <v>193</v>
      </c>
      <c r="G18" s="83" t="s">
        <v>194</v>
      </c>
      <c r="H18" s="30" t="s">
        <v>195</v>
      </c>
      <c r="I18" s="30" t="s">
        <v>202</v>
      </c>
      <c r="J18" s="30" t="s">
        <v>203</v>
      </c>
      <c r="K18" s="30" t="s">
        <v>196</v>
      </c>
      <c r="L18" s="30" t="s">
        <v>71</v>
      </c>
    </row>
    <row r="19">
      <c r="A19" s="47"/>
      <c r="B19" s="47"/>
      <c r="C19" s="84" t="s">
        <v>223</v>
      </c>
      <c r="D19" s="84" t="s">
        <v>198</v>
      </c>
      <c r="E19" s="85" t="s">
        <v>192</v>
      </c>
      <c r="F19" s="84" t="s">
        <v>201</v>
      </c>
      <c r="G19" s="85" t="s">
        <v>194</v>
      </c>
      <c r="H19" s="84" t="s">
        <v>195</v>
      </c>
      <c r="I19" s="30" t="s">
        <v>224</v>
      </c>
      <c r="J19" s="30" t="s">
        <v>225</v>
      </c>
      <c r="K19" s="84" t="s">
        <v>196</v>
      </c>
      <c r="L19" s="84" t="s">
        <v>71</v>
      </c>
    </row>
    <row r="20">
      <c r="A20" s="47"/>
      <c r="B20" s="47"/>
      <c r="C20" s="28"/>
      <c r="D20" s="28"/>
      <c r="E20" s="28"/>
      <c r="F20" s="28"/>
      <c r="G20" s="28"/>
      <c r="H20" s="28"/>
      <c r="I20" s="86" t="s">
        <v>226</v>
      </c>
      <c r="J20" s="30" t="s">
        <v>227</v>
      </c>
      <c r="K20" s="28"/>
      <c r="L20" s="28"/>
    </row>
    <row r="21">
      <c r="A21" s="28"/>
      <c r="B21" s="28"/>
      <c r="C21" s="30" t="s">
        <v>228</v>
      </c>
      <c r="D21" s="30" t="s">
        <v>198</v>
      </c>
      <c r="E21" s="83" t="s">
        <v>192</v>
      </c>
      <c r="F21" s="30" t="s">
        <v>201</v>
      </c>
      <c r="G21" s="83" t="s">
        <v>194</v>
      </c>
      <c r="H21" s="30" t="s">
        <v>195</v>
      </c>
      <c r="I21" s="30" t="s">
        <v>224</v>
      </c>
      <c r="J21" s="30" t="s">
        <v>225</v>
      </c>
      <c r="K21" s="30" t="s">
        <v>196</v>
      </c>
      <c r="L21" s="30" t="s">
        <v>71</v>
      </c>
    </row>
    <row r="22">
      <c r="A22" s="80" t="s">
        <v>229</v>
      </c>
      <c r="B22" s="81" t="s">
        <v>230</v>
      </c>
      <c r="C22" s="30" t="s">
        <v>231</v>
      </c>
      <c r="D22" s="30" t="s">
        <v>191</v>
      </c>
      <c r="E22" s="83" t="s">
        <v>192</v>
      </c>
      <c r="F22" s="30" t="s">
        <v>193</v>
      </c>
      <c r="G22" s="83" t="s">
        <v>194</v>
      </c>
      <c r="H22" s="30" t="s">
        <v>195</v>
      </c>
      <c r="I22" s="30" t="s">
        <v>196</v>
      </c>
      <c r="J22" s="30" t="s">
        <v>71</v>
      </c>
      <c r="K22" s="30" t="s">
        <v>196</v>
      </c>
      <c r="L22" s="30" t="s">
        <v>71</v>
      </c>
    </row>
    <row r="23">
      <c r="A23" s="47"/>
      <c r="B23" s="47"/>
      <c r="C23" s="30" t="s">
        <v>232</v>
      </c>
      <c r="D23" s="30" t="s">
        <v>198</v>
      </c>
      <c r="E23" s="83" t="s">
        <v>192</v>
      </c>
      <c r="F23" s="30" t="s">
        <v>193</v>
      </c>
      <c r="G23" s="83" t="s">
        <v>194</v>
      </c>
      <c r="H23" s="30" t="s">
        <v>195</v>
      </c>
      <c r="I23" s="30" t="s">
        <v>196</v>
      </c>
      <c r="J23" s="30" t="s">
        <v>71</v>
      </c>
      <c r="K23" s="30" t="s">
        <v>196</v>
      </c>
      <c r="L23" s="30" t="s">
        <v>71</v>
      </c>
    </row>
    <row r="24">
      <c r="A24" s="47"/>
      <c r="B24" s="28"/>
      <c r="C24" s="30" t="s">
        <v>150</v>
      </c>
      <c r="D24" s="30" t="s">
        <v>198</v>
      </c>
      <c r="E24" s="83" t="s">
        <v>192</v>
      </c>
      <c r="F24" s="30" t="s">
        <v>193</v>
      </c>
      <c r="G24" s="83" t="s">
        <v>194</v>
      </c>
      <c r="H24" s="30" t="s">
        <v>195</v>
      </c>
      <c r="I24" s="30" t="s">
        <v>196</v>
      </c>
      <c r="J24" s="30" t="s">
        <v>71</v>
      </c>
      <c r="K24" s="30" t="s">
        <v>196</v>
      </c>
      <c r="L24" s="30" t="s">
        <v>71</v>
      </c>
    </row>
    <row r="25">
      <c r="A25" s="47"/>
      <c r="B25" s="81" t="s">
        <v>233</v>
      </c>
      <c r="C25" s="30" t="s">
        <v>138</v>
      </c>
      <c r="D25" s="30" t="s">
        <v>198</v>
      </c>
      <c r="E25" s="83" t="s">
        <v>192</v>
      </c>
      <c r="F25" s="30" t="s">
        <v>193</v>
      </c>
      <c r="G25" s="83" t="s">
        <v>194</v>
      </c>
      <c r="H25" s="30" t="s">
        <v>195</v>
      </c>
      <c r="I25" s="30" t="s">
        <v>202</v>
      </c>
      <c r="J25" s="30" t="s">
        <v>203</v>
      </c>
      <c r="K25" s="30" t="s">
        <v>196</v>
      </c>
      <c r="L25" s="30" t="s">
        <v>71</v>
      </c>
    </row>
    <row r="26">
      <c r="A26" s="47"/>
      <c r="B26" s="47"/>
      <c r="C26" s="84" t="s">
        <v>234</v>
      </c>
      <c r="D26" s="84" t="s">
        <v>198</v>
      </c>
      <c r="E26" s="85" t="s">
        <v>192</v>
      </c>
      <c r="F26" s="84" t="s">
        <v>193</v>
      </c>
      <c r="G26" s="87" t="s">
        <v>194</v>
      </c>
      <c r="H26" s="87" t="s">
        <v>195</v>
      </c>
      <c r="I26" s="30" t="s">
        <v>235</v>
      </c>
      <c r="J26" s="30" t="s">
        <v>236</v>
      </c>
      <c r="K26" s="30" t="s">
        <v>196</v>
      </c>
      <c r="L26" s="30" t="s">
        <v>71</v>
      </c>
    </row>
    <row r="27">
      <c r="A27" s="47"/>
      <c r="B27" s="28"/>
      <c r="C27" s="28"/>
      <c r="D27" s="28"/>
      <c r="E27" s="28"/>
      <c r="F27" s="28"/>
      <c r="G27" s="28"/>
      <c r="H27" s="28"/>
      <c r="I27" s="86" t="s">
        <v>237</v>
      </c>
      <c r="J27" s="30" t="s">
        <v>238</v>
      </c>
      <c r="K27" s="30" t="s">
        <v>196</v>
      </c>
      <c r="L27" s="30" t="s">
        <v>71</v>
      </c>
    </row>
    <row r="28">
      <c r="A28" s="47"/>
      <c r="B28" s="81" t="s">
        <v>239</v>
      </c>
      <c r="C28" s="30" t="s">
        <v>240</v>
      </c>
      <c r="D28" s="30" t="s">
        <v>198</v>
      </c>
      <c r="E28" s="83" t="s">
        <v>192</v>
      </c>
      <c r="F28" s="30" t="s">
        <v>193</v>
      </c>
      <c r="G28" s="83" t="s">
        <v>194</v>
      </c>
      <c r="H28" s="30" t="s">
        <v>195</v>
      </c>
      <c r="I28" s="30" t="s">
        <v>202</v>
      </c>
      <c r="J28" s="30" t="s">
        <v>203</v>
      </c>
      <c r="K28" s="30" t="s">
        <v>196</v>
      </c>
      <c r="L28" s="30" t="s">
        <v>71</v>
      </c>
    </row>
    <row r="29">
      <c r="A29" s="47"/>
      <c r="B29" s="47"/>
      <c r="C29" s="84" t="s">
        <v>241</v>
      </c>
      <c r="D29" s="84" t="s">
        <v>198</v>
      </c>
      <c r="E29" s="85" t="s">
        <v>192</v>
      </c>
      <c r="F29" s="84" t="s">
        <v>193</v>
      </c>
      <c r="G29" s="87" t="s">
        <v>194</v>
      </c>
      <c r="H29" s="87" t="s">
        <v>195</v>
      </c>
      <c r="I29" s="30" t="s">
        <v>242</v>
      </c>
      <c r="J29" s="30" t="s">
        <v>243</v>
      </c>
      <c r="K29" s="84" t="s">
        <v>196</v>
      </c>
      <c r="L29" s="84" t="s">
        <v>71</v>
      </c>
    </row>
    <row r="30">
      <c r="A30" s="47"/>
      <c r="B30" s="28"/>
      <c r="C30" s="28"/>
      <c r="D30" s="28"/>
      <c r="E30" s="28"/>
      <c r="F30" s="28"/>
      <c r="G30" s="28"/>
      <c r="H30" s="28"/>
      <c r="I30" s="86" t="s">
        <v>244</v>
      </c>
      <c r="J30" s="30" t="s">
        <v>245</v>
      </c>
      <c r="K30" s="28"/>
      <c r="L30" s="28"/>
    </row>
    <row r="31">
      <c r="A31" s="47"/>
      <c r="B31" s="81" t="s">
        <v>246</v>
      </c>
      <c r="C31" s="30" t="s">
        <v>247</v>
      </c>
      <c r="D31" s="30" t="s">
        <v>198</v>
      </c>
      <c r="E31" s="83" t="s">
        <v>192</v>
      </c>
      <c r="F31" s="30" t="s">
        <v>193</v>
      </c>
      <c r="G31" s="83" t="s">
        <v>194</v>
      </c>
      <c r="H31" s="30" t="s">
        <v>195</v>
      </c>
      <c r="I31" s="30" t="s">
        <v>202</v>
      </c>
      <c r="J31" s="30" t="s">
        <v>203</v>
      </c>
      <c r="K31" s="30" t="s">
        <v>196</v>
      </c>
      <c r="L31" s="30" t="s">
        <v>71</v>
      </c>
    </row>
    <row r="32">
      <c r="A32" s="47"/>
      <c r="B32" s="47"/>
      <c r="C32" s="30" t="s">
        <v>248</v>
      </c>
      <c r="D32" s="30" t="s">
        <v>198</v>
      </c>
      <c r="E32" s="83" t="s">
        <v>192</v>
      </c>
      <c r="F32" s="30" t="s">
        <v>201</v>
      </c>
      <c r="G32" s="83" t="s">
        <v>194</v>
      </c>
      <c r="H32" s="30" t="s">
        <v>195</v>
      </c>
      <c r="I32" s="30" t="s">
        <v>224</v>
      </c>
      <c r="J32" s="30" t="s">
        <v>249</v>
      </c>
      <c r="K32" s="30" t="s">
        <v>196</v>
      </c>
      <c r="L32" s="30" t="s">
        <v>71</v>
      </c>
    </row>
    <row r="33">
      <c r="A33" s="47"/>
      <c r="B33" s="28"/>
      <c r="C33" s="30" t="s">
        <v>250</v>
      </c>
      <c r="D33" s="30" t="s">
        <v>198</v>
      </c>
      <c r="E33" s="83" t="s">
        <v>192</v>
      </c>
      <c r="F33" s="30" t="s">
        <v>201</v>
      </c>
      <c r="G33" s="83" t="s">
        <v>194</v>
      </c>
      <c r="H33" s="30" t="s">
        <v>195</v>
      </c>
      <c r="I33" s="30" t="s">
        <v>224</v>
      </c>
      <c r="J33" s="30" t="s">
        <v>249</v>
      </c>
      <c r="K33" s="30" t="s">
        <v>196</v>
      </c>
      <c r="L33" s="30" t="s">
        <v>71</v>
      </c>
    </row>
    <row r="34">
      <c r="A34" s="47"/>
      <c r="B34" s="81" t="s">
        <v>251</v>
      </c>
      <c r="C34" s="30" t="s">
        <v>252</v>
      </c>
      <c r="D34" s="30" t="s">
        <v>198</v>
      </c>
      <c r="E34" s="83" t="s">
        <v>192</v>
      </c>
      <c r="F34" s="30" t="s">
        <v>193</v>
      </c>
      <c r="G34" s="83" t="s">
        <v>194</v>
      </c>
      <c r="H34" s="30" t="s">
        <v>195</v>
      </c>
      <c r="I34" s="30" t="s">
        <v>196</v>
      </c>
      <c r="J34" s="30" t="s">
        <v>71</v>
      </c>
      <c r="K34" s="30" t="s">
        <v>196</v>
      </c>
      <c r="L34" s="30" t="s">
        <v>71</v>
      </c>
    </row>
    <row r="35">
      <c r="A35" s="47"/>
      <c r="B35" s="47"/>
      <c r="C35" s="30" t="s">
        <v>253</v>
      </c>
      <c r="D35" s="30" t="s">
        <v>198</v>
      </c>
      <c r="E35" s="83" t="s">
        <v>192</v>
      </c>
      <c r="F35" s="30" t="s">
        <v>201</v>
      </c>
      <c r="G35" s="83" t="s">
        <v>194</v>
      </c>
      <c r="H35" s="30" t="s">
        <v>195</v>
      </c>
      <c r="I35" s="30" t="s">
        <v>254</v>
      </c>
      <c r="J35" s="30" t="s">
        <v>255</v>
      </c>
      <c r="K35" s="30" t="s">
        <v>256</v>
      </c>
      <c r="L35" s="30" t="s">
        <v>209</v>
      </c>
    </row>
    <row r="36">
      <c r="A36" s="47"/>
      <c r="B36" s="47"/>
      <c r="C36" s="30" t="s">
        <v>257</v>
      </c>
      <c r="D36" s="30" t="s">
        <v>198</v>
      </c>
      <c r="E36" s="83" t="s">
        <v>192</v>
      </c>
      <c r="F36" s="30" t="s">
        <v>201</v>
      </c>
      <c r="G36" s="83" t="s">
        <v>194</v>
      </c>
      <c r="H36" s="30" t="s">
        <v>195</v>
      </c>
      <c r="I36" s="30" t="s">
        <v>254</v>
      </c>
      <c r="J36" s="30" t="s">
        <v>258</v>
      </c>
      <c r="K36" s="30" t="s">
        <v>256</v>
      </c>
      <c r="L36" s="30" t="s">
        <v>209</v>
      </c>
    </row>
    <row r="37">
      <c r="A37" s="47"/>
      <c r="B37" s="47"/>
      <c r="C37" s="30" t="s">
        <v>259</v>
      </c>
      <c r="D37" s="30" t="s">
        <v>198</v>
      </c>
      <c r="E37" s="83" t="s">
        <v>192</v>
      </c>
      <c r="F37" s="30" t="s">
        <v>201</v>
      </c>
      <c r="G37" s="83" t="s">
        <v>194</v>
      </c>
      <c r="H37" s="30" t="s">
        <v>195</v>
      </c>
      <c r="I37" s="30" t="s">
        <v>254</v>
      </c>
      <c r="J37" s="30" t="s">
        <v>260</v>
      </c>
      <c r="K37" s="30" t="s">
        <v>256</v>
      </c>
      <c r="L37" s="30" t="s">
        <v>209</v>
      </c>
    </row>
    <row r="38">
      <c r="A38" s="47"/>
      <c r="B38" s="47"/>
      <c r="C38" s="30" t="s">
        <v>153</v>
      </c>
      <c r="D38" s="30" t="s">
        <v>198</v>
      </c>
      <c r="E38" s="83" t="s">
        <v>192</v>
      </c>
      <c r="F38" s="30" t="s">
        <v>193</v>
      </c>
      <c r="G38" s="83" t="s">
        <v>194</v>
      </c>
      <c r="H38" s="30" t="s">
        <v>195</v>
      </c>
      <c r="I38" s="30" t="s">
        <v>196</v>
      </c>
      <c r="J38" s="30" t="s">
        <v>71</v>
      </c>
      <c r="K38" s="30" t="s">
        <v>256</v>
      </c>
      <c r="L38" s="30" t="s">
        <v>209</v>
      </c>
    </row>
    <row r="39">
      <c r="A39" s="47"/>
      <c r="B39" s="47"/>
      <c r="C39" s="30" t="s">
        <v>147</v>
      </c>
      <c r="D39" s="30" t="s">
        <v>198</v>
      </c>
      <c r="E39" s="83" t="s">
        <v>192</v>
      </c>
      <c r="F39" s="30" t="s">
        <v>193</v>
      </c>
      <c r="G39" s="83" t="s">
        <v>194</v>
      </c>
      <c r="H39" s="30" t="s">
        <v>195</v>
      </c>
      <c r="I39" s="30" t="s">
        <v>196</v>
      </c>
      <c r="J39" s="30" t="s">
        <v>71</v>
      </c>
      <c r="K39" s="30" t="s">
        <v>256</v>
      </c>
      <c r="L39" s="30" t="s">
        <v>209</v>
      </c>
    </row>
    <row r="40">
      <c r="A40" s="28"/>
      <c r="B40" s="28"/>
      <c r="C40" s="30" t="s">
        <v>143</v>
      </c>
      <c r="D40" s="30" t="s">
        <v>198</v>
      </c>
      <c r="E40" s="83" t="s">
        <v>192</v>
      </c>
      <c r="F40" s="30" t="s">
        <v>193</v>
      </c>
      <c r="G40" s="83" t="s">
        <v>194</v>
      </c>
      <c r="H40" s="30" t="s">
        <v>195</v>
      </c>
      <c r="I40" s="30" t="s">
        <v>196</v>
      </c>
      <c r="J40" s="30" t="s">
        <v>71</v>
      </c>
      <c r="K40" s="30" t="s">
        <v>256</v>
      </c>
      <c r="L40" s="30" t="s">
        <v>209</v>
      </c>
    </row>
    <row r="41">
      <c r="A41" s="80" t="s">
        <v>261</v>
      </c>
      <c r="B41" s="81" t="s">
        <v>262</v>
      </c>
      <c r="C41" s="30" t="s">
        <v>263</v>
      </c>
      <c r="D41" s="30" t="s">
        <v>198</v>
      </c>
      <c r="E41" s="83" t="s">
        <v>192</v>
      </c>
      <c r="F41" s="30" t="s">
        <v>193</v>
      </c>
      <c r="G41" s="83" t="s">
        <v>194</v>
      </c>
      <c r="H41" s="30" t="s">
        <v>195</v>
      </c>
      <c r="I41" s="30" t="s">
        <v>202</v>
      </c>
      <c r="J41" s="30" t="s">
        <v>264</v>
      </c>
      <c r="K41" s="30" t="s">
        <v>196</v>
      </c>
      <c r="L41" s="30" t="s">
        <v>71</v>
      </c>
    </row>
    <row r="42">
      <c r="A42" s="47"/>
      <c r="B42" s="47"/>
      <c r="C42" s="84" t="s">
        <v>265</v>
      </c>
      <c r="D42" s="84" t="s">
        <v>198</v>
      </c>
      <c r="E42" s="84" t="s">
        <v>192</v>
      </c>
      <c r="F42" s="84" t="s">
        <v>193</v>
      </c>
      <c r="G42" s="85" t="s">
        <v>194</v>
      </c>
      <c r="H42" s="84" t="s">
        <v>195</v>
      </c>
      <c r="I42" s="30" t="s">
        <v>266</v>
      </c>
      <c r="J42" s="30" t="s">
        <v>267</v>
      </c>
      <c r="K42" s="84" t="s">
        <v>268</v>
      </c>
      <c r="L42" s="84" t="s">
        <v>209</v>
      </c>
    </row>
    <row r="43">
      <c r="A43" s="47"/>
      <c r="B43" s="47"/>
      <c r="C43" s="47"/>
      <c r="D43" s="47"/>
      <c r="E43" s="47"/>
      <c r="F43" s="47"/>
      <c r="G43" s="47"/>
      <c r="H43" s="47"/>
      <c r="I43" s="30" t="s">
        <v>269</v>
      </c>
      <c r="J43" s="30" t="s">
        <v>270</v>
      </c>
      <c r="K43" s="47"/>
      <c r="L43" s="47"/>
    </row>
    <row r="44">
      <c r="A44" s="47"/>
      <c r="B44" s="47"/>
      <c r="C44" s="28"/>
      <c r="D44" s="28"/>
      <c r="E44" s="28"/>
      <c r="F44" s="28"/>
      <c r="G44" s="28"/>
      <c r="H44" s="28"/>
      <c r="I44" s="30" t="s">
        <v>271</v>
      </c>
      <c r="J44" s="30" t="s">
        <v>272</v>
      </c>
      <c r="K44" s="28"/>
      <c r="L44" s="28"/>
    </row>
    <row r="45">
      <c r="A45" s="47"/>
      <c r="B45" s="47"/>
      <c r="C45" s="84" t="s">
        <v>273</v>
      </c>
      <c r="D45" s="84" t="s">
        <v>198</v>
      </c>
      <c r="E45" s="84" t="s">
        <v>192</v>
      </c>
      <c r="F45" s="84" t="s">
        <v>201</v>
      </c>
      <c r="G45" s="85" t="s">
        <v>194</v>
      </c>
      <c r="H45" s="84" t="s">
        <v>195</v>
      </c>
      <c r="I45" s="30" t="s">
        <v>266</v>
      </c>
      <c r="J45" s="30" t="s">
        <v>274</v>
      </c>
      <c r="K45" s="84" t="s">
        <v>268</v>
      </c>
      <c r="L45" s="84" t="s">
        <v>209</v>
      </c>
    </row>
    <row r="46">
      <c r="A46" s="47"/>
      <c r="B46" s="47"/>
      <c r="C46" s="47"/>
      <c r="D46" s="47"/>
      <c r="E46" s="47"/>
      <c r="F46" s="47"/>
      <c r="G46" s="47"/>
      <c r="H46" s="47"/>
      <c r="I46" s="30" t="s">
        <v>269</v>
      </c>
      <c r="J46" s="30" t="s">
        <v>275</v>
      </c>
      <c r="K46" s="47"/>
      <c r="L46" s="47"/>
    </row>
    <row r="47">
      <c r="A47" s="47"/>
      <c r="B47" s="28"/>
      <c r="C47" s="28"/>
      <c r="D47" s="28"/>
      <c r="E47" s="28"/>
      <c r="F47" s="28"/>
      <c r="G47" s="28"/>
      <c r="H47" s="28"/>
      <c r="I47" s="30" t="s">
        <v>271</v>
      </c>
      <c r="J47" s="30" t="s">
        <v>276</v>
      </c>
      <c r="K47" s="28"/>
      <c r="L47" s="28"/>
    </row>
    <row r="48">
      <c r="A48" s="47"/>
      <c r="B48" s="81" t="s">
        <v>277</v>
      </c>
      <c r="C48" s="88" t="s">
        <v>278</v>
      </c>
      <c r="D48" s="30" t="s">
        <v>198</v>
      </c>
      <c r="E48" s="83" t="s">
        <v>192</v>
      </c>
      <c r="F48" s="30" t="s">
        <v>193</v>
      </c>
      <c r="G48" s="83" t="s">
        <v>194</v>
      </c>
      <c r="H48" s="30" t="s">
        <v>195</v>
      </c>
      <c r="I48" s="30" t="s">
        <v>202</v>
      </c>
      <c r="J48" s="30" t="s">
        <v>203</v>
      </c>
      <c r="K48" s="30" t="s">
        <v>196</v>
      </c>
      <c r="L48" s="30" t="s">
        <v>71</v>
      </c>
    </row>
    <row r="49">
      <c r="A49" s="47"/>
      <c r="B49" s="47"/>
      <c r="C49" s="30" t="s">
        <v>279</v>
      </c>
      <c r="D49" s="30" t="s">
        <v>198</v>
      </c>
      <c r="E49" s="83" t="s">
        <v>192</v>
      </c>
      <c r="F49" s="30" t="s">
        <v>193</v>
      </c>
      <c r="G49" s="83" t="s">
        <v>194</v>
      </c>
      <c r="H49" s="30" t="s">
        <v>195</v>
      </c>
      <c r="I49" s="30" t="s">
        <v>280</v>
      </c>
      <c r="J49" s="30" t="s">
        <v>272</v>
      </c>
      <c r="K49" s="30" t="s">
        <v>268</v>
      </c>
      <c r="L49" s="30" t="s">
        <v>209</v>
      </c>
    </row>
    <row r="50">
      <c r="A50" s="47"/>
      <c r="B50" s="28"/>
      <c r="C50" s="30" t="s">
        <v>281</v>
      </c>
      <c r="D50" s="30" t="s">
        <v>198</v>
      </c>
      <c r="E50" s="83" t="s">
        <v>192</v>
      </c>
      <c r="F50" s="30" t="s">
        <v>201</v>
      </c>
      <c r="G50" s="83" t="s">
        <v>194</v>
      </c>
      <c r="H50" s="30" t="s">
        <v>195</v>
      </c>
      <c r="I50" s="30" t="s">
        <v>280</v>
      </c>
      <c r="J50" s="30" t="s">
        <v>276</v>
      </c>
      <c r="K50" s="30" t="s">
        <v>268</v>
      </c>
      <c r="L50" s="30" t="s">
        <v>209</v>
      </c>
    </row>
    <row r="51">
      <c r="A51" s="47"/>
      <c r="B51" s="89" t="s">
        <v>282</v>
      </c>
      <c r="C51" s="30" t="s">
        <v>283</v>
      </c>
      <c r="D51" s="30" t="s">
        <v>198</v>
      </c>
      <c r="E51" s="83" t="s">
        <v>192</v>
      </c>
      <c r="F51" s="30" t="s">
        <v>193</v>
      </c>
      <c r="G51" s="83" t="s">
        <v>194</v>
      </c>
      <c r="H51" s="30" t="s">
        <v>195</v>
      </c>
      <c r="I51" s="86" t="s">
        <v>202</v>
      </c>
      <c r="J51" s="30" t="s">
        <v>203</v>
      </c>
      <c r="K51" s="30" t="s">
        <v>196</v>
      </c>
      <c r="L51" s="30" t="s">
        <v>71</v>
      </c>
    </row>
    <row r="52">
      <c r="A52" s="47"/>
      <c r="B52" s="81" t="s">
        <v>284</v>
      </c>
      <c r="C52" s="30" t="s">
        <v>285</v>
      </c>
      <c r="D52" s="30" t="s">
        <v>198</v>
      </c>
      <c r="E52" s="83" t="s">
        <v>192</v>
      </c>
      <c r="F52" s="30" t="s">
        <v>193</v>
      </c>
      <c r="G52" s="83" t="s">
        <v>194</v>
      </c>
      <c r="H52" s="30" t="s">
        <v>195</v>
      </c>
      <c r="I52" s="30" t="s">
        <v>202</v>
      </c>
      <c r="J52" s="30" t="s">
        <v>203</v>
      </c>
      <c r="K52" s="30" t="s">
        <v>196</v>
      </c>
      <c r="L52" s="30" t="s">
        <v>71</v>
      </c>
    </row>
    <row r="53">
      <c r="A53" s="47"/>
      <c r="B53" s="47"/>
      <c r="C53" s="30" t="s">
        <v>286</v>
      </c>
      <c r="D53" s="30" t="s">
        <v>198</v>
      </c>
      <c r="E53" s="83" t="s">
        <v>192</v>
      </c>
      <c r="F53" s="30" t="s">
        <v>201</v>
      </c>
      <c r="G53" s="83" t="s">
        <v>194</v>
      </c>
      <c r="H53" s="30" t="s">
        <v>195</v>
      </c>
      <c r="I53" s="30" t="s">
        <v>224</v>
      </c>
      <c r="J53" s="30" t="s">
        <v>287</v>
      </c>
      <c r="K53" s="30" t="s">
        <v>268</v>
      </c>
      <c r="L53" s="30" t="s">
        <v>209</v>
      </c>
    </row>
    <row r="54">
      <c r="A54" s="47"/>
      <c r="B54" s="47"/>
      <c r="C54" s="84" t="s">
        <v>288</v>
      </c>
      <c r="D54" s="84" t="s">
        <v>198</v>
      </c>
      <c r="E54" s="85" t="s">
        <v>192</v>
      </c>
      <c r="F54" s="84" t="s">
        <v>193</v>
      </c>
      <c r="G54" s="85" t="s">
        <v>194</v>
      </c>
      <c r="H54" s="84" t="s">
        <v>195</v>
      </c>
      <c r="I54" s="30" t="s">
        <v>224</v>
      </c>
      <c r="J54" s="30" t="s">
        <v>287</v>
      </c>
      <c r="K54" s="84" t="s">
        <v>268</v>
      </c>
      <c r="L54" s="84" t="s">
        <v>209</v>
      </c>
    </row>
    <row r="55">
      <c r="A55" s="28"/>
      <c r="B55" s="28"/>
      <c r="C55" s="28"/>
      <c r="D55" s="28"/>
      <c r="E55" s="28"/>
      <c r="F55" s="28"/>
      <c r="G55" s="28"/>
      <c r="H55" s="28"/>
      <c r="I55" s="30" t="s">
        <v>289</v>
      </c>
      <c r="J55" s="30" t="s">
        <v>290</v>
      </c>
      <c r="K55" s="28"/>
      <c r="L55" s="28"/>
    </row>
  </sheetData>
  <mergeCells count="63">
    <mergeCell ref="C42:C44"/>
    <mergeCell ref="D42:D44"/>
    <mergeCell ref="E42:E44"/>
    <mergeCell ref="E29:E30"/>
    <mergeCell ref="F42:F44"/>
    <mergeCell ref="F29:F30"/>
    <mergeCell ref="G29:G30"/>
    <mergeCell ref="G42:G44"/>
    <mergeCell ref="C45:C47"/>
    <mergeCell ref="D45:D47"/>
    <mergeCell ref="E45:E47"/>
    <mergeCell ref="F45:F47"/>
    <mergeCell ref="G45:G47"/>
    <mergeCell ref="H42:H44"/>
    <mergeCell ref="H29:H30"/>
    <mergeCell ref="E19:E20"/>
    <mergeCell ref="D19:D20"/>
    <mergeCell ref="D29:D30"/>
    <mergeCell ref="H45:H47"/>
    <mergeCell ref="C19:C20"/>
    <mergeCell ref="E26:E27"/>
    <mergeCell ref="C26:C27"/>
    <mergeCell ref="D26:D27"/>
    <mergeCell ref="F26:F27"/>
    <mergeCell ref="F19:F20"/>
    <mergeCell ref="H19:H20"/>
    <mergeCell ref="G19:G20"/>
    <mergeCell ref="G26:G27"/>
    <mergeCell ref="H26:H27"/>
    <mergeCell ref="H54:H55"/>
    <mergeCell ref="G54:G55"/>
    <mergeCell ref="B3:B6"/>
    <mergeCell ref="A3:A21"/>
    <mergeCell ref="K54:K55"/>
    <mergeCell ref="K45:K47"/>
    <mergeCell ref="K29:K30"/>
    <mergeCell ref="K19:K20"/>
    <mergeCell ref="L54:L55"/>
    <mergeCell ref="L45:L47"/>
    <mergeCell ref="L42:L44"/>
    <mergeCell ref="L29:L30"/>
    <mergeCell ref="C54:C55"/>
    <mergeCell ref="A1:L1"/>
    <mergeCell ref="C29:C30"/>
    <mergeCell ref="F54:F55"/>
    <mergeCell ref="D54:D55"/>
    <mergeCell ref="E54:E55"/>
    <mergeCell ref="K42:K44"/>
    <mergeCell ref="L19:L20"/>
    <mergeCell ref="B52:B55"/>
    <mergeCell ref="B48:B50"/>
    <mergeCell ref="B41:B47"/>
    <mergeCell ref="B34:B40"/>
    <mergeCell ref="B31:B33"/>
    <mergeCell ref="B28:B30"/>
    <mergeCell ref="B25:B27"/>
    <mergeCell ref="B22:B24"/>
    <mergeCell ref="B18:B21"/>
    <mergeCell ref="B13:B17"/>
    <mergeCell ref="B10:B12"/>
    <mergeCell ref="B7:B9"/>
    <mergeCell ref="A22:A40"/>
    <mergeCell ref="A41:A5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