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GOAT Morad\Desktop\SPM project\"/>
    </mc:Choice>
  </mc:AlternateContent>
  <xr:revisionPtr revIDLastSave="0" documentId="13_ncr:1_{55F60B63-E620-4C0C-8041-1432CA77E5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 s="1"/>
  <c r="D14" i="1"/>
  <c r="D15" i="1" s="1"/>
  <c r="C14" i="1"/>
  <c r="C15" i="1" s="1"/>
  <c r="B14" i="1"/>
  <c r="B15" i="1" s="1"/>
  <c r="D10" i="1"/>
  <c r="D11" i="1" s="1"/>
  <c r="E10" i="1"/>
  <c r="E11" i="1" s="1"/>
  <c r="C10" i="1"/>
  <c r="C11" i="1" s="1"/>
  <c r="B10" i="1"/>
  <c r="B11" i="1" s="1"/>
  <c r="E17" i="1" l="1"/>
  <c r="D17" i="1"/>
  <c r="F11" i="1"/>
  <c r="F15" i="1"/>
  <c r="B17" i="1"/>
  <c r="B18" i="1" s="1"/>
  <c r="C17" i="1"/>
  <c r="C18" i="1" l="1"/>
  <c r="D18" i="1"/>
  <c r="E18" i="1" s="1"/>
  <c r="F17" i="1"/>
  <c r="B20" i="1"/>
</calcChain>
</file>

<file path=xl/sharedStrings.xml><?xml version="1.0" encoding="utf-8"?>
<sst xmlns="http://schemas.openxmlformats.org/spreadsheetml/2006/main" count="23" uniqueCount="22">
  <si>
    <t>Discount rate</t>
  </si>
  <si>
    <t>Costs</t>
  </si>
  <si>
    <t>Discount factor</t>
  </si>
  <si>
    <t>Discounted costs</t>
  </si>
  <si>
    <t>Benefits</t>
  </si>
  <si>
    <t>Discounted benefits</t>
  </si>
  <si>
    <t>Discounted benefits - costs</t>
  </si>
  <si>
    <t>Cumulative benefits - costs</t>
  </si>
  <si>
    <t>Year</t>
  </si>
  <si>
    <t>NPV</t>
  </si>
  <si>
    <t>Total</t>
  </si>
  <si>
    <t>ROI</t>
  </si>
  <si>
    <t>Assume the project is completed in Year 0</t>
  </si>
  <si>
    <t>Assumptions</t>
  </si>
  <si>
    <t>Payback in Year 1</t>
  </si>
  <si>
    <t>Note: Change the inputs, shown in green below (i.e. interest rate, number of years, costs, and benefits). Be sure to double-check the formulas based on the inputs.</t>
  </si>
  <si>
    <t>Financial Analysis for Web Publishing System</t>
  </si>
  <si>
    <t>Created by: Mahmoud Mourad Youssef</t>
  </si>
  <si>
    <t>Date: 8/1/2023</t>
  </si>
  <si>
    <t>the project costs increase annually with intrest.</t>
  </si>
  <si>
    <t>then the rest of the project payments are installments with starting price of 20K.</t>
  </si>
  <si>
    <t>the project requires a bulk starting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</si>
</sst>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New York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1" applyNumberFormat="1" applyFont="1"/>
    <xf numFmtId="164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164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0" fontId="7" fillId="0" borderId="0" xfId="0" applyNumberFormat="1" applyFont="1"/>
    <xf numFmtId="37" fontId="7" fillId="0" borderId="0" xfId="1" applyNumberFormat="1" applyFont="1"/>
    <xf numFmtId="0" fontId="7" fillId="0" borderId="0" xfId="2" applyNumberFormat="1" applyFont="1"/>
    <xf numFmtId="0" fontId="7" fillId="0" borderId="0" xfId="0" applyFont="1"/>
    <xf numFmtId="3" fontId="7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85725</xdr:rowOff>
    </xdr:from>
    <xdr:to>
      <xdr:col>6</xdr:col>
      <xdr:colOff>276225</xdr:colOff>
      <xdr:row>16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352425</xdr:colOff>
      <xdr:row>18</xdr:row>
      <xdr:rowOff>38100</xdr:rowOff>
    </xdr:from>
    <xdr:to>
      <xdr:col>2</xdr:col>
      <xdr:colOff>352425</xdr:colOff>
      <xdr:row>20</xdr:row>
      <xdr:rowOff>0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3590925" y="3438525"/>
          <a:ext cx="0" cy="285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5"/>
  <sheetViews>
    <sheetView tabSelected="1" workbookViewId="0">
      <selection activeCell="F24" sqref="F24"/>
    </sheetView>
  </sheetViews>
  <sheetFormatPr defaultRowHeight="13.2"/>
  <cols>
    <col min="1" max="1" width="37.109375" bestFit="1" customWidth="1"/>
    <col min="2" max="2" width="11.44140625" bestFit="1" customWidth="1"/>
    <col min="3" max="5" width="8.6640625" bestFit="1" customWidth="1"/>
  </cols>
  <sheetData>
    <row r="1" spans="1:7" ht="22.8">
      <c r="A1" s="21" t="s">
        <v>16</v>
      </c>
      <c r="B1" s="21"/>
      <c r="C1" s="21"/>
      <c r="D1" s="21"/>
      <c r="E1" s="21"/>
      <c r="F1" s="21"/>
      <c r="G1" s="21"/>
    </row>
    <row r="2" spans="1:7" ht="22.8">
      <c r="A2" s="13" t="s">
        <v>17</v>
      </c>
      <c r="B2" s="13"/>
      <c r="C2" s="13" t="s">
        <v>18</v>
      </c>
      <c r="D2" s="12"/>
      <c r="E2" s="12"/>
      <c r="F2" s="12"/>
      <c r="G2" s="12"/>
    </row>
    <row r="3" spans="1:7" ht="30" customHeight="1">
      <c r="A3" s="20" t="s">
        <v>15</v>
      </c>
      <c r="B3" s="20"/>
      <c r="C3" s="20"/>
      <c r="D3" s="20"/>
      <c r="E3" s="20"/>
      <c r="F3" s="20"/>
      <c r="G3" s="20"/>
    </row>
    <row r="4" spans="1:7">
      <c r="A4" s="11"/>
      <c r="B4" s="11"/>
      <c r="C4" s="11"/>
      <c r="D4" s="11"/>
      <c r="E4" s="11"/>
      <c r="F4" s="11"/>
      <c r="G4" s="11"/>
    </row>
    <row r="5" spans="1:7">
      <c r="A5" s="2" t="s">
        <v>0</v>
      </c>
      <c r="B5" s="14">
        <v>0.1</v>
      </c>
    </row>
    <row r="6" spans="1:7">
      <c r="A6" s="2"/>
      <c r="B6" s="8"/>
    </row>
    <row r="7" spans="1:7">
      <c r="A7" t="s">
        <v>12</v>
      </c>
      <c r="D7" s="2" t="s">
        <v>8</v>
      </c>
      <c r="F7" s="2"/>
    </row>
    <row r="8" spans="1:7">
      <c r="B8" s="16">
        <v>0</v>
      </c>
      <c r="C8" s="17">
        <v>1</v>
      </c>
      <c r="D8" s="17">
        <v>2</v>
      </c>
      <c r="E8" s="17">
        <v>3</v>
      </c>
      <c r="F8" s="2" t="s">
        <v>10</v>
      </c>
    </row>
    <row r="9" spans="1:7">
      <c r="A9" t="s">
        <v>1</v>
      </c>
      <c r="B9" s="18">
        <v>230000</v>
      </c>
      <c r="C9" s="18">
        <v>20000</v>
      </c>
      <c r="D9" s="18">
        <v>25000</v>
      </c>
      <c r="E9" s="18">
        <v>30000</v>
      </c>
    </row>
    <row r="10" spans="1:7">
      <c r="A10" t="s">
        <v>2</v>
      </c>
      <c r="B10" s="10">
        <f>ROUND(1/(1+$B$5)^B$8,2)</f>
        <v>1</v>
      </c>
      <c r="C10" s="10">
        <f>ROUND(1/(1+$B$5)^C$8,2)</f>
        <v>0.91</v>
      </c>
      <c r="D10" s="10">
        <f>ROUND(1/(1+$B$5)^D$8,2)</f>
        <v>0.83</v>
      </c>
      <c r="E10" s="10">
        <f>ROUND(1/(1+$B$5)^E$8,2)</f>
        <v>0.75</v>
      </c>
    </row>
    <row r="11" spans="1:7">
      <c r="A11" s="2" t="s">
        <v>3</v>
      </c>
      <c r="B11" s="3">
        <f>B9*B10</f>
        <v>230000</v>
      </c>
      <c r="C11" s="3">
        <f>C9*C10</f>
        <v>18200</v>
      </c>
      <c r="D11" s="3">
        <f>D9*D10</f>
        <v>20750</v>
      </c>
      <c r="E11" s="3">
        <f>E9*E10</f>
        <v>22500</v>
      </c>
      <c r="F11" s="4">
        <f>SUM(B11:E11)</f>
        <v>291450</v>
      </c>
    </row>
    <row r="13" spans="1:7">
      <c r="A13" t="s">
        <v>4</v>
      </c>
      <c r="B13" s="15">
        <v>0</v>
      </c>
      <c r="C13" s="15">
        <v>260000</v>
      </c>
      <c r="D13" s="15">
        <v>180000</v>
      </c>
      <c r="E13" s="15">
        <v>195000</v>
      </c>
    </row>
    <row r="14" spans="1:7">
      <c r="A14" t="s">
        <v>2</v>
      </c>
      <c r="B14" s="10">
        <f>ROUND(1/(1+$B$5)^B$8,2)</f>
        <v>1</v>
      </c>
      <c r="C14" s="10">
        <f>ROUND(1/(1+$B$5)^C$8,2)</f>
        <v>0.91</v>
      </c>
      <c r="D14" s="10">
        <f>ROUND(1/(1+$B$5)^D$8,2)</f>
        <v>0.83</v>
      </c>
      <c r="E14" s="10">
        <f>ROUND(1/(1+$B$5)^E$8,2)</f>
        <v>0.75</v>
      </c>
    </row>
    <row r="15" spans="1:7">
      <c r="A15" s="2" t="s">
        <v>5</v>
      </c>
      <c r="B15" s="5">
        <f>B13*B14</f>
        <v>0</v>
      </c>
      <c r="C15" s="3">
        <f>C13*C14</f>
        <v>236600</v>
      </c>
      <c r="D15" s="3">
        <f>D13*D14</f>
        <v>149400</v>
      </c>
      <c r="E15" s="3">
        <f>E13*E14</f>
        <v>146250</v>
      </c>
      <c r="F15" s="3">
        <f>SUM(B15:E15)</f>
        <v>532250</v>
      </c>
    </row>
    <row r="17" spans="1:7">
      <c r="A17" t="s">
        <v>6</v>
      </c>
      <c r="B17" s="1">
        <f>B15-B11</f>
        <v>-230000</v>
      </c>
      <c r="C17" s="1">
        <f>C15-C11</f>
        <v>218400</v>
      </c>
      <c r="D17" s="1">
        <f>D15-D11</f>
        <v>128650</v>
      </c>
      <c r="E17" s="1">
        <f>E15-E11</f>
        <v>123750</v>
      </c>
      <c r="F17" s="4">
        <f>F15-F11</f>
        <v>240800</v>
      </c>
      <c r="G17" s="6" t="s">
        <v>9</v>
      </c>
    </row>
    <row r="18" spans="1:7">
      <c r="A18" t="s">
        <v>7</v>
      </c>
      <c r="B18" s="1">
        <f>B17</f>
        <v>-230000</v>
      </c>
      <c r="C18" s="1">
        <f>B18+C17</f>
        <v>-11600</v>
      </c>
      <c r="D18" s="1">
        <f>C18+D17</f>
        <v>117050</v>
      </c>
      <c r="E18" s="9">
        <f>D18+E17</f>
        <v>240800</v>
      </c>
    </row>
    <row r="20" spans="1:7">
      <c r="A20" s="2" t="s">
        <v>11</v>
      </c>
      <c r="B20" s="7">
        <f>(F15-F11)/F11</f>
        <v>0.82621375879224568</v>
      </c>
    </row>
    <row r="21" spans="1:7">
      <c r="B21" s="19" t="s">
        <v>14</v>
      </c>
      <c r="C21" s="19"/>
      <c r="D21" s="19"/>
    </row>
    <row r="22" spans="1:7">
      <c r="A22" s="2" t="s">
        <v>13</v>
      </c>
    </row>
    <row r="23" spans="1:7">
      <c r="A23" t="s">
        <v>21</v>
      </c>
    </row>
    <row r="24" spans="1:7">
      <c r="A24" s="2" t="s">
        <v>20</v>
      </c>
    </row>
    <row r="25" spans="1:7">
      <c r="A25" t="s">
        <v>19</v>
      </c>
    </row>
  </sheetData>
  <mergeCells count="3">
    <mergeCell ref="B21:D21"/>
    <mergeCell ref="A3:G3"/>
    <mergeCell ref="A1:G1"/>
  </mergeCells>
  <phoneticPr fontId="0" type="noConversion"/>
  <printOptions gridLines="1"/>
  <pageMargins left="0.75" right="0.75" top="1" bottom="1" header="0.5" footer="0.5"/>
  <pageSetup scale="95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Department</dc:creator>
  <cp:lastModifiedBy>GOAT Morad</cp:lastModifiedBy>
  <cp:lastPrinted>2005-03-27T16:41:45Z</cp:lastPrinted>
  <dcterms:created xsi:type="dcterms:W3CDTF">2003-02-20T16:30:31Z</dcterms:created>
  <dcterms:modified xsi:type="dcterms:W3CDTF">2023-01-16T02:04:31Z</dcterms:modified>
</cp:coreProperties>
</file>